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20520" windowHeight="8100" firstSheet="1" activeTab="8"/>
  </bookViews>
  <sheets>
    <sheet name="INTRODUCCIÓN" sheetId="11" r:id="rId1"/>
    <sheet name="RESUMEN DE DATOS " sheetId="10" r:id="rId2"/>
    <sheet name="ALM - SEC" sheetId="5" r:id="rId3"/>
    <sheet name="ALM - REG" sheetId="6" r:id="rId4"/>
    <sheet name="ALM-TOTAL" sheetId="7" r:id="rId5"/>
    <sheet name="PIST SEC" sheetId="4" r:id="rId6"/>
    <sheet name="PIST REG" sheetId="3" r:id="rId7"/>
    <sheet name="NOGAL" sheetId="9" r:id="rId8"/>
    <sheet name="CASTAÑO" sheetId="8" r:id="rId9"/>
    <sheet name="AVELLANO " sheetId="1" r:id="rId10"/>
    <sheet name="ALGARROBO" sheetId="2" r:id="rId11"/>
  </sheets>
  <definedNames>
    <definedName name="_xlnm.Print_Area" localSheetId="0">INTRODUCCIÓN!$A$1:$O$96</definedName>
  </definedNames>
  <calcPr calcId="124519"/>
</workbook>
</file>

<file path=xl/calcChain.xml><?xml version="1.0" encoding="utf-8"?>
<calcChain xmlns="http://schemas.openxmlformats.org/spreadsheetml/2006/main">
  <c r="C30" i="2"/>
  <c r="D30"/>
  <c r="E30"/>
  <c r="F30"/>
  <c r="G30"/>
  <c r="H30"/>
  <c r="I30"/>
  <c r="J30"/>
  <c r="K30"/>
  <c r="L30"/>
  <c r="M30"/>
  <c r="N30"/>
  <c r="O30"/>
  <c r="P30"/>
  <c r="Q30"/>
  <c r="R30"/>
  <c r="S30"/>
  <c r="T30"/>
  <c r="B30"/>
  <c r="N78" i="10"/>
  <c r="L78"/>
  <c r="D78"/>
  <c r="B78"/>
  <c r="D59"/>
  <c r="D53"/>
  <c r="D54" s="1"/>
  <c r="B53"/>
  <c r="B59" s="1"/>
  <c r="C59" s="1"/>
  <c r="F59"/>
  <c r="E59"/>
  <c r="C50" i="2"/>
  <c r="D50"/>
  <c r="E50"/>
  <c r="F50"/>
  <c r="G50"/>
  <c r="H50"/>
  <c r="I50"/>
  <c r="J50"/>
  <c r="K50"/>
  <c r="L50"/>
  <c r="M50"/>
  <c r="N50"/>
  <c r="O50"/>
  <c r="P50"/>
  <c r="Q50"/>
  <c r="R50"/>
  <c r="S50"/>
  <c r="T50"/>
  <c r="B50"/>
  <c r="X49"/>
  <c r="W49"/>
  <c r="U49"/>
  <c r="T49"/>
  <c r="S49"/>
  <c r="R49"/>
  <c r="Q49"/>
  <c r="P49"/>
  <c r="O49"/>
  <c r="N49"/>
  <c r="M49"/>
  <c r="L49"/>
  <c r="K49"/>
  <c r="J49"/>
  <c r="I49"/>
  <c r="H49"/>
  <c r="G49"/>
  <c r="F49"/>
  <c r="E49"/>
  <c r="D49"/>
  <c r="C49"/>
  <c r="B49"/>
  <c r="X29"/>
  <c r="W29"/>
  <c r="U29"/>
  <c r="T29"/>
  <c r="S29"/>
  <c r="R29"/>
  <c r="Q29"/>
  <c r="P29"/>
  <c r="O29"/>
  <c r="N29"/>
  <c r="M29"/>
  <c r="L29"/>
  <c r="K29"/>
  <c r="J29"/>
  <c r="I29"/>
  <c r="H29"/>
  <c r="G29"/>
  <c r="F29"/>
  <c r="E29"/>
  <c r="D29"/>
  <c r="C29"/>
  <c r="B29"/>
  <c r="C112" i="8"/>
  <c r="D112"/>
  <c r="E112"/>
  <c r="F112"/>
  <c r="G112"/>
  <c r="H112"/>
  <c r="I112"/>
  <c r="J112"/>
  <c r="K112"/>
  <c r="L112"/>
  <c r="M112"/>
  <c r="N112"/>
  <c r="O112"/>
  <c r="P112"/>
  <c r="Q112"/>
  <c r="R112"/>
  <c r="S112"/>
  <c r="T112"/>
  <c r="U112"/>
  <c r="V112"/>
  <c r="W112"/>
  <c r="X112"/>
  <c r="Y112"/>
  <c r="X111"/>
  <c r="W111"/>
  <c r="V111"/>
  <c r="U111"/>
  <c r="T111"/>
  <c r="S111"/>
  <c r="R111"/>
  <c r="Q111"/>
  <c r="P111"/>
  <c r="O111"/>
  <c r="N111"/>
  <c r="M111"/>
  <c r="L111"/>
  <c r="K111"/>
  <c r="J111"/>
  <c r="I111"/>
  <c r="H111"/>
  <c r="G111"/>
  <c r="F111"/>
  <c r="E111"/>
  <c r="D111"/>
  <c r="C111"/>
  <c r="B111"/>
  <c r="X57"/>
  <c r="W57"/>
  <c r="V57"/>
  <c r="U57"/>
  <c r="T57"/>
  <c r="S57"/>
  <c r="R57"/>
  <c r="Q57"/>
  <c r="P57"/>
  <c r="O57"/>
  <c r="N57"/>
  <c r="M57"/>
  <c r="L57"/>
  <c r="K57"/>
  <c r="J57"/>
  <c r="I57"/>
  <c r="H57"/>
  <c r="G57"/>
  <c r="F57"/>
  <c r="E57"/>
  <c r="D57"/>
  <c r="C57"/>
  <c r="B57"/>
  <c r="N68" i="10"/>
  <c r="L68"/>
  <c r="M68"/>
  <c r="M78" l="1"/>
  <c r="C78"/>
  <c r="F79" s="1"/>
  <c r="E60"/>
  <c r="F60"/>
  <c r="D60"/>
  <c r="D79"/>
  <c r="N79"/>
  <c r="C53"/>
  <c r="P79"/>
  <c r="N69"/>
  <c r="O69"/>
  <c r="P69"/>
  <c r="E54" l="1"/>
  <c r="F54"/>
  <c r="D68"/>
  <c r="B68"/>
  <c r="F44"/>
  <c r="E44"/>
  <c r="D44"/>
  <c r="C68" l="1"/>
  <c r="E69" s="1"/>
  <c r="D69"/>
  <c r="D38"/>
  <c r="B38"/>
  <c r="D7"/>
  <c r="B7"/>
  <c r="N7"/>
  <c r="L7"/>
  <c r="L13" s="1"/>
  <c r="F195" i="6"/>
  <c r="E195"/>
  <c r="B195"/>
  <c r="C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D185"/>
  <c r="D163"/>
  <c r="D156"/>
  <c r="D162"/>
  <c r="D167"/>
  <c r="D171"/>
  <c r="D174"/>
  <c r="D175"/>
  <c r="D192"/>
  <c r="D190"/>
  <c r="D189"/>
  <c r="D188"/>
  <c r="D187"/>
  <c r="D186"/>
  <c r="D184"/>
  <c r="D183"/>
  <c r="D182"/>
  <c r="D181"/>
  <c r="D180"/>
  <c r="D179"/>
  <c r="D178"/>
  <c r="D177"/>
  <c r="D176"/>
  <c r="D173"/>
  <c r="D172"/>
  <c r="D170"/>
  <c r="D169"/>
  <c r="D168"/>
  <c r="D166"/>
  <c r="D165"/>
  <c r="D164"/>
  <c r="D161"/>
  <c r="D160"/>
  <c r="D159"/>
  <c r="D158"/>
  <c r="D157"/>
  <c r="D155"/>
  <c r="D154"/>
  <c r="D153"/>
  <c r="D152"/>
  <c r="D151"/>
  <c r="D150"/>
  <c r="D149"/>
  <c r="D148"/>
  <c r="B193"/>
  <c r="C193"/>
  <c r="D193"/>
  <c r="C180" i="9"/>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B180"/>
  <c r="AU179"/>
  <c r="AT179"/>
  <c r="AS179"/>
  <c r="AR179"/>
  <c r="AQ179"/>
  <c r="AP179"/>
  <c r="AO179"/>
  <c r="AN179"/>
  <c r="AM179"/>
  <c r="AL179"/>
  <c r="AK179"/>
  <c r="AJ179"/>
  <c r="AI179"/>
  <c r="AH179"/>
  <c r="AG179"/>
  <c r="AF179"/>
  <c r="AE179"/>
  <c r="AD179"/>
  <c r="AC179"/>
  <c r="AB179"/>
  <c r="AA179"/>
  <c r="Z179"/>
  <c r="Y179"/>
  <c r="X179"/>
  <c r="W179"/>
  <c r="V179"/>
  <c r="U179"/>
  <c r="T179"/>
  <c r="S179"/>
  <c r="R179"/>
  <c r="Q179"/>
  <c r="P179"/>
  <c r="O179"/>
  <c r="N179"/>
  <c r="M179"/>
  <c r="L179"/>
  <c r="K179"/>
  <c r="J179"/>
  <c r="I179"/>
  <c r="H179"/>
  <c r="G179"/>
  <c r="F179"/>
  <c r="E179"/>
  <c r="D179"/>
  <c r="C179"/>
  <c r="B179"/>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B133"/>
  <c r="AJ132"/>
  <c r="AK132"/>
  <c r="AL132"/>
  <c r="AM132"/>
  <c r="AN132"/>
  <c r="AO132"/>
  <c r="AP132"/>
  <c r="AQ132"/>
  <c r="AR132"/>
  <c r="AS132"/>
  <c r="AT132"/>
  <c r="AU132"/>
  <c r="AI132"/>
  <c r="AH132"/>
  <c r="AG132"/>
  <c r="AF132"/>
  <c r="AE132"/>
  <c r="AD132"/>
  <c r="AC132"/>
  <c r="AB132"/>
  <c r="AA132"/>
  <c r="Z132"/>
  <c r="Y132"/>
  <c r="X132"/>
  <c r="W132"/>
  <c r="V132"/>
  <c r="U132"/>
  <c r="T132"/>
  <c r="S132"/>
  <c r="R132"/>
  <c r="Q132"/>
  <c r="P132"/>
  <c r="O132"/>
  <c r="N132"/>
  <c r="M132"/>
  <c r="L132"/>
  <c r="K132"/>
  <c r="J132"/>
  <c r="I132"/>
  <c r="H132"/>
  <c r="G132"/>
  <c r="F132"/>
  <c r="E132"/>
  <c r="D132"/>
  <c r="C132"/>
  <c r="B132"/>
  <c r="X73"/>
  <c r="W73"/>
  <c r="V73"/>
  <c r="U73"/>
  <c r="T73"/>
  <c r="S73"/>
  <c r="R73"/>
  <c r="Q73"/>
  <c r="P73"/>
  <c r="O73"/>
  <c r="N73"/>
  <c r="M73"/>
  <c r="L73"/>
  <c r="K73"/>
  <c r="J73"/>
  <c r="I73"/>
  <c r="H73"/>
  <c r="G73"/>
  <c r="F73"/>
  <c r="E73"/>
  <c r="D73"/>
  <c r="C73"/>
  <c r="B73"/>
  <c r="C51" i="1"/>
  <c r="D51"/>
  <c r="E51"/>
  <c r="F51"/>
  <c r="G51"/>
  <c r="H51"/>
  <c r="I51"/>
  <c r="J51"/>
  <c r="K51"/>
  <c r="L51"/>
  <c r="M51"/>
  <c r="N51"/>
  <c r="O51"/>
  <c r="P51"/>
  <c r="Q51"/>
  <c r="R51"/>
  <c r="S51"/>
  <c r="T51"/>
  <c r="U51"/>
  <c r="V51"/>
  <c r="W51"/>
  <c r="X51"/>
  <c r="Y51"/>
  <c r="Z51"/>
  <c r="AA51"/>
  <c r="AB51"/>
  <c r="AC51"/>
  <c r="AD51"/>
  <c r="AE51"/>
  <c r="AF51"/>
  <c r="AG51"/>
  <c r="AH51"/>
  <c r="B51"/>
  <c r="E24"/>
  <c r="F24"/>
  <c r="G24"/>
  <c r="H24"/>
  <c r="I24"/>
  <c r="J24"/>
  <c r="K24"/>
  <c r="L24"/>
  <c r="M24"/>
  <c r="N24"/>
  <c r="O24"/>
  <c r="P24"/>
  <c r="Q24"/>
  <c r="R24"/>
  <c r="S24"/>
  <c r="T24"/>
  <c r="U24"/>
  <c r="V24"/>
  <c r="W24"/>
  <c r="X24"/>
  <c r="Y24"/>
  <c r="Z24"/>
  <c r="AA24"/>
  <c r="AB24"/>
  <c r="AC24"/>
  <c r="AD24"/>
  <c r="AE24"/>
  <c r="AF24"/>
  <c r="AG24"/>
  <c r="AH24"/>
  <c r="D24"/>
  <c r="AI50"/>
  <c r="AH50"/>
  <c r="AG50"/>
  <c r="AF50"/>
  <c r="AE50"/>
  <c r="AD50"/>
  <c r="AC50"/>
  <c r="AB50"/>
  <c r="AA50"/>
  <c r="Z50"/>
  <c r="Y50"/>
  <c r="X50"/>
  <c r="W50"/>
  <c r="V50"/>
  <c r="U50"/>
  <c r="T50"/>
  <c r="S50"/>
  <c r="R50"/>
  <c r="Q50"/>
  <c r="P50"/>
  <c r="O50"/>
  <c r="N50"/>
  <c r="M50"/>
  <c r="L50"/>
  <c r="K50"/>
  <c r="J50"/>
  <c r="I50"/>
  <c r="H50"/>
  <c r="G50"/>
  <c r="F50"/>
  <c r="E50"/>
  <c r="D50"/>
  <c r="C50"/>
  <c r="B50"/>
  <c r="C23"/>
  <c r="D23"/>
  <c r="E23"/>
  <c r="F23"/>
  <c r="G23"/>
  <c r="H23"/>
  <c r="I23"/>
  <c r="J23"/>
  <c r="K23"/>
  <c r="L23"/>
  <c r="M23"/>
  <c r="N23"/>
  <c r="O23"/>
  <c r="P23"/>
  <c r="Q23"/>
  <c r="R23"/>
  <c r="S23"/>
  <c r="T23"/>
  <c r="U23"/>
  <c r="V23"/>
  <c r="W23"/>
  <c r="X23"/>
  <c r="Y23"/>
  <c r="Z23"/>
  <c r="AA23"/>
  <c r="AB23"/>
  <c r="AC23"/>
  <c r="AD23"/>
  <c r="AE23"/>
  <c r="AF23"/>
  <c r="AG23"/>
  <c r="AH23"/>
  <c r="AI23"/>
  <c r="B23"/>
  <c r="M23" i="10"/>
  <c r="O24" s="1"/>
  <c r="N29"/>
  <c r="N23"/>
  <c r="C35" i="3"/>
  <c r="D35"/>
  <c r="E35"/>
  <c r="F35"/>
  <c r="G35"/>
  <c r="H35"/>
  <c r="I35"/>
  <c r="J35"/>
  <c r="K35"/>
  <c r="L35"/>
  <c r="M35"/>
  <c r="N35"/>
  <c r="O35"/>
  <c r="P35"/>
  <c r="Q35"/>
  <c r="R35"/>
  <c r="S35"/>
  <c r="T35"/>
  <c r="U35"/>
  <c r="V35"/>
  <c r="W35"/>
  <c r="X35"/>
  <c r="Y35"/>
  <c r="Z35"/>
  <c r="AA35"/>
  <c r="AB35"/>
  <c r="AC35"/>
  <c r="AD35"/>
  <c r="AE35"/>
  <c r="AF35"/>
  <c r="AG35"/>
  <c r="AH35"/>
  <c r="AI35"/>
  <c r="AJ35"/>
  <c r="AK35"/>
  <c r="B35"/>
  <c r="AK34"/>
  <c r="AJ34"/>
  <c r="AI34"/>
  <c r="AH34"/>
  <c r="AG34"/>
  <c r="AF34"/>
  <c r="AD34"/>
  <c r="AC34"/>
  <c r="AB34"/>
  <c r="AA34"/>
  <c r="Z34"/>
  <c r="Y34"/>
  <c r="X34"/>
  <c r="W34"/>
  <c r="V34"/>
  <c r="T34"/>
  <c r="S34"/>
  <c r="R34"/>
  <c r="Q34"/>
  <c r="P34"/>
  <c r="O34"/>
  <c r="N34"/>
  <c r="M34"/>
  <c r="L34"/>
  <c r="K34"/>
  <c r="H34"/>
  <c r="F34"/>
  <c r="E34"/>
  <c r="D34"/>
  <c r="C34"/>
  <c r="B34"/>
  <c r="AL32"/>
  <c r="C31"/>
  <c r="D31"/>
  <c r="E31"/>
  <c r="F31"/>
  <c r="G31"/>
  <c r="H31"/>
  <c r="I31"/>
  <c r="J31"/>
  <c r="K31"/>
  <c r="L31"/>
  <c r="M31"/>
  <c r="N31"/>
  <c r="O31"/>
  <c r="P31"/>
  <c r="Q31"/>
  <c r="R31"/>
  <c r="S31"/>
  <c r="T31"/>
  <c r="U31"/>
  <c r="V31"/>
  <c r="W31"/>
  <c r="X31"/>
  <c r="Y31"/>
  <c r="Z31"/>
  <c r="AA31"/>
  <c r="AB31"/>
  <c r="AC31"/>
  <c r="AD31"/>
  <c r="AE31"/>
  <c r="AF31"/>
  <c r="AG31"/>
  <c r="AH31"/>
  <c r="AI31"/>
  <c r="AJ31"/>
  <c r="AK31"/>
  <c r="B31"/>
  <c r="AL26"/>
  <c r="AK26"/>
  <c r="AJ26"/>
  <c r="AI26"/>
  <c r="AG26"/>
  <c r="AF26"/>
  <c r="AE26"/>
  <c r="AD26"/>
  <c r="AC26"/>
  <c r="AB26"/>
  <c r="AA26"/>
  <c r="Z26"/>
  <c r="Y26"/>
  <c r="X26"/>
  <c r="W26"/>
  <c r="V26"/>
  <c r="U26"/>
  <c r="T26"/>
  <c r="S26"/>
  <c r="R26"/>
  <c r="Q26"/>
  <c r="P26"/>
  <c r="O26"/>
  <c r="M26"/>
  <c r="L26"/>
  <c r="K26"/>
  <c r="J26"/>
  <c r="I26"/>
  <c r="H26"/>
  <c r="F26"/>
  <c r="E26"/>
  <c r="D26"/>
  <c r="C26"/>
  <c r="B26"/>
  <c r="D29" i="10"/>
  <c r="D23"/>
  <c r="C23"/>
  <c r="E24" s="1"/>
  <c r="M40" i="4"/>
  <c r="M41" s="1"/>
  <c r="C41"/>
  <c r="D41"/>
  <c r="E41"/>
  <c r="F41"/>
  <c r="H41"/>
  <c r="I41"/>
  <c r="J41"/>
  <c r="K41"/>
  <c r="L41"/>
  <c r="N41"/>
  <c r="O41"/>
  <c r="P41"/>
  <c r="Q41"/>
  <c r="R41"/>
  <c r="S41"/>
  <c r="T41"/>
  <c r="U41"/>
  <c r="V41"/>
  <c r="W41"/>
  <c r="X41"/>
  <c r="Y41"/>
  <c r="Z41"/>
  <c r="AA41"/>
  <c r="AB41"/>
  <c r="AC41"/>
  <c r="AD41"/>
  <c r="AE41"/>
  <c r="AF41"/>
  <c r="AG41"/>
  <c r="AH41"/>
  <c r="AI41"/>
  <c r="AJ41"/>
  <c r="AK41"/>
  <c r="AL41"/>
  <c r="AM41"/>
  <c r="AN41"/>
  <c r="B41"/>
  <c r="AO39"/>
  <c r="C38"/>
  <c r="D38"/>
  <c r="E38"/>
  <c r="F38"/>
  <c r="G38"/>
  <c r="G42" s="1"/>
  <c r="H38"/>
  <c r="I38"/>
  <c r="J38"/>
  <c r="K38"/>
  <c r="L38"/>
  <c r="N38"/>
  <c r="O38"/>
  <c r="P38"/>
  <c r="Q38"/>
  <c r="R38"/>
  <c r="S38"/>
  <c r="T38"/>
  <c r="U38"/>
  <c r="V38"/>
  <c r="W38"/>
  <c r="X38"/>
  <c r="Y38"/>
  <c r="Z38"/>
  <c r="AA38"/>
  <c r="AB38"/>
  <c r="AC38"/>
  <c r="AD38"/>
  <c r="AE38"/>
  <c r="AF38"/>
  <c r="AG38"/>
  <c r="AH38"/>
  <c r="AH42" s="1"/>
  <c r="AI38"/>
  <c r="AJ38"/>
  <c r="AK38"/>
  <c r="AL38"/>
  <c r="AM38"/>
  <c r="AN38"/>
  <c r="B38"/>
  <c r="AO33"/>
  <c r="AN33"/>
  <c r="AM33"/>
  <c r="AM42" s="1"/>
  <c r="AL33"/>
  <c r="AL42" s="1"/>
  <c r="AK33"/>
  <c r="AK42" s="1"/>
  <c r="AJ33"/>
  <c r="AJ42" s="1"/>
  <c r="AI33"/>
  <c r="AI42" s="1"/>
  <c r="AG33"/>
  <c r="AG42" s="1"/>
  <c r="AF33"/>
  <c r="AF42" s="1"/>
  <c r="AE33"/>
  <c r="AE42" s="1"/>
  <c r="AD33"/>
  <c r="AD42" s="1"/>
  <c r="AC33"/>
  <c r="AC42" s="1"/>
  <c r="AB33"/>
  <c r="AB42" s="1"/>
  <c r="AA33"/>
  <c r="AA42" s="1"/>
  <c r="Z33"/>
  <c r="Z42" s="1"/>
  <c r="Y33"/>
  <c r="Y42" s="1"/>
  <c r="X33"/>
  <c r="X42" s="1"/>
  <c r="W33"/>
  <c r="W42" s="1"/>
  <c r="V33"/>
  <c r="V42" s="1"/>
  <c r="U33"/>
  <c r="U42" s="1"/>
  <c r="T33"/>
  <c r="T42" s="1"/>
  <c r="S33"/>
  <c r="S42" s="1"/>
  <c r="R33"/>
  <c r="R42" s="1"/>
  <c r="Q33"/>
  <c r="Q42" s="1"/>
  <c r="P33"/>
  <c r="P42" s="1"/>
  <c r="O33"/>
  <c r="O42" s="1"/>
  <c r="N33"/>
  <c r="N42" s="1"/>
  <c r="M33"/>
  <c r="L33"/>
  <c r="L42" s="1"/>
  <c r="K33"/>
  <c r="K42" s="1"/>
  <c r="J33"/>
  <c r="J42" s="1"/>
  <c r="I33"/>
  <c r="I42" s="1"/>
  <c r="H33"/>
  <c r="H42" s="1"/>
  <c r="F33"/>
  <c r="F42" s="1"/>
  <c r="E33"/>
  <c r="E42" s="1"/>
  <c r="D33"/>
  <c r="D42" s="1"/>
  <c r="C33"/>
  <c r="C42" s="1"/>
  <c r="B33"/>
  <c r="S13" i="10"/>
  <c r="R13"/>
  <c r="Q13"/>
  <c r="N13"/>
  <c r="M7"/>
  <c r="O8" s="1"/>
  <c r="C100" i="6"/>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B100"/>
  <c r="C95"/>
  <c r="D95"/>
  <c r="E95"/>
  <c r="F95"/>
  <c r="G95"/>
  <c r="H95"/>
  <c r="I95"/>
  <c r="J95"/>
  <c r="K95"/>
  <c r="L95"/>
  <c r="M95"/>
  <c r="N95"/>
  <c r="O95"/>
  <c r="P95"/>
  <c r="Q95"/>
  <c r="R95"/>
  <c r="S95"/>
  <c r="T95"/>
  <c r="U95"/>
  <c r="V95"/>
  <c r="W95"/>
  <c r="X95"/>
  <c r="Y95"/>
  <c r="Z95"/>
  <c r="AA95"/>
  <c r="AB95"/>
  <c r="AC95"/>
  <c r="AD95"/>
  <c r="AE95"/>
  <c r="AF95"/>
  <c r="AG95"/>
  <c r="AH95"/>
  <c r="AI95"/>
  <c r="AJ95"/>
  <c r="AK95"/>
  <c r="AL95"/>
  <c r="AM95"/>
  <c r="B95"/>
  <c r="AM94"/>
  <c r="AL94"/>
  <c r="AK94"/>
  <c r="AJ94"/>
  <c r="AI94"/>
  <c r="AH94"/>
  <c r="AG94"/>
  <c r="AF94"/>
  <c r="AE94"/>
  <c r="AD94"/>
  <c r="AC94"/>
  <c r="AB94"/>
  <c r="AA94"/>
  <c r="Z94"/>
  <c r="Y94"/>
  <c r="X94"/>
  <c r="W94"/>
  <c r="V94"/>
  <c r="U94"/>
  <c r="T94"/>
  <c r="S94"/>
  <c r="R94"/>
  <c r="Q94"/>
  <c r="P94"/>
  <c r="N94"/>
  <c r="M94"/>
  <c r="L94"/>
  <c r="K94"/>
  <c r="J94"/>
  <c r="I94"/>
  <c r="H94"/>
  <c r="G94"/>
  <c r="E94"/>
  <c r="D94"/>
  <c r="C94"/>
  <c r="B94"/>
  <c r="AN92"/>
  <c r="AN94" s="1"/>
  <c r="AN90"/>
  <c r="AN95" s="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B91"/>
  <c r="AN86"/>
  <c r="AM86"/>
  <c r="AL86"/>
  <c r="AK86"/>
  <c r="AJ86"/>
  <c r="AI86"/>
  <c r="AH86"/>
  <c r="AG86"/>
  <c r="AF86"/>
  <c r="AE86"/>
  <c r="AD86"/>
  <c r="AB86"/>
  <c r="AA86"/>
  <c r="Z86"/>
  <c r="Y86"/>
  <c r="X86"/>
  <c r="W86"/>
  <c r="V86"/>
  <c r="U86"/>
  <c r="T86"/>
  <c r="S86"/>
  <c r="R86"/>
  <c r="Q86"/>
  <c r="P86"/>
  <c r="N86"/>
  <c r="M86"/>
  <c r="L86"/>
  <c r="K86"/>
  <c r="J86"/>
  <c r="I86"/>
  <c r="H86"/>
  <c r="G86"/>
  <c r="D86"/>
  <c r="C86"/>
  <c r="B86"/>
  <c r="O13" i="10"/>
  <c r="P7"/>
  <c r="E13"/>
  <c r="D13"/>
  <c r="AP138" i="5"/>
  <c r="AO133"/>
  <c r="AN133"/>
  <c r="AM133"/>
  <c r="AL133"/>
  <c r="AK133"/>
  <c r="AJ133"/>
  <c r="AI133"/>
  <c r="AH133"/>
  <c r="AG133"/>
  <c r="AF133"/>
  <c r="AE133"/>
  <c r="AD133"/>
  <c r="AC133"/>
  <c r="AB133"/>
  <c r="AA133"/>
  <c r="Z133"/>
  <c r="Y133"/>
  <c r="X133"/>
  <c r="W133"/>
  <c r="V133"/>
  <c r="U133"/>
  <c r="T133"/>
  <c r="S133"/>
  <c r="R133"/>
  <c r="Q133"/>
  <c r="P133"/>
  <c r="O133"/>
  <c r="N133"/>
  <c r="M133"/>
  <c r="L133"/>
  <c r="K133"/>
  <c r="J133"/>
  <c r="I133"/>
  <c r="H133"/>
  <c r="G133"/>
  <c r="F133"/>
  <c r="E133"/>
  <c r="D133"/>
  <c r="C133"/>
  <c r="B133"/>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B139"/>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B134"/>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B130"/>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B125"/>
  <c r="AP132"/>
  <c r="C7" i="10" s="1"/>
  <c r="AP131" i="5"/>
  <c r="AP133" s="1"/>
  <c r="F13" i="10"/>
  <c r="F7"/>
  <c r="C38" l="1"/>
  <c r="E39" s="1"/>
  <c r="F69"/>
  <c r="P8"/>
  <c r="D195" i="6"/>
  <c r="P24" i="10"/>
  <c r="L23"/>
  <c r="F8"/>
  <c r="E8"/>
  <c r="F24"/>
  <c r="P13"/>
  <c r="B23"/>
  <c r="B29" s="1"/>
  <c r="C29" s="1"/>
  <c r="E30" s="1"/>
  <c r="AN42" i="4"/>
  <c r="M38"/>
  <c r="M42" s="1"/>
  <c r="M13" i="10"/>
  <c r="O14" s="1"/>
  <c r="N14"/>
  <c r="N8"/>
  <c r="AP134" i="5"/>
  <c r="AP130"/>
  <c r="AP139"/>
  <c r="F39" i="10" l="1"/>
  <c r="F30"/>
  <c r="D30"/>
  <c r="B44"/>
  <c r="D39"/>
  <c r="P14"/>
  <c r="N24"/>
  <c r="L29"/>
  <c r="D24"/>
  <c r="D45" l="1"/>
  <c r="C44"/>
  <c r="N30"/>
  <c r="M29"/>
  <c r="E45" l="1"/>
  <c r="F45"/>
  <c r="O30"/>
  <c r="P30"/>
  <c r="E49" i="7"/>
  <c r="E27"/>
  <c r="E24"/>
  <c r="E19"/>
  <c r="E16"/>
  <c r="E14"/>
  <c r="E12"/>
  <c r="E5"/>
  <c r="E7"/>
  <c r="E9"/>
  <c r="E3"/>
  <c r="AN99" i="6"/>
  <c r="AS177" i="9"/>
  <c r="AS176"/>
  <c r="AS175"/>
  <c r="AS174"/>
  <c r="AS173"/>
  <c r="AS172"/>
  <c r="AS171"/>
  <c r="AS170"/>
  <c r="AS169"/>
  <c r="AS168"/>
  <c r="AS167"/>
  <c r="AS166"/>
  <c r="AS165"/>
  <c r="AS164"/>
  <c r="AS163"/>
  <c r="AS162"/>
  <c r="AS161"/>
  <c r="AS160"/>
  <c r="AS159"/>
  <c r="AS158"/>
  <c r="AS157"/>
  <c r="AS156"/>
  <c r="AS155"/>
  <c r="AS154"/>
  <c r="AS153"/>
  <c r="AS152"/>
  <c r="AS151"/>
  <c r="AS150"/>
  <c r="AS149"/>
  <c r="AS148"/>
  <c r="AS147"/>
  <c r="AS146"/>
  <c r="AS145"/>
  <c r="AS144"/>
  <c r="AS143"/>
  <c r="AS142"/>
  <c r="AS141"/>
  <c r="AS140"/>
  <c r="AS139"/>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 r="Y10"/>
  <c r="Y71"/>
  <c r="C74"/>
  <c r="D74"/>
  <c r="E74"/>
  <c r="F74"/>
  <c r="G74"/>
  <c r="H74"/>
  <c r="I74"/>
  <c r="J74"/>
  <c r="K74"/>
  <c r="L74"/>
  <c r="M74"/>
  <c r="N74"/>
  <c r="O74"/>
  <c r="P74"/>
  <c r="Q74"/>
  <c r="R74"/>
  <c r="S74"/>
  <c r="T74"/>
  <c r="U74"/>
  <c r="V74"/>
  <c r="W74"/>
  <c r="B74"/>
  <c r="B112" i="8"/>
  <c r="B58"/>
  <c r="C58"/>
  <c r="D58"/>
  <c r="E58"/>
  <c r="F58"/>
  <c r="G58"/>
  <c r="H58"/>
  <c r="I58"/>
  <c r="J58"/>
  <c r="K58"/>
  <c r="L58"/>
  <c r="M58"/>
  <c r="N58"/>
  <c r="O58"/>
  <c r="P58"/>
  <c r="Q58"/>
  <c r="R58"/>
  <c r="S58"/>
  <c r="T58"/>
  <c r="U58"/>
  <c r="V58"/>
  <c r="W58"/>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 r="Y10"/>
  <c r="Y9"/>
  <c r="Y55"/>
  <c r="C49" i="7"/>
  <c r="B49"/>
  <c r="C47"/>
  <c r="B47"/>
  <c r="C46"/>
  <c r="B46"/>
  <c r="C45"/>
  <c r="B45"/>
  <c r="C44"/>
  <c r="C48" s="1"/>
  <c r="B44"/>
  <c r="B48" s="1"/>
  <c r="C43"/>
  <c r="B43"/>
  <c r="C42"/>
  <c r="B42"/>
  <c r="C41"/>
  <c r="B41"/>
  <c r="C39"/>
  <c r="B39"/>
  <c r="C38"/>
  <c r="B38"/>
  <c r="C37"/>
  <c r="B37"/>
  <c r="C36"/>
  <c r="B36"/>
  <c r="C35"/>
  <c r="B35"/>
  <c r="C34"/>
  <c r="B34"/>
  <c r="C33"/>
  <c r="B33"/>
  <c r="C32"/>
  <c r="B32"/>
  <c r="C31"/>
  <c r="C40" s="1"/>
  <c r="B31"/>
  <c r="B40" s="1"/>
  <c r="C30"/>
  <c r="B30"/>
  <c r="C28"/>
  <c r="B28"/>
  <c r="C27"/>
  <c r="C29" s="1"/>
  <c r="B27"/>
  <c r="B29" s="1"/>
  <c r="C25"/>
  <c r="B25"/>
  <c r="C24"/>
  <c r="B24"/>
  <c r="C23"/>
  <c r="B23"/>
  <c r="B26" s="1"/>
  <c r="C21"/>
  <c r="B21"/>
  <c r="C20"/>
  <c r="B20"/>
  <c r="C19"/>
  <c r="C22" s="1"/>
  <c r="B19"/>
  <c r="B22" s="1"/>
  <c r="D18"/>
  <c r="C18"/>
  <c r="B18"/>
  <c r="C16"/>
  <c r="B16"/>
  <c r="C15"/>
  <c r="B15"/>
  <c r="C14"/>
  <c r="B14"/>
  <c r="C13"/>
  <c r="B13"/>
  <c r="C12"/>
  <c r="B12"/>
  <c r="B17" s="1"/>
  <c r="C10"/>
  <c r="B10"/>
  <c r="C9"/>
  <c r="B9"/>
  <c r="C8"/>
  <c r="B8"/>
  <c r="C7"/>
  <c r="B7"/>
  <c r="C6"/>
  <c r="B6"/>
  <c r="C5"/>
  <c r="B5"/>
  <c r="C4"/>
  <c r="B4"/>
  <c r="C3"/>
  <c r="B3"/>
  <c r="D39"/>
  <c r="D37"/>
  <c r="D36"/>
  <c r="D35"/>
  <c r="D34"/>
  <c r="D33"/>
  <c r="D31"/>
  <c r="D27"/>
  <c r="D25"/>
  <c r="D24"/>
  <c r="D23"/>
  <c r="D21"/>
  <c r="D20"/>
  <c r="D19"/>
  <c r="D16"/>
  <c r="D15"/>
  <c r="D14"/>
  <c r="D13"/>
  <c r="D12"/>
  <c r="D10"/>
  <c r="D9"/>
  <c r="D8"/>
  <c r="D7"/>
  <c r="D6"/>
  <c r="D5"/>
  <c r="D4"/>
  <c r="D49"/>
  <c r="D47"/>
  <c r="D45"/>
  <c r="D43"/>
  <c r="D41"/>
  <c r="B86" i="4"/>
  <c r="D42" i="7" l="1"/>
  <c r="D46"/>
  <c r="D30"/>
  <c r="D38"/>
  <c r="E32"/>
  <c r="E34"/>
  <c r="E36"/>
  <c r="E38"/>
  <c r="E45"/>
  <c r="E47"/>
  <c r="F18"/>
  <c r="E21"/>
  <c r="E46"/>
  <c r="F20"/>
  <c r="F39"/>
  <c r="F37"/>
  <c r="F35"/>
  <c r="F33"/>
  <c r="F25"/>
  <c r="F15"/>
  <c r="F13"/>
  <c r="F10"/>
  <c r="F8"/>
  <c r="F6"/>
  <c r="F4"/>
  <c r="F28"/>
  <c r="F42"/>
  <c r="F30"/>
  <c r="F41"/>
  <c r="F43"/>
  <c r="F49"/>
  <c r="F46"/>
  <c r="F44"/>
  <c r="F38"/>
  <c r="F32"/>
  <c r="F21"/>
  <c r="F19"/>
  <c r="F16"/>
  <c r="F14"/>
  <c r="F12"/>
  <c r="F9"/>
  <c r="F7"/>
  <c r="F5"/>
  <c r="E44"/>
  <c r="E42"/>
  <c r="E39"/>
  <c r="E37"/>
  <c r="E35"/>
  <c r="E33"/>
  <c r="E31"/>
  <c r="E28"/>
  <c r="E29" s="1"/>
  <c r="E25"/>
  <c r="E23"/>
  <c r="E20"/>
  <c r="E22" s="1"/>
  <c r="E18"/>
  <c r="E15"/>
  <c r="E13"/>
  <c r="E10"/>
  <c r="E8"/>
  <c r="E6"/>
  <c r="E4"/>
  <c r="F3"/>
  <c r="F47"/>
  <c r="F45"/>
  <c r="E43"/>
  <c r="E41"/>
  <c r="E30"/>
  <c r="C26"/>
  <c r="C17"/>
  <c r="D3"/>
  <c r="D11" s="1"/>
  <c r="B11"/>
  <c r="D17"/>
  <c r="D26"/>
  <c r="C11"/>
  <c r="D22"/>
  <c r="D28"/>
  <c r="D29" s="1"/>
  <c r="D32"/>
  <c r="D44"/>
  <c r="D48" s="1"/>
  <c r="F31" l="1"/>
  <c r="D40"/>
  <c r="D50" s="1"/>
  <c r="F24"/>
  <c r="F36"/>
  <c r="F23"/>
  <c r="E48"/>
  <c r="F27"/>
  <c r="F29" s="1"/>
  <c r="F34"/>
  <c r="B50"/>
  <c r="E26"/>
  <c r="E17"/>
  <c r="F22"/>
  <c r="E40"/>
  <c r="F17"/>
  <c r="E11"/>
  <c r="F48"/>
  <c r="F11"/>
  <c r="C50"/>
  <c r="F40" l="1"/>
  <c r="F26"/>
  <c r="B13" i="10"/>
  <c r="E50" i="7"/>
  <c r="B42" i="4"/>
  <c r="AO40"/>
  <c r="AO37"/>
  <c r="AL33" i="3"/>
  <c r="AL30"/>
  <c r="V47" i="2"/>
  <c r="V49" s="1"/>
  <c r="V36"/>
  <c r="V37"/>
  <c r="V38"/>
  <c r="V39"/>
  <c r="V40"/>
  <c r="V41"/>
  <c r="V42"/>
  <c r="V43"/>
  <c r="V44"/>
  <c r="V45"/>
  <c r="V46"/>
  <c r="V35"/>
  <c r="AL35" i="3" l="1"/>
  <c r="AL34"/>
  <c r="AL31"/>
  <c r="AO38" i="4"/>
  <c r="AO41"/>
  <c r="AO42"/>
  <c r="AO43"/>
  <c r="F50" i="7"/>
  <c r="D14" i="10"/>
  <c r="C13"/>
  <c r="D8"/>
  <c r="V27" i="2"/>
  <c r="V29" s="1"/>
  <c r="V12"/>
  <c r="V13"/>
  <c r="V14"/>
  <c r="V15"/>
  <c r="V16"/>
  <c r="V17"/>
  <c r="V18"/>
  <c r="V19"/>
  <c r="V20"/>
  <c r="V21"/>
  <c r="V22"/>
  <c r="V23"/>
  <c r="V24"/>
  <c r="V25"/>
  <c r="V26"/>
  <c r="V11"/>
  <c r="AJ21" i="1"/>
  <c r="AJ10"/>
  <c r="AJ11"/>
  <c r="AJ12"/>
  <c r="AJ13"/>
  <c r="AJ14"/>
  <c r="AJ15"/>
  <c r="AJ16"/>
  <c r="AJ17"/>
  <c r="AJ18"/>
  <c r="AJ19"/>
  <c r="AJ20"/>
  <c r="AJ9"/>
  <c r="AJ30"/>
  <c r="AJ31"/>
  <c r="AJ32"/>
  <c r="AJ33"/>
  <c r="AJ34"/>
  <c r="AJ35"/>
  <c r="AJ36"/>
  <c r="AJ37"/>
  <c r="AJ38"/>
  <c r="AJ39"/>
  <c r="AJ40"/>
  <c r="AJ41"/>
  <c r="AJ42"/>
  <c r="AJ43"/>
  <c r="AJ44"/>
  <c r="AJ45"/>
  <c r="AJ46"/>
  <c r="AJ47"/>
  <c r="AJ29"/>
  <c r="AJ48"/>
  <c r="E14" i="10" l="1"/>
  <c r="F14"/>
  <c r="B77" i="3"/>
</calcChain>
</file>

<file path=xl/sharedStrings.xml><?xml version="1.0" encoding="utf-8"?>
<sst xmlns="http://schemas.openxmlformats.org/spreadsheetml/2006/main" count="1897" uniqueCount="481">
  <si>
    <t>Albacete</t>
  </si>
  <si>
    <t>Alicante</t>
  </si>
  <si>
    <t>Barcelona</t>
  </si>
  <si>
    <t>Cáceres</t>
  </si>
  <si>
    <t>Castellon</t>
  </si>
  <si>
    <t>Córdoba</t>
  </si>
  <si>
    <t>Girona</t>
  </si>
  <si>
    <t>La Rioja</t>
  </si>
  <si>
    <t>León</t>
  </si>
  <si>
    <t>Lleida</t>
  </si>
  <si>
    <t>Navarra</t>
  </si>
  <si>
    <t>Tarragona</t>
  </si>
  <si>
    <t>Teruel</t>
  </si>
  <si>
    <t>Toledo</t>
  </si>
  <si>
    <t>Valladolid</t>
  </si>
  <si>
    <t>Zamora</t>
  </si>
  <si>
    <t>Zaragoza</t>
  </si>
  <si>
    <t>Total general</t>
  </si>
  <si>
    <t>BARCELONA</t>
  </si>
  <si>
    <t>BUTLER</t>
  </si>
  <si>
    <t>CASTANYERA</t>
  </si>
  <si>
    <t>CORABEL</t>
  </si>
  <si>
    <t>ENNIS</t>
  </si>
  <si>
    <t>MERVEILLE DE BOLLWILLER</t>
  </si>
  <si>
    <t>NEGKRETTA</t>
  </si>
  <si>
    <t>NEGRET</t>
  </si>
  <si>
    <t>PAUETET</t>
  </si>
  <si>
    <t>SAN GIOVANNI</t>
  </si>
  <si>
    <t>SIN VARIEDAD</t>
  </si>
  <si>
    <t>TONDA DI GIFFONI</t>
  </si>
  <si>
    <t>TONDA GENTILE ROMANA</t>
  </si>
  <si>
    <t>AVELLANO: REGADÍO (sin desglose por edad)</t>
  </si>
  <si>
    <t>VARIEDAD</t>
  </si>
  <si>
    <t>AVELLANO: SECANO (sin desglose por edad)</t>
  </si>
  <si>
    <t>A Coruña</t>
  </si>
  <si>
    <t>Álava</t>
  </si>
  <si>
    <t>Asturias</t>
  </si>
  <si>
    <t>Badajoz</t>
  </si>
  <si>
    <t>Burgos</t>
  </si>
  <si>
    <t>Cantabria</t>
  </si>
  <si>
    <t>Cuenca</t>
  </si>
  <si>
    <t>Guadalajara</t>
  </si>
  <si>
    <t>Guipúzcoa</t>
  </si>
  <si>
    <t>Huesca</t>
  </si>
  <si>
    <t>Lugo</t>
  </si>
  <si>
    <t>Málaga</t>
  </si>
  <si>
    <t>Ourense</t>
  </si>
  <si>
    <t>Pontevedra</t>
  </si>
  <si>
    <t>Valencia</t>
  </si>
  <si>
    <t>Vizcaya</t>
  </si>
  <si>
    <t>COSFORD K.2</t>
  </si>
  <si>
    <t>DAVIANA</t>
  </si>
  <si>
    <t>FERCORIL</t>
  </si>
  <si>
    <t>FERIALE</t>
  </si>
  <si>
    <t>LONGUE D'ESPAGNE</t>
  </si>
  <si>
    <t>NOISETIER À PELLICULE BLANCHE</t>
  </si>
  <si>
    <t>PERLA</t>
  </si>
  <si>
    <t>SEGORBE</t>
  </si>
  <si>
    <t>ANUARIO</t>
  </si>
  <si>
    <t>Var/Total</t>
  </si>
  <si>
    <t>Almería</t>
  </si>
  <si>
    <t>Cádiz</t>
  </si>
  <si>
    <t>Granada</t>
  </si>
  <si>
    <t>Huelva</t>
  </si>
  <si>
    <t>Illes Balears</t>
  </si>
  <si>
    <t>Jaén</t>
  </si>
  <si>
    <t>Murcia</t>
  </si>
  <si>
    <t>Sevilla</t>
  </si>
  <si>
    <t>BANYA DE CABRA</t>
  </si>
  <si>
    <t>BRAVÍA</t>
  </si>
  <si>
    <t>BUGADERA</t>
  </si>
  <si>
    <t>CACHES</t>
  </si>
  <si>
    <t>CASTELLANA</t>
  </si>
  <si>
    <t>CASUDA</t>
  </si>
  <si>
    <t>COSTILLA DE ASNO</t>
  </si>
  <si>
    <t>DURAIO</t>
  </si>
  <si>
    <t>MATALAFERA</t>
  </si>
  <si>
    <t>MELERA</t>
  </si>
  <si>
    <t>NEGRA</t>
  </si>
  <si>
    <t>RAMILLETE</t>
  </si>
  <si>
    <t>ROJAL</t>
  </si>
  <si>
    <t>SAYALONGA</t>
  </si>
  <si>
    <t>TENDRAL</t>
  </si>
  <si>
    <t>VIVALL</t>
  </si>
  <si>
    <t>RALLADORA</t>
  </si>
  <si>
    <t xml:space="preserve">Badajoz </t>
  </si>
  <si>
    <t xml:space="preserve">Jaén </t>
  </si>
  <si>
    <t>Ávila</t>
  </si>
  <si>
    <t>Ciudad Real</t>
  </si>
  <si>
    <t>Madrid</t>
  </si>
  <si>
    <t>Palencia</t>
  </si>
  <si>
    <t>Salamanca</t>
  </si>
  <si>
    <t>AEGINA</t>
  </si>
  <si>
    <t>AJAMY</t>
  </si>
  <si>
    <t>ASKAR</t>
  </si>
  <si>
    <t>AVDAT</t>
  </si>
  <si>
    <t>AVIDON</t>
  </si>
  <si>
    <t>BRONTE</t>
  </si>
  <si>
    <t>EGINO</t>
  </si>
  <si>
    <t>KERMAN</t>
  </si>
  <si>
    <t>LARNAKA</t>
  </si>
  <si>
    <t>LATHWARDY</t>
  </si>
  <si>
    <t>LOST HILLS</t>
  </si>
  <si>
    <t>M-1</t>
  </si>
  <si>
    <t>M-36</t>
  </si>
  <si>
    <t>MATEUR</t>
  </si>
  <si>
    <t>PETER</t>
  </si>
  <si>
    <t>SIRORA</t>
  </si>
  <si>
    <t>TOTAL PLANTACIONES &gt; O = A 4 AÑOS</t>
  </si>
  <si>
    <t xml:space="preserve">SIN INFORMACIÓN </t>
  </si>
  <si>
    <t>PLANTACIONES MENOS 4 AÑOS (2019 - 2017 INCL)</t>
  </si>
  <si>
    <t>%plantaciones de las que no hay info de edad</t>
  </si>
  <si>
    <t>% plantaciones que no han entrado en producción</t>
  </si>
  <si>
    <t>Segovia</t>
  </si>
  <si>
    <t>Soria</t>
  </si>
  <si>
    <t>&lt; 4 AÑOS (2019 - 2017 INCL)</t>
  </si>
  <si>
    <t>&gt; O = A 4 AÑOS</t>
  </si>
  <si>
    <t>TOTAL SUP RECOGIDA POR FEGA</t>
  </si>
  <si>
    <t>BATOURY</t>
  </si>
  <si>
    <t>C ESPECIAL</t>
  </si>
  <si>
    <t>CHAPARRILLO</t>
  </si>
  <si>
    <t>GOLDENS HILLS</t>
  </si>
  <si>
    <t>GUERRERO</t>
  </si>
  <si>
    <t>IRAQ-2</t>
  </si>
  <si>
    <t>KASTEL</t>
  </si>
  <si>
    <t>NAZAR</t>
  </si>
  <si>
    <t>PETERS MALE</t>
  </si>
  <si>
    <t>VARIEDADES</t>
  </si>
  <si>
    <t>TOTAL PLANTACIONES &gt; O = A 5 AÑOS</t>
  </si>
  <si>
    <t>PLANTACIONES MENOS 5 AÑOS (2019 - 2016 INCL)</t>
  </si>
  <si>
    <t xml:space="preserve">Barcelona </t>
  </si>
  <si>
    <t>&gt; O = A 5 AÑOS</t>
  </si>
  <si>
    <t>SIN INFO</t>
  </si>
  <si>
    <t>&lt; 5 AÑOS (2019 - 2016 INCL)</t>
  </si>
  <si>
    <t>PROVINCIAS</t>
  </si>
  <si>
    <t>Variedades</t>
  </si>
  <si>
    <t>ESPAÑA</t>
  </si>
  <si>
    <t>GUARA</t>
  </si>
  <si>
    <t>COMUNA</t>
  </si>
  <si>
    <t>LARGUETA</t>
  </si>
  <si>
    <t>MARCONA</t>
  </si>
  <si>
    <t>FERRAGNES</t>
  </si>
  <si>
    <t>DESMAYO ROJO</t>
  </si>
  <si>
    <t>FERRADUEL</t>
  </si>
  <si>
    <t>LAURANNE</t>
  </si>
  <si>
    <t>VAIRO</t>
  </si>
  <si>
    <t>GARRIGUES</t>
  </si>
  <si>
    <t>ANTOÑETA</t>
  </si>
  <si>
    <t>MARTA</t>
  </si>
  <si>
    <t>MARINADA</t>
  </si>
  <si>
    <t>CONSTANTI</t>
  </si>
  <si>
    <t>SOLETA</t>
  </si>
  <si>
    <t>ISABELONA</t>
  </si>
  <si>
    <t>AVIJOR</t>
  </si>
  <si>
    <t>TUONO</t>
  </si>
  <si>
    <t>FILIPO CEO</t>
  </si>
  <si>
    <t>ATOCHA</t>
  </si>
  <si>
    <t>PENTACEBAS CSIC</t>
  </si>
  <si>
    <t>FELISIA</t>
  </si>
  <si>
    <t>FERRA?DUEL</t>
  </si>
  <si>
    <t>PLANETA</t>
  </si>
  <si>
    <t>MASBOVERA</t>
  </si>
  <si>
    <t>CRISTOMORTO</t>
  </si>
  <si>
    <t>COLORADA</t>
  </si>
  <si>
    <t>DIAMAR</t>
  </si>
  <si>
    <t>AVELLANERA GRUESA</t>
  </si>
  <si>
    <t>GLORIETA</t>
  </si>
  <si>
    <t>CASTELLET</t>
  </si>
  <si>
    <t>FERRAGMESS</t>
  </si>
  <si>
    <t>BLANQUILLA</t>
  </si>
  <si>
    <t>PAJARERA</t>
  </si>
  <si>
    <t>MONCAYO</t>
  </si>
  <si>
    <t>FITA MOLLAR</t>
  </si>
  <si>
    <t>VERDIERE</t>
  </si>
  <si>
    <t>ASPERILLA</t>
  </si>
  <si>
    <t>FRANCOLI</t>
  </si>
  <si>
    <t>AYLES</t>
  </si>
  <si>
    <t>CARRERO</t>
  </si>
  <si>
    <t>ABUNDANCIA</t>
  </si>
  <si>
    <t>GENCO</t>
  </si>
  <si>
    <t>PERALEJA</t>
  </si>
  <si>
    <t>TEXAS</t>
  </si>
  <si>
    <t>ADRIA</t>
  </si>
  <si>
    <t>ROMPESACOS</t>
  </si>
  <si>
    <t>TARDONA</t>
  </si>
  <si>
    <t>AI</t>
  </si>
  <si>
    <t>BLANQUERNA</t>
  </si>
  <si>
    <t>MOLLAR ALBER</t>
  </si>
  <si>
    <t>LLAMPA</t>
  </si>
  <si>
    <t>TARRACO</t>
  </si>
  <si>
    <t>MOLLAR PRINCESA</t>
  </si>
  <si>
    <t>VERDERETA</t>
  </si>
  <si>
    <t>VIALFAS</t>
  </si>
  <si>
    <t>CAMBRA</t>
  </si>
  <si>
    <t>MARCONA ARISTADA</t>
  </si>
  <si>
    <t>MAKAKO</t>
  </si>
  <si>
    <t>BALSAMEDA</t>
  </si>
  <si>
    <t>APRIL</t>
  </si>
  <si>
    <t>FERRALISE</t>
  </si>
  <si>
    <t>LOURENCINHA</t>
  </si>
  <si>
    <t>TOCHA AMERICANA</t>
  </si>
  <si>
    <t>GARONDES</t>
  </si>
  <si>
    <t>FERRAGUDO</t>
  </si>
  <si>
    <t>FERRASTAR</t>
  </si>
  <si>
    <t>TOU</t>
  </si>
  <si>
    <t>GUARIM</t>
  </si>
  <si>
    <t>MOLAR SALES</t>
  </si>
  <si>
    <t>ROMANA</t>
  </si>
  <si>
    <t>MANDALINE</t>
  </si>
  <si>
    <t>ALEXANDRU</t>
  </si>
  <si>
    <t>BONIFACIO</t>
  </si>
  <si>
    <t>COSTERETA</t>
  </si>
  <si>
    <t>ADELU?A</t>
  </si>
  <si>
    <t>TROUTO</t>
  </si>
  <si>
    <t>ESPERANZA FORTA</t>
  </si>
  <si>
    <t>RETSOU</t>
  </si>
  <si>
    <t>SOGUERA</t>
  </si>
  <si>
    <t>ISPANICO</t>
  </si>
  <si>
    <t>MONTEREY</t>
  </si>
  <si>
    <t>PANE BARQUETS</t>
  </si>
  <si>
    <t>NE PLUS ULTRA</t>
  </si>
  <si>
    <t>HANA</t>
  </si>
  <si>
    <t>BARBARROJA</t>
  </si>
  <si>
    <t>BURBANK</t>
  </si>
  <si>
    <t>DURAN</t>
  </si>
  <si>
    <t>VIVOT</t>
  </si>
  <si>
    <t>ALM 21</t>
  </si>
  <si>
    <t>PICANTILLI</t>
  </si>
  <si>
    <t>NON PAREIL</t>
  </si>
  <si>
    <t>BONITA</t>
  </si>
  <si>
    <t>GALAMBA</t>
  </si>
  <si>
    <t>MOLAR DA FUZETA</t>
  </si>
  <si>
    <t>PIQUET</t>
  </si>
  <si>
    <t>PRIMORSKII</t>
  </si>
  <si>
    <t>PIZZUTTA D'AVOLA</t>
  </si>
  <si>
    <t>VAMA</t>
  </si>
  <si>
    <t>JALTSKI</t>
  </si>
  <si>
    <t>PONS</t>
  </si>
  <si>
    <t>BARTRE</t>
  </si>
  <si>
    <t>TARDANETA</t>
  </si>
  <si>
    <t>BASILIA</t>
  </si>
  <si>
    <t>LA ORDEN 2-28</t>
  </si>
  <si>
    <t>CATALINA</t>
  </si>
  <si>
    <t>ANXANETA</t>
  </si>
  <si>
    <t>IXL</t>
  </si>
  <si>
    <t>MN-VA-1</t>
  </si>
  <si>
    <t>PRINCESA</t>
  </si>
  <si>
    <t>L-L</t>
  </si>
  <si>
    <t>BUDATÉTÉNYI 70</t>
  </si>
  <si>
    <t>BIOTA</t>
  </si>
  <si>
    <t>ANDALUCIA</t>
  </si>
  <si>
    <t>Sin INFO de edad</t>
  </si>
  <si>
    <t>CASTILLA-LA MANCHA</t>
  </si>
  <si>
    <t>MURCIA</t>
  </si>
  <si>
    <t>ARAGÓN</t>
  </si>
  <si>
    <t>C. VALENCIANA</t>
  </si>
  <si>
    <t>EXTREMADURA</t>
  </si>
  <si>
    <t>LA RIOJA</t>
  </si>
  <si>
    <t>CASTILLA Y LEÓN</t>
  </si>
  <si>
    <t>MADRID</t>
  </si>
  <si>
    <t>ILLES BALEARS</t>
  </si>
  <si>
    <t>NAVARRA</t>
  </si>
  <si>
    <t>CATALUÑA</t>
  </si>
  <si>
    <t>DAVEY</t>
  </si>
  <si>
    <t>BOA CASTA</t>
  </si>
  <si>
    <t>ARDECHOISE</t>
  </si>
  <si>
    <t xml:space="preserve"> &gt; O = A 4 AÑOS</t>
  </si>
  <si>
    <t xml:space="preserve"> MENOS 4 AÑOS (2019 - 2017 INCL)</t>
  </si>
  <si>
    <t>Superficie productiva</t>
  </si>
  <si>
    <t>SIN INFO EDAD</t>
  </si>
  <si>
    <t>AGUYANE</t>
  </si>
  <si>
    <t>BEBIM</t>
  </si>
  <si>
    <t>SAUVAGE MARRON</t>
  </si>
  <si>
    <t>VAQUERA</t>
  </si>
  <si>
    <t>VENTURA</t>
  </si>
  <si>
    <t>VERDALE</t>
  </si>
  <si>
    <t>VERDE Z</t>
  </si>
  <si>
    <t>VERDEAL</t>
  </si>
  <si>
    <t>VIANA</t>
  </si>
  <si>
    <t>BOAVENTURA</t>
  </si>
  <si>
    <t>BOJAR</t>
  </si>
  <si>
    <t>BOUCHE DE BETIZAC</t>
  </si>
  <si>
    <t>BOUCHE ROUGE</t>
  </si>
  <si>
    <t>BRANCA</t>
  </si>
  <si>
    <t>AMARELA</t>
  </si>
  <si>
    <t>CALVA</t>
  </si>
  <si>
    <t>CAMBEROUNE</t>
  </si>
  <si>
    <t>CASTANEA SATIVA</t>
  </si>
  <si>
    <t>COLUTAD</t>
  </si>
  <si>
    <t>AMARELAL</t>
  </si>
  <si>
    <t>DE PAREDE</t>
  </si>
  <si>
    <t>DE PRESA</t>
  </si>
  <si>
    <t>DEMANDA</t>
  </si>
  <si>
    <t>FAMOSA</t>
  </si>
  <si>
    <t>AMARELANTE</t>
  </si>
  <si>
    <t>GARRIDA</t>
  </si>
  <si>
    <t>IHAROSBERÉNYI 2</t>
  </si>
  <si>
    <t>INSIDINA</t>
  </si>
  <si>
    <t>INXERTA</t>
  </si>
  <si>
    <t>JUDIA</t>
  </si>
  <si>
    <t>LONGAL</t>
  </si>
  <si>
    <t>LOURA</t>
  </si>
  <si>
    <t>LUGUESA</t>
  </si>
  <si>
    <t>AVELEIRA</t>
  </si>
  <si>
    <t>MARRON COMBALLE</t>
  </si>
  <si>
    <t>BACOA</t>
  </si>
  <si>
    <t>MARSOL</t>
  </si>
  <si>
    <t>MONFORTINA</t>
  </si>
  <si>
    <t>MOREIRA</t>
  </si>
  <si>
    <t>NEGRAL</t>
  </si>
  <si>
    <t>PASSÃ</t>
  </si>
  <si>
    <t>PELONA</t>
  </si>
  <si>
    <t>PICONA</t>
  </si>
  <si>
    <t>PRECOCE MIGOULE</t>
  </si>
  <si>
    <t>RAIGONA</t>
  </si>
  <si>
    <t>RAPADA</t>
  </si>
  <si>
    <t>TOTAL SUPERFICIE</t>
  </si>
  <si>
    <t>%sup edad/Total</t>
  </si>
  <si>
    <t>SUPERFICIE TOTAL</t>
  </si>
  <si>
    <t>Distribución provincial</t>
  </si>
  <si>
    <t>OTRAS VARIEDADES</t>
  </si>
  <si>
    <t>VICTORIA</t>
  </si>
  <si>
    <t>AXEL</t>
  </si>
  <si>
    <t>RITA</t>
  </si>
  <si>
    <t>AMIGO</t>
  </si>
  <si>
    <t>PARISIENNE</t>
  </si>
  <si>
    <t>NR. 120</t>
  </si>
  <si>
    <t>OVIDIU</t>
  </si>
  <si>
    <t>PEDRO</t>
  </si>
  <si>
    <t>PAYNE</t>
  </si>
  <si>
    <t>REGO</t>
  </si>
  <si>
    <t>SERR</t>
  </si>
  <si>
    <t>ROMAINE</t>
  </si>
  <si>
    <t>SQUASCH FRANQUETTE</t>
  </si>
  <si>
    <t>TARGO</t>
  </si>
  <si>
    <t>TECHAMA</t>
  </si>
  <si>
    <t>TEHAMA</t>
  </si>
  <si>
    <t>TULARE</t>
  </si>
  <si>
    <t>ADAMS 10</t>
  </si>
  <si>
    <t>VERDELET</t>
  </si>
  <si>
    <t>VINA</t>
  </si>
  <si>
    <t>WEINSBERG 1</t>
  </si>
  <si>
    <t>WESTHOFS DWARF</t>
  </si>
  <si>
    <t>ANICA</t>
  </si>
  <si>
    <t>CHANDLER</t>
  </si>
  <si>
    <t>APOLLO</t>
  </si>
  <si>
    <t>APOLO</t>
  </si>
  <si>
    <t>BELLA MARIA</t>
  </si>
  <si>
    <t>BIG AND EASY</t>
  </si>
  <si>
    <t>BLANCO</t>
  </si>
  <si>
    <t>BOHUMIL</t>
  </si>
  <si>
    <t>BONIFÁC</t>
  </si>
  <si>
    <t>CHICO</t>
  </si>
  <si>
    <t>CANDELOU</t>
  </si>
  <si>
    <t>CHABERTE</t>
  </si>
  <si>
    <t>CHIARA</t>
  </si>
  <si>
    <t>COMUN</t>
  </si>
  <si>
    <t>COENEN</t>
  </si>
  <si>
    <t>CORNE</t>
  </si>
  <si>
    <t>ELIT</t>
  </si>
  <si>
    <t>FRANQUETTE</t>
  </si>
  <si>
    <t>FERBEL</t>
  </si>
  <si>
    <t>FERJEAN</t>
  </si>
  <si>
    <t>FERNETTE</t>
  </si>
  <si>
    <t>FERNOR</t>
  </si>
  <si>
    <t>FEROUETTE</t>
  </si>
  <si>
    <t>FERTIGNAC</t>
  </si>
  <si>
    <t>GALES</t>
  </si>
  <si>
    <t>HARTLEY</t>
  </si>
  <si>
    <t>GUSTINE</t>
  </si>
  <si>
    <t>HOWARD</t>
  </si>
  <si>
    <t>JUPITER</t>
  </si>
  <si>
    <t>LALANDE</t>
  </si>
  <si>
    <t>LANGE VAN LOD</t>
  </si>
  <si>
    <t>LARA</t>
  </si>
  <si>
    <t>MAYETTE</t>
  </si>
  <si>
    <t>MAGDON</t>
  </si>
  <si>
    <t>MB-24</t>
  </si>
  <si>
    <t>METCALFE</t>
  </si>
  <si>
    <t>MEYLANAISSE</t>
  </si>
  <si>
    <t>MILOTAI 10</t>
  </si>
  <si>
    <t>SUP.EQUIVALENTE DE ALMENDRO EN CULTIVOS ASOCIADOS</t>
  </si>
  <si>
    <t>% plantaciones en cultivos asociados de F SECOS</t>
  </si>
  <si>
    <t>Sin INFO de edad S. Equiv Almendro cultivo asociado</t>
  </si>
  <si>
    <t>TOTAL</t>
  </si>
  <si>
    <t>DATOS POR CCAA DE ALMENDRO EN SECANO</t>
  </si>
  <si>
    <t>SUPERFICIE DE ALMENDRO TOTAL</t>
  </si>
  <si>
    <t>Provincias y CCAA</t>
  </si>
  <si>
    <t>ALMENDRO</t>
  </si>
  <si>
    <t>FEGA - REGEPA</t>
  </si>
  <si>
    <t>Total</t>
  </si>
  <si>
    <t>Total en plantación regular</t>
  </si>
  <si>
    <t xml:space="preserve">ESYRCE </t>
  </si>
  <si>
    <t xml:space="preserve">Almendro en prodº o plantº jóv. </t>
  </si>
  <si>
    <t>Almendro en abandono</t>
  </si>
  <si>
    <t>Almendro No Comercial</t>
  </si>
  <si>
    <t>Hectáreas</t>
  </si>
  <si>
    <t>TOTAL ALMENDRO</t>
  </si>
  <si>
    <t>Superficie total Nacional - SECANO</t>
  </si>
  <si>
    <t>Superficie total Nacional - REGADÍO</t>
  </si>
  <si>
    <t>Con información de edad</t>
  </si>
  <si>
    <t>Sin información de edad</t>
  </si>
  <si>
    <t>Con información de variedad</t>
  </si>
  <si>
    <t>Sin información de variedad</t>
  </si>
  <si>
    <t>PLANTACIONES MENOS 5 AÑOS (2019 - 2016 INCL) SIN INFO VARIEDAD</t>
  </si>
  <si>
    <t>% plantaciones SIN INFO DE VARIEDAD</t>
  </si>
  <si>
    <t xml:space="preserve">TOTAL PLANTACIONES MENOS 5 AÑOS (2019 - 2016 INCL) </t>
  </si>
  <si>
    <t>RANKING DE PROVINCIAS POR PLANTACIONES MENORES DE 5 AÑOS</t>
  </si>
  <si>
    <t>SUPERFICIE DE ALMENDRO SIN INFORMACIÓN DE EDAD Y PLANTACIONES JÓVENES</t>
  </si>
  <si>
    <t xml:space="preserve">SUPERFICIE EQUIVALENTE DE ALMENDRO EN CULTIVOS ASOCIADOS DE FRUTOS SECOS. </t>
  </si>
  <si>
    <t>Información disponible en la hoja:</t>
  </si>
  <si>
    <t>%CON INFO EDAD VS…</t>
  </si>
  <si>
    <t>% CON INFO VARIEDAD VS…</t>
  </si>
  <si>
    <t>ANÁLISIS DEL ALMENDRO SECANO:</t>
  </si>
  <si>
    <t>DESGLOSE POR VARIEDADES SUPERFICIES PLANTADAS HASTA 2015 (mayor o igual de 5 años en 2020)</t>
  </si>
  <si>
    <t>ALMENDRO SECANO. SUPERFICIE DE ALMENDRO SIN INFORMACIÓN DE EDAD Y PLANTACIONES JÓVENES</t>
  </si>
  <si>
    <t xml:space="preserve">ALMENDRO SECANO: SUPERFICIE EQUIVALENTE DE ALMENDRO EN CULTIVOS ASOCIADOS DE FRUTOS SECOS. </t>
  </si>
  <si>
    <t>ALMENDRO SECANO: RANKING PROVINCIAS SEGÚN PLANTACIONES MENORES DE 5 AÑOS.</t>
  </si>
  <si>
    <t xml:space="preserve">ALMENDRO SECANO: DATOS POR COMUNIDADES AUTÓNOMAS. </t>
  </si>
  <si>
    <t>ANÁLISIS DEL ALMENDRO REGADÍO:</t>
  </si>
  <si>
    <t>DESGLOSE POR VARIEDADES SUPERFICIES PLANTADAS HASTA 2016 (mayor o igual de 4 años en 2020)</t>
  </si>
  <si>
    <t>ALMENDRO REGADÍO: SUPERFICIE DE ALMENDRO SIN INFORMACIÓN DE EDAD Y PLANTACIONES JÓVENES</t>
  </si>
  <si>
    <t>PLANTACIONES MENOS 4 AÑOS (2019 - 2017 INCL) SIN INFO VARIEDAD</t>
  </si>
  <si>
    <t xml:space="preserve">ALMENDRO REGADÍO: DESGLOSE POR VARIEDADES SUPERFICIES PLANTADAS HASTA 2016 (mayor o igual de 4 años en 2020) - En producción. </t>
  </si>
  <si>
    <t>ALMENDRO SECANO: DESGLOSE POR VARIEDADES SUPERFICIES PLANTADAS HASTA 2015 (mayor o igual de 5 años en 2020) - En producción.</t>
  </si>
  <si>
    <t xml:space="preserve">ALMENDRO REGADÍO: SUPERFICIE EQUIVALENTE DE ALMENDRO EN CULTIVOS ASOCIADOS DE FRUTOS SECOS. </t>
  </si>
  <si>
    <t>ALMENDRO REGADÍO: RANKING PROVINCIAS SEGÚN PLANTACIONES MENORES DE 4 AÑOS.</t>
  </si>
  <si>
    <t xml:space="preserve">ALMENDRO REGADÍO: DATOS POR COMUNIDADES AUTÓNOMAS. </t>
  </si>
  <si>
    <t>DATOS POR CCAA DE ALMENDRO EN REGADÍO</t>
  </si>
  <si>
    <t>RANKING DE PROVINCIAS POR PLANTACIONES MENORES DE 4 AÑOS</t>
  </si>
  <si>
    <t xml:space="preserve">ANÁLISIS DE PISTACHO DE SECANO: </t>
  </si>
  <si>
    <t>SUPERFICIE DE PISTACHO SIN INFORMACIÓN DE EDAD Y PLANTACIONES JÓVENES</t>
  </si>
  <si>
    <t>PISTACHO SECANO: RANKING PROVINCIAS SEGÚN PLANTACIONES MENORES DE 5 AÑOS.</t>
  </si>
  <si>
    <t>PISTACHO</t>
  </si>
  <si>
    <t>TOTAL PISTACHO</t>
  </si>
  <si>
    <t xml:space="preserve">ANÁLISIS DE PISTACHO DE REGADÍO: </t>
  </si>
  <si>
    <t>PISTACHO SECANO: DESGLOSE POR VARIEDADES SUPERFICIES PLANTADAS HASTA 2015 (mayor o igual de 5 años en 2020)</t>
  </si>
  <si>
    <t>PISTACHO SECANO: SUPERFICIE SIN INFORMACIÓN DE EDAD Y PLANTACIONES JÓVENES</t>
  </si>
  <si>
    <t>PISTACHO REGADÍO: DESGLOSE POR VARIEDADES SUPERFICIES PLANTADAS HASTA 2016 (mayor o igual de 4 años en 2020)</t>
  </si>
  <si>
    <t>PISTACHO REGADÍO: SUPERFICIE SIN INFORMACIÓN DE EDAD Y PLANTACIONES JÓVENES</t>
  </si>
  <si>
    <t>PISTACHO REGADÍO: RANKING PROVINCIAS SEGÚN PLANTACIONES MENORES DE 4 AÑOS.</t>
  </si>
  <si>
    <t>España</t>
  </si>
  <si>
    <t xml:space="preserve">ANÁLISIS DE AVELLANO: </t>
  </si>
  <si>
    <t>Distribución provincial cultivo</t>
  </si>
  <si>
    <t xml:space="preserve">Información disponible en la hoja: </t>
  </si>
  <si>
    <t>DESGLOSE POR VARIEDADES DE LA SUPERFICIE DE AVELLANO EN REGADÍO</t>
  </si>
  <si>
    <t>DESGLOSE POR VARIEDADES DE LA SUPERFICIE DE AVELLANO EN SECANO</t>
  </si>
  <si>
    <t>1999 o antes</t>
  </si>
  <si>
    <t>ANÁLISIS DE NOGAL:</t>
  </si>
  <si>
    <t>NOGAL: DESGLOSE POR VARIEDAD Y EDAD DE LAS PLANTACIONES.</t>
  </si>
  <si>
    <t>DESGLOSE POR VARIEDAD Y EDAD DE LAS PLANTACIONES.</t>
  </si>
  <si>
    <t>Gráfico de distribución de edades</t>
  </si>
  <si>
    <t>NOGAL: DESGLOSE POR VARIEDADES SUPERFICIES PLANTADAS HASTA 2014 (mayor o igual de 6 años en 2020) - En producción.</t>
  </si>
  <si>
    <t>NOGAL: DESGLOSE POR VARIEDADES EN PLANTACIONES JÓVENES desde 2015 a 2019 - PROVINCIAL</t>
  </si>
  <si>
    <t>PLANTACIONES JÓVENES</t>
  </si>
  <si>
    <t>EN PRODUCCIÓN</t>
  </si>
  <si>
    <t>DESGLOSE POR VARIEDADES SUPERFICIES PLANTADAS HASTA 2014 (mayor o igual de 6 años en 2020) - En producción.</t>
  </si>
  <si>
    <t>DESGLOSE POR VARIEDADES EN PLANTACIONES JÓVENES desde 2015 a 2019 - PROVINCIAL</t>
  </si>
  <si>
    <t>NOGAL: RANKING PROVINCIAS SEGÚN PLANTACIONES MENORES DE 4 AÑOS.</t>
  </si>
  <si>
    <t>RANKING PROVINCIAS SEGÚN PLANTACIONES MENORES DE 4 AÑOS.</t>
  </si>
  <si>
    <t>NOGAL</t>
  </si>
  <si>
    <t>TOTAL NOGAL</t>
  </si>
  <si>
    <t>AVELLANO</t>
  </si>
  <si>
    <t>TOTAL AVELLANO</t>
  </si>
  <si>
    <t>ANÁLISIS DE CASTAÑO:</t>
  </si>
  <si>
    <t>CASTAÑO: DESGLOSE POR VARIEDAD Y EDAD DE LAS PLANTACIONES. NACIONAL</t>
  </si>
  <si>
    <t>DESGLOSE POR VARIEDADES  - PROVINCIAL</t>
  </si>
  <si>
    <t>DESGLOSE POR VARIEDAD Y EDAD DE LAS PLANTACIONES - NACIONAL</t>
  </si>
  <si>
    <t>CASTAÑO: DESGLOSE POR VARIEDADES  - PROVINCIAL</t>
  </si>
  <si>
    <t xml:space="preserve">ANÁLISIS DE ALGARRROBO: </t>
  </si>
  <si>
    <t>DESGLOSE POR VARIEDADES DE LA SUPERFICIE DE ALGARRROBO EN SECANO</t>
  </si>
  <si>
    <t>DESGLOSE POR VARIEDADES DE LA SUPERFICIE DE ALGARROBO EN REGADÍO</t>
  </si>
  <si>
    <t>ALGARROBO: DESGLOSE POR VARIEDADES DE LA SUPERFICIE DE ALGARRROBO EN SECANO</t>
  </si>
  <si>
    <t xml:space="preserve"> TOTAL SUPERFICIE REGADÍO</t>
  </si>
  <si>
    <t xml:space="preserve"> TOTAL SUPERFICIE EN SECANO</t>
  </si>
  <si>
    <t>ALGARROBO: DESGLOSE POR VARIEDADES DE LA SUPERFICIE DE ALGARROBO EN REGADÍO</t>
  </si>
  <si>
    <t xml:space="preserve"> TOTAL SUPERFICIE EN REGADÍO</t>
  </si>
  <si>
    <t>ALGARROBO</t>
  </si>
  <si>
    <t>CASTAÑO</t>
  </si>
  <si>
    <t>TOTAL CASTAÑO</t>
  </si>
  <si>
    <t>TOTAL ALGARROBO</t>
  </si>
</sst>
</file>

<file path=xl/styles.xml><?xml version="1.0" encoding="utf-8"?>
<styleSheet xmlns="http://schemas.openxmlformats.org/spreadsheetml/2006/main">
  <fonts count="31">
    <font>
      <sz val="11"/>
      <color theme="1"/>
      <name val="Calibri"/>
      <family val="2"/>
      <scheme val="minor"/>
    </font>
    <font>
      <sz val="11"/>
      <color theme="1"/>
      <name val="Calibri"/>
      <family val="2"/>
      <scheme val="minor"/>
    </font>
    <font>
      <b/>
      <sz val="11"/>
      <color theme="1"/>
      <name val="Calibri"/>
      <family val="2"/>
      <scheme val="minor"/>
    </font>
    <font>
      <b/>
      <u/>
      <sz val="14"/>
      <color theme="6" tint="-0.499984740745262"/>
      <name val="Calibri"/>
      <family val="2"/>
      <scheme val="minor"/>
    </font>
    <font>
      <i/>
      <sz val="11"/>
      <color theme="1"/>
      <name val="Calibri"/>
      <family val="2"/>
      <scheme val="minor"/>
    </font>
    <font>
      <b/>
      <sz val="10"/>
      <color theme="1"/>
      <name val="Calibri"/>
      <family val="2"/>
      <scheme val="minor"/>
    </font>
    <font>
      <i/>
      <sz val="10"/>
      <color theme="1"/>
      <name val="Calibri"/>
      <family val="2"/>
      <scheme val="minor"/>
    </font>
    <font>
      <b/>
      <i/>
      <sz val="11"/>
      <color theme="1"/>
      <name val="Calibri"/>
      <family val="2"/>
      <scheme val="minor"/>
    </font>
    <font>
      <sz val="8"/>
      <color theme="1"/>
      <name val="Calibri"/>
      <family val="2"/>
      <scheme val="minor"/>
    </font>
    <font>
      <sz val="9"/>
      <color theme="1"/>
      <name val="Calibri"/>
      <family val="2"/>
      <scheme val="minor"/>
    </font>
    <font>
      <b/>
      <sz val="15"/>
      <color theme="3"/>
      <name val="Calibri"/>
      <family val="2"/>
      <scheme val="minor"/>
    </font>
    <font>
      <b/>
      <sz val="11"/>
      <color theme="0"/>
      <name val="Calibri"/>
      <family val="2"/>
      <scheme val="minor"/>
    </font>
    <font>
      <b/>
      <sz val="14"/>
      <color theme="9" tint="-0.499984740745262"/>
      <name val="Calibri"/>
      <family val="2"/>
      <scheme val="minor"/>
    </font>
    <font>
      <b/>
      <sz val="11"/>
      <color rgb="FF0070C0"/>
      <name val="Calibri"/>
      <family val="2"/>
      <scheme val="minor"/>
    </font>
    <font>
      <sz val="11"/>
      <color rgb="FF0070C0"/>
      <name val="Calibri"/>
      <family val="2"/>
      <scheme val="minor"/>
    </font>
    <font>
      <b/>
      <i/>
      <sz val="11"/>
      <color rgb="FF0070C0"/>
      <name val="Calibri"/>
      <family val="2"/>
      <scheme val="minor"/>
    </font>
    <font>
      <b/>
      <i/>
      <sz val="11"/>
      <color theme="0"/>
      <name val="Calibri"/>
      <family val="2"/>
      <scheme val="minor"/>
    </font>
    <font>
      <i/>
      <sz val="11"/>
      <color theme="0"/>
      <name val="Calibri"/>
      <family val="2"/>
      <scheme val="minor"/>
    </font>
    <font>
      <sz val="9"/>
      <color theme="0"/>
      <name val="Calibri"/>
      <family val="2"/>
      <scheme val="minor"/>
    </font>
    <font>
      <sz val="8"/>
      <color theme="0"/>
      <name val="Calibri"/>
      <family val="2"/>
      <scheme val="minor"/>
    </font>
    <font>
      <sz val="10"/>
      <color theme="0"/>
      <name val="Calibri"/>
      <family val="2"/>
      <scheme val="minor"/>
    </font>
    <font>
      <b/>
      <sz val="14"/>
      <color theme="0"/>
      <name val="Calibri"/>
      <family val="2"/>
      <scheme val="minor"/>
    </font>
    <font>
      <sz val="10"/>
      <color theme="1"/>
      <name val="Calibri"/>
      <family val="2"/>
      <scheme val="minor"/>
    </font>
    <font>
      <u/>
      <sz val="11"/>
      <color theme="10"/>
      <name val="Calibri"/>
      <family val="2"/>
    </font>
    <font>
      <b/>
      <sz val="10"/>
      <color theme="0"/>
      <name val="Calibri"/>
      <family val="2"/>
      <scheme val="minor"/>
    </font>
    <font>
      <b/>
      <sz val="12"/>
      <color theme="1"/>
      <name val="Calibri"/>
      <family val="2"/>
      <scheme val="minor"/>
    </font>
    <font>
      <b/>
      <sz val="14"/>
      <color theme="6"/>
      <name val="Calibri"/>
      <family val="2"/>
      <scheme val="minor"/>
    </font>
    <font>
      <sz val="14"/>
      <color theme="9" tint="-0.499984740745262"/>
      <name val="Arial Rounded MT Bold"/>
      <family val="2"/>
    </font>
    <font>
      <sz val="10"/>
      <name val="Arial"/>
      <family val="2"/>
    </font>
    <font>
      <sz val="11"/>
      <color theme="4"/>
      <name val="Calibri"/>
      <family val="2"/>
      <scheme val="minor"/>
    </font>
    <font>
      <sz val="14"/>
      <color theme="1"/>
      <name val="Arial Rounded MT Bold"/>
      <family val="2"/>
    </font>
  </fonts>
  <fills count="34">
    <fill>
      <patternFill patternType="none"/>
    </fill>
    <fill>
      <patternFill patternType="gray125"/>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rgb="FFFF99FF"/>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00"/>
        <bgColor theme="4" tint="0.79998168889431442"/>
      </patternFill>
    </fill>
    <fill>
      <patternFill patternType="solid">
        <fgColor theme="5" tint="0.59999389629810485"/>
        <bgColor indexed="64"/>
      </patternFill>
    </fill>
    <fill>
      <patternFill patternType="solid">
        <fgColor rgb="FFFFFF66"/>
        <bgColor indexed="64"/>
      </patternFill>
    </fill>
    <fill>
      <patternFill patternType="solid">
        <fgColor rgb="FFFFFF66"/>
        <bgColor theme="4" tint="0.79998168889431442"/>
      </patternFill>
    </fill>
    <fill>
      <patternFill patternType="solid">
        <fgColor theme="6" tint="0.39997558519241921"/>
        <bgColor indexed="64"/>
      </patternFill>
    </fill>
    <fill>
      <patternFill patternType="solid">
        <fgColor theme="6" tint="0.39997558519241921"/>
        <bgColor theme="4" tint="0.79998168889431442"/>
      </patternFill>
    </fill>
    <fill>
      <patternFill patternType="solid">
        <fgColor theme="9" tint="-0.499984740745262"/>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8C00D2"/>
        <bgColor indexed="64"/>
      </patternFill>
    </fill>
    <fill>
      <patternFill patternType="solid">
        <fgColor rgb="FF8C00D2"/>
        <bgColor theme="4" tint="0.79998168889431442"/>
      </patternFill>
    </fill>
    <fill>
      <patternFill patternType="solid">
        <fgColor theme="3"/>
        <bgColor indexed="64"/>
      </patternFill>
    </fill>
    <fill>
      <patternFill patternType="solid">
        <fgColor rgb="FFF27900"/>
        <bgColor indexed="64"/>
      </patternFill>
    </fill>
    <fill>
      <patternFill patternType="solid">
        <fgColor theme="6" tint="-0.499984740745262"/>
        <bgColor indexed="64"/>
      </patternFill>
    </fill>
    <fill>
      <patternFill patternType="solid">
        <fgColor rgb="FFFFFFCC"/>
        <bgColor indexed="64"/>
      </patternFill>
    </fill>
    <fill>
      <patternFill patternType="solid">
        <fgColor theme="6" tint="-0.249977111117893"/>
        <bgColor indexed="64"/>
      </patternFill>
    </fill>
    <fill>
      <patternFill patternType="solid">
        <fgColor rgb="FF0070C0"/>
        <bgColor indexed="64"/>
      </patternFill>
    </fill>
    <fill>
      <patternFill patternType="solid">
        <fgColor rgb="FFFFDDDD"/>
        <bgColor indexed="64"/>
      </patternFill>
    </fill>
    <fill>
      <patternFill patternType="solid">
        <fgColor theme="0"/>
        <bgColor theme="4" tint="0.79998168889431442"/>
      </patternFill>
    </fill>
    <fill>
      <patternFill patternType="solid">
        <fgColor theme="0"/>
        <bgColor indexed="64"/>
      </patternFill>
    </fill>
    <fill>
      <patternFill patternType="solid">
        <fgColor rgb="FFFCD0F9"/>
        <bgColor indexed="64"/>
      </patternFill>
    </fill>
    <fill>
      <patternFill patternType="solid">
        <fgColor indexed="9"/>
        <bgColor indexed="64"/>
      </patternFill>
    </fill>
    <fill>
      <patternFill patternType="solid">
        <fgColor theme="6" tint="0.59999389629810485"/>
        <bgColor indexed="64"/>
      </patternFill>
    </fill>
  </fills>
  <borders count="31">
    <border>
      <left/>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0" fillId="0" borderId="5" applyNumberFormat="0" applyFill="0" applyAlignment="0" applyProtection="0"/>
    <xf numFmtId="0" fontId="23" fillId="0" borderId="0" applyNumberFormat="0" applyFill="0" applyBorder="0" applyAlignment="0" applyProtection="0">
      <alignment vertical="top"/>
      <protection locked="0"/>
    </xf>
  </cellStyleXfs>
  <cellXfs count="240">
    <xf numFmtId="0" fontId="0" fillId="0" borderId="0" xfId="0"/>
    <xf numFmtId="0" fontId="0" fillId="0" borderId="0" xfId="0" applyAlignment="1">
      <alignment horizontal="left"/>
    </xf>
    <xf numFmtId="0" fontId="0" fillId="0" borderId="0" xfId="0" applyNumberFormat="1"/>
    <xf numFmtId="0" fontId="3" fillId="0" borderId="0" xfId="0" applyFont="1"/>
    <xf numFmtId="0" fontId="0" fillId="0" borderId="0" xfId="0" applyAlignment="1">
      <alignment horizontal="center"/>
    </xf>
    <xf numFmtId="3" fontId="0" fillId="0" borderId="0" xfId="0" applyNumberFormat="1"/>
    <xf numFmtId="9" fontId="0" fillId="0" borderId="0" xfId="1" applyFont="1" applyAlignment="1">
      <alignment horizontal="center"/>
    </xf>
    <xf numFmtId="0" fontId="0" fillId="6" borderId="0" xfId="0" applyFill="1"/>
    <xf numFmtId="0" fontId="6" fillId="3" borderId="2" xfId="0" applyFont="1" applyFill="1" applyBorder="1" applyAlignment="1">
      <alignment wrapText="1"/>
    </xf>
    <xf numFmtId="4" fontId="2" fillId="2" borderId="2" xfId="0" applyNumberFormat="1" applyFont="1" applyFill="1" applyBorder="1" applyAlignment="1">
      <alignment horizontal="center" vertical="center" wrapText="1"/>
    </xf>
    <xf numFmtId="4" fontId="0" fillId="0" borderId="0" xfId="0" applyNumberFormat="1" applyAlignment="1">
      <alignment horizontal="center" vertical="center"/>
    </xf>
    <xf numFmtId="0" fontId="7" fillId="0" borderId="0" xfId="0" applyFont="1" applyAlignment="1">
      <alignment horizontal="center"/>
    </xf>
    <xf numFmtId="9" fontId="0" fillId="3" borderId="2" xfId="1" applyFont="1" applyFill="1" applyBorder="1" applyAlignment="1">
      <alignment horizontal="center" vertical="center"/>
    </xf>
    <xf numFmtId="0" fontId="2" fillId="2" borderId="2" xfId="0" applyFont="1" applyFill="1" applyBorder="1"/>
    <xf numFmtId="0" fontId="0" fillId="0" borderId="2" xfId="0" applyBorder="1" applyAlignment="1">
      <alignment horizontal="left"/>
    </xf>
    <xf numFmtId="4" fontId="2" fillId="2" borderId="2" xfId="0" applyNumberFormat="1" applyFont="1" applyFill="1" applyBorder="1" applyAlignment="1">
      <alignment horizontal="center" vertical="center"/>
    </xf>
    <xf numFmtId="4" fontId="0" fillId="0" borderId="2" xfId="0" applyNumberFormat="1" applyBorder="1" applyAlignment="1">
      <alignment horizontal="center"/>
    </xf>
    <xf numFmtId="0" fontId="6" fillId="3" borderId="0" xfId="0" applyFont="1" applyFill="1" applyBorder="1" applyAlignment="1">
      <alignment wrapText="1"/>
    </xf>
    <xf numFmtId="9" fontId="0" fillId="3" borderId="0" xfId="1" applyFont="1" applyFill="1" applyBorder="1" applyAlignment="1">
      <alignment horizontal="center" vertical="center"/>
    </xf>
    <xf numFmtId="9" fontId="0" fillId="3" borderId="0" xfId="1" applyFont="1" applyFill="1" applyBorder="1" applyAlignment="1">
      <alignment horizontal="right" vertical="center"/>
    </xf>
    <xf numFmtId="4" fontId="2" fillId="3" borderId="0" xfId="1" applyNumberFormat="1" applyFont="1" applyFill="1" applyBorder="1" applyAlignment="1">
      <alignment horizontal="center" vertical="center"/>
    </xf>
    <xf numFmtId="4" fontId="2" fillId="6" borderId="0" xfId="1" applyNumberFormat="1" applyFont="1" applyFill="1" applyBorder="1" applyAlignment="1">
      <alignment horizontal="center" vertical="center"/>
    </xf>
    <xf numFmtId="0" fontId="2" fillId="0" borderId="2" xfId="0" applyFont="1" applyBorder="1" applyAlignment="1">
      <alignment horizontal="left"/>
    </xf>
    <xf numFmtId="4" fontId="2" fillId="0" borderId="2" xfId="0" applyNumberFormat="1" applyFont="1" applyBorder="1" applyAlignment="1">
      <alignment horizontal="center"/>
    </xf>
    <xf numFmtId="0" fontId="0" fillId="0" borderId="2" xfId="0" applyNumberFormat="1" applyBorder="1"/>
    <xf numFmtId="0" fontId="2" fillId="0" borderId="2" xfId="0" applyNumberFormat="1" applyFont="1" applyBorder="1"/>
    <xf numFmtId="0" fontId="2" fillId="2" borderId="2" xfId="0" applyFont="1" applyFill="1" applyBorder="1" applyAlignment="1">
      <alignment horizontal="center"/>
    </xf>
    <xf numFmtId="0" fontId="7" fillId="8" borderId="2" xfId="0" applyFont="1" applyFill="1" applyBorder="1" applyAlignment="1">
      <alignment horizontal="left"/>
    </xf>
    <xf numFmtId="4" fontId="7" fillId="8" borderId="2" xfId="0" applyNumberFormat="1" applyFont="1" applyFill="1" applyBorder="1" applyAlignment="1">
      <alignment horizontal="center"/>
    </xf>
    <xf numFmtId="0" fontId="4" fillId="0" borderId="0" xfId="0" applyFont="1"/>
    <xf numFmtId="9" fontId="4" fillId="0" borderId="1" xfId="1" applyFont="1" applyFill="1" applyBorder="1" applyAlignment="1">
      <alignment vertical="center"/>
    </xf>
    <xf numFmtId="0" fontId="0" fillId="0" borderId="0" xfId="0" applyAlignment="1">
      <alignment vertical="center"/>
    </xf>
    <xf numFmtId="4" fontId="4" fillId="9" borderId="2" xfId="0" applyNumberFormat="1" applyFont="1" applyFill="1" applyBorder="1" applyAlignment="1">
      <alignment horizontal="center" vertical="center"/>
    </xf>
    <xf numFmtId="4" fontId="4" fillId="10" borderId="2" xfId="0" applyNumberFormat="1" applyFont="1" applyFill="1" applyBorder="1" applyAlignment="1">
      <alignment vertical="center"/>
    </xf>
    <xf numFmtId="0" fontId="8" fillId="0" borderId="0" xfId="0" applyFont="1" applyAlignment="1">
      <alignment horizontal="center" vertical="center" wrapText="1"/>
    </xf>
    <xf numFmtId="4" fontId="0" fillId="0" borderId="0" xfId="0" applyNumberFormat="1"/>
    <xf numFmtId="0" fontId="2" fillId="0" borderId="0" xfId="0" applyFont="1"/>
    <xf numFmtId="4" fontId="2" fillId="0" borderId="0" xfId="0" applyNumberFormat="1" applyFont="1"/>
    <xf numFmtId="4" fontId="0" fillId="0" borderId="2" xfId="0" applyNumberFormat="1" applyBorder="1"/>
    <xf numFmtId="4" fontId="7" fillId="8" borderId="2" xfId="0" applyNumberFormat="1" applyFont="1" applyFill="1" applyBorder="1" applyAlignment="1">
      <alignment horizontal="center" vertical="center"/>
    </xf>
    <xf numFmtId="4" fontId="7" fillId="0" borderId="0" xfId="0" applyNumberFormat="1" applyFont="1" applyFill="1" applyAlignment="1">
      <alignment horizontal="center"/>
    </xf>
    <xf numFmtId="0" fontId="4" fillId="0" borderId="0" xfId="0" applyFont="1" applyFill="1"/>
    <xf numFmtId="9" fontId="4" fillId="0" borderId="0" xfId="1" applyFont="1" applyFill="1" applyAlignment="1">
      <alignment horizontal="center" vertical="center"/>
    </xf>
    <xf numFmtId="4" fontId="4" fillId="0" borderId="0" xfId="0" applyNumberFormat="1" applyFont="1" applyFill="1" applyAlignment="1">
      <alignment horizontal="center" vertical="center"/>
    </xf>
    <xf numFmtId="0" fontId="9" fillId="0" borderId="0" xfId="0" applyFont="1" applyAlignment="1">
      <alignment horizontal="center" vertical="center" wrapText="1"/>
    </xf>
    <xf numFmtId="0" fontId="0" fillId="0" borderId="2" xfId="0" applyBorder="1"/>
    <xf numFmtId="0" fontId="12" fillId="0" borderId="0" xfId="0" applyFont="1"/>
    <xf numFmtId="0" fontId="7" fillId="0" borderId="0" xfId="0" applyFont="1"/>
    <xf numFmtId="9" fontId="0" fillId="16" borderId="2" xfId="1" applyFont="1" applyFill="1" applyBorder="1" applyAlignment="1">
      <alignment horizontal="center"/>
    </xf>
    <xf numFmtId="4" fontId="15" fillId="15" borderId="2" xfId="1" applyNumberFormat="1" applyFont="1" applyFill="1" applyBorder="1" applyAlignment="1">
      <alignment horizontal="left"/>
    </xf>
    <xf numFmtId="4" fontId="14" fillId="15" borderId="2" xfId="1" applyNumberFormat="1" applyFont="1" applyFill="1" applyBorder="1" applyAlignment="1">
      <alignment horizontal="center"/>
    </xf>
    <xf numFmtId="3" fontId="0" fillId="0" borderId="2" xfId="1" applyNumberFormat="1" applyFont="1" applyBorder="1" applyAlignment="1">
      <alignment horizontal="center"/>
    </xf>
    <xf numFmtId="9" fontId="7" fillId="16" borderId="2" xfId="1" applyFont="1" applyFill="1" applyBorder="1" applyAlignment="1">
      <alignment horizontal="center"/>
    </xf>
    <xf numFmtId="0" fontId="11" fillId="13" borderId="2" xfId="0" applyFont="1" applyFill="1" applyBorder="1" applyAlignment="1">
      <alignment horizontal="left"/>
    </xf>
    <xf numFmtId="4" fontId="11" fillId="13" borderId="2" xfId="0" applyNumberFormat="1" applyFont="1" applyFill="1" applyBorder="1" applyAlignment="1">
      <alignment horizontal="center"/>
    </xf>
    <xf numFmtId="0" fontId="11" fillId="17" borderId="2" xfId="0" applyFont="1" applyFill="1" applyBorder="1" applyAlignment="1">
      <alignment horizontal="center"/>
    </xf>
    <xf numFmtId="0" fontId="15" fillId="15" borderId="2" xfId="0" applyFont="1" applyFill="1" applyBorder="1" applyAlignment="1">
      <alignment horizontal="left"/>
    </xf>
    <xf numFmtId="4" fontId="15" fillId="15" borderId="2" xfId="0" applyNumberFormat="1" applyFont="1" applyFill="1" applyBorder="1" applyAlignment="1">
      <alignment horizontal="center"/>
    </xf>
    <xf numFmtId="0" fontId="11" fillId="13" borderId="2" xfId="0" applyFont="1" applyFill="1" applyBorder="1" applyAlignment="1">
      <alignment horizontal="center" vertical="center"/>
    </xf>
    <xf numFmtId="0" fontId="16" fillId="13" borderId="2" xfId="0" applyFont="1" applyFill="1" applyBorder="1" applyAlignment="1">
      <alignment horizontal="center" vertical="center"/>
    </xf>
    <xf numFmtId="0" fontId="11" fillId="13" borderId="2" xfId="0" applyFont="1" applyFill="1" applyBorder="1" applyAlignment="1">
      <alignment horizontal="center" vertical="center" wrapText="1"/>
    </xf>
    <xf numFmtId="0" fontId="11" fillId="17" borderId="2" xfId="0" applyFont="1" applyFill="1" applyBorder="1" applyAlignment="1">
      <alignment horizontal="center" vertical="center"/>
    </xf>
    <xf numFmtId="0" fontId="0" fillId="0" borderId="0" xfId="0" applyAlignment="1">
      <alignment horizontal="center" vertical="center"/>
    </xf>
    <xf numFmtId="0" fontId="11" fillId="13" borderId="2" xfId="0" applyFont="1" applyFill="1" applyBorder="1" applyAlignment="1">
      <alignment horizontal="left" wrapText="1"/>
    </xf>
    <xf numFmtId="0" fontId="11" fillId="17" borderId="2" xfId="0" applyFont="1" applyFill="1" applyBorder="1" applyAlignment="1">
      <alignment horizontal="center" wrapText="1"/>
    </xf>
    <xf numFmtId="9" fontId="0" fillId="16" borderId="4" xfId="1" applyFont="1" applyFill="1" applyBorder="1" applyAlignment="1">
      <alignment horizontal="center"/>
    </xf>
    <xf numFmtId="9" fontId="0" fillId="18" borderId="2" xfId="1" applyFont="1" applyFill="1" applyBorder="1" applyAlignment="1">
      <alignment horizontal="center"/>
    </xf>
    <xf numFmtId="4" fontId="13" fillId="15" borderId="2" xfId="0" applyNumberFormat="1" applyFont="1" applyFill="1" applyBorder="1" applyAlignment="1">
      <alignment horizontal="center"/>
    </xf>
    <xf numFmtId="0" fontId="13" fillId="15" borderId="2" xfId="0" applyFont="1" applyFill="1" applyBorder="1" applyAlignment="1">
      <alignment horizontal="left"/>
    </xf>
    <xf numFmtId="0" fontId="0" fillId="0" borderId="2" xfId="0" applyBorder="1" applyAlignment="1">
      <alignment horizontal="center"/>
    </xf>
    <xf numFmtId="4" fontId="0" fillId="0" borderId="2" xfId="0" applyNumberFormat="1" applyBorder="1" applyAlignment="1">
      <alignment horizontal="left"/>
    </xf>
    <xf numFmtId="0" fontId="11" fillId="0" borderId="0" xfId="0" applyFont="1" applyFill="1" applyBorder="1" applyAlignment="1">
      <alignment horizontal="center" vertical="center" wrapText="1"/>
    </xf>
    <xf numFmtId="0" fontId="13" fillId="15" borderId="2" xfId="0" applyFont="1" applyFill="1" applyBorder="1" applyAlignment="1">
      <alignment horizontal="center"/>
    </xf>
    <xf numFmtId="9" fontId="13" fillId="15" borderId="4" xfId="1" applyFont="1" applyFill="1" applyBorder="1" applyAlignment="1">
      <alignment horizontal="center"/>
    </xf>
    <xf numFmtId="9" fontId="4" fillId="0" borderId="0" xfId="1" applyFont="1" applyFill="1" applyBorder="1" applyAlignment="1">
      <alignment vertical="center"/>
    </xf>
    <xf numFmtId="0" fontId="17" fillId="20" borderId="2" xfId="0" applyFont="1" applyFill="1" applyBorder="1" applyAlignment="1">
      <alignment horizontal="left" vertical="center" wrapText="1"/>
    </xf>
    <xf numFmtId="4" fontId="17" fillId="20" borderId="2" xfId="0" applyNumberFormat="1" applyFont="1" applyFill="1" applyBorder="1" applyAlignment="1">
      <alignment horizontal="center" vertical="center"/>
    </xf>
    <xf numFmtId="4" fontId="17" fillId="21" borderId="2" xfId="0" applyNumberFormat="1" applyFont="1" applyFill="1" applyBorder="1" applyAlignment="1">
      <alignment vertical="center"/>
    </xf>
    <xf numFmtId="4" fontId="4" fillId="0" borderId="0" xfId="0" applyNumberFormat="1" applyFont="1" applyFill="1" applyBorder="1" applyAlignment="1">
      <alignment vertical="center"/>
    </xf>
    <xf numFmtId="0" fontId="0" fillId="0" borderId="2" xfId="0" applyBorder="1" applyAlignment="1">
      <alignment horizontal="left" indent="1"/>
    </xf>
    <xf numFmtId="0" fontId="2" fillId="19" borderId="2" xfId="0" applyFont="1" applyFill="1" applyBorder="1"/>
    <xf numFmtId="4" fontId="2" fillId="19" borderId="2" xfId="0" applyNumberFormat="1" applyFont="1" applyFill="1" applyBorder="1"/>
    <xf numFmtId="0" fontId="11" fillId="22" borderId="2" xfId="0" applyFont="1" applyFill="1" applyBorder="1"/>
    <xf numFmtId="4" fontId="11" fillId="22" borderId="2" xfId="0" applyNumberFormat="1" applyFont="1" applyFill="1" applyBorder="1"/>
    <xf numFmtId="0" fontId="18" fillId="22" borderId="2" xfId="0" applyFont="1" applyFill="1" applyBorder="1" applyAlignment="1">
      <alignment horizontal="center" vertical="center" wrapText="1"/>
    </xf>
    <xf numFmtId="0" fontId="19" fillId="22" borderId="2" xfId="0" applyFont="1" applyFill="1" applyBorder="1" applyAlignment="1">
      <alignment horizontal="center" vertical="center" wrapText="1"/>
    </xf>
    <xf numFmtId="0" fontId="21" fillId="22" borderId="2" xfId="0" applyFont="1" applyFill="1" applyBorder="1" applyAlignment="1">
      <alignment horizontal="center" vertical="center" wrapText="1"/>
    </xf>
    <xf numFmtId="0" fontId="19" fillId="13" borderId="2" xfId="0" applyFont="1" applyFill="1" applyBorder="1" applyAlignment="1">
      <alignment horizontal="center" vertical="center" wrapText="1"/>
    </xf>
    <xf numFmtId="0" fontId="21" fillId="13" borderId="2" xfId="0" applyFont="1" applyFill="1" applyBorder="1" applyAlignment="1">
      <alignment horizontal="center" vertical="center" wrapText="1"/>
    </xf>
    <xf numFmtId="0" fontId="2" fillId="23" borderId="2" xfId="0" applyFont="1" applyFill="1" applyBorder="1"/>
    <xf numFmtId="4" fontId="2" fillId="23" borderId="2" xfId="0" applyNumberFormat="1" applyFont="1" applyFill="1" applyBorder="1"/>
    <xf numFmtId="0" fontId="11" fillId="13" borderId="2" xfId="0" applyFont="1" applyFill="1" applyBorder="1"/>
    <xf numFmtId="4" fontId="11" fillId="13" borderId="2" xfId="0" applyNumberFormat="1" applyFont="1" applyFill="1" applyBorder="1"/>
    <xf numFmtId="0" fontId="23" fillId="0" borderId="0" xfId="3" applyAlignment="1" applyProtection="1"/>
    <xf numFmtId="0" fontId="11" fillId="26" borderId="3" xfId="0" applyFont="1" applyFill="1" applyBorder="1" applyAlignment="1"/>
    <xf numFmtId="4" fontId="11" fillId="26" borderId="2" xfId="0" applyNumberFormat="1" applyFont="1" applyFill="1" applyBorder="1"/>
    <xf numFmtId="0" fontId="11" fillId="26" borderId="2" xfId="0" applyFont="1" applyFill="1" applyBorder="1"/>
    <xf numFmtId="0" fontId="11" fillId="24" borderId="2" xfId="0" applyFont="1" applyFill="1" applyBorder="1"/>
    <xf numFmtId="4" fontId="11" fillId="24" borderId="2" xfId="0" applyNumberFormat="1" applyFont="1" applyFill="1" applyBorder="1"/>
    <xf numFmtId="0" fontId="5" fillId="0" borderId="0" xfId="0" applyFont="1" applyAlignment="1">
      <alignment vertical="center"/>
    </xf>
    <xf numFmtId="0" fontId="22" fillId="0" borderId="0" xfId="0" applyFont="1" applyAlignment="1">
      <alignment vertical="center"/>
    </xf>
    <xf numFmtId="0" fontId="26" fillId="0" borderId="0" xfId="0" applyFont="1" applyAlignment="1">
      <alignment vertical="center"/>
    </xf>
    <xf numFmtId="0" fontId="20" fillId="24" borderId="2" xfId="0" applyFont="1" applyFill="1" applyBorder="1" applyAlignment="1">
      <alignment horizontal="center" vertical="center" wrapText="1"/>
    </xf>
    <xf numFmtId="0" fontId="24" fillId="24" borderId="2" xfId="0" applyFont="1" applyFill="1" applyBorder="1" applyAlignment="1">
      <alignment horizontal="center" vertical="center" wrapText="1"/>
    </xf>
    <xf numFmtId="0" fontId="27" fillId="0" borderId="0" xfId="0" applyFont="1"/>
    <xf numFmtId="0" fontId="4" fillId="0" borderId="0" xfId="0" applyFont="1" applyAlignment="1">
      <alignment horizontal="center"/>
    </xf>
    <xf numFmtId="0" fontId="2" fillId="16" borderId="10" xfId="0" applyFont="1" applyFill="1" applyBorder="1" applyAlignment="1">
      <alignment horizontal="center"/>
    </xf>
    <xf numFmtId="0" fontId="5" fillId="11" borderId="11" xfId="0" applyFont="1" applyFill="1" applyBorder="1" applyAlignment="1">
      <alignment horizontal="center" wrapText="1"/>
    </xf>
    <xf numFmtId="0" fontId="5" fillId="11" borderId="12"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0" fillId="0" borderId="15" xfId="0" applyBorder="1"/>
    <xf numFmtId="3" fontId="0" fillId="0" borderId="7" xfId="0" applyNumberFormat="1" applyBorder="1" applyAlignment="1">
      <alignment horizontal="center"/>
    </xf>
    <xf numFmtId="3" fontId="0" fillId="0" borderId="8" xfId="0" applyNumberFormat="1" applyBorder="1" applyAlignment="1">
      <alignment horizontal="center"/>
    </xf>
    <xf numFmtId="3" fontId="0" fillId="0" borderId="9" xfId="0" applyNumberFormat="1" applyBorder="1" applyAlignment="1">
      <alignment horizontal="center"/>
    </xf>
    <xf numFmtId="3" fontId="0" fillId="0" borderId="21" xfId="0" applyNumberFormat="1" applyBorder="1" applyAlignment="1">
      <alignment horizontal="center"/>
    </xf>
    <xf numFmtId="0" fontId="5" fillId="16" borderId="22" xfId="0" applyFont="1" applyFill="1" applyBorder="1" applyAlignment="1">
      <alignment horizontal="center" vertical="center" wrapText="1"/>
    </xf>
    <xf numFmtId="0" fontId="11" fillId="27" borderId="28" xfId="0" applyFont="1" applyFill="1" applyBorder="1" applyAlignment="1">
      <alignment horizontal="center" vertical="center" wrapText="1"/>
    </xf>
    <xf numFmtId="0" fontId="11" fillId="27" borderId="27" xfId="0" applyFont="1" applyFill="1" applyBorder="1" applyAlignment="1">
      <alignment horizontal="center" wrapText="1"/>
    </xf>
    <xf numFmtId="0" fontId="11" fillId="27" borderId="29" xfId="0" applyFont="1" applyFill="1" applyBorder="1" applyAlignment="1">
      <alignment horizontal="center" wrapText="1"/>
    </xf>
    <xf numFmtId="9" fontId="4" fillId="0" borderId="0" xfId="1" applyFont="1" applyFill="1" applyBorder="1" applyAlignment="1">
      <alignment horizontal="center" vertical="center"/>
    </xf>
    <xf numFmtId="0" fontId="7" fillId="8" borderId="2" xfId="0" applyFont="1" applyFill="1" applyBorder="1" applyAlignment="1">
      <alignment horizontal="left" vertical="center" wrapText="1" indent="2"/>
    </xf>
    <xf numFmtId="0" fontId="7" fillId="8" borderId="2" xfId="0" applyFont="1" applyFill="1" applyBorder="1" applyAlignment="1">
      <alignment horizontal="left" indent="2"/>
    </xf>
    <xf numFmtId="0" fontId="0" fillId="30" borderId="0" xfId="0" applyFill="1" applyAlignment="1">
      <alignment vertical="center"/>
    </xf>
    <xf numFmtId="0" fontId="2" fillId="2" borderId="12" xfId="0" applyFont="1" applyFill="1" applyBorder="1" applyAlignment="1">
      <alignment horizontal="left" vertical="center" wrapText="1"/>
    </xf>
    <xf numFmtId="4" fontId="2" fillId="2" borderId="12" xfId="0" applyNumberFormat="1" applyFont="1" applyFill="1" applyBorder="1" applyAlignment="1">
      <alignment horizontal="center" vertical="center"/>
    </xf>
    <xf numFmtId="9" fontId="4" fillId="30" borderId="0" xfId="1" applyFont="1" applyFill="1" applyBorder="1" applyAlignment="1">
      <alignment vertical="center"/>
    </xf>
    <xf numFmtId="0" fontId="2" fillId="29" borderId="0" xfId="0" applyFont="1" applyFill="1" applyBorder="1" applyAlignment="1">
      <alignment horizontal="left" vertical="center" wrapText="1"/>
    </xf>
    <xf numFmtId="4" fontId="2" fillId="29" borderId="0" xfId="0" applyNumberFormat="1" applyFont="1" applyFill="1" applyBorder="1" applyAlignment="1">
      <alignment horizontal="center" vertical="center"/>
    </xf>
    <xf numFmtId="0" fontId="0" fillId="30" borderId="0" xfId="0" applyFill="1" applyBorder="1" applyAlignment="1">
      <alignment vertical="center"/>
    </xf>
    <xf numFmtId="9" fontId="0" fillId="31" borderId="2" xfId="1" applyFont="1" applyFill="1" applyBorder="1" applyAlignment="1">
      <alignment horizontal="center" vertical="center"/>
    </xf>
    <xf numFmtId="0" fontId="25" fillId="9" borderId="2" xfId="0" applyFont="1" applyFill="1" applyBorder="1" applyAlignment="1">
      <alignment horizontal="left" vertical="center"/>
    </xf>
    <xf numFmtId="0" fontId="25" fillId="2" borderId="2" xfId="0" applyFont="1" applyFill="1" applyBorder="1" applyAlignment="1">
      <alignment horizontal="left" vertical="center" wrapText="1"/>
    </xf>
    <xf numFmtId="0" fontId="25" fillId="12" borderId="2" xfId="0" applyFont="1" applyFill="1" applyBorder="1" applyAlignment="1">
      <alignment horizontal="left" vertical="center" wrapText="1"/>
    </xf>
    <xf numFmtId="0" fontId="6" fillId="30" borderId="0" xfId="0" applyFont="1" applyFill="1" applyBorder="1" applyAlignment="1">
      <alignment wrapText="1"/>
    </xf>
    <xf numFmtId="9" fontId="0" fillId="30" borderId="0" xfId="1" applyFont="1" applyFill="1" applyBorder="1" applyAlignment="1">
      <alignment horizontal="center" vertical="center"/>
    </xf>
    <xf numFmtId="9" fontId="0" fillId="25" borderId="2" xfId="1" applyFont="1" applyFill="1" applyBorder="1" applyAlignment="1">
      <alignment horizontal="center" vertical="center"/>
    </xf>
    <xf numFmtId="0" fontId="6" fillId="25" borderId="2" xfId="0" applyFont="1" applyFill="1" applyBorder="1" applyAlignment="1">
      <alignment horizontal="left" wrapText="1" indent="2"/>
    </xf>
    <xf numFmtId="0" fontId="6" fillId="31" borderId="2" xfId="0" applyFont="1" applyFill="1" applyBorder="1" applyAlignment="1">
      <alignment horizontal="left" wrapText="1" indent="2"/>
    </xf>
    <xf numFmtId="9" fontId="0" fillId="14" borderId="2" xfId="1" applyFont="1" applyFill="1" applyBorder="1" applyAlignment="1">
      <alignment horizontal="center" vertical="center"/>
    </xf>
    <xf numFmtId="0" fontId="6" fillId="14" borderId="2" xfId="0" applyFont="1" applyFill="1" applyBorder="1" applyAlignment="1">
      <alignment horizontal="left" wrapText="1" indent="2"/>
    </xf>
    <xf numFmtId="9" fontId="0" fillId="14" borderId="2" xfId="1" applyFont="1" applyFill="1" applyBorder="1" applyAlignment="1">
      <alignment horizontal="left" vertical="center" indent="2"/>
    </xf>
    <xf numFmtId="0" fontId="0" fillId="14" borderId="0" xfId="0" applyFill="1" applyAlignment="1">
      <alignment horizontal="left" indent="2"/>
    </xf>
    <xf numFmtId="0" fontId="0" fillId="0" borderId="0" xfId="0" applyAlignment="1">
      <alignment horizontal="left" vertical="center"/>
    </xf>
    <xf numFmtId="0" fontId="23" fillId="0" borderId="0" xfId="3" applyAlignment="1" applyProtection="1">
      <alignment vertical="center"/>
    </xf>
    <xf numFmtId="0" fontId="4" fillId="0" borderId="0" xfId="0" applyFont="1" applyAlignment="1">
      <alignment vertical="center"/>
    </xf>
    <xf numFmtId="0" fontId="3" fillId="0" borderId="0" xfId="0" applyFont="1" applyAlignment="1">
      <alignment vertical="center"/>
    </xf>
    <xf numFmtId="0" fontId="23" fillId="0" borderId="0" xfId="3" applyAlignment="1" applyProtection="1">
      <alignment horizontal="left" vertical="center"/>
    </xf>
    <xf numFmtId="4" fontId="2" fillId="11" borderId="2" xfId="0" applyNumberFormat="1" applyFont="1" applyFill="1" applyBorder="1" applyAlignment="1">
      <alignment horizontal="center" vertical="center"/>
    </xf>
    <xf numFmtId="4" fontId="2" fillId="12" borderId="2" xfId="0" applyNumberFormat="1" applyFont="1" applyFill="1" applyBorder="1" applyAlignment="1">
      <alignment vertical="center"/>
    </xf>
    <xf numFmtId="0" fontId="0" fillId="28" borderId="16" xfId="0" applyFill="1" applyBorder="1" applyAlignment="1">
      <alignment horizontal="right" vertical="center" wrapText="1"/>
    </xf>
    <xf numFmtId="0" fontId="0" fillId="28" borderId="17" xfId="0" applyFill="1" applyBorder="1" applyAlignment="1">
      <alignment vertical="center"/>
    </xf>
    <xf numFmtId="0" fontId="0" fillId="28" borderId="18" xfId="0" applyFill="1" applyBorder="1" applyAlignment="1">
      <alignment vertical="center"/>
    </xf>
    <xf numFmtId="9" fontId="4" fillId="28" borderId="19" xfId="1" applyFont="1" applyFill="1" applyBorder="1" applyAlignment="1">
      <alignment horizontal="center" vertical="center"/>
    </xf>
    <xf numFmtId="9" fontId="4" fillId="28" borderId="23" xfId="1" applyFont="1" applyFill="1" applyBorder="1" applyAlignment="1">
      <alignment horizontal="center" vertical="center"/>
    </xf>
    <xf numFmtId="9" fontId="4" fillId="28" borderId="17" xfId="1" applyFont="1" applyFill="1" applyBorder="1" applyAlignment="1">
      <alignment horizontal="center" vertical="center"/>
    </xf>
    <xf numFmtId="0" fontId="0" fillId="0" borderId="0" xfId="0" applyFill="1"/>
    <xf numFmtId="0" fontId="4" fillId="9" borderId="26" xfId="0" applyFont="1" applyFill="1" applyBorder="1" applyAlignment="1">
      <alignment horizontal="left" vertical="center"/>
    </xf>
    <xf numFmtId="4" fontId="4" fillId="9" borderId="26" xfId="0" applyNumberFormat="1" applyFont="1" applyFill="1" applyBorder="1" applyAlignment="1">
      <alignment horizontal="center" vertical="center"/>
    </xf>
    <xf numFmtId="4" fontId="4" fillId="10" borderId="26" xfId="0" applyNumberFormat="1" applyFont="1" applyFill="1" applyBorder="1" applyAlignment="1">
      <alignment vertical="center"/>
    </xf>
    <xf numFmtId="0" fontId="2" fillId="0" borderId="0" xfId="0" applyFont="1" applyFill="1" applyBorder="1" applyAlignment="1">
      <alignment horizontal="left" vertical="center" wrapText="1"/>
    </xf>
    <xf numFmtId="4" fontId="2" fillId="0" borderId="0" xfId="0" applyNumberFormat="1" applyFont="1" applyFill="1" applyBorder="1" applyAlignment="1">
      <alignment horizontal="center" vertical="center"/>
    </xf>
    <xf numFmtId="0" fontId="0" fillId="0" borderId="0" xfId="0" applyFill="1" applyBorder="1"/>
    <xf numFmtId="9" fontId="4" fillId="31" borderId="2" xfId="1" applyFont="1" applyFill="1" applyBorder="1" applyAlignment="1">
      <alignment horizontal="center" vertical="center"/>
    </xf>
    <xf numFmtId="9" fontId="4" fillId="25" borderId="2" xfId="1" applyFont="1" applyFill="1" applyBorder="1" applyAlignment="1">
      <alignment horizontal="center" vertical="center"/>
    </xf>
    <xf numFmtId="9" fontId="6" fillId="25" borderId="2" xfId="1" applyFont="1" applyFill="1" applyBorder="1" applyAlignment="1">
      <alignment horizontal="center" vertical="center"/>
    </xf>
    <xf numFmtId="9" fontId="6" fillId="0" borderId="0" xfId="1" applyFont="1" applyFill="1" applyAlignment="1">
      <alignment horizontal="center" vertical="center"/>
    </xf>
    <xf numFmtId="4" fontId="6" fillId="0" borderId="0" xfId="0" applyNumberFormat="1" applyFont="1" applyFill="1" applyBorder="1" applyAlignment="1">
      <alignment vertical="center"/>
    </xf>
    <xf numFmtId="4" fontId="6" fillId="0" borderId="0" xfId="0" applyNumberFormat="1" applyFont="1" applyFill="1" applyAlignment="1">
      <alignment horizontal="center" vertical="center"/>
    </xf>
    <xf numFmtId="9" fontId="6" fillId="0" borderId="0" xfId="1" applyFont="1" applyFill="1" applyBorder="1" applyAlignment="1">
      <alignment vertical="center"/>
    </xf>
    <xf numFmtId="0" fontId="6" fillId="0" borderId="0" xfId="0" applyFont="1"/>
    <xf numFmtId="0" fontId="4" fillId="0" borderId="0" xfId="0" applyFont="1" applyFill="1" applyAlignment="1">
      <alignment vertical="center"/>
    </xf>
    <xf numFmtId="0" fontId="6" fillId="14" borderId="2" xfId="0" applyFont="1" applyFill="1" applyBorder="1" applyAlignment="1">
      <alignment horizontal="center" wrapText="1"/>
    </xf>
    <xf numFmtId="0" fontId="0" fillId="0" borderId="0" xfId="0" applyFill="1" applyAlignment="1">
      <alignment horizontal="center"/>
    </xf>
    <xf numFmtId="0" fontId="4" fillId="5" borderId="26" xfId="0" applyFont="1" applyFill="1" applyBorder="1" applyAlignment="1">
      <alignment horizontal="center" vertical="center"/>
    </xf>
    <xf numFmtId="0" fontId="0" fillId="7" borderId="26" xfId="0" applyNumberFormat="1" applyFont="1" applyFill="1" applyBorder="1" applyAlignment="1">
      <alignment horizontal="center"/>
    </xf>
    <xf numFmtId="4" fontId="2" fillId="0" borderId="0" xfId="0" applyNumberFormat="1" applyFont="1" applyFill="1" applyBorder="1" applyAlignment="1">
      <alignment horizontal="center" vertical="center" wrapText="1"/>
    </xf>
    <xf numFmtId="9" fontId="4" fillId="3" borderId="2" xfId="1" applyFont="1" applyFill="1" applyBorder="1" applyAlignment="1">
      <alignment horizontal="center" vertical="center"/>
    </xf>
    <xf numFmtId="0" fontId="2" fillId="30" borderId="0" xfId="0" applyFont="1" applyFill="1" applyBorder="1" applyAlignment="1">
      <alignment horizontal="center" vertical="center"/>
    </xf>
    <xf numFmtId="4" fontId="2" fillId="30" borderId="0" xfId="0" applyNumberFormat="1" applyFont="1" applyFill="1" applyBorder="1" applyAlignment="1">
      <alignment horizontal="center" vertical="center" wrapText="1"/>
    </xf>
    <xf numFmtId="0" fontId="7" fillId="30" borderId="0" xfId="0" applyFont="1" applyFill="1" applyBorder="1" applyAlignment="1">
      <alignment horizontal="center" vertical="center" wrapText="1"/>
    </xf>
    <xf numFmtId="0" fontId="2" fillId="30" borderId="0" xfId="0" applyFont="1" applyFill="1" applyBorder="1"/>
    <xf numFmtId="4" fontId="2" fillId="30" borderId="0" xfId="0" applyNumberFormat="1" applyFont="1" applyFill="1" applyBorder="1" applyAlignment="1">
      <alignment horizontal="center" vertical="center"/>
    </xf>
    <xf numFmtId="4" fontId="0" fillId="30" borderId="0" xfId="0" applyNumberFormat="1" applyFill="1" applyBorder="1" applyAlignment="1">
      <alignment horizontal="center" vertical="center"/>
    </xf>
    <xf numFmtId="0" fontId="4" fillId="30" borderId="0" xfId="0" applyFont="1" applyFill="1" applyBorder="1" applyAlignment="1"/>
    <xf numFmtId="0" fontId="2" fillId="30" borderId="0" xfId="0" applyFont="1" applyFill="1" applyBorder="1" applyAlignment="1"/>
    <xf numFmtId="0" fontId="5" fillId="30" borderId="0" xfId="0" applyFont="1" applyFill="1" applyBorder="1" applyAlignment="1">
      <alignment horizontal="center" vertical="center" wrapText="1"/>
    </xf>
    <xf numFmtId="0" fontId="0" fillId="30" borderId="0" xfId="0" applyFill="1" applyBorder="1"/>
    <xf numFmtId="3" fontId="0" fillId="30" borderId="0" xfId="0" applyNumberFormat="1" applyFill="1" applyBorder="1" applyAlignment="1">
      <alignment horizontal="center"/>
    </xf>
    <xf numFmtId="0" fontId="2" fillId="11" borderId="10" xfId="0" applyFont="1" applyFill="1" applyBorder="1" applyAlignment="1">
      <alignment horizontal="center"/>
    </xf>
    <xf numFmtId="9" fontId="4" fillId="28" borderId="20" xfId="1" applyFont="1" applyFill="1" applyBorder="1" applyAlignment="1">
      <alignment horizontal="center" vertical="center"/>
    </xf>
    <xf numFmtId="0" fontId="2" fillId="16" borderId="15" xfId="0" applyFont="1" applyFill="1" applyBorder="1" applyAlignment="1">
      <alignment horizontal="center"/>
    </xf>
    <xf numFmtId="0" fontId="5" fillId="16" borderId="30" xfId="0" applyFont="1" applyFill="1" applyBorder="1" applyAlignment="1">
      <alignment horizontal="center" vertical="center" wrapText="1"/>
    </xf>
    <xf numFmtId="3" fontId="28" fillId="32" borderId="15" xfId="0" applyNumberFormat="1" applyFont="1" applyFill="1" applyBorder="1" applyAlignment="1">
      <alignment horizontal="center"/>
    </xf>
    <xf numFmtId="9" fontId="4" fillId="28" borderId="16" xfId="1" applyFont="1" applyFill="1" applyBorder="1" applyAlignment="1">
      <alignment horizontal="center" vertical="center"/>
    </xf>
    <xf numFmtId="0" fontId="5" fillId="11" borderId="14" xfId="0" applyFont="1" applyFill="1" applyBorder="1" applyAlignment="1">
      <alignment horizontal="center" vertical="center" wrapText="1"/>
    </xf>
    <xf numFmtId="3" fontId="28" fillId="32" borderId="10" xfId="0" applyNumberFormat="1" applyFont="1" applyFill="1" applyBorder="1" applyAlignment="1">
      <alignment horizontal="center"/>
    </xf>
    <xf numFmtId="0" fontId="4" fillId="0" borderId="6" xfId="0" applyFont="1" applyBorder="1" applyAlignment="1">
      <alignment horizontal="center"/>
    </xf>
    <xf numFmtId="4" fontId="2" fillId="2" borderId="12" xfId="0" applyNumberFormat="1" applyFont="1" applyFill="1" applyBorder="1" applyAlignment="1">
      <alignment horizontal="center" vertical="center" wrapText="1"/>
    </xf>
    <xf numFmtId="0" fontId="0" fillId="5" borderId="26" xfId="0" applyFont="1" applyFill="1" applyBorder="1" applyAlignment="1">
      <alignment horizontal="center"/>
    </xf>
    <xf numFmtId="0" fontId="2" fillId="5" borderId="26" xfId="0" applyFont="1" applyFill="1" applyBorder="1" applyAlignment="1">
      <alignment horizontal="center"/>
    </xf>
    <xf numFmtId="4" fontId="0" fillId="0" borderId="0" xfId="0" applyNumberFormat="1" applyFill="1" applyBorder="1" applyAlignment="1">
      <alignment horizontal="center" vertical="center"/>
    </xf>
    <xf numFmtId="0" fontId="6" fillId="0" borderId="0" xfId="0" applyFont="1" applyFill="1" applyBorder="1" applyAlignment="1">
      <alignment horizontal="left" wrapText="1" indent="2"/>
    </xf>
    <xf numFmtId="4" fontId="7" fillId="8" borderId="2" xfId="0" applyNumberFormat="1" applyFont="1" applyFill="1" applyBorder="1" applyAlignment="1">
      <alignment horizontal="left" vertical="center" wrapText="1" indent="2"/>
    </xf>
    <xf numFmtId="0" fontId="2" fillId="0" borderId="0" xfId="0" applyFont="1" applyFill="1" applyBorder="1" applyAlignment="1">
      <alignment horizontal="center"/>
    </xf>
    <xf numFmtId="0" fontId="4" fillId="0" borderId="0" xfId="0" applyFont="1" applyFill="1" applyBorder="1" applyAlignment="1">
      <alignment horizontal="center" vertical="center" wrapText="1"/>
    </xf>
    <xf numFmtId="0" fontId="2" fillId="0" borderId="0" xfId="0" applyFont="1" applyFill="1" applyBorder="1"/>
    <xf numFmtId="0" fontId="0" fillId="4" borderId="2" xfId="0" applyFill="1" applyBorder="1" applyAlignment="1">
      <alignment horizontal="center"/>
    </xf>
    <xf numFmtId="9" fontId="0" fillId="0" borderId="2" xfId="1" applyFont="1" applyBorder="1" applyAlignment="1">
      <alignment horizontal="center"/>
    </xf>
    <xf numFmtId="9" fontId="2" fillId="0" borderId="2" xfId="1" applyFont="1" applyBorder="1" applyAlignment="1">
      <alignment horizontal="center"/>
    </xf>
    <xf numFmtId="0" fontId="2" fillId="2" borderId="2" xfId="0" applyFont="1" applyFill="1" applyBorder="1" applyAlignment="1">
      <alignment horizontal="left"/>
    </xf>
    <xf numFmtId="4" fontId="2" fillId="2" borderId="2" xfId="0" applyNumberFormat="1" applyFont="1" applyFill="1" applyBorder="1" applyAlignment="1">
      <alignment horizontal="center"/>
    </xf>
    <xf numFmtId="0" fontId="5" fillId="0" borderId="0" xfId="0" applyFont="1" applyFill="1" applyAlignment="1">
      <alignment horizontal="center"/>
    </xf>
    <xf numFmtId="0" fontId="2" fillId="25" borderId="2" xfId="0" applyFont="1" applyFill="1" applyBorder="1" applyAlignment="1">
      <alignment horizontal="left"/>
    </xf>
    <xf numFmtId="4" fontId="2" fillId="25" borderId="2" xfId="0" applyNumberFormat="1" applyFont="1" applyFill="1" applyBorder="1" applyAlignment="1">
      <alignment horizontal="center"/>
    </xf>
    <xf numFmtId="9" fontId="2" fillId="25" borderId="2" xfId="1" applyFont="1" applyFill="1" applyBorder="1" applyAlignment="1">
      <alignment horizontal="center"/>
    </xf>
    <xf numFmtId="0" fontId="2" fillId="25" borderId="2" xfId="0" applyFont="1" applyFill="1" applyBorder="1" applyAlignment="1">
      <alignment horizontal="center"/>
    </xf>
    <xf numFmtId="0" fontId="6" fillId="33" borderId="2" xfId="0" applyFont="1" applyFill="1" applyBorder="1" applyAlignment="1">
      <alignment horizontal="left" wrapText="1" indent="2"/>
    </xf>
    <xf numFmtId="9" fontId="4" fillId="33" borderId="2" xfId="1" applyFont="1" applyFill="1" applyBorder="1" applyAlignment="1">
      <alignment horizontal="center" vertical="center"/>
    </xf>
    <xf numFmtId="9" fontId="4" fillId="5" borderId="2" xfId="1" applyFont="1" applyFill="1" applyBorder="1" applyAlignment="1">
      <alignment horizontal="center" vertical="center"/>
    </xf>
    <xf numFmtId="0" fontId="16" fillId="13" borderId="2" xfId="0" applyFont="1" applyFill="1" applyBorder="1" applyAlignment="1">
      <alignment horizontal="center" vertical="center" wrapText="1"/>
    </xf>
    <xf numFmtId="4" fontId="29" fillId="15" borderId="2" xfId="0" applyNumberFormat="1" applyFont="1" applyFill="1" applyBorder="1" applyAlignment="1">
      <alignment horizontal="left"/>
    </xf>
    <xf numFmtId="4" fontId="29" fillId="15" borderId="2" xfId="0" applyNumberFormat="1" applyFont="1" applyFill="1" applyBorder="1" applyAlignment="1">
      <alignment horizontal="center"/>
    </xf>
    <xf numFmtId="4" fontId="7" fillId="0" borderId="0" xfId="0" applyNumberFormat="1" applyFont="1" applyFill="1" applyBorder="1" applyAlignment="1">
      <alignment horizontal="center"/>
    </xf>
    <xf numFmtId="9" fontId="7" fillId="0" borderId="0" xfId="1" applyFont="1" applyFill="1" applyBorder="1" applyAlignment="1">
      <alignment horizontal="center"/>
    </xf>
    <xf numFmtId="0" fontId="9" fillId="0" borderId="0" xfId="0" applyFont="1" applyAlignment="1">
      <alignment horizontal="center" wrapText="1"/>
    </xf>
    <xf numFmtId="4" fontId="2" fillId="12" borderId="2" xfId="0" applyNumberFormat="1" applyFont="1" applyFill="1" applyBorder="1" applyAlignment="1">
      <alignment horizontal="center" vertical="center"/>
    </xf>
    <xf numFmtId="0" fontId="5" fillId="4" borderId="2" xfId="0" applyFont="1" applyFill="1" applyBorder="1" applyAlignment="1">
      <alignment horizontal="center"/>
    </xf>
    <xf numFmtId="0" fontId="0" fillId="0" borderId="2" xfId="0" applyNumberFormat="1" applyBorder="1" applyAlignment="1">
      <alignment horizontal="center"/>
    </xf>
    <xf numFmtId="0" fontId="2" fillId="0" borderId="2" xfId="0" applyNumberFormat="1" applyFont="1" applyBorder="1" applyAlignment="1">
      <alignment horizontal="center"/>
    </xf>
    <xf numFmtId="0" fontId="2" fillId="2" borderId="2" xfId="0" applyNumberFormat="1" applyFont="1" applyFill="1" applyBorder="1" applyAlignment="1">
      <alignment horizontal="center"/>
    </xf>
    <xf numFmtId="0" fontId="5" fillId="0" borderId="0" xfId="0" applyFont="1" applyFill="1" applyBorder="1" applyAlignment="1">
      <alignment horizontal="center"/>
    </xf>
    <xf numFmtId="9" fontId="0" fillId="0" borderId="2" xfId="1" applyFont="1" applyFill="1" applyBorder="1" applyAlignment="1">
      <alignment horizontal="center"/>
    </xf>
    <xf numFmtId="9" fontId="7" fillId="0" borderId="2" xfId="1" applyFont="1" applyFill="1" applyBorder="1" applyAlignment="1">
      <alignment horizontal="center"/>
    </xf>
    <xf numFmtId="0" fontId="30" fillId="0" borderId="0" xfId="0" applyFont="1" applyAlignment="1">
      <alignment wrapText="1"/>
    </xf>
    <xf numFmtId="0" fontId="11" fillId="27" borderId="24" xfId="0" applyFont="1" applyFill="1" applyBorder="1" applyAlignment="1">
      <alignment horizontal="center"/>
    </xf>
    <xf numFmtId="0" fontId="11" fillId="27" borderId="25" xfId="0" applyFont="1" applyFill="1" applyBorder="1" applyAlignment="1">
      <alignment horizontal="center"/>
    </xf>
    <xf numFmtId="0" fontId="4" fillId="0" borderId="6" xfId="0" applyFont="1" applyBorder="1" applyAlignment="1">
      <alignment horizontal="center"/>
    </xf>
    <xf numFmtId="0" fontId="2" fillId="11" borderId="7" xfId="0" applyFont="1" applyFill="1" applyBorder="1" applyAlignment="1">
      <alignment horizontal="center"/>
    </xf>
    <xf numFmtId="0" fontId="2" fillId="11" borderId="8" xfId="0" applyFont="1" applyFill="1" applyBorder="1" applyAlignment="1">
      <alignment horizontal="center"/>
    </xf>
    <xf numFmtId="0" fontId="2" fillId="11" borderId="9" xfId="0" applyFont="1" applyFill="1" applyBorder="1" applyAlignment="1">
      <alignment horizontal="center"/>
    </xf>
  </cellXfs>
  <cellStyles count="4">
    <cellStyle name="Encabezado 1" xfId="2"/>
    <cellStyle name="Hipervínculo" xfId="3" builtinId="8"/>
    <cellStyle name="Normal" xfId="0" builtinId="0"/>
    <cellStyle name="Porcentual" xfId="1" builtinId="5"/>
  </cellStyles>
  <dxfs count="11">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b/>
        <i val="0"/>
        <color rgb="FF0070C0"/>
      </font>
      <fill>
        <patternFill>
          <bgColor rgb="FFFFFF99"/>
        </patternFill>
      </fill>
    </dxf>
    <dxf>
      <font>
        <b/>
        <i val="0"/>
        <color rgb="FF0070C0"/>
      </font>
      <fill>
        <patternFill>
          <bgColor rgb="FFFFFF99"/>
        </patternFill>
      </fill>
    </dxf>
    <dxf>
      <font>
        <condense val="0"/>
        <extend val="0"/>
        <color rgb="FF9C6500"/>
      </font>
      <fill>
        <patternFill>
          <bgColor rgb="FFFFEB9C"/>
        </patternFill>
      </fill>
    </dxf>
    <dxf>
      <font>
        <condense val="0"/>
        <extend val="0"/>
        <color rgb="FF9C6500"/>
      </font>
      <fill>
        <patternFill>
          <bgColor rgb="FFFFEB9C"/>
        </patternFill>
      </fill>
    </dxf>
    <dxf>
      <font>
        <b val="0"/>
        <i/>
        <color theme="8" tint="-0.499984740745262"/>
      </font>
      <fill>
        <patternFill>
          <bgColor theme="4" tint="0.59996337778862885"/>
        </patternFill>
      </fill>
    </dxf>
    <dxf>
      <font>
        <b/>
        <i val="0"/>
        <color rgb="FF0070C0"/>
      </font>
      <fill>
        <patternFill>
          <bgColor rgb="FFFFFF99"/>
        </patternFill>
      </fill>
    </dxf>
    <dxf>
      <font>
        <b/>
        <i val="0"/>
        <color rgb="FF0070C0"/>
      </font>
      <fill>
        <patternFill>
          <bgColor rgb="FFFFFF99"/>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FFCC"/>
      <color rgb="FFFCD0F9"/>
      <color rgb="FFFF99FF"/>
      <color rgb="FFF27900"/>
      <color rgb="FF8C00D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lang val="es-ES"/>
  <c:style val="40"/>
  <c:chart>
    <c:title>
      <c:tx>
        <c:rich>
          <a:bodyPr/>
          <a:lstStyle/>
          <a:p>
            <a:pPr>
              <a:defRPr sz="1400"/>
            </a:pPr>
            <a:r>
              <a:rPr lang="en-US" sz="1400"/>
              <a:t>Ranking de Provincias por la Superficie plantada de almendro con menos de 5 años (2016-2019) en SECANO</a:t>
            </a:r>
            <a:endParaRPr lang="es-ES" sz="1400"/>
          </a:p>
        </c:rich>
      </c:tx>
      <c:layout/>
    </c:title>
    <c:plotArea>
      <c:layout/>
      <c:barChart>
        <c:barDir val="col"/>
        <c:grouping val="clustered"/>
        <c:ser>
          <c:idx val="0"/>
          <c:order val="0"/>
          <c:tx>
            <c:strRef>
              <c:f>'ALM - SEC'!$B$143</c:f>
              <c:strCache>
                <c:ptCount val="1"/>
                <c:pt idx="0">
                  <c:v>&gt; O = A 5 AÑOS</c:v>
                </c:pt>
              </c:strCache>
            </c:strRef>
          </c:tx>
          <c:cat>
            <c:strRef>
              <c:f>'ALM - SEC'!$A$144:$A$181</c:f>
              <c:strCache>
                <c:ptCount val="38"/>
                <c:pt idx="0">
                  <c:v>Albacete</c:v>
                </c:pt>
                <c:pt idx="1">
                  <c:v>Granada</c:v>
                </c:pt>
                <c:pt idx="2">
                  <c:v>Murcia</c:v>
                </c:pt>
                <c:pt idx="3">
                  <c:v>Cuenca</c:v>
                </c:pt>
                <c:pt idx="4">
                  <c:v>Ciudad Real</c:v>
                </c:pt>
                <c:pt idx="5">
                  <c:v>Toledo</c:v>
                </c:pt>
                <c:pt idx="6">
                  <c:v>Almería</c:v>
                </c:pt>
                <c:pt idx="7">
                  <c:v>Zaragoza</c:v>
                </c:pt>
                <c:pt idx="8">
                  <c:v>Valencia</c:v>
                </c:pt>
                <c:pt idx="9">
                  <c:v>Badajoz</c:v>
                </c:pt>
                <c:pt idx="10">
                  <c:v>Sevilla</c:v>
                </c:pt>
                <c:pt idx="11">
                  <c:v>Huesca</c:v>
                </c:pt>
                <c:pt idx="12">
                  <c:v>Córdoba</c:v>
                </c:pt>
                <c:pt idx="13">
                  <c:v>Teruel</c:v>
                </c:pt>
                <c:pt idx="14">
                  <c:v>Jaén</c:v>
                </c:pt>
                <c:pt idx="15">
                  <c:v>Castellon</c:v>
                </c:pt>
                <c:pt idx="16">
                  <c:v>Alicante</c:v>
                </c:pt>
                <c:pt idx="17">
                  <c:v>La Rioja</c:v>
                </c:pt>
                <c:pt idx="18">
                  <c:v>Málaga</c:v>
                </c:pt>
                <c:pt idx="19">
                  <c:v>Zamora</c:v>
                </c:pt>
                <c:pt idx="20">
                  <c:v>Valladolid</c:v>
                </c:pt>
                <c:pt idx="21">
                  <c:v>Cádiz</c:v>
                </c:pt>
                <c:pt idx="22">
                  <c:v>Huelva</c:v>
                </c:pt>
                <c:pt idx="23">
                  <c:v>Madrid</c:v>
                </c:pt>
                <c:pt idx="24">
                  <c:v>Illes Balears</c:v>
                </c:pt>
                <c:pt idx="25">
                  <c:v>Guadalajara</c:v>
                </c:pt>
                <c:pt idx="26">
                  <c:v>Navarra</c:v>
                </c:pt>
                <c:pt idx="27">
                  <c:v>Cáceres</c:v>
                </c:pt>
                <c:pt idx="28">
                  <c:v>Salamanca</c:v>
                </c:pt>
                <c:pt idx="29">
                  <c:v>Burgos</c:v>
                </c:pt>
                <c:pt idx="30">
                  <c:v>León</c:v>
                </c:pt>
                <c:pt idx="31">
                  <c:v>Ávila</c:v>
                </c:pt>
                <c:pt idx="32">
                  <c:v>Tarragona</c:v>
                </c:pt>
                <c:pt idx="33">
                  <c:v>Lleida</c:v>
                </c:pt>
                <c:pt idx="34">
                  <c:v>Soria</c:v>
                </c:pt>
                <c:pt idx="35">
                  <c:v>Palencia</c:v>
                </c:pt>
                <c:pt idx="36">
                  <c:v>Segovia</c:v>
                </c:pt>
                <c:pt idx="37">
                  <c:v>Álava</c:v>
                </c:pt>
              </c:strCache>
            </c:strRef>
          </c:cat>
          <c:val>
            <c:numRef>
              <c:f>'ALM - SEC'!$B$144:$B$181</c:f>
              <c:numCache>
                <c:formatCode>#,##0.00</c:formatCode>
                <c:ptCount val="38"/>
                <c:pt idx="0">
                  <c:v>39359.130000000005</c:v>
                </c:pt>
                <c:pt idx="1">
                  <c:v>62808.180000000022</c:v>
                </c:pt>
                <c:pt idx="2">
                  <c:v>59757.830000000009</c:v>
                </c:pt>
                <c:pt idx="3">
                  <c:v>14462.589999999998</c:v>
                </c:pt>
                <c:pt idx="4">
                  <c:v>5682.3700000000017</c:v>
                </c:pt>
                <c:pt idx="5">
                  <c:v>11529.830000000002</c:v>
                </c:pt>
                <c:pt idx="6">
                  <c:v>38127.81</c:v>
                </c:pt>
                <c:pt idx="7">
                  <c:v>26064.270000000004</c:v>
                </c:pt>
                <c:pt idx="8">
                  <c:v>19926.380000000005</c:v>
                </c:pt>
                <c:pt idx="9">
                  <c:v>2564.71</c:v>
                </c:pt>
                <c:pt idx="10">
                  <c:v>1189.8300000000002</c:v>
                </c:pt>
                <c:pt idx="11">
                  <c:v>7591.0099999999975</c:v>
                </c:pt>
                <c:pt idx="12">
                  <c:v>845.64</c:v>
                </c:pt>
                <c:pt idx="13">
                  <c:v>16695.05</c:v>
                </c:pt>
                <c:pt idx="14">
                  <c:v>2094.0299999999997</c:v>
                </c:pt>
                <c:pt idx="15">
                  <c:v>15152.899999999998</c:v>
                </c:pt>
                <c:pt idx="16">
                  <c:v>10655.430000000002</c:v>
                </c:pt>
                <c:pt idx="17">
                  <c:v>4456.4799999999996</c:v>
                </c:pt>
                <c:pt idx="18">
                  <c:v>6308.6800000000012</c:v>
                </c:pt>
                <c:pt idx="19">
                  <c:v>121.99000000000001</c:v>
                </c:pt>
                <c:pt idx="20">
                  <c:v>127.30000000000001</c:v>
                </c:pt>
                <c:pt idx="21">
                  <c:v>246.64999999999998</c:v>
                </c:pt>
                <c:pt idx="22">
                  <c:v>416.73</c:v>
                </c:pt>
                <c:pt idx="23">
                  <c:v>48.47</c:v>
                </c:pt>
                <c:pt idx="24">
                  <c:v>1860.1199999999997</c:v>
                </c:pt>
                <c:pt idx="25">
                  <c:v>126.95</c:v>
                </c:pt>
                <c:pt idx="26">
                  <c:v>1154.4900000000002</c:v>
                </c:pt>
                <c:pt idx="27">
                  <c:v>273.92999999999989</c:v>
                </c:pt>
                <c:pt idx="28">
                  <c:v>563.36999999999989</c:v>
                </c:pt>
                <c:pt idx="29">
                  <c:v>53.61999999999999</c:v>
                </c:pt>
                <c:pt idx="30">
                  <c:v>10.94</c:v>
                </c:pt>
                <c:pt idx="31">
                  <c:v>10.119999999999999</c:v>
                </c:pt>
                <c:pt idx="32">
                  <c:v>159.58000000000004</c:v>
                </c:pt>
                <c:pt idx="33">
                  <c:v>26.479999999999997</c:v>
                </c:pt>
                <c:pt idx="34">
                  <c:v>402.81000000000012</c:v>
                </c:pt>
                <c:pt idx="35">
                  <c:v>13.739999999999998</c:v>
                </c:pt>
                <c:pt idx="36">
                  <c:v>4.1400000000000006</c:v>
                </c:pt>
                <c:pt idx="37">
                  <c:v>10.559999999999999</c:v>
                </c:pt>
              </c:numCache>
            </c:numRef>
          </c:val>
          <c:extLst xmlns:c16r2="http://schemas.microsoft.com/office/drawing/2015/06/chart">
            <c:ext xmlns:c16="http://schemas.microsoft.com/office/drawing/2014/chart" uri="{C3380CC4-5D6E-409C-BE32-E72D297353CC}">
              <c16:uniqueId val="{00000000-36F6-4FEF-95B6-93DDD780C776}"/>
            </c:ext>
          </c:extLst>
        </c:ser>
        <c:ser>
          <c:idx val="1"/>
          <c:order val="1"/>
          <c:tx>
            <c:strRef>
              <c:f>'ALM - SEC'!$C$143</c:f>
              <c:strCache>
                <c:ptCount val="1"/>
                <c:pt idx="0">
                  <c:v>&lt; 5 AÑOS (2019 - 2016 INCL)</c:v>
                </c:pt>
              </c:strCache>
            </c:strRef>
          </c:tx>
          <c:cat>
            <c:strRef>
              <c:f>'ALM - SEC'!$A$144:$A$181</c:f>
              <c:strCache>
                <c:ptCount val="38"/>
                <c:pt idx="0">
                  <c:v>Albacete</c:v>
                </c:pt>
                <c:pt idx="1">
                  <c:v>Granada</c:v>
                </c:pt>
                <c:pt idx="2">
                  <c:v>Murcia</c:v>
                </c:pt>
                <c:pt idx="3">
                  <c:v>Cuenca</c:v>
                </c:pt>
                <c:pt idx="4">
                  <c:v>Ciudad Real</c:v>
                </c:pt>
                <c:pt idx="5">
                  <c:v>Toledo</c:v>
                </c:pt>
                <c:pt idx="6">
                  <c:v>Almería</c:v>
                </c:pt>
                <c:pt idx="7">
                  <c:v>Zaragoza</c:v>
                </c:pt>
                <c:pt idx="8">
                  <c:v>Valencia</c:v>
                </c:pt>
                <c:pt idx="9">
                  <c:v>Badajoz</c:v>
                </c:pt>
                <c:pt idx="10">
                  <c:v>Sevilla</c:v>
                </c:pt>
                <c:pt idx="11">
                  <c:v>Huesca</c:v>
                </c:pt>
                <c:pt idx="12">
                  <c:v>Córdoba</c:v>
                </c:pt>
                <c:pt idx="13">
                  <c:v>Teruel</c:v>
                </c:pt>
                <c:pt idx="14">
                  <c:v>Jaén</c:v>
                </c:pt>
                <c:pt idx="15">
                  <c:v>Castellon</c:v>
                </c:pt>
                <c:pt idx="16">
                  <c:v>Alicante</c:v>
                </c:pt>
                <c:pt idx="17">
                  <c:v>La Rioja</c:v>
                </c:pt>
                <c:pt idx="18">
                  <c:v>Málaga</c:v>
                </c:pt>
                <c:pt idx="19">
                  <c:v>Zamora</c:v>
                </c:pt>
                <c:pt idx="20">
                  <c:v>Valladolid</c:v>
                </c:pt>
                <c:pt idx="21">
                  <c:v>Cádiz</c:v>
                </c:pt>
                <c:pt idx="22">
                  <c:v>Huelva</c:v>
                </c:pt>
                <c:pt idx="23">
                  <c:v>Madrid</c:v>
                </c:pt>
                <c:pt idx="24">
                  <c:v>Illes Balears</c:v>
                </c:pt>
                <c:pt idx="25">
                  <c:v>Guadalajara</c:v>
                </c:pt>
                <c:pt idx="26">
                  <c:v>Navarra</c:v>
                </c:pt>
                <c:pt idx="27">
                  <c:v>Cáceres</c:v>
                </c:pt>
                <c:pt idx="28">
                  <c:v>Salamanca</c:v>
                </c:pt>
                <c:pt idx="29">
                  <c:v>Burgos</c:v>
                </c:pt>
                <c:pt idx="30">
                  <c:v>León</c:v>
                </c:pt>
                <c:pt idx="31">
                  <c:v>Ávila</c:v>
                </c:pt>
                <c:pt idx="32">
                  <c:v>Tarragona</c:v>
                </c:pt>
                <c:pt idx="33">
                  <c:v>Lleida</c:v>
                </c:pt>
                <c:pt idx="34">
                  <c:v>Soria</c:v>
                </c:pt>
                <c:pt idx="35">
                  <c:v>Palencia</c:v>
                </c:pt>
                <c:pt idx="36">
                  <c:v>Segovia</c:v>
                </c:pt>
                <c:pt idx="37">
                  <c:v>Álava</c:v>
                </c:pt>
              </c:strCache>
            </c:strRef>
          </c:cat>
          <c:val>
            <c:numRef>
              <c:f>'ALM - SEC'!$C$144:$C$181</c:f>
              <c:numCache>
                <c:formatCode>#,##0.00</c:formatCode>
                <c:ptCount val="38"/>
                <c:pt idx="0">
                  <c:v>20757.140000000003</c:v>
                </c:pt>
                <c:pt idx="1">
                  <c:v>16075.880000000003</c:v>
                </c:pt>
                <c:pt idx="2">
                  <c:v>10023.14</c:v>
                </c:pt>
                <c:pt idx="3">
                  <c:v>9282.3399999999983</c:v>
                </c:pt>
                <c:pt idx="4">
                  <c:v>7239.4</c:v>
                </c:pt>
                <c:pt idx="5">
                  <c:v>6454.1900000000005</c:v>
                </c:pt>
                <c:pt idx="6">
                  <c:v>4649.3999999999987</c:v>
                </c:pt>
                <c:pt idx="7">
                  <c:v>3736.5900000000006</c:v>
                </c:pt>
                <c:pt idx="8">
                  <c:v>2579.9</c:v>
                </c:pt>
                <c:pt idx="9">
                  <c:v>1660.2800000000002</c:v>
                </c:pt>
                <c:pt idx="10">
                  <c:v>1411.4199999999998</c:v>
                </c:pt>
                <c:pt idx="11">
                  <c:v>1241.3600000000001</c:v>
                </c:pt>
                <c:pt idx="12">
                  <c:v>1236.5000000000002</c:v>
                </c:pt>
                <c:pt idx="13">
                  <c:v>911.13</c:v>
                </c:pt>
                <c:pt idx="14">
                  <c:v>799.0100000000001</c:v>
                </c:pt>
                <c:pt idx="15">
                  <c:v>783.36</c:v>
                </c:pt>
                <c:pt idx="16">
                  <c:v>638.30000000000018</c:v>
                </c:pt>
                <c:pt idx="17">
                  <c:v>638.19000000000017</c:v>
                </c:pt>
                <c:pt idx="18">
                  <c:v>451.99</c:v>
                </c:pt>
                <c:pt idx="19">
                  <c:v>330.34000000000003</c:v>
                </c:pt>
                <c:pt idx="20">
                  <c:v>283.76</c:v>
                </c:pt>
                <c:pt idx="21">
                  <c:v>281.95000000000005</c:v>
                </c:pt>
                <c:pt idx="22">
                  <c:v>239.06999999999996</c:v>
                </c:pt>
                <c:pt idx="23">
                  <c:v>153.54</c:v>
                </c:pt>
                <c:pt idx="24">
                  <c:v>149.47</c:v>
                </c:pt>
                <c:pt idx="25">
                  <c:v>134.07</c:v>
                </c:pt>
                <c:pt idx="26">
                  <c:v>130.46</c:v>
                </c:pt>
                <c:pt idx="27">
                  <c:v>110.74</c:v>
                </c:pt>
                <c:pt idx="28">
                  <c:v>87.57</c:v>
                </c:pt>
                <c:pt idx="29">
                  <c:v>83.67</c:v>
                </c:pt>
                <c:pt idx="30">
                  <c:v>35.880000000000003</c:v>
                </c:pt>
                <c:pt idx="31">
                  <c:v>23.75</c:v>
                </c:pt>
                <c:pt idx="32">
                  <c:v>20.47</c:v>
                </c:pt>
                <c:pt idx="33">
                  <c:v>19.609999999999996</c:v>
                </c:pt>
                <c:pt idx="34">
                  <c:v>13.64</c:v>
                </c:pt>
                <c:pt idx="35">
                  <c:v>6.2899999999999991</c:v>
                </c:pt>
                <c:pt idx="36">
                  <c:v>3.38</c:v>
                </c:pt>
                <c:pt idx="37">
                  <c:v>0.09</c:v>
                </c:pt>
              </c:numCache>
            </c:numRef>
          </c:val>
          <c:extLst xmlns:c16r2="http://schemas.microsoft.com/office/drawing/2015/06/chart">
            <c:ext xmlns:c16="http://schemas.microsoft.com/office/drawing/2014/chart" uri="{C3380CC4-5D6E-409C-BE32-E72D297353CC}">
              <c16:uniqueId val="{00000001-36F6-4FEF-95B6-93DDD780C776}"/>
            </c:ext>
          </c:extLst>
        </c:ser>
        <c:axId val="81924864"/>
        <c:axId val="81926400"/>
      </c:barChart>
      <c:catAx>
        <c:axId val="81924864"/>
        <c:scaling>
          <c:orientation val="minMax"/>
        </c:scaling>
        <c:axPos val="b"/>
        <c:numFmt formatCode="General" sourceLinked="0"/>
        <c:tickLblPos val="nextTo"/>
        <c:txPr>
          <a:bodyPr/>
          <a:lstStyle/>
          <a:p>
            <a:pPr>
              <a:defRPr sz="1200"/>
            </a:pPr>
            <a:endParaRPr lang="es-ES"/>
          </a:p>
        </c:txPr>
        <c:crossAx val="81926400"/>
        <c:crosses val="autoZero"/>
        <c:auto val="1"/>
        <c:lblAlgn val="ctr"/>
        <c:lblOffset val="100"/>
      </c:catAx>
      <c:valAx>
        <c:axId val="81926400"/>
        <c:scaling>
          <c:orientation val="minMax"/>
        </c:scaling>
        <c:axPos val="l"/>
        <c:majorGridlines/>
        <c:title>
          <c:tx>
            <c:rich>
              <a:bodyPr rot="-5400000" vert="horz"/>
              <a:lstStyle/>
              <a:p>
                <a:pPr>
                  <a:defRPr/>
                </a:pPr>
                <a:r>
                  <a:rPr lang="en-US"/>
                  <a:t>Ha en SECANO</a:t>
                </a:r>
              </a:p>
            </c:rich>
          </c:tx>
          <c:layout/>
        </c:title>
        <c:numFmt formatCode="#,##0" sourceLinked="0"/>
        <c:tickLblPos val="nextTo"/>
        <c:txPr>
          <a:bodyPr/>
          <a:lstStyle/>
          <a:p>
            <a:pPr>
              <a:defRPr sz="1200"/>
            </a:pPr>
            <a:endParaRPr lang="es-ES"/>
          </a:p>
        </c:txPr>
        <c:crossAx val="81924864"/>
        <c:crosses val="autoZero"/>
        <c:crossBetween val="between"/>
      </c:valAx>
    </c:plotArea>
    <c:legend>
      <c:legendPos val="t"/>
      <c:layout/>
      <c:txPr>
        <a:bodyPr/>
        <a:lstStyle/>
        <a:p>
          <a:pPr>
            <a:defRPr sz="1200"/>
          </a:pPr>
          <a:endParaRPr lang="es-ES"/>
        </a:p>
      </c:txPr>
    </c:legend>
    <c:plotVisOnly val="1"/>
    <c:dispBlanksAs val="gap"/>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style val="37"/>
  <c:chart>
    <c:title>
      <c:tx>
        <c:rich>
          <a:bodyPr/>
          <a:lstStyle/>
          <a:p>
            <a:pPr>
              <a:defRPr sz="1400"/>
            </a:pPr>
            <a:r>
              <a:rPr lang="en-US" sz="1400"/>
              <a:t>Ranking de Provincias por la Superficie plantada de almendro con menos de 4 años (2017-2019) en REGADÍO</a:t>
            </a:r>
          </a:p>
        </c:rich>
      </c:tx>
      <c:layout/>
    </c:title>
    <c:plotArea>
      <c:layout/>
      <c:barChart>
        <c:barDir val="col"/>
        <c:grouping val="clustered"/>
        <c:ser>
          <c:idx val="0"/>
          <c:order val="0"/>
          <c:tx>
            <c:strRef>
              <c:f>'ALM - REG'!$B$105</c:f>
              <c:strCache>
                <c:ptCount val="1"/>
                <c:pt idx="0">
                  <c:v> &gt; O = A 4 AÑOS</c:v>
                </c:pt>
              </c:strCache>
            </c:strRef>
          </c:tx>
          <c:cat>
            <c:strRef>
              <c:f>'ALM - REG'!$A$106:$A$141</c:f>
              <c:strCache>
                <c:ptCount val="36"/>
                <c:pt idx="0">
                  <c:v>Sevilla</c:v>
                </c:pt>
                <c:pt idx="1">
                  <c:v>Albacete</c:v>
                </c:pt>
                <c:pt idx="2">
                  <c:v>Córdoba</c:v>
                </c:pt>
                <c:pt idx="3">
                  <c:v>Zaragoza</c:v>
                </c:pt>
                <c:pt idx="4">
                  <c:v>Huesca</c:v>
                </c:pt>
                <c:pt idx="5">
                  <c:v>Badajoz</c:v>
                </c:pt>
                <c:pt idx="6">
                  <c:v>Granada</c:v>
                </c:pt>
                <c:pt idx="7">
                  <c:v>Ciudad Real</c:v>
                </c:pt>
                <c:pt idx="8">
                  <c:v>Alicante</c:v>
                </c:pt>
                <c:pt idx="9">
                  <c:v>Cáceres</c:v>
                </c:pt>
                <c:pt idx="10">
                  <c:v>Murcia</c:v>
                </c:pt>
                <c:pt idx="11">
                  <c:v>Toledo</c:v>
                </c:pt>
                <c:pt idx="12">
                  <c:v>Jaén</c:v>
                </c:pt>
                <c:pt idx="13">
                  <c:v>Teruel</c:v>
                </c:pt>
                <c:pt idx="14">
                  <c:v>Navarra</c:v>
                </c:pt>
                <c:pt idx="15">
                  <c:v>Valencia</c:v>
                </c:pt>
                <c:pt idx="16">
                  <c:v>Cuenca</c:v>
                </c:pt>
                <c:pt idx="17">
                  <c:v>Cádiz</c:v>
                </c:pt>
                <c:pt idx="18">
                  <c:v>La Rioja</c:v>
                </c:pt>
                <c:pt idx="19">
                  <c:v>Castellon</c:v>
                </c:pt>
                <c:pt idx="20">
                  <c:v>Huelva</c:v>
                </c:pt>
                <c:pt idx="21">
                  <c:v>Valladolid</c:v>
                </c:pt>
                <c:pt idx="22">
                  <c:v>Lleida</c:v>
                </c:pt>
                <c:pt idx="23">
                  <c:v>Illes Balears</c:v>
                </c:pt>
                <c:pt idx="24">
                  <c:v>Málaga</c:v>
                </c:pt>
                <c:pt idx="25">
                  <c:v>Almería</c:v>
                </c:pt>
                <c:pt idx="26">
                  <c:v>Soria</c:v>
                </c:pt>
                <c:pt idx="27">
                  <c:v>Salamanca</c:v>
                </c:pt>
                <c:pt idx="28">
                  <c:v>Madrid</c:v>
                </c:pt>
                <c:pt idx="29">
                  <c:v>Tarragona</c:v>
                </c:pt>
                <c:pt idx="30">
                  <c:v>Zamora</c:v>
                </c:pt>
                <c:pt idx="31">
                  <c:v>Guadalajara</c:v>
                </c:pt>
                <c:pt idx="32">
                  <c:v>León</c:v>
                </c:pt>
                <c:pt idx="33">
                  <c:v>Palencia</c:v>
                </c:pt>
                <c:pt idx="34">
                  <c:v>Ávila</c:v>
                </c:pt>
                <c:pt idx="35">
                  <c:v>Burgos</c:v>
                </c:pt>
              </c:strCache>
            </c:strRef>
          </c:cat>
          <c:val>
            <c:numRef>
              <c:f>'ALM - REG'!$B$106:$B$141</c:f>
              <c:numCache>
                <c:formatCode>#,##0.00</c:formatCode>
                <c:ptCount val="36"/>
                <c:pt idx="0">
                  <c:v>3531.1800000000007</c:v>
                </c:pt>
                <c:pt idx="1">
                  <c:v>7802.0199999999995</c:v>
                </c:pt>
                <c:pt idx="2">
                  <c:v>1997.47</c:v>
                </c:pt>
                <c:pt idx="3">
                  <c:v>7671.880000000001</c:v>
                </c:pt>
                <c:pt idx="4">
                  <c:v>1746.63</c:v>
                </c:pt>
                <c:pt idx="5">
                  <c:v>1772.3799999999999</c:v>
                </c:pt>
                <c:pt idx="6">
                  <c:v>4940.130000000001</c:v>
                </c:pt>
                <c:pt idx="7">
                  <c:v>1489.82</c:v>
                </c:pt>
                <c:pt idx="8">
                  <c:v>3416.4999999999991</c:v>
                </c:pt>
                <c:pt idx="9">
                  <c:v>800.59</c:v>
                </c:pt>
                <c:pt idx="10">
                  <c:v>5889.7499999999982</c:v>
                </c:pt>
                <c:pt idx="11">
                  <c:v>1845.0199999999998</c:v>
                </c:pt>
                <c:pt idx="12">
                  <c:v>413.25999999999993</c:v>
                </c:pt>
                <c:pt idx="13">
                  <c:v>900.5200000000001</c:v>
                </c:pt>
                <c:pt idx="14">
                  <c:v>1132.0899999999999</c:v>
                </c:pt>
                <c:pt idx="15">
                  <c:v>1748.93</c:v>
                </c:pt>
                <c:pt idx="16">
                  <c:v>432.66999999999996</c:v>
                </c:pt>
                <c:pt idx="17">
                  <c:v>179.97</c:v>
                </c:pt>
                <c:pt idx="18">
                  <c:v>485.17999999999984</c:v>
                </c:pt>
                <c:pt idx="19">
                  <c:v>1040.01</c:v>
                </c:pt>
                <c:pt idx="20">
                  <c:v>227.78000000000003</c:v>
                </c:pt>
                <c:pt idx="21">
                  <c:v>112.32000000000002</c:v>
                </c:pt>
                <c:pt idx="22">
                  <c:v>48.839999999999996</c:v>
                </c:pt>
                <c:pt idx="23">
                  <c:v>292.86</c:v>
                </c:pt>
                <c:pt idx="24">
                  <c:v>79.549999999999983</c:v>
                </c:pt>
                <c:pt idx="25">
                  <c:v>751.5200000000001</c:v>
                </c:pt>
                <c:pt idx="26">
                  <c:v>17.97</c:v>
                </c:pt>
                <c:pt idx="27">
                  <c:v>2.25</c:v>
                </c:pt>
                <c:pt idx="28">
                  <c:v>8.7999999999999989</c:v>
                </c:pt>
                <c:pt idx="29">
                  <c:v>18.28</c:v>
                </c:pt>
                <c:pt idx="30">
                  <c:v>8.36</c:v>
                </c:pt>
                <c:pt idx="31">
                  <c:v>19.91</c:v>
                </c:pt>
                <c:pt idx="32">
                  <c:v>12.76</c:v>
                </c:pt>
                <c:pt idx="35">
                  <c:v>1.8900000000000001</c:v>
                </c:pt>
              </c:numCache>
            </c:numRef>
          </c:val>
          <c:extLst xmlns:c16r2="http://schemas.microsoft.com/office/drawing/2015/06/chart">
            <c:ext xmlns:c16="http://schemas.microsoft.com/office/drawing/2014/chart" uri="{C3380CC4-5D6E-409C-BE32-E72D297353CC}">
              <c16:uniqueId val="{00000000-1DED-4AEF-AB76-052B399969BE}"/>
            </c:ext>
          </c:extLst>
        </c:ser>
        <c:ser>
          <c:idx val="1"/>
          <c:order val="1"/>
          <c:tx>
            <c:strRef>
              <c:f>'ALM - REG'!$C$105</c:f>
              <c:strCache>
                <c:ptCount val="1"/>
                <c:pt idx="0">
                  <c:v> MENOS 4 AÑOS (2019 - 2017 INCL)</c:v>
                </c:pt>
              </c:strCache>
            </c:strRef>
          </c:tx>
          <c:cat>
            <c:strRef>
              <c:f>'ALM - REG'!$A$106:$A$141</c:f>
              <c:strCache>
                <c:ptCount val="36"/>
                <c:pt idx="0">
                  <c:v>Sevilla</c:v>
                </c:pt>
                <c:pt idx="1">
                  <c:v>Albacete</c:v>
                </c:pt>
                <c:pt idx="2">
                  <c:v>Córdoba</c:v>
                </c:pt>
                <c:pt idx="3">
                  <c:v>Zaragoza</c:v>
                </c:pt>
                <c:pt idx="4">
                  <c:v>Huesca</c:v>
                </c:pt>
                <c:pt idx="5">
                  <c:v>Badajoz</c:v>
                </c:pt>
                <c:pt idx="6">
                  <c:v>Granada</c:v>
                </c:pt>
                <c:pt idx="7">
                  <c:v>Ciudad Real</c:v>
                </c:pt>
                <c:pt idx="8">
                  <c:v>Alicante</c:v>
                </c:pt>
                <c:pt idx="9">
                  <c:v>Cáceres</c:v>
                </c:pt>
                <c:pt idx="10">
                  <c:v>Murcia</c:v>
                </c:pt>
                <c:pt idx="11">
                  <c:v>Toledo</c:v>
                </c:pt>
                <c:pt idx="12">
                  <c:v>Jaén</c:v>
                </c:pt>
                <c:pt idx="13">
                  <c:v>Teruel</c:v>
                </c:pt>
                <c:pt idx="14">
                  <c:v>Navarra</c:v>
                </c:pt>
                <c:pt idx="15">
                  <c:v>Valencia</c:v>
                </c:pt>
                <c:pt idx="16">
                  <c:v>Cuenca</c:v>
                </c:pt>
                <c:pt idx="17">
                  <c:v>Cádiz</c:v>
                </c:pt>
                <c:pt idx="18">
                  <c:v>La Rioja</c:v>
                </c:pt>
                <c:pt idx="19">
                  <c:v>Castellon</c:v>
                </c:pt>
                <c:pt idx="20">
                  <c:v>Huelva</c:v>
                </c:pt>
                <c:pt idx="21">
                  <c:v>Valladolid</c:v>
                </c:pt>
                <c:pt idx="22">
                  <c:v>Lleida</c:v>
                </c:pt>
                <c:pt idx="23">
                  <c:v>Illes Balears</c:v>
                </c:pt>
                <c:pt idx="24">
                  <c:v>Málaga</c:v>
                </c:pt>
                <c:pt idx="25">
                  <c:v>Almería</c:v>
                </c:pt>
                <c:pt idx="26">
                  <c:v>Soria</c:v>
                </c:pt>
                <c:pt idx="27">
                  <c:v>Salamanca</c:v>
                </c:pt>
                <c:pt idx="28">
                  <c:v>Madrid</c:v>
                </c:pt>
                <c:pt idx="29">
                  <c:v>Tarragona</c:v>
                </c:pt>
                <c:pt idx="30">
                  <c:v>Zamora</c:v>
                </c:pt>
                <c:pt idx="31">
                  <c:v>Guadalajara</c:v>
                </c:pt>
                <c:pt idx="32">
                  <c:v>León</c:v>
                </c:pt>
                <c:pt idx="33">
                  <c:v>Palencia</c:v>
                </c:pt>
                <c:pt idx="34">
                  <c:v>Ávila</c:v>
                </c:pt>
                <c:pt idx="35">
                  <c:v>Burgos</c:v>
                </c:pt>
              </c:strCache>
            </c:strRef>
          </c:cat>
          <c:val>
            <c:numRef>
              <c:f>'ALM - REG'!$C$106:$C$141</c:f>
              <c:numCache>
                <c:formatCode>#,##0.00</c:formatCode>
                <c:ptCount val="36"/>
                <c:pt idx="0">
                  <c:v>3502.7899999999995</c:v>
                </c:pt>
                <c:pt idx="1">
                  <c:v>3123.0800000000004</c:v>
                </c:pt>
                <c:pt idx="2">
                  <c:v>2332.46</c:v>
                </c:pt>
                <c:pt idx="3">
                  <c:v>2284.4699999999998</c:v>
                </c:pt>
                <c:pt idx="4">
                  <c:v>2145.3000000000002</c:v>
                </c:pt>
                <c:pt idx="5">
                  <c:v>1917.26</c:v>
                </c:pt>
                <c:pt idx="6">
                  <c:v>1269.2299999999998</c:v>
                </c:pt>
                <c:pt idx="7">
                  <c:v>1191.5699999999997</c:v>
                </c:pt>
                <c:pt idx="8">
                  <c:v>1011.7099999999999</c:v>
                </c:pt>
                <c:pt idx="9">
                  <c:v>989.07</c:v>
                </c:pt>
                <c:pt idx="10">
                  <c:v>748.81999999999982</c:v>
                </c:pt>
                <c:pt idx="11">
                  <c:v>578.41999999999996</c:v>
                </c:pt>
                <c:pt idx="12">
                  <c:v>484.40000000000003</c:v>
                </c:pt>
                <c:pt idx="13">
                  <c:v>425.46</c:v>
                </c:pt>
                <c:pt idx="14">
                  <c:v>373.96000000000004</c:v>
                </c:pt>
                <c:pt idx="15">
                  <c:v>305.89</c:v>
                </c:pt>
                <c:pt idx="16">
                  <c:v>295.33</c:v>
                </c:pt>
                <c:pt idx="17">
                  <c:v>266.32000000000005</c:v>
                </c:pt>
                <c:pt idx="18">
                  <c:v>171.61999999999998</c:v>
                </c:pt>
                <c:pt idx="19">
                  <c:v>162.76</c:v>
                </c:pt>
                <c:pt idx="20">
                  <c:v>144.19999999999999</c:v>
                </c:pt>
                <c:pt idx="21">
                  <c:v>118.63</c:v>
                </c:pt>
                <c:pt idx="22">
                  <c:v>116.92999999999999</c:v>
                </c:pt>
                <c:pt idx="23">
                  <c:v>106.55999999999999</c:v>
                </c:pt>
                <c:pt idx="24">
                  <c:v>90.859999999999985</c:v>
                </c:pt>
                <c:pt idx="25">
                  <c:v>63.31</c:v>
                </c:pt>
                <c:pt idx="26">
                  <c:v>58.48</c:v>
                </c:pt>
                <c:pt idx="27">
                  <c:v>58.38</c:v>
                </c:pt>
                <c:pt idx="28">
                  <c:v>37.81</c:v>
                </c:pt>
                <c:pt idx="29">
                  <c:v>20</c:v>
                </c:pt>
                <c:pt idx="30">
                  <c:v>16.3</c:v>
                </c:pt>
                <c:pt idx="31">
                  <c:v>14.14</c:v>
                </c:pt>
                <c:pt idx="32">
                  <c:v>13.299999999999999</c:v>
                </c:pt>
                <c:pt idx="33">
                  <c:v>8.09</c:v>
                </c:pt>
                <c:pt idx="34">
                  <c:v>8.0500000000000007</c:v>
                </c:pt>
                <c:pt idx="35">
                  <c:v>0.53</c:v>
                </c:pt>
              </c:numCache>
            </c:numRef>
          </c:val>
          <c:extLst xmlns:c16r2="http://schemas.microsoft.com/office/drawing/2015/06/chart">
            <c:ext xmlns:c16="http://schemas.microsoft.com/office/drawing/2014/chart" uri="{C3380CC4-5D6E-409C-BE32-E72D297353CC}">
              <c16:uniqueId val="{00000001-1DED-4AEF-AB76-052B399969BE}"/>
            </c:ext>
          </c:extLst>
        </c:ser>
        <c:axId val="85340160"/>
        <c:axId val="85341696"/>
      </c:barChart>
      <c:catAx>
        <c:axId val="85340160"/>
        <c:scaling>
          <c:orientation val="minMax"/>
        </c:scaling>
        <c:axPos val="b"/>
        <c:numFmt formatCode="General" sourceLinked="0"/>
        <c:tickLblPos val="nextTo"/>
        <c:txPr>
          <a:bodyPr/>
          <a:lstStyle/>
          <a:p>
            <a:pPr>
              <a:defRPr sz="1200"/>
            </a:pPr>
            <a:endParaRPr lang="es-ES"/>
          </a:p>
        </c:txPr>
        <c:crossAx val="85341696"/>
        <c:crosses val="autoZero"/>
        <c:auto val="1"/>
        <c:lblAlgn val="ctr"/>
        <c:lblOffset val="100"/>
      </c:catAx>
      <c:valAx>
        <c:axId val="85341696"/>
        <c:scaling>
          <c:orientation val="minMax"/>
        </c:scaling>
        <c:axPos val="l"/>
        <c:majorGridlines/>
        <c:title>
          <c:tx>
            <c:rich>
              <a:bodyPr rot="-5400000" vert="horz"/>
              <a:lstStyle/>
              <a:p>
                <a:pPr>
                  <a:defRPr/>
                </a:pPr>
                <a:r>
                  <a:rPr lang="en-US"/>
                  <a:t>Ha Regadío </a:t>
                </a:r>
              </a:p>
            </c:rich>
          </c:tx>
          <c:layout/>
        </c:title>
        <c:numFmt formatCode="#,##0" sourceLinked="0"/>
        <c:tickLblPos val="nextTo"/>
        <c:txPr>
          <a:bodyPr/>
          <a:lstStyle/>
          <a:p>
            <a:pPr>
              <a:defRPr sz="1200"/>
            </a:pPr>
            <a:endParaRPr lang="es-ES"/>
          </a:p>
        </c:txPr>
        <c:crossAx val="85340160"/>
        <c:crosses val="autoZero"/>
        <c:crossBetween val="between"/>
      </c:valAx>
    </c:plotArea>
    <c:legend>
      <c:legendPos val="t"/>
      <c:layout/>
    </c:legend>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style val="8"/>
  <c:chart>
    <c:title>
      <c:tx>
        <c:rich>
          <a:bodyPr/>
          <a:lstStyle/>
          <a:p>
            <a:pPr>
              <a:defRPr sz="1400"/>
            </a:pPr>
            <a:r>
              <a:rPr lang="en-US" sz="1400"/>
              <a:t>Ranking de Provincias por la Superficie plantada de pistacho con menos de 5 años (2017-2019) en SECANO</a:t>
            </a:r>
            <a:endParaRPr lang="es-ES" sz="1400"/>
          </a:p>
        </c:rich>
      </c:tx>
      <c:layout/>
    </c:title>
    <c:plotArea>
      <c:layout/>
      <c:barChart>
        <c:barDir val="col"/>
        <c:grouping val="clustered"/>
        <c:ser>
          <c:idx val="0"/>
          <c:order val="0"/>
          <c:tx>
            <c:strRef>
              <c:f>'PIST SEC'!$C$46</c:f>
              <c:strCache>
                <c:ptCount val="1"/>
                <c:pt idx="0">
                  <c:v>&gt; O = A 5 AÑOS</c:v>
                </c:pt>
              </c:strCache>
            </c:strRef>
          </c:tx>
          <c:cat>
            <c:strRef>
              <c:f>'PIST SEC'!$A$47:$A$85</c:f>
              <c:strCache>
                <c:ptCount val="39"/>
                <c:pt idx="0">
                  <c:v>Toledo</c:v>
                </c:pt>
                <c:pt idx="1">
                  <c:v>Ciudad Real</c:v>
                </c:pt>
                <c:pt idx="2">
                  <c:v>Albacete</c:v>
                </c:pt>
                <c:pt idx="3">
                  <c:v>Cuenca</c:v>
                </c:pt>
                <c:pt idx="4">
                  <c:v>Granada</c:v>
                </c:pt>
                <c:pt idx="5">
                  <c:v>Badajoz</c:v>
                </c:pt>
                <c:pt idx="6">
                  <c:v>Zamora</c:v>
                </c:pt>
                <c:pt idx="7">
                  <c:v>Sevilla</c:v>
                </c:pt>
                <c:pt idx="8">
                  <c:v>Valladolid</c:v>
                </c:pt>
                <c:pt idx="9">
                  <c:v>Murcia</c:v>
                </c:pt>
                <c:pt idx="10">
                  <c:v>Málaga</c:v>
                </c:pt>
                <c:pt idx="11">
                  <c:v>Zaragoza</c:v>
                </c:pt>
                <c:pt idx="12">
                  <c:v>Jaén</c:v>
                </c:pt>
                <c:pt idx="13">
                  <c:v>Cádiz</c:v>
                </c:pt>
                <c:pt idx="14">
                  <c:v>Guadalajara</c:v>
                </c:pt>
                <c:pt idx="15">
                  <c:v>Segovia</c:v>
                </c:pt>
                <c:pt idx="16">
                  <c:v>Madrid</c:v>
                </c:pt>
                <c:pt idx="17">
                  <c:v>Córdoba</c:v>
                </c:pt>
                <c:pt idx="18">
                  <c:v>Valencia</c:v>
                </c:pt>
                <c:pt idx="19">
                  <c:v>Salamanca</c:v>
                </c:pt>
                <c:pt idx="20">
                  <c:v>Teruel</c:v>
                </c:pt>
                <c:pt idx="21">
                  <c:v>Ávila</c:v>
                </c:pt>
                <c:pt idx="22">
                  <c:v>Burgos</c:v>
                </c:pt>
                <c:pt idx="23">
                  <c:v>Cáceres</c:v>
                </c:pt>
                <c:pt idx="24">
                  <c:v>Almería</c:v>
                </c:pt>
                <c:pt idx="25">
                  <c:v>Palencia</c:v>
                </c:pt>
                <c:pt idx="26">
                  <c:v>Huelva</c:v>
                </c:pt>
                <c:pt idx="27">
                  <c:v>La Rioja</c:v>
                </c:pt>
                <c:pt idx="28">
                  <c:v>Huesca</c:v>
                </c:pt>
                <c:pt idx="29">
                  <c:v>Soria</c:v>
                </c:pt>
                <c:pt idx="30">
                  <c:v>León</c:v>
                </c:pt>
                <c:pt idx="31">
                  <c:v>Navarra</c:v>
                </c:pt>
                <c:pt idx="32">
                  <c:v>Illes Balears</c:v>
                </c:pt>
                <c:pt idx="33">
                  <c:v>Alicante</c:v>
                </c:pt>
                <c:pt idx="34">
                  <c:v>Castellon</c:v>
                </c:pt>
                <c:pt idx="35">
                  <c:v>Lugo</c:v>
                </c:pt>
                <c:pt idx="36">
                  <c:v>Barcelona </c:v>
                </c:pt>
                <c:pt idx="37">
                  <c:v>Lleida</c:v>
                </c:pt>
                <c:pt idx="38">
                  <c:v>Tarragona</c:v>
                </c:pt>
              </c:strCache>
            </c:strRef>
          </c:cat>
          <c:val>
            <c:numRef>
              <c:f>'PIST SEC'!$C$47:$C$85</c:f>
              <c:numCache>
                <c:formatCode>#,##0.00</c:formatCode>
                <c:ptCount val="39"/>
                <c:pt idx="0">
                  <c:v>1855.44</c:v>
                </c:pt>
                <c:pt idx="1">
                  <c:v>2607.75</c:v>
                </c:pt>
                <c:pt idx="2">
                  <c:v>1349.03</c:v>
                </c:pt>
                <c:pt idx="3">
                  <c:v>762.77</c:v>
                </c:pt>
                <c:pt idx="4">
                  <c:v>270.32</c:v>
                </c:pt>
                <c:pt idx="5">
                  <c:v>327.71</c:v>
                </c:pt>
                <c:pt idx="6">
                  <c:v>100.69</c:v>
                </c:pt>
                <c:pt idx="7">
                  <c:v>48.21</c:v>
                </c:pt>
                <c:pt idx="8">
                  <c:v>130.36000000000001</c:v>
                </c:pt>
                <c:pt idx="9">
                  <c:v>132.36999999999998</c:v>
                </c:pt>
                <c:pt idx="10">
                  <c:v>128.44999999999999</c:v>
                </c:pt>
                <c:pt idx="11">
                  <c:v>11.62</c:v>
                </c:pt>
                <c:pt idx="12">
                  <c:v>213.98000000000002</c:v>
                </c:pt>
                <c:pt idx="13">
                  <c:v>21.8</c:v>
                </c:pt>
                <c:pt idx="14">
                  <c:v>46.65</c:v>
                </c:pt>
                <c:pt idx="15">
                  <c:v>15.69</c:v>
                </c:pt>
                <c:pt idx="16">
                  <c:v>89.2</c:v>
                </c:pt>
                <c:pt idx="17">
                  <c:v>142.91999999999999</c:v>
                </c:pt>
                <c:pt idx="18">
                  <c:v>59.330000000000005</c:v>
                </c:pt>
                <c:pt idx="19">
                  <c:v>2.3899999999999997</c:v>
                </c:pt>
                <c:pt idx="20">
                  <c:v>26.060000000000002</c:v>
                </c:pt>
                <c:pt idx="21">
                  <c:v>37.279999999999994</c:v>
                </c:pt>
                <c:pt idx="22">
                  <c:v>7.0200000000000005</c:v>
                </c:pt>
                <c:pt idx="23">
                  <c:v>79.330000000000013</c:v>
                </c:pt>
                <c:pt idx="24">
                  <c:v>27.37</c:v>
                </c:pt>
                <c:pt idx="25">
                  <c:v>32.239999999999995</c:v>
                </c:pt>
                <c:pt idx="26">
                  <c:v>19.22</c:v>
                </c:pt>
                <c:pt idx="27">
                  <c:v>0.98</c:v>
                </c:pt>
                <c:pt idx="28">
                  <c:v>2.4099999999999997</c:v>
                </c:pt>
                <c:pt idx="29">
                  <c:v>0.32</c:v>
                </c:pt>
                <c:pt idx="30">
                  <c:v>1.5</c:v>
                </c:pt>
                <c:pt idx="32">
                  <c:v>0.15</c:v>
                </c:pt>
                <c:pt idx="33">
                  <c:v>1.62</c:v>
                </c:pt>
                <c:pt idx="34">
                  <c:v>1.76</c:v>
                </c:pt>
              </c:numCache>
            </c:numRef>
          </c:val>
        </c:ser>
        <c:ser>
          <c:idx val="1"/>
          <c:order val="1"/>
          <c:tx>
            <c:strRef>
              <c:f>'PIST SEC'!$B$46</c:f>
              <c:strCache>
                <c:ptCount val="1"/>
                <c:pt idx="0">
                  <c:v>&lt; 5 AÑOS (2019 - 2016 INCL)</c:v>
                </c:pt>
              </c:strCache>
            </c:strRef>
          </c:tx>
          <c:spPr>
            <a:ln>
              <a:solidFill>
                <a:schemeClr val="tx1">
                  <a:lumMod val="50000"/>
                  <a:lumOff val="50000"/>
                </a:schemeClr>
              </a:solidFill>
            </a:ln>
          </c:spPr>
          <c:cat>
            <c:strRef>
              <c:f>'PIST SEC'!$A$47:$A$85</c:f>
              <c:strCache>
                <c:ptCount val="39"/>
                <c:pt idx="0">
                  <c:v>Toledo</c:v>
                </c:pt>
                <c:pt idx="1">
                  <c:v>Ciudad Real</c:v>
                </c:pt>
                <c:pt idx="2">
                  <c:v>Albacete</c:v>
                </c:pt>
                <c:pt idx="3">
                  <c:v>Cuenca</c:v>
                </c:pt>
                <c:pt idx="4">
                  <c:v>Granada</c:v>
                </c:pt>
                <c:pt idx="5">
                  <c:v>Badajoz</c:v>
                </c:pt>
                <c:pt idx="6">
                  <c:v>Zamora</c:v>
                </c:pt>
                <c:pt idx="7">
                  <c:v>Sevilla</c:v>
                </c:pt>
                <c:pt idx="8">
                  <c:v>Valladolid</c:v>
                </c:pt>
                <c:pt idx="9">
                  <c:v>Murcia</c:v>
                </c:pt>
                <c:pt idx="10">
                  <c:v>Málaga</c:v>
                </c:pt>
                <c:pt idx="11">
                  <c:v>Zaragoza</c:v>
                </c:pt>
                <c:pt idx="12">
                  <c:v>Jaén</c:v>
                </c:pt>
                <c:pt idx="13">
                  <c:v>Cádiz</c:v>
                </c:pt>
                <c:pt idx="14">
                  <c:v>Guadalajara</c:v>
                </c:pt>
                <c:pt idx="15">
                  <c:v>Segovia</c:v>
                </c:pt>
                <c:pt idx="16">
                  <c:v>Madrid</c:v>
                </c:pt>
                <c:pt idx="17">
                  <c:v>Córdoba</c:v>
                </c:pt>
                <c:pt idx="18">
                  <c:v>Valencia</c:v>
                </c:pt>
                <c:pt idx="19">
                  <c:v>Salamanca</c:v>
                </c:pt>
                <c:pt idx="20">
                  <c:v>Teruel</c:v>
                </c:pt>
                <c:pt idx="21">
                  <c:v>Ávila</c:v>
                </c:pt>
                <c:pt idx="22">
                  <c:v>Burgos</c:v>
                </c:pt>
                <c:pt idx="23">
                  <c:v>Cáceres</c:v>
                </c:pt>
                <c:pt idx="24">
                  <c:v>Almería</c:v>
                </c:pt>
                <c:pt idx="25">
                  <c:v>Palencia</c:v>
                </c:pt>
                <c:pt idx="26">
                  <c:v>Huelva</c:v>
                </c:pt>
                <c:pt idx="27">
                  <c:v>La Rioja</c:v>
                </c:pt>
                <c:pt idx="28">
                  <c:v>Huesca</c:v>
                </c:pt>
                <c:pt idx="29">
                  <c:v>Soria</c:v>
                </c:pt>
                <c:pt idx="30">
                  <c:v>León</c:v>
                </c:pt>
                <c:pt idx="31">
                  <c:v>Navarra</c:v>
                </c:pt>
                <c:pt idx="32">
                  <c:v>Illes Balears</c:v>
                </c:pt>
                <c:pt idx="33">
                  <c:v>Alicante</c:v>
                </c:pt>
                <c:pt idx="34">
                  <c:v>Castellon</c:v>
                </c:pt>
                <c:pt idx="35">
                  <c:v>Lugo</c:v>
                </c:pt>
                <c:pt idx="36">
                  <c:v>Barcelona </c:v>
                </c:pt>
                <c:pt idx="37">
                  <c:v>Lleida</c:v>
                </c:pt>
                <c:pt idx="38">
                  <c:v>Tarragona</c:v>
                </c:pt>
              </c:strCache>
            </c:strRef>
          </c:cat>
          <c:val>
            <c:numRef>
              <c:f>'PIST SEC'!$B$47:$B$85</c:f>
              <c:numCache>
                <c:formatCode>#,##0.00</c:formatCode>
                <c:ptCount val="39"/>
                <c:pt idx="0">
                  <c:v>4889.6900000000005</c:v>
                </c:pt>
                <c:pt idx="1">
                  <c:v>4807.96</c:v>
                </c:pt>
                <c:pt idx="2">
                  <c:v>4152.2800000000007</c:v>
                </c:pt>
                <c:pt idx="3">
                  <c:v>3107.71</c:v>
                </c:pt>
                <c:pt idx="4">
                  <c:v>595.41999999999996</c:v>
                </c:pt>
                <c:pt idx="5">
                  <c:v>432.39</c:v>
                </c:pt>
                <c:pt idx="6">
                  <c:v>319.8300000000001</c:v>
                </c:pt>
                <c:pt idx="7">
                  <c:v>278.7</c:v>
                </c:pt>
                <c:pt idx="8">
                  <c:v>271.5</c:v>
                </c:pt>
                <c:pt idx="9">
                  <c:v>201.31</c:v>
                </c:pt>
                <c:pt idx="10">
                  <c:v>184.04000000000002</c:v>
                </c:pt>
                <c:pt idx="11">
                  <c:v>176.19999999999996</c:v>
                </c:pt>
                <c:pt idx="12">
                  <c:v>163.51</c:v>
                </c:pt>
                <c:pt idx="13">
                  <c:v>128.84</c:v>
                </c:pt>
                <c:pt idx="14">
                  <c:v>121.55000000000001</c:v>
                </c:pt>
                <c:pt idx="15">
                  <c:v>108.55000000000001</c:v>
                </c:pt>
                <c:pt idx="16">
                  <c:v>107.06999999999998</c:v>
                </c:pt>
                <c:pt idx="17">
                  <c:v>98.37</c:v>
                </c:pt>
                <c:pt idx="18">
                  <c:v>85.7</c:v>
                </c:pt>
                <c:pt idx="19">
                  <c:v>83.22</c:v>
                </c:pt>
                <c:pt idx="20">
                  <c:v>73.449999999999989</c:v>
                </c:pt>
                <c:pt idx="21">
                  <c:v>63.25</c:v>
                </c:pt>
                <c:pt idx="22">
                  <c:v>54.75</c:v>
                </c:pt>
                <c:pt idx="23">
                  <c:v>50.61</c:v>
                </c:pt>
                <c:pt idx="24">
                  <c:v>45.84</c:v>
                </c:pt>
                <c:pt idx="25">
                  <c:v>33.470000000000006</c:v>
                </c:pt>
                <c:pt idx="26">
                  <c:v>28.470000000000002</c:v>
                </c:pt>
                <c:pt idx="27">
                  <c:v>27.34</c:v>
                </c:pt>
                <c:pt idx="28">
                  <c:v>18.12</c:v>
                </c:pt>
                <c:pt idx="29">
                  <c:v>16.950000000000003</c:v>
                </c:pt>
                <c:pt idx="30">
                  <c:v>11.280000000000001</c:v>
                </c:pt>
                <c:pt idx="31">
                  <c:v>2.87</c:v>
                </c:pt>
                <c:pt idx="32">
                  <c:v>0.81</c:v>
                </c:pt>
                <c:pt idx="33">
                  <c:v>0.66</c:v>
                </c:pt>
                <c:pt idx="34">
                  <c:v>0.47</c:v>
                </c:pt>
                <c:pt idx="35">
                  <c:v>0.3</c:v>
                </c:pt>
              </c:numCache>
            </c:numRef>
          </c:val>
        </c:ser>
        <c:axId val="85347712"/>
        <c:axId val="85410560"/>
      </c:barChart>
      <c:catAx>
        <c:axId val="85347712"/>
        <c:scaling>
          <c:orientation val="minMax"/>
        </c:scaling>
        <c:axPos val="b"/>
        <c:tickLblPos val="nextTo"/>
        <c:txPr>
          <a:bodyPr/>
          <a:lstStyle/>
          <a:p>
            <a:pPr>
              <a:defRPr sz="1200"/>
            </a:pPr>
            <a:endParaRPr lang="es-ES"/>
          </a:p>
        </c:txPr>
        <c:crossAx val="85410560"/>
        <c:crosses val="autoZero"/>
        <c:auto val="1"/>
        <c:lblAlgn val="ctr"/>
        <c:lblOffset val="100"/>
      </c:catAx>
      <c:valAx>
        <c:axId val="85410560"/>
        <c:scaling>
          <c:orientation val="minMax"/>
        </c:scaling>
        <c:axPos val="l"/>
        <c:majorGridlines/>
        <c:title>
          <c:tx>
            <c:rich>
              <a:bodyPr rot="-5400000" vert="horz"/>
              <a:lstStyle/>
              <a:p>
                <a:pPr>
                  <a:defRPr/>
                </a:pPr>
                <a:r>
                  <a:rPr lang="en-US"/>
                  <a:t>Ha Secano</a:t>
                </a:r>
              </a:p>
            </c:rich>
          </c:tx>
          <c:layout/>
        </c:title>
        <c:numFmt formatCode="#,##0" sourceLinked="0"/>
        <c:tickLblPos val="nextTo"/>
        <c:txPr>
          <a:bodyPr/>
          <a:lstStyle/>
          <a:p>
            <a:pPr>
              <a:defRPr sz="1200"/>
            </a:pPr>
            <a:endParaRPr lang="es-ES"/>
          </a:p>
        </c:txPr>
        <c:crossAx val="85347712"/>
        <c:crosses val="autoZero"/>
        <c:crossBetween val="between"/>
      </c:valAx>
    </c:plotArea>
    <c:legend>
      <c:legendPos val="t"/>
      <c:layout/>
      <c:txPr>
        <a:bodyPr/>
        <a:lstStyle/>
        <a:p>
          <a:pPr>
            <a:defRPr sz="1050"/>
          </a:pPr>
          <a:endParaRPr lang="es-ES"/>
        </a:p>
      </c:txPr>
    </c:legend>
    <c:plotVisOnly val="1"/>
  </c:chart>
  <c:printSettings>
    <c:headerFooter/>
    <c:pageMargins b="0.75000000000000089" l="0.70000000000000062" r="0.70000000000000062" t="0.75000000000000089"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s-ES"/>
  <c:style val="5"/>
  <c:chart>
    <c:title>
      <c:tx>
        <c:rich>
          <a:bodyPr/>
          <a:lstStyle/>
          <a:p>
            <a:pPr>
              <a:defRPr sz="1400"/>
            </a:pPr>
            <a:r>
              <a:rPr lang="en-US" sz="1400"/>
              <a:t>Ranking de Provincias por la Superficie plantada de pistacho con menos de 4 años (2017-2019) en REGADÍO</a:t>
            </a:r>
            <a:endParaRPr lang="es-ES" sz="1400"/>
          </a:p>
        </c:rich>
      </c:tx>
      <c:layout/>
    </c:title>
    <c:plotArea>
      <c:layout/>
      <c:barChart>
        <c:barDir val="col"/>
        <c:grouping val="clustered"/>
        <c:ser>
          <c:idx val="0"/>
          <c:order val="0"/>
          <c:tx>
            <c:strRef>
              <c:f>'PIST REG'!$C$40</c:f>
              <c:strCache>
                <c:ptCount val="1"/>
                <c:pt idx="0">
                  <c:v>&gt; O = A 4 AÑOS</c:v>
                </c:pt>
              </c:strCache>
            </c:strRef>
          </c:tx>
          <c:spPr>
            <a:ln>
              <a:solidFill>
                <a:schemeClr val="tx1"/>
              </a:solidFill>
            </a:ln>
          </c:spPr>
          <c:cat>
            <c:strRef>
              <c:f>'PIST REG'!$A$41:$A$76</c:f>
              <c:strCache>
                <c:ptCount val="36"/>
                <c:pt idx="0">
                  <c:v>Ciudad Real</c:v>
                </c:pt>
                <c:pt idx="1">
                  <c:v>Albacete</c:v>
                </c:pt>
                <c:pt idx="2">
                  <c:v>Toledo</c:v>
                </c:pt>
                <c:pt idx="3">
                  <c:v>Cuenca</c:v>
                </c:pt>
                <c:pt idx="4">
                  <c:v>Cáceres</c:v>
                </c:pt>
                <c:pt idx="5">
                  <c:v>Córdoba</c:v>
                </c:pt>
                <c:pt idx="6">
                  <c:v>Zaragoza</c:v>
                </c:pt>
                <c:pt idx="7">
                  <c:v>Valladolid</c:v>
                </c:pt>
                <c:pt idx="8">
                  <c:v>Guadalajara</c:v>
                </c:pt>
                <c:pt idx="9">
                  <c:v>Zamora</c:v>
                </c:pt>
                <c:pt idx="10">
                  <c:v>Granada</c:v>
                </c:pt>
                <c:pt idx="11">
                  <c:v>Huesca</c:v>
                </c:pt>
                <c:pt idx="12">
                  <c:v>Madrid</c:v>
                </c:pt>
                <c:pt idx="13">
                  <c:v>Sevilla</c:v>
                </c:pt>
                <c:pt idx="14">
                  <c:v>Murcia</c:v>
                </c:pt>
                <c:pt idx="15">
                  <c:v>Badajoz</c:v>
                </c:pt>
                <c:pt idx="16">
                  <c:v>Málaga</c:v>
                </c:pt>
                <c:pt idx="17">
                  <c:v>Salamanca</c:v>
                </c:pt>
                <c:pt idx="18">
                  <c:v>Teruel</c:v>
                </c:pt>
                <c:pt idx="19">
                  <c:v>Jaén</c:v>
                </c:pt>
                <c:pt idx="20">
                  <c:v>Segovia</c:v>
                </c:pt>
                <c:pt idx="21">
                  <c:v>León</c:v>
                </c:pt>
                <c:pt idx="22">
                  <c:v>La Rioja</c:v>
                </c:pt>
                <c:pt idx="23">
                  <c:v>Navarra</c:v>
                </c:pt>
                <c:pt idx="24">
                  <c:v>Alicante</c:v>
                </c:pt>
                <c:pt idx="25">
                  <c:v>Palencia</c:v>
                </c:pt>
                <c:pt idx="26">
                  <c:v>Soria</c:v>
                </c:pt>
                <c:pt idx="27">
                  <c:v>Burgos</c:v>
                </c:pt>
                <c:pt idx="28">
                  <c:v>Valencia</c:v>
                </c:pt>
                <c:pt idx="29">
                  <c:v>Ávila</c:v>
                </c:pt>
                <c:pt idx="30">
                  <c:v>Almería</c:v>
                </c:pt>
                <c:pt idx="31">
                  <c:v>Cádiz</c:v>
                </c:pt>
                <c:pt idx="32">
                  <c:v>Castellon</c:v>
                </c:pt>
                <c:pt idx="33">
                  <c:v>Girona</c:v>
                </c:pt>
                <c:pt idx="34">
                  <c:v>Lleida</c:v>
                </c:pt>
                <c:pt idx="35">
                  <c:v>Tarragona</c:v>
                </c:pt>
              </c:strCache>
            </c:strRef>
          </c:cat>
          <c:val>
            <c:numRef>
              <c:f>'PIST REG'!$C$41:$C$76</c:f>
              <c:numCache>
                <c:formatCode>#,##0.00</c:formatCode>
                <c:ptCount val="36"/>
                <c:pt idx="0">
                  <c:v>1067.21</c:v>
                </c:pt>
                <c:pt idx="1">
                  <c:v>473.61</c:v>
                </c:pt>
                <c:pt idx="2">
                  <c:v>779.69000000000017</c:v>
                </c:pt>
                <c:pt idx="3">
                  <c:v>104.29000000000002</c:v>
                </c:pt>
                <c:pt idx="4">
                  <c:v>31.770000000000003</c:v>
                </c:pt>
                <c:pt idx="5">
                  <c:v>109.55000000000001</c:v>
                </c:pt>
                <c:pt idx="6">
                  <c:v>27.86</c:v>
                </c:pt>
                <c:pt idx="7">
                  <c:v>117.17999999999999</c:v>
                </c:pt>
                <c:pt idx="8">
                  <c:v>21.35</c:v>
                </c:pt>
                <c:pt idx="9">
                  <c:v>36.19</c:v>
                </c:pt>
                <c:pt idx="10">
                  <c:v>210.30999999999995</c:v>
                </c:pt>
                <c:pt idx="11">
                  <c:v>6.7700000000000005</c:v>
                </c:pt>
                <c:pt idx="12">
                  <c:v>34.04</c:v>
                </c:pt>
                <c:pt idx="13">
                  <c:v>29.49</c:v>
                </c:pt>
                <c:pt idx="14">
                  <c:v>228.72</c:v>
                </c:pt>
                <c:pt idx="15">
                  <c:v>81.97999999999999</c:v>
                </c:pt>
                <c:pt idx="16">
                  <c:v>37.35</c:v>
                </c:pt>
                <c:pt idx="17">
                  <c:v>5.79</c:v>
                </c:pt>
                <c:pt idx="18">
                  <c:v>15.52</c:v>
                </c:pt>
                <c:pt idx="19">
                  <c:v>110.1</c:v>
                </c:pt>
                <c:pt idx="21">
                  <c:v>1.92</c:v>
                </c:pt>
                <c:pt idx="22">
                  <c:v>2.39</c:v>
                </c:pt>
                <c:pt idx="23">
                  <c:v>13.74</c:v>
                </c:pt>
                <c:pt idx="24">
                  <c:v>13.919999999999998</c:v>
                </c:pt>
                <c:pt idx="25">
                  <c:v>0.02</c:v>
                </c:pt>
                <c:pt idx="27">
                  <c:v>1.4300000000000002</c:v>
                </c:pt>
                <c:pt idx="28">
                  <c:v>16.59</c:v>
                </c:pt>
                <c:pt idx="29">
                  <c:v>4.53</c:v>
                </c:pt>
                <c:pt idx="30">
                  <c:v>1.03</c:v>
                </c:pt>
                <c:pt idx="31">
                  <c:v>1.97</c:v>
                </c:pt>
                <c:pt idx="32">
                  <c:v>0.05</c:v>
                </c:pt>
              </c:numCache>
            </c:numRef>
          </c:val>
        </c:ser>
        <c:ser>
          <c:idx val="1"/>
          <c:order val="1"/>
          <c:tx>
            <c:strRef>
              <c:f>'PIST REG'!$B$40</c:f>
              <c:strCache>
                <c:ptCount val="1"/>
                <c:pt idx="0">
                  <c:v>&lt; 4 AÑOS (2019 - 2017 INCL)</c:v>
                </c:pt>
              </c:strCache>
            </c:strRef>
          </c:tx>
          <c:spPr>
            <a:ln>
              <a:solidFill>
                <a:schemeClr val="tx1"/>
              </a:solidFill>
            </a:ln>
          </c:spPr>
          <c:cat>
            <c:strRef>
              <c:f>'PIST REG'!$A$41:$A$76</c:f>
              <c:strCache>
                <c:ptCount val="36"/>
                <c:pt idx="0">
                  <c:v>Ciudad Real</c:v>
                </c:pt>
                <c:pt idx="1">
                  <c:v>Albacete</c:v>
                </c:pt>
                <c:pt idx="2">
                  <c:v>Toledo</c:v>
                </c:pt>
                <c:pt idx="3">
                  <c:v>Cuenca</c:v>
                </c:pt>
                <c:pt idx="4">
                  <c:v>Cáceres</c:v>
                </c:pt>
                <c:pt idx="5">
                  <c:v>Córdoba</c:v>
                </c:pt>
                <c:pt idx="6">
                  <c:v>Zaragoza</c:v>
                </c:pt>
                <c:pt idx="7">
                  <c:v>Valladolid</c:v>
                </c:pt>
                <c:pt idx="8">
                  <c:v>Guadalajara</c:v>
                </c:pt>
                <c:pt idx="9">
                  <c:v>Zamora</c:v>
                </c:pt>
                <c:pt idx="10">
                  <c:v>Granada</c:v>
                </c:pt>
                <c:pt idx="11">
                  <c:v>Huesca</c:v>
                </c:pt>
                <c:pt idx="12">
                  <c:v>Madrid</c:v>
                </c:pt>
                <c:pt idx="13">
                  <c:v>Sevilla</c:v>
                </c:pt>
                <c:pt idx="14">
                  <c:v>Murcia</c:v>
                </c:pt>
                <c:pt idx="15">
                  <c:v>Badajoz</c:v>
                </c:pt>
                <c:pt idx="16">
                  <c:v>Málaga</c:v>
                </c:pt>
                <c:pt idx="17">
                  <c:v>Salamanca</c:v>
                </c:pt>
                <c:pt idx="18">
                  <c:v>Teruel</c:v>
                </c:pt>
                <c:pt idx="19">
                  <c:v>Jaén</c:v>
                </c:pt>
                <c:pt idx="20">
                  <c:v>Segovia</c:v>
                </c:pt>
                <c:pt idx="21">
                  <c:v>León</c:v>
                </c:pt>
                <c:pt idx="22">
                  <c:v>La Rioja</c:v>
                </c:pt>
                <c:pt idx="23">
                  <c:v>Navarra</c:v>
                </c:pt>
                <c:pt idx="24">
                  <c:v>Alicante</c:v>
                </c:pt>
                <c:pt idx="25">
                  <c:v>Palencia</c:v>
                </c:pt>
                <c:pt idx="26">
                  <c:v>Soria</c:v>
                </c:pt>
                <c:pt idx="27">
                  <c:v>Burgos</c:v>
                </c:pt>
                <c:pt idx="28">
                  <c:v>Valencia</c:v>
                </c:pt>
                <c:pt idx="29">
                  <c:v>Ávila</c:v>
                </c:pt>
                <c:pt idx="30">
                  <c:v>Almería</c:v>
                </c:pt>
                <c:pt idx="31">
                  <c:v>Cádiz</c:v>
                </c:pt>
                <c:pt idx="32">
                  <c:v>Castellon</c:v>
                </c:pt>
                <c:pt idx="33">
                  <c:v>Girona</c:v>
                </c:pt>
                <c:pt idx="34">
                  <c:v>Lleida</c:v>
                </c:pt>
                <c:pt idx="35">
                  <c:v>Tarragona</c:v>
                </c:pt>
              </c:strCache>
            </c:strRef>
          </c:cat>
          <c:val>
            <c:numRef>
              <c:f>'PIST REG'!$B$41:$B$76</c:f>
              <c:numCache>
                <c:formatCode>#,##0.00</c:formatCode>
                <c:ptCount val="36"/>
                <c:pt idx="0">
                  <c:v>1573.4099999999999</c:v>
                </c:pt>
                <c:pt idx="1">
                  <c:v>905.84999999999991</c:v>
                </c:pt>
                <c:pt idx="2">
                  <c:v>806.45</c:v>
                </c:pt>
                <c:pt idx="3">
                  <c:v>310.54999999999995</c:v>
                </c:pt>
                <c:pt idx="4">
                  <c:v>233.04000000000002</c:v>
                </c:pt>
                <c:pt idx="5">
                  <c:v>188.54000000000005</c:v>
                </c:pt>
                <c:pt idx="6">
                  <c:v>179.21999999999997</c:v>
                </c:pt>
                <c:pt idx="7">
                  <c:v>92.140000000000015</c:v>
                </c:pt>
                <c:pt idx="8">
                  <c:v>89.43</c:v>
                </c:pt>
                <c:pt idx="9">
                  <c:v>82.509999999999991</c:v>
                </c:pt>
                <c:pt idx="10">
                  <c:v>77.239999999999981</c:v>
                </c:pt>
                <c:pt idx="11">
                  <c:v>67.000000000000014</c:v>
                </c:pt>
                <c:pt idx="12">
                  <c:v>57.24</c:v>
                </c:pt>
                <c:pt idx="13">
                  <c:v>49.379999999999995</c:v>
                </c:pt>
                <c:pt idx="14">
                  <c:v>34.370000000000005</c:v>
                </c:pt>
                <c:pt idx="15">
                  <c:v>33.25</c:v>
                </c:pt>
                <c:pt idx="16">
                  <c:v>32.229999999999997</c:v>
                </c:pt>
                <c:pt idx="17">
                  <c:v>22.64</c:v>
                </c:pt>
                <c:pt idx="18">
                  <c:v>17.079999999999998</c:v>
                </c:pt>
                <c:pt idx="19">
                  <c:v>16.12</c:v>
                </c:pt>
                <c:pt idx="20">
                  <c:v>9.7100000000000009</c:v>
                </c:pt>
                <c:pt idx="21">
                  <c:v>8.8899999999999988</c:v>
                </c:pt>
                <c:pt idx="22">
                  <c:v>8.3699999999999992</c:v>
                </c:pt>
                <c:pt idx="23">
                  <c:v>8.02</c:v>
                </c:pt>
                <c:pt idx="24">
                  <c:v>6.48</c:v>
                </c:pt>
                <c:pt idx="25">
                  <c:v>3.75</c:v>
                </c:pt>
                <c:pt idx="26">
                  <c:v>2.8600000000000003</c:v>
                </c:pt>
                <c:pt idx="27">
                  <c:v>2.67</c:v>
                </c:pt>
                <c:pt idx="28">
                  <c:v>2.34</c:v>
                </c:pt>
                <c:pt idx="29">
                  <c:v>2.17</c:v>
                </c:pt>
                <c:pt idx="30">
                  <c:v>1.07</c:v>
                </c:pt>
              </c:numCache>
            </c:numRef>
          </c:val>
        </c:ser>
        <c:axId val="85702144"/>
        <c:axId val="85703680"/>
      </c:barChart>
      <c:catAx>
        <c:axId val="85702144"/>
        <c:scaling>
          <c:orientation val="minMax"/>
        </c:scaling>
        <c:axPos val="b"/>
        <c:tickLblPos val="nextTo"/>
        <c:txPr>
          <a:bodyPr/>
          <a:lstStyle/>
          <a:p>
            <a:pPr>
              <a:defRPr sz="1200"/>
            </a:pPr>
            <a:endParaRPr lang="es-ES"/>
          </a:p>
        </c:txPr>
        <c:crossAx val="85703680"/>
        <c:crosses val="autoZero"/>
        <c:auto val="1"/>
        <c:lblAlgn val="ctr"/>
        <c:lblOffset val="100"/>
      </c:catAx>
      <c:valAx>
        <c:axId val="85703680"/>
        <c:scaling>
          <c:orientation val="minMax"/>
        </c:scaling>
        <c:axPos val="l"/>
        <c:majorGridlines/>
        <c:title>
          <c:tx>
            <c:rich>
              <a:bodyPr rot="-5400000" vert="horz"/>
              <a:lstStyle/>
              <a:p>
                <a:pPr>
                  <a:defRPr/>
                </a:pPr>
                <a:r>
                  <a:rPr lang="en-US"/>
                  <a:t>Ha REGADÍO</a:t>
                </a:r>
              </a:p>
            </c:rich>
          </c:tx>
          <c:layout/>
        </c:title>
        <c:numFmt formatCode="#,##0" sourceLinked="0"/>
        <c:tickLblPos val="nextTo"/>
        <c:txPr>
          <a:bodyPr/>
          <a:lstStyle/>
          <a:p>
            <a:pPr>
              <a:defRPr sz="1200"/>
            </a:pPr>
            <a:endParaRPr lang="es-ES"/>
          </a:p>
        </c:txPr>
        <c:crossAx val="85702144"/>
        <c:crosses val="autoZero"/>
        <c:crossBetween val="between"/>
      </c:valAx>
    </c:plotArea>
    <c:legend>
      <c:legendPos val="t"/>
      <c:layout/>
      <c:txPr>
        <a:bodyPr/>
        <a:lstStyle/>
        <a:p>
          <a:pPr>
            <a:defRPr sz="1050"/>
          </a:pPr>
          <a:endParaRPr lang="es-ES"/>
        </a:p>
      </c:txPr>
    </c:legend>
    <c:plotVisOnly val="1"/>
  </c:chart>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a:pPr>
            <a:r>
              <a:rPr lang="en-US" sz="1400"/>
              <a:t>Distribución por edades de las plantaciones de NOGAL (ha)</a:t>
            </a:r>
          </a:p>
        </c:rich>
      </c:tx>
      <c:layout/>
    </c:title>
    <c:plotArea>
      <c:layout/>
      <c:barChart>
        <c:barDir val="col"/>
        <c:grouping val="clustered"/>
        <c:ser>
          <c:idx val="1"/>
          <c:order val="0"/>
          <c:tx>
            <c:strRef>
              <c:f>NOGAL!$A$72</c:f>
              <c:strCache>
                <c:ptCount val="1"/>
                <c:pt idx="0">
                  <c:v>TOTAL SUPERFICIE</c:v>
                </c:pt>
              </c:strCache>
            </c:strRef>
          </c:tx>
          <c:cat>
            <c:strRef>
              <c:f>NOGAL!$B$9:$V$9</c:f>
              <c:strCache>
                <c:ptCount val="21"/>
                <c:pt idx="0">
                  <c:v>1999 o antes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NOGAL!$B$72:$V$72</c:f>
              <c:numCache>
                <c:formatCode>#,##0.00</c:formatCode>
                <c:ptCount val="21"/>
                <c:pt idx="0">
                  <c:v>1736.5699999999993</c:v>
                </c:pt>
                <c:pt idx="1">
                  <c:v>251.48</c:v>
                </c:pt>
                <c:pt idx="2">
                  <c:v>85.04</c:v>
                </c:pt>
                <c:pt idx="3">
                  <c:v>42.040000000000006</c:v>
                </c:pt>
                <c:pt idx="4">
                  <c:v>42.83</c:v>
                </c:pt>
                <c:pt idx="5">
                  <c:v>163.5</c:v>
                </c:pt>
                <c:pt idx="6">
                  <c:v>369.37</c:v>
                </c:pt>
                <c:pt idx="7">
                  <c:v>265.64999999999998</c:v>
                </c:pt>
                <c:pt idx="8">
                  <c:v>248.64</c:v>
                </c:pt>
                <c:pt idx="9">
                  <c:v>115.73000000000002</c:v>
                </c:pt>
                <c:pt idx="10">
                  <c:v>340.51000000000005</c:v>
                </c:pt>
                <c:pt idx="11">
                  <c:v>177.71000000000004</c:v>
                </c:pt>
                <c:pt idx="12">
                  <c:v>108.88</c:v>
                </c:pt>
                <c:pt idx="13">
                  <c:v>139.32000000000002</c:v>
                </c:pt>
                <c:pt idx="14">
                  <c:v>172.61999999999995</c:v>
                </c:pt>
                <c:pt idx="15">
                  <c:v>294.67999999999995</c:v>
                </c:pt>
                <c:pt idx="16">
                  <c:v>580.38999999999987</c:v>
                </c:pt>
                <c:pt idx="17">
                  <c:v>776.92</c:v>
                </c:pt>
                <c:pt idx="18">
                  <c:v>611.31999999999994</c:v>
                </c:pt>
                <c:pt idx="19">
                  <c:v>629.73000000000013</c:v>
                </c:pt>
                <c:pt idx="20">
                  <c:v>616.83999999999992</c:v>
                </c:pt>
              </c:numCache>
            </c:numRef>
          </c:val>
        </c:ser>
        <c:axId val="86790144"/>
        <c:axId val="86791680"/>
      </c:barChart>
      <c:catAx>
        <c:axId val="86790144"/>
        <c:scaling>
          <c:orientation val="minMax"/>
        </c:scaling>
        <c:axPos val="b"/>
        <c:numFmt formatCode="General" sourceLinked="1"/>
        <c:tickLblPos val="nextTo"/>
        <c:crossAx val="86791680"/>
        <c:crosses val="autoZero"/>
        <c:auto val="1"/>
        <c:lblAlgn val="ctr"/>
        <c:lblOffset val="100"/>
      </c:catAx>
      <c:valAx>
        <c:axId val="86791680"/>
        <c:scaling>
          <c:orientation val="minMax"/>
        </c:scaling>
        <c:axPos val="l"/>
        <c:majorGridlines/>
        <c:numFmt formatCode="#,##0" sourceLinked="0"/>
        <c:tickLblPos val="nextTo"/>
        <c:crossAx val="86790144"/>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style val="13"/>
  <c:chart>
    <c:title>
      <c:tx>
        <c:rich>
          <a:bodyPr/>
          <a:lstStyle/>
          <a:p>
            <a:pPr>
              <a:defRPr/>
            </a:pPr>
            <a:r>
              <a:rPr lang="en-US"/>
              <a:t>Ranking de provincias por superficie con plantaciones jóvenes (ha)</a:t>
            </a:r>
          </a:p>
        </c:rich>
      </c:tx>
    </c:title>
    <c:plotArea>
      <c:layout/>
      <c:barChart>
        <c:barDir val="col"/>
        <c:grouping val="clustered"/>
        <c:ser>
          <c:idx val="0"/>
          <c:order val="0"/>
          <c:tx>
            <c:strRef>
              <c:f>NOGAL!$B$187</c:f>
              <c:strCache>
                <c:ptCount val="1"/>
                <c:pt idx="0">
                  <c:v>EN PRODUCCIÓN</c:v>
                </c:pt>
              </c:strCache>
            </c:strRef>
          </c:tx>
          <c:spPr>
            <a:ln>
              <a:solidFill>
                <a:schemeClr val="tx1"/>
              </a:solidFill>
            </a:ln>
          </c:spPr>
          <c:cat>
            <c:strRef>
              <c:f>NOGAL!$A$188:$A$233</c:f>
              <c:strCache>
                <c:ptCount val="46"/>
                <c:pt idx="0">
                  <c:v>Cáceres</c:v>
                </c:pt>
                <c:pt idx="1">
                  <c:v>Badajoz</c:v>
                </c:pt>
                <c:pt idx="2">
                  <c:v>Huesca</c:v>
                </c:pt>
                <c:pt idx="3">
                  <c:v>Albacete</c:v>
                </c:pt>
                <c:pt idx="4">
                  <c:v>Córdoba</c:v>
                </c:pt>
                <c:pt idx="5">
                  <c:v>Zaragoza</c:v>
                </c:pt>
                <c:pt idx="6">
                  <c:v>Ciudad Real</c:v>
                </c:pt>
                <c:pt idx="7">
                  <c:v>Valladolid</c:v>
                </c:pt>
                <c:pt idx="8">
                  <c:v>Toledo</c:v>
                </c:pt>
                <c:pt idx="9">
                  <c:v>Granada</c:v>
                </c:pt>
                <c:pt idx="10">
                  <c:v>Cuenca</c:v>
                </c:pt>
                <c:pt idx="11">
                  <c:v>Málaga</c:v>
                </c:pt>
                <c:pt idx="12">
                  <c:v>Valencia</c:v>
                </c:pt>
                <c:pt idx="13">
                  <c:v>Navarra</c:v>
                </c:pt>
                <c:pt idx="14">
                  <c:v>La Rioja</c:v>
                </c:pt>
                <c:pt idx="15">
                  <c:v>Sevilla</c:v>
                </c:pt>
                <c:pt idx="16">
                  <c:v>Castellon</c:v>
                </c:pt>
                <c:pt idx="17">
                  <c:v>Burgos</c:v>
                </c:pt>
                <c:pt idx="18">
                  <c:v>Teruel</c:v>
                </c:pt>
                <c:pt idx="19">
                  <c:v>Tarragona</c:v>
                </c:pt>
                <c:pt idx="20">
                  <c:v>Jaén</c:v>
                </c:pt>
                <c:pt idx="21">
                  <c:v>León</c:v>
                </c:pt>
                <c:pt idx="22">
                  <c:v>Huelva</c:v>
                </c:pt>
                <c:pt idx="23">
                  <c:v>Guadalajara</c:v>
                </c:pt>
                <c:pt idx="24">
                  <c:v>Álava</c:v>
                </c:pt>
                <c:pt idx="25">
                  <c:v>Palencia</c:v>
                </c:pt>
                <c:pt idx="26">
                  <c:v>Murcia</c:v>
                </c:pt>
                <c:pt idx="27">
                  <c:v>Cádiz</c:v>
                </c:pt>
                <c:pt idx="28">
                  <c:v>Alicante</c:v>
                </c:pt>
                <c:pt idx="29">
                  <c:v>Lugo</c:v>
                </c:pt>
                <c:pt idx="30">
                  <c:v>Zamora</c:v>
                </c:pt>
                <c:pt idx="31">
                  <c:v>Lleida</c:v>
                </c:pt>
                <c:pt idx="32">
                  <c:v>Vizcaya</c:v>
                </c:pt>
                <c:pt idx="33">
                  <c:v>Madrid</c:v>
                </c:pt>
                <c:pt idx="34">
                  <c:v>Salamanca</c:v>
                </c:pt>
                <c:pt idx="35">
                  <c:v>Ávila</c:v>
                </c:pt>
                <c:pt idx="36">
                  <c:v>Guipúzcoa</c:v>
                </c:pt>
                <c:pt idx="37">
                  <c:v>Soria</c:v>
                </c:pt>
                <c:pt idx="38">
                  <c:v>Segovia</c:v>
                </c:pt>
                <c:pt idx="39">
                  <c:v>Illes Balears</c:v>
                </c:pt>
                <c:pt idx="40">
                  <c:v>Ourense</c:v>
                </c:pt>
                <c:pt idx="41">
                  <c:v>Pontevedra</c:v>
                </c:pt>
                <c:pt idx="42">
                  <c:v>A Coruña</c:v>
                </c:pt>
                <c:pt idx="43">
                  <c:v>Almería</c:v>
                </c:pt>
                <c:pt idx="44">
                  <c:v>Asturias</c:v>
                </c:pt>
                <c:pt idx="45">
                  <c:v>Girona</c:v>
                </c:pt>
              </c:strCache>
            </c:strRef>
          </c:cat>
          <c:val>
            <c:numRef>
              <c:f>NOGAL!$B$188:$B$233</c:f>
              <c:numCache>
                <c:formatCode>General</c:formatCode>
                <c:ptCount val="46"/>
                <c:pt idx="0">
                  <c:v>626.01</c:v>
                </c:pt>
                <c:pt idx="1">
                  <c:v>581.53</c:v>
                </c:pt>
                <c:pt idx="2">
                  <c:v>103.77000000000001</c:v>
                </c:pt>
                <c:pt idx="3">
                  <c:v>479.96000000000004</c:v>
                </c:pt>
                <c:pt idx="4">
                  <c:v>15.39</c:v>
                </c:pt>
                <c:pt idx="5">
                  <c:v>106.97</c:v>
                </c:pt>
                <c:pt idx="6">
                  <c:v>102.34</c:v>
                </c:pt>
                <c:pt idx="7">
                  <c:v>123.93999999999998</c:v>
                </c:pt>
                <c:pt idx="8">
                  <c:v>210.41</c:v>
                </c:pt>
                <c:pt idx="9">
                  <c:v>311.31</c:v>
                </c:pt>
                <c:pt idx="10">
                  <c:v>186.98</c:v>
                </c:pt>
                <c:pt idx="11">
                  <c:v>226.58</c:v>
                </c:pt>
                <c:pt idx="12">
                  <c:v>481.7999999999999</c:v>
                </c:pt>
                <c:pt idx="13">
                  <c:v>118.42999999999999</c:v>
                </c:pt>
                <c:pt idx="14">
                  <c:v>132.19999999999999</c:v>
                </c:pt>
                <c:pt idx="15">
                  <c:v>5.04</c:v>
                </c:pt>
                <c:pt idx="16">
                  <c:v>108.65999999999998</c:v>
                </c:pt>
                <c:pt idx="17">
                  <c:v>145.17999999999998</c:v>
                </c:pt>
                <c:pt idx="18">
                  <c:v>104.38999999999999</c:v>
                </c:pt>
                <c:pt idx="19">
                  <c:v>16.239999999999998</c:v>
                </c:pt>
                <c:pt idx="20">
                  <c:v>72.31</c:v>
                </c:pt>
                <c:pt idx="21">
                  <c:v>3.5400000000000005</c:v>
                </c:pt>
                <c:pt idx="22">
                  <c:v>5.0600000000000005</c:v>
                </c:pt>
                <c:pt idx="23">
                  <c:v>20.159999999999997</c:v>
                </c:pt>
                <c:pt idx="24">
                  <c:v>8.4799999999999969</c:v>
                </c:pt>
                <c:pt idx="25">
                  <c:v>4.2</c:v>
                </c:pt>
                <c:pt idx="26">
                  <c:v>83.25</c:v>
                </c:pt>
                <c:pt idx="27">
                  <c:v>3.64</c:v>
                </c:pt>
                <c:pt idx="28">
                  <c:v>23.069999999999997</c:v>
                </c:pt>
                <c:pt idx="29">
                  <c:v>8.2100000000000009</c:v>
                </c:pt>
                <c:pt idx="30">
                  <c:v>7.4</c:v>
                </c:pt>
                <c:pt idx="31">
                  <c:v>0.64</c:v>
                </c:pt>
                <c:pt idx="32">
                  <c:v>2.1</c:v>
                </c:pt>
                <c:pt idx="33">
                  <c:v>1.4</c:v>
                </c:pt>
                <c:pt idx="34">
                  <c:v>1.22</c:v>
                </c:pt>
                <c:pt idx="35">
                  <c:v>2.4500000000000002</c:v>
                </c:pt>
                <c:pt idx="36">
                  <c:v>59.299999999999983</c:v>
                </c:pt>
                <c:pt idx="37">
                  <c:v>4.49</c:v>
                </c:pt>
                <c:pt idx="38">
                  <c:v>0.59</c:v>
                </c:pt>
                <c:pt idx="39">
                  <c:v>2.0499999999999998</c:v>
                </c:pt>
                <c:pt idx="40">
                  <c:v>0.63</c:v>
                </c:pt>
                <c:pt idx="41">
                  <c:v>1.81</c:v>
                </c:pt>
                <c:pt idx="42">
                  <c:v>1.05</c:v>
                </c:pt>
                <c:pt idx="43">
                  <c:v>11.05</c:v>
                </c:pt>
                <c:pt idx="44">
                  <c:v>0.17</c:v>
                </c:pt>
                <c:pt idx="45">
                  <c:v>55.41</c:v>
                </c:pt>
              </c:numCache>
            </c:numRef>
          </c:val>
        </c:ser>
        <c:ser>
          <c:idx val="1"/>
          <c:order val="1"/>
          <c:tx>
            <c:strRef>
              <c:f>NOGAL!$C$187</c:f>
              <c:strCache>
                <c:ptCount val="1"/>
                <c:pt idx="0">
                  <c:v>PLANTACIONES JÓVENES</c:v>
                </c:pt>
              </c:strCache>
            </c:strRef>
          </c:tx>
          <c:spPr>
            <a:ln>
              <a:solidFill>
                <a:sysClr val="windowText" lastClr="000000"/>
              </a:solidFill>
            </a:ln>
          </c:spPr>
          <c:cat>
            <c:strRef>
              <c:f>NOGAL!$A$188:$A$233</c:f>
              <c:strCache>
                <c:ptCount val="46"/>
                <c:pt idx="0">
                  <c:v>Cáceres</c:v>
                </c:pt>
                <c:pt idx="1">
                  <c:v>Badajoz</c:v>
                </c:pt>
                <c:pt idx="2">
                  <c:v>Huesca</c:v>
                </c:pt>
                <c:pt idx="3">
                  <c:v>Albacete</c:v>
                </c:pt>
                <c:pt idx="4">
                  <c:v>Córdoba</c:v>
                </c:pt>
                <c:pt idx="5">
                  <c:v>Zaragoza</c:v>
                </c:pt>
                <c:pt idx="6">
                  <c:v>Ciudad Real</c:v>
                </c:pt>
                <c:pt idx="7">
                  <c:v>Valladolid</c:v>
                </c:pt>
                <c:pt idx="8">
                  <c:v>Toledo</c:v>
                </c:pt>
                <c:pt idx="9">
                  <c:v>Granada</c:v>
                </c:pt>
                <c:pt idx="10">
                  <c:v>Cuenca</c:v>
                </c:pt>
                <c:pt idx="11">
                  <c:v>Málaga</c:v>
                </c:pt>
                <c:pt idx="12">
                  <c:v>Valencia</c:v>
                </c:pt>
                <c:pt idx="13">
                  <c:v>Navarra</c:v>
                </c:pt>
                <c:pt idx="14">
                  <c:v>La Rioja</c:v>
                </c:pt>
                <c:pt idx="15">
                  <c:v>Sevilla</c:v>
                </c:pt>
                <c:pt idx="16">
                  <c:v>Castellon</c:v>
                </c:pt>
                <c:pt idx="17">
                  <c:v>Burgos</c:v>
                </c:pt>
                <c:pt idx="18">
                  <c:v>Teruel</c:v>
                </c:pt>
                <c:pt idx="19">
                  <c:v>Tarragona</c:v>
                </c:pt>
                <c:pt idx="20">
                  <c:v>Jaén</c:v>
                </c:pt>
                <c:pt idx="21">
                  <c:v>León</c:v>
                </c:pt>
                <c:pt idx="22">
                  <c:v>Huelva</c:v>
                </c:pt>
                <c:pt idx="23">
                  <c:v>Guadalajara</c:v>
                </c:pt>
                <c:pt idx="24">
                  <c:v>Álava</c:v>
                </c:pt>
                <c:pt idx="25">
                  <c:v>Palencia</c:v>
                </c:pt>
                <c:pt idx="26">
                  <c:v>Murcia</c:v>
                </c:pt>
                <c:pt idx="27">
                  <c:v>Cádiz</c:v>
                </c:pt>
                <c:pt idx="28">
                  <c:v>Alicante</c:v>
                </c:pt>
                <c:pt idx="29">
                  <c:v>Lugo</c:v>
                </c:pt>
                <c:pt idx="30">
                  <c:v>Zamora</c:v>
                </c:pt>
                <c:pt idx="31">
                  <c:v>Lleida</c:v>
                </c:pt>
                <c:pt idx="32">
                  <c:v>Vizcaya</c:v>
                </c:pt>
                <c:pt idx="33">
                  <c:v>Madrid</c:v>
                </c:pt>
                <c:pt idx="34">
                  <c:v>Salamanca</c:v>
                </c:pt>
                <c:pt idx="35">
                  <c:v>Ávila</c:v>
                </c:pt>
                <c:pt idx="36">
                  <c:v>Guipúzcoa</c:v>
                </c:pt>
                <c:pt idx="37">
                  <c:v>Soria</c:v>
                </c:pt>
                <c:pt idx="38">
                  <c:v>Segovia</c:v>
                </c:pt>
                <c:pt idx="39">
                  <c:v>Illes Balears</c:v>
                </c:pt>
                <c:pt idx="40">
                  <c:v>Ourense</c:v>
                </c:pt>
                <c:pt idx="41">
                  <c:v>Pontevedra</c:v>
                </c:pt>
                <c:pt idx="42">
                  <c:v>A Coruña</c:v>
                </c:pt>
                <c:pt idx="43">
                  <c:v>Almería</c:v>
                </c:pt>
                <c:pt idx="44">
                  <c:v>Asturias</c:v>
                </c:pt>
                <c:pt idx="45">
                  <c:v>Girona</c:v>
                </c:pt>
              </c:strCache>
            </c:strRef>
          </c:cat>
          <c:val>
            <c:numRef>
              <c:f>NOGAL!$C$188:$C$233</c:f>
              <c:numCache>
                <c:formatCode>General</c:formatCode>
                <c:ptCount val="46"/>
                <c:pt idx="0">
                  <c:v>673.18999999999983</c:v>
                </c:pt>
                <c:pt idx="1">
                  <c:v>469.44</c:v>
                </c:pt>
                <c:pt idx="2">
                  <c:v>418.39000000000004</c:v>
                </c:pt>
                <c:pt idx="3">
                  <c:v>350.15</c:v>
                </c:pt>
                <c:pt idx="4">
                  <c:v>333.01</c:v>
                </c:pt>
                <c:pt idx="5">
                  <c:v>113.28999999999999</c:v>
                </c:pt>
                <c:pt idx="6">
                  <c:v>104.46</c:v>
                </c:pt>
                <c:pt idx="7">
                  <c:v>82.4</c:v>
                </c:pt>
                <c:pt idx="8">
                  <c:v>82.12</c:v>
                </c:pt>
                <c:pt idx="9">
                  <c:v>75.160000000000011</c:v>
                </c:pt>
                <c:pt idx="10">
                  <c:v>63.050000000000004</c:v>
                </c:pt>
                <c:pt idx="11">
                  <c:v>61.190000000000005</c:v>
                </c:pt>
                <c:pt idx="12">
                  <c:v>56.040000000000006</c:v>
                </c:pt>
                <c:pt idx="13">
                  <c:v>48.53</c:v>
                </c:pt>
                <c:pt idx="14">
                  <c:v>36.410000000000004</c:v>
                </c:pt>
                <c:pt idx="15">
                  <c:v>33.129999999999995</c:v>
                </c:pt>
                <c:pt idx="16">
                  <c:v>24.779999999999998</c:v>
                </c:pt>
                <c:pt idx="17">
                  <c:v>24.4</c:v>
                </c:pt>
                <c:pt idx="18">
                  <c:v>21.68</c:v>
                </c:pt>
                <c:pt idx="19">
                  <c:v>16.239999999999998</c:v>
                </c:pt>
                <c:pt idx="20">
                  <c:v>16.04</c:v>
                </c:pt>
                <c:pt idx="21">
                  <c:v>15.13</c:v>
                </c:pt>
                <c:pt idx="22">
                  <c:v>14.219999999999999</c:v>
                </c:pt>
                <c:pt idx="23">
                  <c:v>13.959999999999999</c:v>
                </c:pt>
                <c:pt idx="24">
                  <c:v>11.89</c:v>
                </c:pt>
                <c:pt idx="25">
                  <c:v>11.610000000000001</c:v>
                </c:pt>
                <c:pt idx="26">
                  <c:v>8.1300000000000008</c:v>
                </c:pt>
                <c:pt idx="27">
                  <c:v>7.57</c:v>
                </c:pt>
                <c:pt idx="28">
                  <c:v>5.85</c:v>
                </c:pt>
                <c:pt idx="29">
                  <c:v>5.28</c:v>
                </c:pt>
                <c:pt idx="30">
                  <c:v>5.05</c:v>
                </c:pt>
                <c:pt idx="31">
                  <c:v>3.12</c:v>
                </c:pt>
                <c:pt idx="32">
                  <c:v>2.74</c:v>
                </c:pt>
                <c:pt idx="33">
                  <c:v>1.5</c:v>
                </c:pt>
                <c:pt idx="34">
                  <c:v>1.1599999999999999</c:v>
                </c:pt>
                <c:pt idx="35">
                  <c:v>1.07</c:v>
                </c:pt>
                <c:pt idx="36">
                  <c:v>1.01</c:v>
                </c:pt>
                <c:pt idx="37">
                  <c:v>1</c:v>
                </c:pt>
                <c:pt idx="38">
                  <c:v>0.95</c:v>
                </c:pt>
                <c:pt idx="39">
                  <c:v>0.5</c:v>
                </c:pt>
                <c:pt idx="40">
                  <c:v>0.22</c:v>
                </c:pt>
                <c:pt idx="41">
                  <c:v>0.14000000000000001</c:v>
                </c:pt>
              </c:numCache>
            </c:numRef>
          </c:val>
        </c:ser>
        <c:axId val="86958848"/>
        <c:axId val="86960384"/>
      </c:barChart>
      <c:catAx>
        <c:axId val="86958848"/>
        <c:scaling>
          <c:orientation val="minMax"/>
        </c:scaling>
        <c:axPos val="b"/>
        <c:tickLblPos val="nextTo"/>
        <c:crossAx val="86960384"/>
        <c:crosses val="autoZero"/>
        <c:auto val="1"/>
        <c:lblAlgn val="ctr"/>
        <c:lblOffset val="100"/>
      </c:catAx>
      <c:valAx>
        <c:axId val="86960384"/>
        <c:scaling>
          <c:orientation val="minMax"/>
        </c:scaling>
        <c:axPos val="l"/>
        <c:majorGridlines/>
        <c:numFmt formatCode="General" sourceLinked="1"/>
        <c:tickLblPos val="nextTo"/>
        <c:crossAx val="86958848"/>
        <c:crosses val="autoZero"/>
        <c:crossBetween val="between"/>
      </c:valAx>
    </c:plotArea>
    <c:legend>
      <c:legendPos val="t"/>
    </c:legend>
    <c:plotVisOnly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gif@01D4563F.2A8A92C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3</xdr:col>
      <xdr:colOff>381000</xdr:colOff>
      <xdr:row>3</xdr:row>
      <xdr:rowOff>238125</xdr:rowOff>
    </xdr:to>
    <xdr:pic>
      <xdr:nvPicPr>
        <xdr:cNvPr id="2" name="1 Imagen" descr="MAPA.Gob.Web-72px"/>
        <xdr:cNvPicPr/>
      </xdr:nvPicPr>
      <xdr:blipFill>
        <a:blip xmlns:r="http://schemas.openxmlformats.org/officeDocument/2006/relationships" r:embed="rId1" r:link="rId2">
          <a:extLst>
            <a:ext uri="{28A0092B-C50C-407E-A947-70E740481C1C}">
              <a14:useLocalDpi xmlns:lc="http://schemas.openxmlformats.org/drawingml/2006/lockedCanvas" xmlns:pic="http://schemas.openxmlformats.org/drawingml/2006/picture"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v="urn:schemas-microsoft-com:vml" xmlns:wp14="http://schemas.microsoft.com/office/word/2010/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a14="http://schemas.microsoft.com/office/drawing/2010/main" xmlns:wne="http://schemas.microsoft.com/office/word/2006/wordml" xmlns:wp="http://schemas.openxmlformats.org/drawingml/2006/wordprocessingDrawing" xmlns:m="http://schemas.openxmlformats.org/officeDocument/2006/math" xmlns:ve="http://schemas.openxmlformats.org/markup-compatibility/2006" val="0"/>
            </a:ext>
          </a:extLst>
        </a:blip>
        <a:srcRect/>
        <a:stretch>
          <a:fillRect/>
        </a:stretch>
      </xdr:blipFill>
      <xdr:spPr bwMode="auto">
        <a:xfrm>
          <a:off x="0" y="123825"/>
          <a:ext cx="2667000" cy="685800"/>
        </a:xfrm>
        <a:prstGeom prst="rect">
          <a:avLst/>
        </a:prstGeom>
        <a:noFill/>
        <a:ln>
          <a:noFill/>
        </a:ln>
      </xdr:spPr>
    </xdr:pic>
    <xdr:clientData/>
  </xdr:twoCellAnchor>
  <xdr:twoCellAnchor>
    <xdr:from>
      <xdr:col>12</xdr:col>
      <xdr:colOff>361950</xdr:colOff>
      <xdr:row>0</xdr:row>
      <xdr:rowOff>9525</xdr:rowOff>
    </xdr:from>
    <xdr:to>
      <xdr:col>14</xdr:col>
      <xdr:colOff>742950</xdr:colOff>
      <xdr:row>2</xdr:row>
      <xdr:rowOff>28575</xdr:rowOff>
    </xdr:to>
    <xdr:sp macro="" textlink="">
      <xdr:nvSpPr>
        <xdr:cNvPr id="4097" name="Rectangle 1"/>
        <xdr:cNvSpPr>
          <a:spLocks noChangeArrowheads="1"/>
        </xdr:cNvSpPr>
      </xdr:nvSpPr>
      <xdr:spPr bwMode="auto">
        <a:xfrm>
          <a:off x="9505950" y="9525"/>
          <a:ext cx="1905000" cy="40005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1">
            <a:defRPr sz="1000"/>
          </a:pPr>
          <a:r>
            <a:rPr lang="es-ES" sz="700" b="0" i="0" strike="noStrike">
              <a:solidFill>
                <a:srgbClr val="000000"/>
              </a:solidFill>
              <a:latin typeface="Calibri"/>
              <a:cs typeface="Calibri"/>
            </a:rPr>
            <a:t>DIRECCION GENERAL DE  PRODUCCIONES Y MERCADOS  AGRARIOS </a:t>
          </a:r>
        </a:p>
        <a:p>
          <a:pPr algn="l" rtl="1">
            <a:defRPr sz="1000"/>
          </a:pPr>
          <a:endParaRPr lang="es-ES" sz="700" b="0" i="0" strike="noStrike">
            <a:solidFill>
              <a:srgbClr val="000000"/>
            </a:solidFill>
            <a:latin typeface="Calibri"/>
            <a:cs typeface="Calibri"/>
          </a:endParaRPr>
        </a:p>
      </xdr:txBody>
    </xdr:sp>
    <xdr:clientData/>
  </xdr:twoCellAnchor>
  <xdr:twoCellAnchor>
    <xdr:from>
      <xdr:col>12</xdr:col>
      <xdr:colOff>361950</xdr:colOff>
      <xdr:row>2</xdr:row>
      <xdr:rowOff>38100</xdr:rowOff>
    </xdr:from>
    <xdr:to>
      <xdr:col>14</xdr:col>
      <xdr:colOff>752475</xdr:colOff>
      <xdr:row>3</xdr:row>
      <xdr:rowOff>247650</xdr:rowOff>
    </xdr:to>
    <xdr:sp macro="" textlink="">
      <xdr:nvSpPr>
        <xdr:cNvPr id="4098" name="Text Box 2"/>
        <xdr:cNvSpPr txBox="1">
          <a:spLocks noChangeArrowheads="1"/>
        </xdr:cNvSpPr>
      </xdr:nvSpPr>
      <xdr:spPr bwMode="auto">
        <a:xfrm>
          <a:off x="9505950" y="419100"/>
          <a:ext cx="1914525" cy="4000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1">
            <a:defRPr sz="1000"/>
          </a:pPr>
          <a:r>
            <a:rPr lang="es-ES" sz="700" b="0" i="0" strike="noStrike">
              <a:solidFill>
                <a:srgbClr val="000000"/>
              </a:solidFill>
              <a:latin typeface="Calibri"/>
              <a:cs typeface="Calibri"/>
            </a:rPr>
            <a:t>SUBDIRECCIÓN GENERAL DE FRUTAS Y HORTALIZASY VITIVINICULTURA</a:t>
          </a:r>
        </a:p>
        <a:p>
          <a:pPr algn="l" rtl="1">
            <a:defRPr sz="1000"/>
          </a:pPr>
          <a:endParaRPr lang="es-ES" sz="700" b="0" i="0" strike="noStrike">
            <a:solidFill>
              <a:srgbClr val="000000"/>
            </a:solidFill>
            <a:latin typeface="Calibri"/>
            <a:cs typeface="Calibri"/>
          </a:endParaRPr>
        </a:p>
      </xdr:txBody>
    </xdr:sp>
    <xdr:clientData/>
  </xdr:twoCellAnchor>
  <xdr:twoCellAnchor>
    <xdr:from>
      <xdr:col>0</xdr:col>
      <xdr:colOff>38099</xdr:colOff>
      <xdr:row>3</xdr:row>
      <xdr:rowOff>447674</xdr:rowOff>
    </xdr:from>
    <xdr:to>
      <xdr:col>15</xdr:col>
      <xdr:colOff>28574</xdr:colOff>
      <xdr:row>94</xdr:row>
      <xdr:rowOff>123825</xdr:rowOff>
    </xdr:to>
    <xdr:sp macro="" textlink="">
      <xdr:nvSpPr>
        <xdr:cNvPr id="5" name="4 CuadroTexto"/>
        <xdr:cNvSpPr txBox="1"/>
      </xdr:nvSpPr>
      <xdr:spPr>
        <a:xfrm>
          <a:off x="38099" y="1019174"/>
          <a:ext cx="11420475" cy="17287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800">
              <a:latin typeface="Arial Rounded MT Bold" pitchFamily="34" charset="0"/>
            </a:rPr>
            <a:t>ANÁLISIS DE LA INFORMACIÓN SOBRE EDAD Y VARIEDAD DE LAS PLANTACIONES DE FRUTOS DE CÁSCARA A PARTIR DE LA SOLICITUD ÚNICA DE 2019 Y EL REGISTRO GENERAL DE EXPLOTACIÓN DE LA PRODUCCIÓN AGRARIA. </a:t>
          </a:r>
        </a:p>
        <a:p>
          <a:pPr algn="ctr"/>
          <a:endParaRPr lang="es-ES" sz="1800">
            <a:latin typeface="Arial Rounded MT Bold" pitchFamily="34" charset="0"/>
          </a:endParaRPr>
        </a:p>
        <a:p>
          <a:pPr algn="l"/>
          <a:r>
            <a:rPr lang="es-ES" sz="1600">
              <a:latin typeface="+mn-lt"/>
            </a:rPr>
            <a:t>Desde el</a:t>
          </a:r>
          <a:r>
            <a:rPr lang="es-ES" sz="1600" baseline="0">
              <a:latin typeface="+mn-lt"/>
            </a:rPr>
            <a:t> año 2019 en la Solicitud Única y en el Registro General de Explotaciones de Producción Agraria (REGEPA) se incluye en el caso de frutales la información sobre edad de plantación y variedad plantada. Esta información se considera muy interesante para poder conocer lo que existe plantado y el potencial de las plantaciones jóvenes. </a:t>
          </a:r>
        </a:p>
        <a:p>
          <a:pPr algn="l"/>
          <a:endParaRPr lang="es-ES" sz="1600" baseline="0">
            <a:latin typeface="+mn-lt"/>
          </a:endParaRPr>
        </a:p>
        <a:p>
          <a:pPr algn="l"/>
          <a:r>
            <a:rPr lang="es-ES" sz="1600" baseline="0">
              <a:latin typeface="+mn-lt"/>
            </a:rPr>
            <a:t>Desde la SGFHV se ha solicitado información al FEGA sobre los diferentes cultivos de frutos de cáscara. Este sector, con una superficie en España de cultivo de 788.408 ha, según los Datos Anuales de Superficies y Producciones para 2019 (MAPA), lo que supone el 74% de la superficie de frutales no cítricos de nuestro país. Además, es un sector en el que España y Europa son importadores netos con una demanda creciente dada la vinculación de los frutos secos con dietas saludables. También es un sector con diversidad de realidades en los diferentes cultivos con tendencias de plantación diferentes. Así por ejemplo, destacan las nuevas plantaciones de almendro, pistacho o nogal, mientras hay otros más estables como el castaño o el algarrobo o incluso con disminuciones en los últimos años como el avellano. </a:t>
          </a:r>
        </a:p>
        <a:p>
          <a:pPr algn="l"/>
          <a:endParaRPr lang="es-ES" sz="1600" baseline="0">
            <a:latin typeface="+mn-lt"/>
          </a:endParaRPr>
        </a:p>
        <a:p>
          <a:pPr algn="l"/>
          <a:r>
            <a:rPr lang="es-ES" sz="1600" baseline="0">
              <a:latin typeface="+mn-lt"/>
            </a:rPr>
            <a:t>La superficie nacional se distribuye entre los diferentes cultivos del siguiente modo según los datos de Superficie Anual (2019, MAPA). </a:t>
          </a:r>
        </a:p>
        <a:p>
          <a:pPr algn="l"/>
          <a:endParaRPr lang="es-ES" sz="1600" baseline="0">
            <a:latin typeface="+mn-lt"/>
          </a:endParaRPr>
        </a:p>
        <a:p>
          <a:pPr algn="l"/>
          <a:endParaRPr lang="es-ES" sz="1600" baseline="0">
            <a:latin typeface="+mn-lt"/>
          </a:endParaRPr>
        </a:p>
        <a:p>
          <a:pPr algn="l"/>
          <a:endParaRPr lang="es-ES" sz="1600" baseline="0">
            <a:latin typeface="+mn-lt"/>
          </a:endParaRPr>
        </a:p>
        <a:p>
          <a:pPr algn="l"/>
          <a:endParaRPr lang="es-ES" sz="1600" baseline="0">
            <a:latin typeface="+mn-lt"/>
          </a:endParaRPr>
        </a:p>
        <a:p>
          <a:pPr algn="l"/>
          <a:endParaRPr lang="es-ES" sz="1600" baseline="0">
            <a:latin typeface="+mn-lt"/>
          </a:endParaRPr>
        </a:p>
        <a:p>
          <a:pPr algn="l"/>
          <a:endParaRPr lang="es-ES" sz="1600" baseline="0">
            <a:latin typeface="+mn-lt"/>
          </a:endParaRPr>
        </a:p>
        <a:p>
          <a:pPr algn="l"/>
          <a:endParaRPr lang="es-ES" sz="1600" baseline="0">
            <a:latin typeface="+mn-lt"/>
          </a:endParaRPr>
        </a:p>
        <a:p>
          <a:pPr algn="l"/>
          <a:endParaRPr lang="es-ES" sz="1600" baseline="0">
            <a:latin typeface="+mn-lt"/>
          </a:endParaRPr>
        </a:p>
        <a:p>
          <a:pPr algn="l"/>
          <a:endParaRPr lang="es-ES" sz="1600" baseline="0">
            <a:latin typeface="+mn-lt"/>
          </a:endParaRPr>
        </a:p>
        <a:p>
          <a:pPr algn="l"/>
          <a:endParaRPr lang="es-ES" sz="1600" baseline="0">
            <a:latin typeface="+mn-lt"/>
          </a:endParaRPr>
        </a:p>
        <a:p>
          <a:pPr algn="l"/>
          <a:endParaRPr lang="es-ES" sz="1600" baseline="0">
            <a:latin typeface="+mn-lt"/>
          </a:endParaRPr>
        </a:p>
        <a:p>
          <a:pPr algn="l"/>
          <a:endParaRPr lang="es-ES" sz="1600" baseline="0">
            <a:latin typeface="+mn-lt"/>
          </a:endParaRPr>
        </a:p>
        <a:p>
          <a:pPr algn="l"/>
          <a:endParaRPr lang="es-ES" sz="1600" baseline="0">
            <a:latin typeface="+mn-lt"/>
          </a:endParaRPr>
        </a:p>
        <a:p>
          <a:pPr algn="l"/>
          <a:r>
            <a:rPr lang="es-ES" sz="1600" baseline="0">
              <a:latin typeface="+mn-lt"/>
            </a:rPr>
            <a:t>En este documento se puede encontrar un análisis diferenciado según el tipo de producto por edad, variedad, con análisis de la distribución provincial, y en el caso del almendro, cultivo con una superficie mayor se incluye un análisis autonómico. </a:t>
          </a:r>
          <a:r>
            <a:rPr lang="es-ES" sz="1400" baseline="0">
              <a:solidFill>
                <a:schemeClr val="dk1"/>
              </a:solidFill>
              <a:latin typeface="+mn-lt"/>
              <a:ea typeface="+mn-ea"/>
              <a:cs typeface="+mn-cs"/>
            </a:rPr>
            <a:t>Además, la información recogida, previsiblemente, irá mejorando en los próximos años, dado que aquí se recogen los resultados del primer año en el que existía la obligación de informar de estos datos tanto en Solicitud Única como en REGEPA. </a:t>
          </a:r>
          <a:endParaRPr lang="es-ES" sz="1600" baseline="0">
            <a:latin typeface="+mn-lt"/>
          </a:endParaRPr>
        </a:p>
        <a:p>
          <a:pPr algn="l"/>
          <a:endParaRPr lang="es-ES" sz="1600" baseline="0">
            <a:latin typeface="+mn-lt"/>
          </a:endParaRPr>
        </a:p>
        <a:p>
          <a:pPr algn="l"/>
          <a:r>
            <a:rPr lang="es-ES" sz="1600" baseline="0">
              <a:latin typeface="+mn-lt"/>
            </a:rPr>
            <a:t>Esta información es muy interesante para que los agricultores puedan adoptar sus decisiones empresariales en base a lo que existe en el campo actualmente y su potencial, pero también para las administraciones. </a:t>
          </a:r>
        </a:p>
        <a:p>
          <a:pPr algn="l"/>
          <a:endParaRPr lang="es-ES" sz="1600" baseline="0">
            <a:latin typeface="+mn-lt"/>
          </a:endParaRPr>
        </a:p>
        <a:p>
          <a:pPr algn="l"/>
          <a:r>
            <a:rPr lang="es-ES" sz="1600" baseline="0">
              <a:latin typeface="+mn-lt"/>
            </a:rPr>
            <a:t>Como se ha indicado, los datos de base provienen del FEGA que ha extraído los datos por año de plantación (salvo en el caso de avellano y algarrobo, cultivos establecidos o en descenso), variedad y distinguiendo secano y regadío (salvo en nogal y castaño) agrupándolos por provincias. </a:t>
          </a:r>
        </a:p>
        <a:p>
          <a:pPr algn="l"/>
          <a:endParaRPr lang="es-ES" sz="1600" baseline="0">
            <a:latin typeface="+mn-lt"/>
          </a:endParaRPr>
        </a:p>
        <a:p>
          <a:pPr algn="l"/>
          <a:r>
            <a:rPr lang="es-ES" sz="1600" baseline="0">
              <a:latin typeface="+mn-lt"/>
            </a:rPr>
            <a:t>En la hoja RESUMEN DE DATOS se comparan los datos obtenidos por Solicitud Única y REGEPA con otras fuentes de información como las Superficies Anuales (MAPA) o la ESYRCE (MAPA), viendo así la relación de la superficie recogida por el FEGA sobre la que se dispone de datos de edad de plantación o variedad.  El porcentaje de la superficie de la que se recogería información en el caso de almendro es de más del 70% respecto a los Datos de Superficie Anual (MAPA) y en el caso de secano concuerda con la superficie de ESYRCE de almendro en un 99%. E incluso en el caso de pistacho se recoge una superficie mayor que en ESYRCE y Superficie Anual en secano, aunque se reduce en regadío. Estos porcentajes se reducen en el caso de castaño o algarrobo. </a:t>
          </a:r>
        </a:p>
        <a:p>
          <a:pPr algn="l"/>
          <a:endParaRPr lang="es-ES" sz="1600" baseline="0">
            <a:latin typeface="+mn-lt"/>
          </a:endParaRPr>
        </a:p>
        <a:p>
          <a:pPr algn="l"/>
          <a:r>
            <a:rPr lang="es-ES" sz="1600" baseline="0">
              <a:latin typeface="+mn-lt"/>
            </a:rPr>
            <a:t>Luego se encuentran hojas diferenciadas por los diferentes cultivos, siendo más detallados en el caso de aquellos que están expansión porque se considera que pueden ser de más interés para los agricultores. </a:t>
          </a:r>
        </a:p>
        <a:p>
          <a:pPr algn="l"/>
          <a:endParaRPr lang="es-ES" sz="1600" baseline="0">
            <a:latin typeface="+mn-lt"/>
          </a:endParaRPr>
        </a:p>
        <a:p>
          <a:pPr algn="l"/>
          <a:r>
            <a:rPr lang="es-ES" sz="1600" b="1" u="sng">
              <a:latin typeface="+mn-lt"/>
            </a:rPr>
            <a:t>Las principales conclusiones del análisis realizado :</a:t>
          </a:r>
        </a:p>
        <a:p>
          <a:pPr algn="l"/>
          <a:endParaRPr lang="es-ES" sz="1600" b="1" u="sng">
            <a:latin typeface="+mn-lt"/>
          </a:endParaRPr>
        </a:p>
        <a:p>
          <a:pPr algn="l"/>
          <a:r>
            <a:rPr lang="es-ES" sz="1600">
              <a:latin typeface="+mn-lt"/>
            </a:rPr>
            <a:t>-</a:t>
          </a:r>
          <a:r>
            <a:rPr lang="es-ES" sz="1600" baseline="0">
              <a:latin typeface="+mn-lt"/>
            </a:rPr>
            <a:t> </a:t>
          </a:r>
          <a:r>
            <a:rPr lang="es-ES" sz="1600" b="1" baseline="0">
              <a:latin typeface="+mn-lt"/>
            </a:rPr>
            <a:t>Almendro, </a:t>
          </a:r>
          <a:r>
            <a:rPr lang="es-ES" sz="1600" baseline="0">
              <a:latin typeface="+mn-lt"/>
            </a:rPr>
            <a:t>presenta un </a:t>
          </a:r>
          <a:r>
            <a:rPr lang="es-ES" sz="1600" b="1" baseline="0">
              <a:latin typeface="+mn-lt"/>
            </a:rPr>
            <a:t>porcentaje muy importante de plantaciones </a:t>
          </a:r>
          <a:r>
            <a:rPr lang="es-ES" sz="1600" baseline="0">
              <a:latin typeface="+mn-lt"/>
            </a:rPr>
            <a:t>nuevas: 20% de la superficie de secano, más de 90.000 ha, que aún no han entrado en producción; este porcentaje se eleva hasta el 29% en regadío suponiendo más de 24.000 ha. Destacando Albacete por la superficie de nuevas plantaciones tanto en secano como en regadío. Y en el caso del regadío, destacan Sevilla y Córdoba, como primera y tercera provincia en ranking de nuevas plantaciones, regiones menos tradicionales de este cultivo. </a:t>
          </a:r>
        </a:p>
        <a:p>
          <a:pPr algn="l"/>
          <a:r>
            <a:rPr lang="es-ES" sz="1600" baseline="0">
              <a:latin typeface="+mn-lt"/>
            </a:rPr>
            <a:t>- </a:t>
          </a:r>
          <a:r>
            <a:rPr lang="es-ES" sz="1600" b="1" baseline="0">
              <a:latin typeface="+mn-lt"/>
            </a:rPr>
            <a:t>Pistacho</a:t>
          </a:r>
          <a:r>
            <a:rPr lang="es-ES" sz="1600" baseline="0">
              <a:latin typeface="+mn-lt"/>
            </a:rPr>
            <a:t>, su </a:t>
          </a:r>
          <a:r>
            <a:rPr lang="es-ES" sz="1600" b="1" baseline="0">
              <a:latin typeface="+mn-lt"/>
            </a:rPr>
            <a:t>porcentaje de plantaciones nuevas es muy elevado </a:t>
          </a:r>
          <a:r>
            <a:rPr lang="es-ES" sz="1600" baseline="0">
              <a:latin typeface="+mn-lt"/>
            </a:rPr>
            <a:t>en el caso de secano ronda el 70% (más de 20.000 ha no han entrado en producción aún), en regadío este porcentaje es del 56% (cerca de 5.000 ha). En este cultivo destacan las provincias de Castilla La Mancha. </a:t>
          </a:r>
        </a:p>
        <a:p>
          <a:pPr algn="l"/>
          <a:r>
            <a:rPr lang="es-ES" sz="1600" baseline="0">
              <a:latin typeface="+mn-lt"/>
            </a:rPr>
            <a:t>- </a:t>
          </a:r>
          <a:r>
            <a:rPr lang="es-ES" sz="1600" b="1" baseline="0">
              <a:latin typeface="+mn-lt"/>
            </a:rPr>
            <a:t>Nogal, otro cultivo en expansión</a:t>
          </a:r>
          <a:r>
            <a:rPr lang="es-ES" sz="1600" baseline="0">
              <a:latin typeface="+mn-lt"/>
            </a:rPr>
            <a:t>, donde se observa como se incrementan las plantaciones a partir de 2015 y supone el 36% del total de la superficie (más de 3.000 ha), con crecimiento importante en Extremadura, en ambas provincias, y en Valencia. </a:t>
          </a:r>
        </a:p>
        <a:p>
          <a:pPr algn="l"/>
          <a:r>
            <a:rPr lang="es-ES" sz="1600" baseline="0">
              <a:latin typeface="+mn-lt"/>
            </a:rPr>
            <a:t>- </a:t>
          </a:r>
          <a:r>
            <a:rPr lang="es-ES" sz="1600" b="1" baseline="0">
              <a:latin typeface="+mn-lt"/>
            </a:rPr>
            <a:t>Castaño</a:t>
          </a:r>
          <a:r>
            <a:rPr lang="es-ES" sz="1600" baseline="0">
              <a:latin typeface="+mn-lt"/>
            </a:rPr>
            <a:t>, cultivo estabilizado, donde el </a:t>
          </a:r>
          <a:r>
            <a:rPr lang="es-ES" sz="1600" b="1" baseline="0">
              <a:latin typeface="+mn-lt"/>
            </a:rPr>
            <a:t>78% de la superficie analizada fue plantada antes de 1999</a:t>
          </a:r>
          <a:r>
            <a:rPr lang="es-ES" sz="1600" baseline="0">
              <a:latin typeface="+mn-lt"/>
            </a:rPr>
            <a:t>, y en los datos recogidos destacan las superficies de Cáceres, Huelva y Málaga.</a:t>
          </a:r>
        </a:p>
        <a:p>
          <a:pPr algn="l"/>
          <a:r>
            <a:rPr lang="es-ES" sz="1600" baseline="0">
              <a:latin typeface="+mn-lt"/>
            </a:rPr>
            <a:t>- </a:t>
          </a:r>
          <a:r>
            <a:rPr lang="es-ES" sz="1600" b="0" baseline="0">
              <a:latin typeface="+mn-lt"/>
            </a:rPr>
            <a:t>Avellano</a:t>
          </a:r>
          <a:r>
            <a:rPr lang="es-ES" sz="1600" baseline="0">
              <a:latin typeface="+mn-lt"/>
            </a:rPr>
            <a:t>, se observa la concentración en Tarragona en más de un 90% en regadío y en un 73% en el caso del secano. </a:t>
          </a:r>
        </a:p>
        <a:p>
          <a:pPr algn="l"/>
          <a:r>
            <a:rPr lang="es-ES" sz="1600" baseline="0">
              <a:latin typeface="+mn-lt"/>
            </a:rPr>
            <a:t>- Algarrobo, la información recogida supone un porcentaje muy bajo de la que se encuentra en ESYRCE, posiblemente porque este cultivo suele presentarse asociado con otros frutos de cáscara y dicho análisis no se ha realizado para este cultivo en esta ocasión. Destacan como regiones productoras: Tarragona, Valencia y Castellón, en secano. En regadío, también es importante Huelva. </a:t>
          </a:r>
        </a:p>
        <a:p>
          <a:pPr algn="l"/>
          <a:endParaRPr lang="es-ES" sz="1600">
            <a:latin typeface="+mn-lt"/>
          </a:endParaRPr>
        </a:p>
        <a:p>
          <a:pPr algn="ctr"/>
          <a:endParaRPr lang="es-ES" sz="1600">
            <a:latin typeface="+mn-lt"/>
          </a:endParaRPr>
        </a:p>
      </xdr:txBody>
    </xdr:sp>
    <xdr:clientData/>
  </xdr:twoCellAnchor>
  <xdr:twoCellAnchor editAs="oneCell">
    <xdr:from>
      <xdr:col>4</xdr:col>
      <xdr:colOff>142874</xdr:colOff>
      <xdr:row>27</xdr:row>
      <xdr:rowOff>82208</xdr:rowOff>
    </xdr:from>
    <xdr:to>
      <xdr:col>10</xdr:col>
      <xdr:colOff>57150</xdr:colOff>
      <xdr:row>42</xdr:row>
      <xdr:rowOff>51468</xdr:rowOff>
    </xdr:to>
    <xdr:pic>
      <xdr:nvPicPr>
        <xdr:cNvPr id="6" name="5 Imagen"/>
        <xdr:cNvPicPr>
          <a:picLocks noChangeAspect="1"/>
        </xdr:cNvPicPr>
      </xdr:nvPicPr>
      <xdr:blipFill>
        <a:blip xmlns:r="http://schemas.openxmlformats.org/officeDocument/2006/relationships" r:embed="rId3"/>
        <a:stretch>
          <a:fillRect/>
        </a:stretch>
      </xdr:blipFill>
      <xdr:spPr>
        <a:xfrm>
          <a:off x="3190874" y="5501933"/>
          <a:ext cx="4486276" cy="2826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143</xdr:row>
      <xdr:rowOff>0</xdr:rowOff>
    </xdr:from>
    <xdr:to>
      <xdr:col>15</xdr:col>
      <xdr:colOff>28575</xdr:colOff>
      <xdr:row>168</xdr:row>
      <xdr:rowOff>9525</xdr:rowOff>
    </xdr:to>
    <xdr:grpSp>
      <xdr:nvGrpSpPr>
        <xdr:cNvPr id="4" name="3 Grupo"/>
        <xdr:cNvGrpSpPr/>
      </xdr:nvGrpSpPr>
      <xdr:grpSpPr>
        <a:xfrm>
          <a:off x="4210050" y="29870400"/>
          <a:ext cx="8515350" cy="4772025"/>
          <a:chOff x="4210050" y="29870400"/>
          <a:chExt cx="8515350" cy="4772025"/>
        </a:xfrm>
      </xdr:grpSpPr>
      <xdr:graphicFrame macro="">
        <xdr:nvGraphicFramePr>
          <xdr:cNvPr id="2" name="1 Gráfico">
            <a:extLst>
              <a:ext uri="{FF2B5EF4-FFF2-40B4-BE49-F238E27FC236}">
                <a16:creationId xmlns:a16="http://schemas.microsoft.com/office/drawing/2014/main" xmlns="" id="{00000000-0008-0000-0000-000002000000}"/>
              </a:ext>
            </a:extLst>
          </xdr:cNvPr>
          <xdr:cNvGraphicFramePr/>
        </xdr:nvGraphicFramePr>
        <xdr:xfrm>
          <a:off x="4210050" y="29870400"/>
          <a:ext cx="8515350" cy="47720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1 CuadroTexto"/>
          <xdr:cNvSpPr txBox="1"/>
        </xdr:nvSpPr>
        <xdr:spPr>
          <a:xfrm>
            <a:off x="7924800" y="31127700"/>
            <a:ext cx="3703213" cy="464797"/>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ES" sz="1600"/>
              <a:t>20% de la superficie de almendro en secano son nuevas plantaciones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9524</xdr:colOff>
      <xdr:row>104</xdr:row>
      <xdr:rowOff>161924</xdr:rowOff>
    </xdr:from>
    <xdr:to>
      <xdr:col>15</xdr:col>
      <xdr:colOff>742950</xdr:colOff>
      <xdr:row>122</xdr:row>
      <xdr:rowOff>190499</xdr:rowOff>
    </xdr:to>
    <xdr:grpSp>
      <xdr:nvGrpSpPr>
        <xdr:cNvPr id="4" name="3 Grupo"/>
        <xdr:cNvGrpSpPr/>
      </xdr:nvGrpSpPr>
      <xdr:grpSpPr>
        <a:xfrm>
          <a:off x="4714874" y="22583774"/>
          <a:ext cx="8353426" cy="3724275"/>
          <a:chOff x="4714874" y="22583774"/>
          <a:chExt cx="8353426" cy="3724275"/>
        </a:xfrm>
      </xdr:grpSpPr>
      <xdr:graphicFrame macro="">
        <xdr:nvGraphicFramePr>
          <xdr:cNvPr id="2" name="1 Gráfico">
            <a:extLst>
              <a:ext uri="{FF2B5EF4-FFF2-40B4-BE49-F238E27FC236}">
                <a16:creationId xmlns:a16="http://schemas.microsoft.com/office/drawing/2014/main" xmlns="" id="{00000000-0008-0000-0100-000002000000}"/>
              </a:ext>
            </a:extLst>
          </xdr:cNvPr>
          <xdr:cNvGraphicFramePr/>
        </xdr:nvGraphicFramePr>
        <xdr:xfrm>
          <a:off x="4714874" y="22583774"/>
          <a:ext cx="8353426" cy="37242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1 CuadroTexto"/>
          <xdr:cNvSpPr txBox="1"/>
        </xdr:nvSpPr>
        <xdr:spPr>
          <a:xfrm>
            <a:off x="8610600" y="23888700"/>
            <a:ext cx="3703213" cy="464797"/>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ES" sz="1400"/>
              <a:t>29% de la superficie de almendro en regadío son nuevas plantaciones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200024</xdr:colOff>
      <xdr:row>45</xdr:row>
      <xdr:rowOff>66675</xdr:rowOff>
    </xdr:from>
    <xdr:to>
      <xdr:col>15</xdr:col>
      <xdr:colOff>152399</xdr:colOff>
      <xdr:row>61</xdr:row>
      <xdr:rowOff>133350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0.36585</cdr:x>
      <cdr:y>0.32353</cdr:y>
    </cdr:from>
    <cdr:to>
      <cdr:x>0.81018</cdr:x>
      <cdr:y>0.45833</cdr:y>
    </cdr:to>
    <cdr:sp macro="" textlink="">
      <cdr:nvSpPr>
        <cdr:cNvPr id="2" name="1 CuadroTexto"/>
        <cdr:cNvSpPr txBox="1"/>
      </cdr:nvSpPr>
      <cdr:spPr>
        <a:xfrm xmlns:a="http://schemas.openxmlformats.org/drawingml/2006/main">
          <a:off x="3286126" y="1257301"/>
          <a:ext cx="3990976" cy="523875"/>
        </a:xfrm>
        <a:prstGeom xmlns:a="http://schemas.openxmlformats.org/drawingml/2006/main" prst="rect">
          <a:avLst/>
        </a:prstGeom>
      </cdr:spPr>
      <cdr:style>
        <a:lnRef xmlns:a="http://schemas.openxmlformats.org/drawingml/2006/main" idx="2">
          <a:schemeClr val="accent2"/>
        </a:lnRef>
        <a:fillRef xmlns:a="http://schemas.openxmlformats.org/drawingml/2006/main" idx="1">
          <a:schemeClr val="lt1"/>
        </a:fillRef>
        <a:effectRef xmlns:a="http://schemas.openxmlformats.org/drawingml/2006/main" idx="0">
          <a:schemeClr val="accent2"/>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p xmlns:a="http://schemas.openxmlformats.org/drawingml/2006/main">
          <a:pPr algn="ctr"/>
          <a:r>
            <a:rPr lang="es-ES" sz="1400"/>
            <a:t>70% de la superficie de pistacho son nuevas plantaciones</a:t>
          </a: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19049</xdr:colOff>
      <xdr:row>38</xdr:row>
      <xdr:rowOff>180974</xdr:rowOff>
    </xdr:from>
    <xdr:to>
      <xdr:col>15</xdr:col>
      <xdr:colOff>619124</xdr:colOff>
      <xdr:row>57</xdr:row>
      <xdr:rowOff>66675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0.36585</cdr:x>
      <cdr:y>0.32353</cdr:y>
    </cdr:from>
    <cdr:to>
      <cdr:x>0.81018</cdr:x>
      <cdr:y>0.45833</cdr:y>
    </cdr:to>
    <cdr:sp macro="" textlink="">
      <cdr:nvSpPr>
        <cdr:cNvPr id="2" name="1 CuadroTexto"/>
        <cdr:cNvSpPr txBox="1"/>
      </cdr:nvSpPr>
      <cdr:spPr>
        <a:xfrm xmlns:a="http://schemas.openxmlformats.org/drawingml/2006/main">
          <a:off x="3286126" y="1257301"/>
          <a:ext cx="3990976" cy="523875"/>
        </a:xfrm>
        <a:prstGeom xmlns:a="http://schemas.openxmlformats.org/drawingml/2006/main" prst="rect">
          <a:avLst/>
        </a:prstGeom>
      </cdr:spPr>
      <cdr:style>
        <a:lnRef xmlns:a="http://schemas.openxmlformats.org/drawingml/2006/main" idx="2">
          <a:schemeClr val="accent2"/>
        </a:lnRef>
        <a:fillRef xmlns:a="http://schemas.openxmlformats.org/drawingml/2006/main" idx="1">
          <a:schemeClr val="lt1"/>
        </a:fillRef>
        <a:effectRef xmlns:a="http://schemas.openxmlformats.org/drawingml/2006/main" idx="0">
          <a:schemeClr val="accent2"/>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p xmlns:a="http://schemas.openxmlformats.org/drawingml/2006/main">
          <a:pPr algn="ctr"/>
          <a:r>
            <a:rPr lang="es-ES" sz="1400"/>
            <a:t>56% de la superficie de pistacho son nuevas plantaciones</a:t>
          </a:r>
        </a:p>
      </cdr:txBody>
    </cdr:sp>
  </cdr:relSizeAnchor>
</c:userShapes>
</file>

<file path=xl/drawings/drawing8.xml><?xml version="1.0" encoding="utf-8"?>
<xdr:wsDr xmlns:xdr="http://schemas.openxmlformats.org/drawingml/2006/spreadsheetDrawing" xmlns:a="http://schemas.openxmlformats.org/drawingml/2006/main">
  <xdr:twoCellAnchor>
    <xdr:from>
      <xdr:col>25</xdr:col>
      <xdr:colOff>752475</xdr:colOff>
      <xdr:row>8</xdr:row>
      <xdr:rowOff>66674</xdr:rowOff>
    </xdr:from>
    <xdr:to>
      <xdr:col>35</xdr:col>
      <xdr:colOff>742951</xdr:colOff>
      <xdr:row>25</xdr:row>
      <xdr:rowOff>85725</xdr:rowOff>
    </xdr:to>
    <xdr:grpSp>
      <xdr:nvGrpSpPr>
        <xdr:cNvPr id="11" name="10 Grupo"/>
        <xdr:cNvGrpSpPr/>
      </xdr:nvGrpSpPr>
      <xdr:grpSpPr>
        <a:xfrm>
          <a:off x="20507325" y="1685924"/>
          <a:ext cx="7610476" cy="3448051"/>
          <a:chOff x="20507325" y="1685924"/>
          <a:chExt cx="7610476" cy="3448051"/>
        </a:xfrm>
      </xdr:grpSpPr>
      <xdr:grpSp>
        <xdr:nvGrpSpPr>
          <xdr:cNvPr id="8" name="7 Grupo"/>
          <xdr:cNvGrpSpPr/>
        </xdr:nvGrpSpPr>
        <xdr:grpSpPr>
          <a:xfrm>
            <a:off x="20507325" y="1685924"/>
            <a:ext cx="7610476" cy="3448051"/>
            <a:chOff x="20469225" y="1619249"/>
            <a:chExt cx="7610476" cy="3448051"/>
          </a:xfrm>
        </xdr:grpSpPr>
        <xdr:graphicFrame macro="">
          <xdr:nvGraphicFramePr>
            <xdr:cNvPr id="2" name="1 Gráfico"/>
            <xdr:cNvGraphicFramePr/>
          </xdr:nvGraphicFramePr>
          <xdr:xfrm>
            <a:off x="20469225" y="1619249"/>
            <a:ext cx="7610476" cy="344805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2 CuadroTexto"/>
            <xdr:cNvSpPr txBox="1"/>
          </xdr:nvSpPr>
          <xdr:spPr>
            <a:xfrm>
              <a:off x="26289000" y="3057525"/>
              <a:ext cx="1609725" cy="2952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100"/>
                <a:t>PLANTACIONES</a:t>
              </a:r>
              <a:r>
                <a:rPr lang="es-ES" sz="1100" baseline="0"/>
                <a:t> JÓVENES</a:t>
              </a:r>
              <a:endParaRPr lang="es-ES" sz="1100"/>
            </a:p>
          </xdr:txBody>
        </xdr:sp>
        <xdr:cxnSp macro="">
          <xdr:nvCxnSpPr>
            <xdr:cNvPr id="5" name="4 Conector recto"/>
            <xdr:cNvCxnSpPr/>
          </xdr:nvCxnSpPr>
          <xdr:spPr>
            <a:xfrm rot="16200000" flipV="1">
              <a:off x="25622251" y="3686175"/>
              <a:ext cx="1333501" cy="2"/>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 name="6 Flecha derecha"/>
            <xdr:cNvSpPr/>
          </xdr:nvSpPr>
          <xdr:spPr>
            <a:xfrm>
              <a:off x="26317575" y="2743200"/>
              <a:ext cx="504825"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grpSp>
      <xdr:sp macro="" textlink="">
        <xdr:nvSpPr>
          <xdr:cNvPr id="9" name="8 CuadroTexto"/>
          <xdr:cNvSpPr txBox="1"/>
        </xdr:nvSpPr>
        <xdr:spPr>
          <a:xfrm>
            <a:off x="26936699" y="2581275"/>
            <a:ext cx="1152525" cy="495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400"/>
              <a:t>36%</a:t>
            </a:r>
            <a:r>
              <a:rPr lang="es-ES" sz="1400" baseline="0"/>
              <a:t> del total superficie</a:t>
            </a:r>
            <a:endParaRPr lang="es-ES" sz="1400"/>
          </a:p>
        </xdr:txBody>
      </xdr:sp>
    </xdr:grpSp>
    <xdr:clientData/>
  </xdr:twoCellAnchor>
  <xdr:twoCellAnchor>
    <xdr:from>
      <xdr:col>3</xdr:col>
      <xdr:colOff>742949</xdr:colOff>
      <xdr:row>185</xdr:row>
      <xdr:rowOff>180974</xdr:rowOff>
    </xdr:from>
    <xdr:to>
      <xdr:col>15</xdr:col>
      <xdr:colOff>161924</xdr:colOff>
      <xdr:row>205</xdr:row>
      <xdr:rowOff>123824</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19051</xdr:colOff>
      <xdr:row>0</xdr:row>
      <xdr:rowOff>219074</xdr:rowOff>
    </xdr:from>
    <xdr:to>
      <xdr:col>4</xdr:col>
      <xdr:colOff>400051</xdr:colOff>
      <xdr:row>4</xdr:row>
      <xdr:rowOff>190500</xdr:rowOff>
    </xdr:to>
    <xdr:sp macro="" textlink="">
      <xdr:nvSpPr>
        <xdr:cNvPr id="2" name="1 CuadroTexto"/>
        <xdr:cNvSpPr txBox="1"/>
      </xdr:nvSpPr>
      <xdr:spPr>
        <a:xfrm>
          <a:off x="19051" y="219074"/>
          <a:ext cx="3981450" cy="9239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s-ES" sz="1100" b="0" i="1" u="none" strike="noStrike">
              <a:solidFill>
                <a:srgbClr val="FF0000"/>
              </a:solidFill>
              <a:latin typeface="+mn-lt"/>
              <a:ea typeface="+mn-ea"/>
              <a:cs typeface="+mn-cs"/>
            </a:rPr>
            <a:t>NOTA:</a:t>
          </a:r>
        </a:p>
        <a:p>
          <a:pPr algn="l"/>
          <a:r>
            <a:rPr lang="es-ES" sz="1100" b="0" i="1" u="none" strike="noStrike">
              <a:solidFill>
                <a:sysClr val="windowText" lastClr="000000"/>
              </a:solidFill>
              <a:latin typeface="+mn-lt"/>
              <a:ea typeface="+mn-ea"/>
              <a:cs typeface="+mn-cs"/>
            </a:rPr>
            <a:t>En el  caso del avellano se trata de</a:t>
          </a:r>
          <a:r>
            <a:rPr lang="es-ES" sz="1100" b="0" i="1" u="none" strike="noStrike" baseline="0">
              <a:solidFill>
                <a:sysClr val="windowText" lastClr="000000"/>
              </a:solidFill>
              <a:latin typeface="+mn-lt"/>
              <a:ea typeface="+mn-ea"/>
              <a:cs typeface="+mn-cs"/>
            </a:rPr>
            <a:t> un cultivo estabilizado e incluso disminuyendo la superficie de cultivo, por lo que el análisis de edad, teniendo en cuenta la dificultad de la extracción con esta información, no será necesario. </a:t>
          </a:r>
          <a:endParaRPr lang="es-ES" sz="1100" i="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19051</xdr:colOff>
      <xdr:row>0</xdr:row>
      <xdr:rowOff>219074</xdr:rowOff>
    </xdr:from>
    <xdr:to>
      <xdr:col>4</xdr:col>
      <xdr:colOff>400051</xdr:colOff>
      <xdr:row>4</xdr:row>
      <xdr:rowOff>190500</xdr:rowOff>
    </xdr:to>
    <xdr:sp macro="" textlink="">
      <xdr:nvSpPr>
        <xdr:cNvPr id="3" name="2 CuadroTexto"/>
        <xdr:cNvSpPr txBox="1"/>
      </xdr:nvSpPr>
      <xdr:spPr>
        <a:xfrm>
          <a:off x="19051" y="219074"/>
          <a:ext cx="3981450" cy="9239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s-ES" sz="1100" b="0" i="1" u="none" strike="noStrike">
              <a:solidFill>
                <a:srgbClr val="FF0000"/>
              </a:solidFill>
              <a:latin typeface="+mn-lt"/>
              <a:ea typeface="+mn-ea"/>
              <a:cs typeface="+mn-cs"/>
            </a:rPr>
            <a:t>NOTA:</a:t>
          </a:r>
        </a:p>
        <a:p>
          <a:pPr algn="l"/>
          <a:r>
            <a:rPr lang="es-ES" sz="1100" b="0" i="1" u="none" strike="noStrike">
              <a:solidFill>
                <a:sysClr val="windowText" lastClr="000000"/>
              </a:solidFill>
              <a:latin typeface="+mn-lt"/>
              <a:ea typeface="+mn-ea"/>
              <a:cs typeface="+mn-cs"/>
            </a:rPr>
            <a:t>En el  caso del avellano se trata de</a:t>
          </a:r>
          <a:r>
            <a:rPr lang="es-ES" sz="1100" b="0" i="1" u="none" strike="noStrike" baseline="0">
              <a:solidFill>
                <a:sysClr val="windowText" lastClr="000000"/>
              </a:solidFill>
              <a:latin typeface="+mn-lt"/>
              <a:ea typeface="+mn-ea"/>
              <a:cs typeface="+mn-cs"/>
            </a:rPr>
            <a:t> un cultivo estabilizado e incluso disminuyendo la superficie de cultivo, por lo que el análisis de edad, teniendo en cuenta la dificultad de la extracción con esta información, no será necesario. </a:t>
          </a:r>
          <a:endParaRPr lang="es-ES" sz="1100" i="1">
            <a:solidFill>
              <a:sysClr val="windowText" lastClr="00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sheetPr>
    <pageSetUpPr fitToPage="1"/>
  </sheetPr>
  <dimension ref="A4:P7"/>
  <sheetViews>
    <sheetView showGridLines="0" topLeftCell="G32" workbookViewId="0">
      <selection activeCell="L98" sqref="L98"/>
    </sheetView>
  </sheetViews>
  <sheetFormatPr baseColWidth="10" defaultRowHeight="15"/>
  <sheetData>
    <row r="4" spans="1:16" ht="36.75" customHeight="1"/>
    <row r="7" spans="1:16" ht="15" customHeight="1">
      <c r="A7" s="233"/>
      <c r="B7" s="233"/>
      <c r="C7" s="233"/>
      <c r="D7" s="233"/>
      <c r="E7" s="233"/>
      <c r="F7" s="233"/>
      <c r="G7" s="233"/>
      <c r="H7" s="233"/>
      <c r="I7" s="233"/>
      <c r="J7" s="233"/>
      <c r="K7" s="233"/>
      <c r="L7" s="233"/>
      <c r="M7" s="233"/>
      <c r="N7" s="233"/>
      <c r="O7" s="233"/>
      <c r="P7" s="233"/>
    </row>
  </sheetData>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dimension ref="A1:S79"/>
  <sheetViews>
    <sheetView showGridLines="0" workbookViewId="0">
      <selection activeCell="E69" sqref="E69"/>
    </sheetView>
  </sheetViews>
  <sheetFormatPr baseColWidth="10" defaultRowHeight="15"/>
  <cols>
    <col min="1" max="1" width="17.7109375" customWidth="1"/>
    <col min="11" max="11" width="15.42578125" customWidth="1"/>
  </cols>
  <sheetData>
    <row r="1" spans="1:19" ht="18">
      <c r="A1" s="104" t="s">
        <v>388</v>
      </c>
    </row>
    <row r="3" spans="1:19" ht="18">
      <c r="A3" s="104" t="s">
        <v>398</v>
      </c>
      <c r="F3" s="4"/>
      <c r="K3" s="104" t="s">
        <v>399</v>
      </c>
      <c r="P3" s="4"/>
    </row>
    <row r="4" spans="1:19" ht="15.75" thickBot="1">
      <c r="B4" s="236">
        <v>2019</v>
      </c>
      <c r="C4" s="236"/>
      <c r="D4" s="236"/>
      <c r="E4" s="105">
        <v>2019</v>
      </c>
      <c r="F4" s="236">
        <v>2019</v>
      </c>
      <c r="G4" s="236"/>
      <c r="H4" s="236"/>
      <c r="I4" s="236"/>
      <c r="L4" s="236">
        <v>2019</v>
      </c>
      <c r="M4" s="236"/>
      <c r="N4" s="236"/>
      <c r="O4" s="105">
        <v>2019</v>
      </c>
      <c r="P4" s="236">
        <v>2019</v>
      </c>
      <c r="Q4" s="236"/>
      <c r="R4" s="236"/>
      <c r="S4" s="236"/>
    </row>
    <row r="5" spans="1:19" ht="15.75" thickBot="1">
      <c r="A5" t="s">
        <v>396</v>
      </c>
      <c r="B5" s="234" t="s">
        <v>389</v>
      </c>
      <c r="C5" s="235"/>
      <c r="D5" s="235"/>
      <c r="E5" s="106" t="s">
        <v>58</v>
      </c>
      <c r="F5" s="237" t="s">
        <v>392</v>
      </c>
      <c r="G5" s="238"/>
      <c r="H5" s="238"/>
      <c r="I5" s="239"/>
      <c r="K5" t="s">
        <v>396</v>
      </c>
      <c r="L5" s="234" t="s">
        <v>389</v>
      </c>
      <c r="M5" s="235"/>
      <c r="N5" s="235"/>
      <c r="O5" s="106" t="s">
        <v>58</v>
      </c>
      <c r="P5" s="237" t="s">
        <v>392</v>
      </c>
      <c r="Q5" s="238"/>
      <c r="R5" s="238"/>
      <c r="S5" s="239"/>
    </row>
    <row r="6" spans="1:19" ht="45.75" thickBot="1">
      <c r="B6" s="116" t="s">
        <v>390</v>
      </c>
      <c r="C6" s="118" t="s">
        <v>400</v>
      </c>
      <c r="D6" s="117" t="s">
        <v>401</v>
      </c>
      <c r="E6" s="115" t="s">
        <v>391</v>
      </c>
      <c r="F6" s="107" t="s">
        <v>393</v>
      </c>
      <c r="G6" s="108" t="s">
        <v>394</v>
      </c>
      <c r="H6" s="108" t="s">
        <v>395</v>
      </c>
      <c r="I6" s="109" t="s">
        <v>397</v>
      </c>
      <c r="L6" s="116" t="s">
        <v>390</v>
      </c>
      <c r="M6" s="118" t="s">
        <v>400</v>
      </c>
      <c r="N6" s="117" t="s">
        <v>401</v>
      </c>
      <c r="O6" s="115" t="s">
        <v>391</v>
      </c>
      <c r="P6" s="107" t="s">
        <v>393</v>
      </c>
      <c r="Q6" s="108" t="s">
        <v>394</v>
      </c>
      <c r="R6" s="108" t="s">
        <v>395</v>
      </c>
      <c r="S6" s="109" t="s">
        <v>397</v>
      </c>
    </row>
    <row r="7" spans="1:19">
      <c r="A7" s="110" t="s">
        <v>136</v>
      </c>
      <c r="B7" s="111">
        <f>'ALM - SEC'!F236</f>
        <v>481638.09000000008</v>
      </c>
      <c r="C7" s="112">
        <f>'ALM - SEC'!AP124+'ALM - SEC'!AP132</f>
        <v>443581.41000000003</v>
      </c>
      <c r="D7" s="113">
        <f>'ALM - SEC'!E236+'ALM - SEC'!D236</f>
        <v>38056.68</v>
      </c>
      <c r="E7" s="114">
        <v>582174</v>
      </c>
      <c r="F7" s="111">
        <f>I7-G7-H7</f>
        <v>447595.38769999996</v>
      </c>
      <c r="G7" s="112">
        <v>97350.246899999998</v>
      </c>
      <c r="H7" s="112">
        <v>24691.0337</v>
      </c>
      <c r="I7" s="113">
        <v>569636.66830000002</v>
      </c>
      <c r="K7" s="110" t="s">
        <v>136</v>
      </c>
      <c r="L7" s="111">
        <f>'ALM - REG'!F195</f>
        <v>85889.609999999986</v>
      </c>
      <c r="M7" s="112">
        <f>'ALM - REG'!AN85+'ALM - REG'!AN93</f>
        <v>75294.579999999987</v>
      </c>
      <c r="N7" s="113">
        <f>'ALM - REG'!D195+'ALM - REG'!E195</f>
        <v>10595.029999999999</v>
      </c>
      <c r="O7" s="114">
        <v>105051</v>
      </c>
      <c r="P7" s="111">
        <f>S7-Q7-R7</f>
        <v>129837.274</v>
      </c>
      <c r="Q7" s="112"/>
      <c r="R7" s="112">
        <v>681.6191</v>
      </c>
      <c r="S7" s="113">
        <v>130518.8931</v>
      </c>
    </row>
    <row r="8" spans="1:19" s="31" customFormat="1" ht="30.75" thickBot="1">
      <c r="A8" s="149" t="s">
        <v>411</v>
      </c>
      <c r="B8" s="150"/>
      <c r="C8" s="151"/>
      <c r="D8" s="152">
        <f>D7/B7</f>
        <v>7.9015096168992771E-2</v>
      </c>
      <c r="E8" s="153">
        <f>C7/E7</f>
        <v>0.76193957476630703</v>
      </c>
      <c r="F8" s="154">
        <f>C7/F7</f>
        <v>0.99103212899349558</v>
      </c>
      <c r="G8" s="151"/>
      <c r="H8" s="151"/>
      <c r="I8" s="152"/>
      <c r="K8" s="149" t="s">
        <v>411</v>
      </c>
      <c r="L8" s="150"/>
      <c r="M8" s="151"/>
      <c r="N8" s="152">
        <f>N7/L7</f>
        <v>0.12335636405846995</v>
      </c>
      <c r="O8" s="153">
        <f>M7/O7</f>
        <v>0.71674310572959787</v>
      </c>
      <c r="P8" s="154">
        <f>M7/P7</f>
        <v>0.57991497880647114</v>
      </c>
      <c r="Q8" s="151"/>
      <c r="R8" s="151"/>
      <c r="S8" s="152"/>
    </row>
    <row r="10" spans="1:19" ht="15.75" thickBot="1">
      <c r="B10" s="236">
        <v>2019</v>
      </c>
      <c r="C10" s="236"/>
      <c r="D10" s="236"/>
      <c r="E10" s="105">
        <v>2019</v>
      </c>
      <c r="F10" s="236">
        <v>2019</v>
      </c>
      <c r="G10" s="236"/>
      <c r="H10" s="236"/>
      <c r="I10" s="236"/>
      <c r="L10" s="236">
        <v>2019</v>
      </c>
      <c r="M10" s="236"/>
      <c r="N10" s="236"/>
      <c r="O10" s="105">
        <v>2019</v>
      </c>
      <c r="P10" s="236">
        <v>2019</v>
      </c>
      <c r="Q10" s="236"/>
      <c r="R10" s="236"/>
      <c r="S10" s="236"/>
    </row>
    <row r="11" spans="1:19" ht="15.75" thickBot="1">
      <c r="A11" t="s">
        <v>396</v>
      </c>
      <c r="B11" s="234" t="s">
        <v>389</v>
      </c>
      <c r="C11" s="235"/>
      <c r="D11" s="235"/>
      <c r="E11" s="106" t="s">
        <v>58</v>
      </c>
      <c r="F11" s="237" t="s">
        <v>392</v>
      </c>
      <c r="G11" s="238"/>
      <c r="H11" s="238"/>
      <c r="I11" s="239"/>
      <c r="K11" t="s">
        <v>396</v>
      </c>
      <c r="L11" s="234" t="s">
        <v>389</v>
      </c>
      <c r="M11" s="235"/>
      <c r="N11" s="235"/>
      <c r="O11" s="106" t="s">
        <v>58</v>
      </c>
      <c r="P11" s="237" t="s">
        <v>392</v>
      </c>
      <c r="Q11" s="238"/>
      <c r="R11" s="238"/>
      <c r="S11" s="239"/>
    </row>
    <row r="12" spans="1:19" ht="60.75" thickBot="1">
      <c r="B12" s="116" t="s">
        <v>390</v>
      </c>
      <c r="C12" s="118" t="s">
        <v>402</v>
      </c>
      <c r="D12" s="117" t="s">
        <v>403</v>
      </c>
      <c r="E12" s="115" t="s">
        <v>391</v>
      </c>
      <c r="F12" s="107" t="s">
        <v>393</v>
      </c>
      <c r="G12" s="108" t="s">
        <v>394</v>
      </c>
      <c r="H12" s="108" t="s">
        <v>395</v>
      </c>
      <c r="I12" s="109" t="s">
        <v>397</v>
      </c>
      <c r="L12" s="116" t="s">
        <v>390</v>
      </c>
      <c r="M12" s="118" t="s">
        <v>402</v>
      </c>
      <c r="N12" s="117" t="s">
        <v>403</v>
      </c>
      <c r="O12" s="115" t="s">
        <v>391</v>
      </c>
      <c r="P12" s="107" t="s">
        <v>393</v>
      </c>
      <c r="Q12" s="108" t="s">
        <v>394</v>
      </c>
      <c r="R12" s="108" t="s">
        <v>395</v>
      </c>
      <c r="S12" s="109" t="s">
        <v>397</v>
      </c>
    </row>
    <row r="13" spans="1:19">
      <c r="A13" s="110" t="s">
        <v>136</v>
      </c>
      <c r="B13" s="111">
        <f>B7</f>
        <v>481638.09000000008</v>
      </c>
      <c r="C13" s="112">
        <f>B13-D13</f>
        <v>444195.8000000001</v>
      </c>
      <c r="D13" s="113">
        <f>'ALM - SEC'!AP123+'ALM - SEC'!AP131</f>
        <v>37442.289999999994</v>
      </c>
      <c r="E13" s="114">
        <f>E7</f>
        <v>582174</v>
      </c>
      <c r="F13" s="111">
        <f>I13-G13-H13</f>
        <v>447595.38769999996</v>
      </c>
      <c r="G13" s="112">
        <v>97350.246899999998</v>
      </c>
      <c r="H13" s="112">
        <v>24691.0337</v>
      </c>
      <c r="I13" s="113">
        <v>569636.66830000002</v>
      </c>
      <c r="K13" s="110" t="s">
        <v>136</v>
      </c>
      <c r="L13" s="111">
        <f>L7</f>
        <v>85889.609999999986</v>
      </c>
      <c r="M13" s="112">
        <f>L13-N13</f>
        <v>77477.25999999998</v>
      </c>
      <c r="N13" s="113">
        <f>'ALM - REG'!AN84+'ALM - REG'!AN92</f>
        <v>8412.3500000000022</v>
      </c>
      <c r="O13" s="114">
        <f>O7</f>
        <v>105051</v>
      </c>
      <c r="P13" s="111">
        <f>P7</f>
        <v>129837.274</v>
      </c>
      <c r="Q13" s="112">
        <f t="shared" ref="Q13:S13" si="0">Q7</f>
        <v>0</v>
      </c>
      <c r="R13" s="112">
        <f t="shared" si="0"/>
        <v>681.6191</v>
      </c>
      <c r="S13" s="113">
        <f t="shared" si="0"/>
        <v>130518.8931</v>
      </c>
    </row>
    <row r="14" spans="1:19" s="31" customFormat="1" ht="30.75" thickBot="1">
      <c r="A14" s="149" t="s">
        <v>412</v>
      </c>
      <c r="B14" s="150"/>
      <c r="C14" s="151"/>
      <c r="D14" s="152">
        <f>D13/B13</f>
        <v>7.7739470314733591E-2</v>
      </c>
      <c r="E14" s="153">
        <f>C13/E13</f>
        <v>0.76299491217402371</v>
      </c>
      <c r="F14" s="154">
        <f>C13/F13</f>
        <v>0.99240477495206358</v>
      </c>
      <c r="G14" s="151"/>
      <c r="H14" s="151"/>
      <c r="I14" s="152"/>
      <c r="K14" s="149" t="s">
        <v>412</v>
      </c>
      <c r="L14" s="150"/>
      <c r="M14" s="151"/>
      <c r="N14" s="152">
        <f>N13/L13</f>
        <v>9.7943744301551769E-2</v>
      </c>
      <c r="O14" s="153">
        <f>M13/O13</f>
        <v>0.73752044245176129</v>
      </c>
      <c r="P14" s="154">
        <f>M13/P13</f>
        <v>0.59672586779663883</v>
      </c>
      <c r="Q14" s="151"/>
      <c r="R14" s="151"/>
      <c r="S14" s="152"/>
    </row>
    <row r="17" spans="1:16" ht="18">
      <c r="A17" s="104" t="s">
        <v>433</v>
      </c>
    </row>
    <row r="19" spans="1:16" ht="18">
      <c r="A19" s="104" t="s">
        <v>398</v>
      </c>
      <c r="F19" s="4"/>
      <c r="K19" s="104" t="s">
        <v>399</v>
      </c>
      <c r="P19" s="4"/>
    </row>
    <row r="20" spans="1:16" ht="15.75" thickBot="1">
      <c r="B20" s="236">
        <v>2019</v>
      </c>
      <c r="C20" s="236"/>
      <c r="D20" s="236"/>
      <c r="E20" s="105">
        <v>2019</v>
      </c>
      <c r="F20" s="196">
        <v>2019</v>
      </c>
      <c r="G20" s="183"/>
      <c r="H20" s="183"/>
      <c r="I20" s="183"/>
      <c r="L20" s="236">
        <v>2019</v>
      </c>
      <c r="M20" s="236"/>
      <c r="N20" s="236"/>
      <c r="O20" s="105">
        <v>2019</v>
      </c>
      <c r="P20" s="196">
        <v>2019</v>
      </c>
    </row>
    <row r="21" spans="1:16" ht="15.75" thickBot="1">
      <c r="A21" t="s">
        <v>396</v>
      </c>
      <c r="B21" s="234" t="s">
        <v>389</v>
      </c>
      <c r="C21" s="235"/>
      <c r="D21" s="235"/>
      <c r="E21" s="190" t="s">
        <v>58</v>
      </c>
      <c r="F21" s="188" t="s">
        <v>392</v>
      </c>
      <c r="G21" s="184"/>
      <c r="H21" s="184"/>
      <c r="I21" s="184"/>
      <c r="K21" t="s">
        <v>396</v>
      </c>
      <c r="L21" s="234" t="s">
        <v>389</v>
      </c>
      <c r="M21" s="235"/>
      <c r="N21" s="235"/>
      <c r="O21" s="190" t="s">
        <v>58</v>
      </c>
      <c r="P21" s="188" t="s">
        <v>392</v>
      </c>
    </row>
    <row r="22" spans="1:16" ht="45.75" thickBot="1">
      <c r="B22" s="116" t="s">
        <v>390</v>
      </c>
      <c r="C22" s="118" t="s">
        <v>400</v>
      </c>
      <c r="D22" s="117" t="s">
        <v>401</v>
      </c>
      <c r="E22" s="191" t="s">
        <v>391</v>
      </c>
      <c r="F22" s="194" t="s">
        <v>434</v>
      </c>
      <c r="G22" s="185"/>
      <c r="H22" s="185"/>
      <c r="I22" s="186"/>
      <c r="L22" s="116" t="s">
        <v>390</v>
      </c>
      <c r="M22" s="118" t="s">
        <v>400</v>
      </c>
      <c r="N22" s="117" t="s">
        <v>401</v>
      </c>
      <c r="O22" s="191" t="s">
        <v>391</v>
      </c>
      <c r="P22" s="194" t="s">
        <v>434</v>
      </c>
    </row>
    <row r="23" spans="1:16">
      <c r="A23" s="110" t="s">
        <v>136</v>
      </c>
      <c r="B23" s="111">
        <f>C23+D23</f>
        <v>29457.21478022508</v>
      </c>
      <c r="C23" s="112">
        <f>'PIST SEC'!AO40+'PIST SEC'!AO32</f>
        <v>29198.80478022508</v>
      </c>
      <c r="D23" s="113">
        <f>'PIST SEC'!AO37</f>
        <v>258.40999999999997</v>
      </c>
      <c r="E23" s="192">
        <v>27510</v>
      </c>
      <c r="F23" s="195">
        <v>19921.8567</v>
      </c>
      <c r="G23" s="187"/>
      <c r="H23" s="187"/>
      <c r="I23" s="186"/>
      <c r="K23" s="110" t="s">
        <v>136</v>
      </c>
      <c r="L23" s="111">
        <f>M23+N23</f>
        <v>8776.7899999999991</v>
      </c>
      <c r="M23" s="112">
        <f>'PIST REG'!AL25+'PIST REG'!AL33</f>
        <v>8510.3799999999992</v>
      </c>
      <c r="N23" s="113">
        <f>'PIST REG'!AL30</f>
        <v>266.40999999999997</v>
      </c>
      <c r="O23" s="192">
        <v>11946</v>
      </c>
      <c r="P23" s="195">
        <v>12191.819600000001</v>
      </c>
    </row>
    <row r="24" spans="1:16" ht="30.75" thickBot="1">
      <c r="A24" s="149" t="s">
        <v>411</v>
      </c>
      <c r="B24" s="150"/>
      <c r="C24" s="151"/>
      <c r="D24" s="152">
        <f>D23/B23</f>
        <v>8.7723840128114614E-3</v>
      </c>
      <c r="E24" s="193">
        <f>C23/E23</f>
        <v>1.0613887597319185</v>
      </c>
      <c r="F24" s="189">
        <f>C23/F23</f>
        <v>1.465666841194831</v>
      </c>
      <c r="G24" s="128"/>
      <c r="H24" s="128"/>
      <c r="I24" s="186"/>
      <c r="J24" s="31"/>
      <c r="K24" s="149" t="s">
        <v>411</v>
      </c>
      <c r="L24" s="150"/>
      <c r="M24" s="151"/>
      <c r="N24" s="152">
        <f>N23/L23</f>
        <v>3.0353922105917995E-2</v>
      </c>
      <c r="O24" s="193">
        <f>M23/O23</f>
        <v>0.71240415201741158</v>
      </c>
      <c r="P24" s="189">
        <f>M23/P23</f>
        <v>0.69804018425600711</v>
      </c>
    </row>
    <row r="26" spans="1:16" ht="15.75" thickBot="1">
      <c r="B26" s="236">
        <v>2019</v>
      </c>
      <c r="C26" s="236"/>
      <c r="D26" s="236"/>
      <c r="E26" s="105">
        <v>2019</v>
      </c>
      <c r="F26" s="196">
        <v>2019</v>
      </c>
      <c r="L26" s="236">
        <v>2019</v>
      </c>
      <c r="M26" s="236"/>
      <c r="N26" s="236"/>
      <c r="O26" s="105">
        <v>2019</v>
      </c>
      <c r="P26" s="196">
        <v>2019</v>
      </c>
    </row>
    <row r="27" spans="1:16" ht="15.75" thickBot="1">
      <c r="A27" t="s">
        <v>396</v>
      </c>
      <c r="B27" s="234" t="s">
        <v>389</v>
      </c>
      <c r="C27" s="235"/>
      <c r="D27" s="235"/>
      <c r="E27" s="190" t="s">
        <v>58</v>
      </c>
      <c r="F27" s="188" t="s">
        <v>392</v>
      </c>
      <c r="K27" t="s">
        <v>396</v>
      </c>
      <c r="L27" s="234" t="s">
        <v>389</v>
      </c>
      <c r="M27" s="235"/>
      <c r="N27" s="235"/>
      <c r="O27" s="190" t="s">
        <v>58</v>
      </c>
      <c r="P27" s="188" t="s">
        <v>392</v>
      </c>
    </row>
    <row r="28" spans="1:16" ht="60.75" thickBot="1">
      <c r="B28" s="116" t="s">
        <v>390</v>
      </c>
      <c r="C28" s="118" t="s">
        <v>402</v>
      </c>
      <c r="D28" s="117" t="s">
        <v>403</v>
      </c>
      <c r="E28" s="191" t="s">
        <v>391</v>
      </c>
      <c r="F28" s="194" t="s">
        <v>434</v>
      </c>
      <c r="L28" s="116" t="s">
        <v>390</v>
      </c>
      <c r="M28" s="118" t="s">
        <v>402</v>
      </c>
      <c r="N28" s="117" t="s">
        <v>403</v>
      </c>
      <c r="O28" s="191" t="s">
        <v>391</v>
      </c>
      <c r="P28" s="194" t="s">
        <v>434</v>
      </c>
    </row>
    <row r="29" spans="1:16">
      <c r="A29" s="110" t="s">
        <v>136</v>
      </c>
      <c r="B29" s="111">
        <f>B23</f>
        <v>29457.21478022508</v>
      </c>
      <c r="C29" s="112">
        <f>B29-D29</f>
        <v>21341.104780225083</v>
      </c>
      <c r="D29" s="113">
        <f>'PIST SEC'!AO39+'PIST SEC'!AO31</f>
        <v>8116.1099999999988</v>
      </c>
      <c r="E29" s="192">
        <v>27510</v>
      </c>
      <c r="F29" s="195">
        <v>19921.8567</v>
      </c>
      <c r="K29" s="110" t="s">
        <v>136</v>
      </c>
      <c r="L29" s="111">
        <f>L23</f>
        <v>8776.7899999999991</v>
      </c>
      <c r="M29" s="112">
        <f>L29-N29</f>
        <v>6359.98</v>
      </c>
      <c r="N29" s="113">
        <f>'PIST REG'!AL24+'PIST REG'!AL32</f>
        <v>2416.81</v>
      </c>
      <c r="O29" s="192">
        <v>11946</v>
      </c>
      <c r="P29" s="195">
        <v>12191.819600000001</v>
      </c>
    </row>
    <row r="30" spans="1:16" ht="30.75" thickBot="1">
      <c r="A30" s="149" t="s">
        <v>411</v>
      </c>
      <c r="B30" s="150"/>
      <c r="C30" s="151"/>
      <c r="D30" s="152">
        <f>D29/B29</f>
        <v>0.2755219751953068</v>
      </c>
      <c r="E30" s="193">
        <f>C29/E29</f>
        <v>0.77575807997910151</v>
      </c>
      <c r="F30" s="189">
        <f>C29/F29</f>
        <v>1.0712407533894712</v>
      </c>
      <c r="K30" s="149" t="s">
        <v>411</v>
      </c>
      <c r="L30" s="150"/>
      <c r="M30" s="151"/>
      <c r="N30" s="152">
        <f>N29/L29</f>
        <v>0.27536377194851425</v>
      </c>
      <c r="O30" s="193">
        <f>M29/O29</f>
        <v>0.53239410681399624</v>
      </c>
      <c r="P30" s="189">
        <f>M29/P29</f>
        <v>0.52165962166959878</v>
      </c>
    </row>
    <row r="33" spans="1:6" ht="18">
      <c r="A33" s="104" t="s">
        <v>460</v>
      </c>
    </row>
    <row r="35" spans="1:6" ht="15.75" thickBot="1">
      <c r="B35" s="236">
        <v>2019</v>
      </c>
      <c r="C35" s="236"/>
      <c r="D35" s="236"/>
      <c r="E35" s="105">
        <v>2019</v>
      </c>
      <c r="F35" s="196">
        <v>2019</v>
      </c>
    </row>
    <row r="36" spans="1:6" ht="15.75" thickBot="1">
      <c r="A36" t="s">
        <v>396</v>
      </c>
      <c r="B36" s="234" t="s">
        <v>389</v>
      </c>
      <c r="C36" s="235"/>
      <c r="D36" s="235"/>
      <c r="E36" s="190" t="s">
        <v>58</v>
      </c>
      <c r="F36" s="188" t="s">
        <v>392</v>
      </c>
    </row>
    <row r="37" spans="1:6" ht="45.75" thickBot="1">
      <c r="B37" s="116" t="s">
        <v>390</v>
      </c>
      <c r="C37" s="118" t="s">
        <v>400</v>
      </c>
      <c r="D37" s="117" t="s">
        <v>401</v>
      </c>
      <c r="E37" s="191" t="s">
        <v>391</v>
      </c>
      <c r="F37" s="194" t="s">
        <v>461</v>
      </c>
    </row>
    <row r="38" spans="1:6">
      <c r="A38" s="110" t="s">
        <v>136</v>
      </c>
      <c r="B38" s="111">
        <f>NOGAL!X72</f>
        <v>8899.6899999999987</v>
      </c>
      <c r="C38" s="112">
        <f>B38-D38</f>
        <v>7769.7699999999986</v>
      </c>
      <c r="D38" s="113">
        <f>NOGAL!W72</f>
        <v>1129.9199999999998</v>
      </c>
      <c r="E38" s="192">
        <v>11444</v>
      </c>
      <c r="F38" s="195">
        <v>15204</v>
      </c>
    </row>
    <row r="39" spans="1:6" ht="30.75" thickBot="1">
      <c r="A39" s="149" t="s">
        <v>411</v>
      </c>
      <c r="B39" s="150"/>
      <c r="C39" s="151"/>
      <c r="D39" s="152">
        <f>D38/B38</f>
        <v>0.12696172563314004</v>
      </c>
      <c r="E39" s="193">
        <f>C38/E38</f>
        <v>0.67893830828381674</v>
      </c>
      <c r="F39" s="189">
        <f>C38/F38</f>
        <v>0.51103459615890545</v>
      </c>
    </row>
    <row r="41" spans="1:6" ht="15.75" thickBot="1">
      <c r="B41" s="236">
        <v>2019</v>
      </c>
      <c r="C41" s="236"/>
      <c r="D41" s="236"/>
      <c r="E41" s="105">
        <v>2019</v>
      </c>
      <c r="F41" s="196">
        <v>2019</v>
      </c>
    </row>
    <row r="42" spans="1:6" ht="15.75" thickBot="1">
      <c r="A42" t="s">
        <v>396</v>
      </c>
      <c r="B42" s="234" t="s">
        <v>389</v>
      </c>
      <c r="C42" s="235"/>
      <c r="D42" s="235"/>
      <c r="E42" s="190" t="s">
        <v>58</v>
      </c>
      <c r="F42" s="188" t="s">
        <v>392</v>
      </c>
    </row>
    <row r="43" spans="1:6" ht="49.5" customHeight="1" thickBot="1">
      <c r="B43" s="116" t="s">
        <v>390</v>
      </c>
      <c r="C43" s="118" t="s">
        <v>402</v>
      </c>
      <c r="D43" s="117" t="s">
        <v>403</v>
      </c>
      <c r="E43" s="191" t="s">
        <v>391</v>
      </c>
      <c r="F43" s="194" t="s">
        <v>461</v>
      </c>
    </row>
    <row r="44" spans="1:6">
      <c r="A44" s="110" t="s">
        <v>136</v>
      </c>
      <c r="B44" s="111">
        <f>B38</f>
        <v>8899.6899999999987</v>
      </c>
      <c r="C44" s="112">
        <f>B44-D44</f>
        <v>7092.4699999999993</v>
      </c>
      <c r="D44" s="113">
        <f>NOGAL!X71</f>
        <v>1807.2199999999996</v>
      </c>
      <c r="E44" s="192">
        <f>E38</f>
        <v>11444</v>
      </c>
      <c r="F44" s="195">
        <f>F38</f>
        <v>15204</v>
      </c>
    </row>
    <row r="45" spans="1:6" ht="30.75" thickBot="1">
      <c r="A45" s="149" t="s">
        <v>411</v>
      </c>
      <c r="B45" s="150"/>
      <c r="C45" s="151"/>
      <c r="D45" s="152">
        <f>D44/B44</f>
        <v>0.20306550003427085</v>
      </c>
      <c r="E45" s="193">
        <f>C44/E44</f>
        <v>0.61975445648374683</v>
      </c>
      <c r="F45" s="189">
        <f>C44/F44</f>
        <v>0.46648710865561688</v>
      </c>
    </row>
    <row r="48" spans="1:6" ht="18">
      <c r="A48" s="104" t="s">
        <v>478</v>
      </c>
    </row>
    <row r="50" spans="1:16" ht="15.75" thickBot="1">
      <c r="B50" s="236">
        <v>2019</v>
      </c>
      <c r="C50" s="236"/>
      <c r="D50" s="236"/>
      <c r="E50" s="105">
        <v>2019</v>
      </c>
      <c r="F50" s="196">
        <v>2019</v>
      </c>
    </row>
    <row r="51" spans="1:16" ht="15.75" thickBot="1">
      <c r="A51" t="s">
        <v>396</v>
      </c>
      <c r="B51" s="234" t="s">
        <v>389</v>
      </c>
      <c r="C51" s="235"/>
      <c r="D51" s="235"/>
      <c r="E51" s="190" t="s">
        <v>58</v>
      </c>
      <c r="F51" s="188" t="s">
        <v>392</v>
      </c>
    </row>
    <row r="52" spans="1:16" ht="45.75" thickBot="1">
      <c r="B52" s="116" t="s">
        <v>390</v>
      </c>
      <c r="C52" s="118" t="s">
        <v>400</v>
      </c>
      <c r="D52" s="117" t="s">
        <v>401</v>
      </c>
      <c r="E52" s="191" t="s">
        <v>391</v>
      </c>
      <c r="F52" s="194" t="s">
        <v>479</v>
      </c>
    </row>
    <row r="53" spans="1:16">
      <c r="A53" s="110" t="s">
        <v>136</v>
      </c>
      <c r="B53" s="111">
        <f>CASTAÑO!X56</f>
        <v>9128.3000000000029</v>
      </c>
      <c r="C53" s="112">
        <f>B53-D53</f>
        <v>9034.5900000000038</v>
      </c>
      <c r="D53" s="113">
        <f>CASTAÑO!W56</f>
        <v>93.710000000000008</v>
      </c>
      <c r="E53" s="192">
        <v>37118</v>
      </c>
      <c r="F53" s="195">
        <v>23736.6446</v>
      </c>
    </row>
    <row r="54" spans="1:16" ht="30.75" thickBot="1">
      <c r="A54" s="149" t="s">
        <v>411</v>
      </c>
      <c r="B54" s="150"/>
      <c r="C54" s="151"/>
      <c r="D54" s="152">
        <f>D53/B53</f>
        <v>1.0265876450160487E-2</v>
      </c>
      <c r="E54" s="193">
        <f>C53/E53</f>
        <v>0.24340185354814386</v>
      </c>
      <c r="F54" s="189">
        <f>C53/F53</f>
        <v>0.38061782329588423</v>
      </c>
    </row>
    <row r="56" spans="1:16" ht="15.75" thickBot="1">
      <c r="B56" s="236">
        <v>2019</v>
      </c>
      <c r="C56" s="236"/>
      <c r="D56" s="236"/>
      <c r="E56" s="105">
        <v>2019</v>
      </c>
      <c r="F56" s="196">
        <v>2019</v>
      </c>
    </row>
    <row r="57" spans="1:16" ht="15.75" thickBot="1">
      <c r="A57" t="s">
        <v>396</v>
      </c>
      <c r="B57" s="234" t="s">
        <v>389</v>
      </c>
      <c r="C57" s="235"/>
      <c r="D57" s="235"/>
      <c r="E57" s="190" t="s">
        <v>58</v>
      </c>
      <c r="F57" s="188" t="s">
        <v>392</v>
      </c>
    </row>
    <row r="58" spans="1:16" ht="49.5" customHeight="1" thickBot="1">
      <c r="B58" s="116" t="s">
        <v>390</v>
      </c>
      <c r="C58" s="118" t="s">
        <v>402</v>
      </c>
      <c r="D58" s="117" t="s">
        <v>403</v>
      </c>
      <c r="E58" s="191" t="s">
        <v>391</v>
      </c>
      <c r="F58" s="194" t="s">
        <v>479</v>
      </c>
    </row>
    <row r="59" spans="1:16">
      <c r="A59" s="110" t="s">
        <v>136</v>
      </c>
      <c r="B59" s="111">
        <f>B53</f>
        <v>9128.3000000000029</v>
      </c>
      <c r="C59" s="112">
        <f>B59-D59</f>
        <v>2622.3199999999997</v>
      </c>
      <c r="D59" s="113">
        <f>CASTAÑO!X55</f>
        <v>6505.9800000000032</v>
      </c>
      <c r="E59" s="192">
        <f>E53</f>
        <v>37118</v>
      </c>
      <c r="F59" s="195">
        <f>F53</f>
        <v>23736.6446</v>
      </c>
    </row>
    <row r="60" spans="1:16" ht="30.75" thickBot="1">
      <c r="A60" s="149" t="s">
        <v>411</v>
      </c>
      <c r="B60" s="150"/>
      <c r="C60" s="151"/>
      <c r="D60" s="152">
        <f>D59/B59</f>
        <v>0.71272635649573313</v>
      </c>
      <c r="E60" s="193">
        <f>C59/E59</f>
        <v>7.0648203028180395E-2</v>
      </c>
      <c r="F60" s="189">
        <f>C59/F59</f>
        <v>0.11047559771780043</v>
      </c>
    </row>
    <row r="62" spans="1:16" ht="18">
      <c r="A62" s="104" t="s">
        <v>462</v>
      </c>
    </row>
    <row r="63" spans="1:16" ht="18">
      <c r="A63" s="104"/>
    </row>
    <row r="64" spans="1:16" ht="18">
      <c r="A64" s="104" t="s">
        <v>398</v>
      </c>
      <c r="F64" s="4"/>
      <c r="K64" s="104" t="s">
        <v>399</v>
      </c>
      <c r="P64" s="4"/>
    </row>
    <row r="65" spans="1:16" ht="15.75" thickBot="1">
      <c r="B65" s="236">
        <v>2019</v>
      </c>
      <c r="C65" s="236"/>
      <c r="D65" s="236"/>
      <c r="E65" s="105">
        <v>2019</v>
      </c>
      <c r="F65" s="196">
        <v>2019</v>
      </c>
      <c r="L65" s="236">
        <v>2019</v>
      </c>
      <c r="M65" s="236"/>
      <c r="N65" s="236"/>
      <c r="O65" s="105">
        <v>2019</v>
      </c>
      <c r="P65" s="196">
        <v>2019</v>
      </c>
    </row>
    <row r="66" spans="1:16" ht="15.75" thickBot="1">
      <c r="A66" t="s">
        <v>396</v>
      </c>
      <c r="B66" s="234" t="s">
        <v>389</v>
      </c>
      <c r="C66" s="235"/>
      <c r="D66" s="235"/>
      <c r="E66" s="190" t="s">
        <v>58</v>
      </c>
      <c r="F66" s="188" t="s">
        <v>392</v>
      </c>
      <c r="K66" t="s">
        <v>396</v>
      </c>
      <c r="L66" s="234" t="s">
        <v>389</v>
      </c>
      <c r="M66" s="235"/>
      <c r="N66" s="235"/>
      <c r="O66" s="190" t="s">
        <v>58</v>
      </c>
      <c r="P66" s="188" t="s">
        <v>392</v>
      </c>
    </row>
    <row r="67" spans="1:16" ht="60.75" thickBot="1">
      <c r="B67" s="116" t="s">
        <v>390</v>
      </c>
      <c r="C67" s="118" t="s">
        <v>402</v>
      </c>
      <c r="D67" s="117" t="s">
        <v>403</v>
      </c>
      <c r="E67" s="191" t="s">
        <v>391</v>
      </c>
      <c r="F67" s="194" t="s">
        <v>463</v>
      </c>
      <c r="L67" s="116" t="s">
        <v>390</v>
      </c>
      <c r="M67" s="118" t="s">
        <v>402</v>
      </c>
      <c r="N67" s="117" t="s">
        <v>403</v>
      </c>
      <c r="O67" s="191" t="s">
        <v>391</v>
      </c>
      <c r="P67" s="194" t="s">
        <v>463</v>
      </c>
    </row>
    <row r="68" spans="1:16">
      <c r="A68" s="110" t="s">
        <v>136</v>
      </c>
      <c r="B68" s="111">
        <f>'AVELLANO '!AI49</f>
        <v>3461.36</v>
      </c>
      <c r="C68" s="112">
        <f>B68-D68</f>
        <v>3008.42</v>
      </c>
      <c r="D68" s="113">
        <f>'AVELLANO '!AI48</f>
        <v>452.94</v>
      </c>
      <c r="E68" s="192">
        <v>4830</v>
      </c>
      <c r="F68" s="195">
        <v>8333.9249999999993</v>
      </c>
      <c r="K68" s="110" t="s">
        <v>136</v>
      </c>
      <c r="L68" s="111">
        <f>'AVELLANO '!AI22</f>
        <v>7116.6900000000005</v>
      </c>
      <c r="M68" s="112">
        <f>L68-N68</f>
        <v>6650.0800000000008</v>
      </c>
      <c r="N68" s="113">
        <f>'AVELLANO '!AI21</f>
        <v>466.61</v>
      </c>
      <c r="O68" s="192">
        <v>8193</v>
      </c>
      <c r="P68" s="195">
        <v>7879.4381999999996</v>
      </c>
    </row>
    <row r="69" spans="1:16" ht="30.75" thickBot="1">
      <c r="A69" s="149" t="s">
        <v>411</v>
      </c>
      <c r="B69" s="150"/>
      <c r="C69" s="151"/>
      <c r="D69" s="152">
        <f>D68/B68</f>
        <v>0.13085607969121962</v>
      </c>
      <c r="E69" s="193">
        <f>C68/E68</f>
        <v>0.62286128364389237</v>
      </c>
      <c r="F69" s="189">
        <f>C68/F68</f>
        <v>0.36098477008132429</v>
      </c>
      <c r="K69" s="149" t="s">
        <v>411</v>
      </c>
      <c r="L69" s="150"/>
      <c r="M69" s="151"/>
      <c r="N69" s="152">
        <f>N68/L68</f>
        <v>6.5565592993371918E-2</v>
      </c>
      <c r="O69" s="193">
        <f>M68/O68</f>
        <v>0.81167826193091674</v>
      </c>
      <c r="P69" s="189">
        <f>M68/P68</f>
        <v>0.843978952712644</v>
      </c>
    </row>
    <row r="72" spans="1:16" ht="18">
      <c r="A72" s="104" t="s">
        <v>477</v>
      </c>
    </row>
    <row r="73" spans="1:16" ht="18">
      <c r="A73" s="104"/>
    </row>
    <row r="74" spans="1:16" ht="18">
      <c r="A74" s="104" t="s">
        <v>398</v>
      </c>
      <c r="F74" s="4"/>
      <c r="K74" s="104" t="s">
        <v>399</v>
      </c>
      <c r="P74" s="4"/>
    </row>
    <row r="75" spans="1:16" ht="15.75" thickBot="1">
      <c r="B75" s="236">
        <v>2019</v>
      </c>
      <c r="C75" s="236"/>
      <c r="D75" s="236"/>
      <c r="E75" s="105">
        <v>2019</v>
      </c>
      <c r="F75" s="196">
        <v>2019</v>
      </c>
      <c r="L75" s="236">
        <v>2019</v>
      </c>
      <c r="M75" s="236"/>
      <c r="N75" s="236"/>
      <c r="O75" s="105">
        <v>2019</v>
      </c>
      <c r="P75" s="196">
        <v>2019</v>
      </c>
    </row>
    <row r="76" spans="1:16" ht="15.75" thickBot="1">
      <c r="A76" t="s">
        <v>396</v>
      </c>
      <c r="B76" s="234" t="s">
        <v>389</v>
      </c>
      <c r="C76" s="235"/>
      <c r="D76" s="235"/>
      <c r="E76" s="190" t="s">
        <v>58</v>
      </c>
      <c r="F76" s="188" t="s">
        <v>392</v>
      </c>
      <c r="K76" t="s">
        <v>396</v>
      </c>
      <c r="L76" s="234" t="s">
        <v>389</v>
      </c>
      <c r="M76" s="235"/>
      <c r="N76" s="235"/>
      <c r="O76" s="190" t="s">
        <v>58</v>
      </c>
      <c r="P76" s="188" t="s">
        <v>392</v>
      </c>
    </row>
    <row r="77" spans="1:16" ht="60.75" thickBot="1">
      <c r="B77" s="116" t="s">
        <v>390</v>
      </c>
      <c r="C77" s="118" t="s">
        <v>402</v>
      </c>
      <c r="D77" s="117" t="s">
        <v>403</v>
      </c>
      <c r="E77" s="191" t="s">
        <v>391</v>
      </c>
      <c r="F77" s="194" t="s">
        <v>480</v>
      </c>
      <c r="L77" s="116" t="s">
        <v>390</v>
      </c>
      <c r="M77" s="118" t="s">
        <v>402</v>
      </c>
      <c r="N77" s="117" t="s">
        <v>403</v>
      </c>
      <c r="O77" s="191" t="s">
        <v>391</v>
      </c>
      <c r="P77" s="194" t="s">
        <v>480</v>
      </c>
    </row>
    <row r="78" spans="1:16">
      <c r="A78" s="110" t="s">
        <v>136</v>
      </c>
      <c r="B78" s="111">
        <f>ALGARROBO!U28</f>
        <v>13200.53</v>
      </c>
      <c r="C78" s="112">
        <f>B78-D78</f>
        <v>3001.4300000000003</v>
      </c>
      <c r="D78" s="113">
        <f>ALGARROBO!U27</f>
        <v>10199.1</v>
      </c>
      <c r="E78" s="192"/>
      <c r="F78" s="195">
        <v>41376.364699999998</v>
      </c>
      <c r="K78" s="110" t="s">
        <v>136</v>
      </c>
      <c r="L78" s="111">
        <f>ALGARROBO!U48</f>
        <v>695.72</v>
      </c>
      <c r="M78" s="112">
        <f>L78-N78</f>
        <v>90.600000000000023</v>
      </c>
      <c r="N78" s="113">
        <f>ALGARROBO!U47</f>
        <v>605.12</v>
      </c>
      <c r="O78" s="192"/>
      <c r="P78" s="195">
        <v>1262</v>
      </c>
    </row>
    <row r="79" spans="1:16" ht="30.75" thickBot="1">
      <c r="A79" s="149" t="s">
        <v>411</v>
      </c>
      <c r="B79" s="150"/>
      <c r="C79" s="151"/>
      <c r="D79" s="152">
        <f>D78/B78</f>
        <v>0.77262806872148315</v>
      </c>
      <c r="E79" s="193"/>
      <c r="F79" s="189">
        <f>C78/F78</f>
        <v>7.2539722176221066E-2</v>
      </c>
      <c r="K79" s="149" t="s">
        <v>411</v>
      </c>
      <c r="L79" s="150"/>
      <c r="M79" s="151"/>
      <c r="N79" s="152">
        <f>N78/L78</f>
        <v>0.86977519691830041</v>
      </c>
      <c r="O79" s="193"/>
      <c r="P79" s="189">
        <f>M78/P78</f>
        <v>7.1790808240887502E-2</v>
      </c>
    </row>
  </sheetData>
  <mergeCells count="40">
    <mergeCell ref="L27:N27"/>
    <mergeCell ref="B26:D26"/>
    <mergeCell ref="L21:N21"/>
    <mergeCell ref="L26:N26"/>
    <mergeCell ref="B21:D21"/>
    <mergeCell ref="L11:N11"/>
    <mergeCell ref="P11:S11"/>
    <mergeCell ref="B20:D20"/>
    <mergeCell ref="L20:N20"/>
    <mergeCell ref="B10:D10"/>
    <mergeCell ref="F10:I10"/>
    <mergeCell ref="B11:D11"/>
    <mergeCell ref="F11:I11"/>
    <mergeCell ref="L4:N4"/>
    <mergeCell ref="P4:S4"/>
    <mergeCell ref="L5:N5"/>
    <mergeCell ref="P5:S5"/>
    <mergeCell ref="L10:N10"/>
    <mergeCell ref="P10:S10"/>
    <mergeCell ref="B36:D36"/>
    <mergeCell ref="B41:D41"/>
    <mergeCell ref="B42:D42"/>
    <mergeCell ref="F5:I5"/>
    <mergeCell ref="B4:D4"/>
    <mergeCell ref="F4:I4"/>
    <mergeCell ref="B5:D5"/>
    <mergeCell ref="B35:D35"/>
    <mergeCell ref="B27:D27"/>
    <mergeCell ref="B76:D76"/>
    <mergeCell ref="L76:N76"/>
    <mergeCell ref="B50:D50"/>
    <mergeCell ref="B51:D51"/>
    <mergeCell ref="B56:D56"/>
    <mergeCell ref="B57:D57"/>
    <mergeCell ref="B65:D65"/>
    <mergeCell ref="B66:D66"/>
    <mergeCell ref="L65:N65"/>
    <mergeCell ref="L66:N66"/>
    <mergeCell ref="B75:D75"/>
    <mergeCell ref="L75:N7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R236"/>
  <sheetViews>
    <sheetView showGridLines="0" topLeftCell="A145" workbookViewId="0">
      <selection activeCell="D144" sqref="D144"/>
    </sheetView>
  </sheetViews>
  <sheetFormatPr baseColWidth="10" defaultRowHeight="15"/>
  <cols>
    <col min="1" max="1" width="28.42578125" customWidth="1"/>
    <col min="2" max="2" width="11.7109375" customWidth="1"/>
    <col min="5" max="5" width="13.140625" customWidth="1"/>
  </cols>
  <sheetData>
    <row r="1" spans="1:42" ht="18.75">
      <c r="A1" s="3" t="s">
        <v>413</v>
      </c>
    </row>
    <row r="2" spans="1:42" s="31" customFormat="1" ht="17.25" customHeight="1">
      <c r="A2" s="142" t="s">
        <v>410</v>
      </c>
      <c r="B2" s="62"/>
      <c r="C2" s="143" t="s">
        <v>414</v>
      </c>
      <c r="D2" s="62"/>
      <c r="E2" s="62"/>
      <c r="F2" s="62"/>
      <c r="G2" s="62"/>
      <c r="H2" s="62"/>
      <c r="J2" s="62"/>
      <c r="L2" s="144"/>
      <c r="M2" s="144"/>
      <c r="N2" s="144"/>
    </row>
    <row r="3" spans="1:42" s="31" customFormat="1" ht="17.25" customHeight="1">
      <c r="A3" s="145"/>
      <c r="B3" s="62"/>
      <c r="C3" s="146" t="s">
        <v>408</v>
      </c>
      <c r="D3" s="62"/>
      <c r="E3" s="62"/>
      <c r="F3" s="62"/>
      <c r="G3" s="62"/>
      <c r="H3" s="62"/>
      <c r="I3" s="62"/>
      <c r="J3" s="62"/>
      <c r="L3" s="144"/>
      <c r="M3" s="144"/>
      <c r="N3" s="144"/>
    </row>
    <row r="4" spans="1:42" s="31" customFormat="1" ht="17.25" customHeight="1">
      <c r="A4" s="145"/>
      <c r="B4" s="62"/>
      <c r="C4" s="146" t="s">
        <v>409</v>
      </c>
      <c r="D4" s="62"/>
      <c r="E4" s="62"/>
      <c r="F4" s="62"/>
      <c r="G4" s="62"/>
      <c r="H4" s="62"/>
      <c r="I4" s="62"/>
      <c r="J4" s="62"/>
      <c r="L4" s="144"/>
      <c r="M4" s="144"/>
      <c r="N4" s="144"/>
    </row>
    <row r="5" spans="1:42" s="31" customFormat="1" ht="17.25" customHeight="1">
      <c r="B5" s="62"/>
      <c r="C5" s="146" t="s">
        <v>407</v>
      </c>
      <c r="D5" s="62"/>
      <c r="E5" s="62"/>
      <c r="F5" s="62"/>
      <c r="G5" s="62"/>
      <c r="H5" s="62"/>
      <c r="I5" s="62"/>
      <c r="J5" s="62"/>
      <c r="L5" s="144"/>
      <c r="M5" s="144"/>
      <c r="N5" s="144"/>
    </row>
    <row r="6" spans="1:42" s="31" customFormat="1" ht="17.25" customHeight="1">
      <c r="C6" s="143" t="s">
        <v>385</v>
      </c>
    </row>
    <row r="7" spans="1:42" ht="18.75">
      <c r="A7" s="3" t="s">
        <v>424</v>
      </c>
      <c r="K7" s="93"/>
    </row>
    <row r="8" spans="1:42" s="4" customFormat="1">
      <c r="A8" s="26" t="s">
        <v>135</v>
      </c>
      <c r="B8" s="26" t="s">
        <v>35</v>
      </c>
      <c r="C8" s="26" t="s">
        <v>0</v>
      </c>
      <c r="D8" s="26" t="s">
        <v>1</v>
      </c>
      <c r="E8" s="26" t="s">
        <v>60</v>
      </c>
      <c r="F8" s="26" t="s">
        <v>87</v>
      </c>
      <c r="G8" s="26" t="s">
        <v>2</v>
      </c>
      <c r="H8" s="26" t="s">
        <v>37</v>
      </c>
      <c r="I8" s="26" t="s">
        <v>38</v>
      </c>
      <c r="J8" s="26" t="s">
        <v>3</v>
      </c>
      <c r="K8" s="26" t="s">
        <v>61</v>
      </c>
      <c r="L8" s="26" t="s">
        <v>4</v>
      </c>
      <c r="M8" s="26" t="s">
        <v>88</v>
      </c>
      <c r="N8" s="26" t="s">
        <v>5</v>
      </c>
      <c r="O8" s="26" t="s">
        <v>40</v>
      </c>
      <c r="P8" s="26" t="s">
        <v>6</v>
      </c>
      <c r="Q8" s="26" t="s">
        <v>62</v>
      </c>
      <c r="R8" s="26" t="s">
        <v>41</v>
      </c>
      <c r="S8" s="26" t="s">
        <v>63</v>
      </c>
      <c r="T8" s="26" t="s">
        <v>43</v>
      </c>
      <c r="U8" s="26" t="s">
        <v>64</v>
      </c>
      <c r="V8" s="26" t="s">
        <v>65</v>
      </c>
      <c r="W8" s="26" t="s">
        <v>7</v>
      </c>
      <c r="X8" s="26" t="s">
        <v>8</v>
      </c>
      <c r="Y8" s="26" t="s">
        <v>9</v>
      </c>
      <c r="Z8" s="26" t="s">
        <v>89</v>
      </c>
      <c r="AA8" s="26" t="s">
        <v>45</v>
      </c>
      <c r="AB8" s="26" t="s">
        <v>66</v>
      </c>
      <c r="AC8" s="26" t="s">
        <v>10</v>
      </c>
      <c r="AD8" s="26" t="s">
        <v>90</v>
      </c>
      <c r="AE8" s="26" t="s">
        <v>91</v>
      </c>
      <c r="AF8" s="26" t="s">
        <v>113</v>
      </c>
      <c r="AG8" s="26" t="s">
        <v>67</v>
      </c>
      <c r="AH8" s="26" t="s">
        <v>114</v>
      </c>
      <c r="AI8" s="26" t="s">
        <v>11</v>
      </c>
      <c r="AJ8" s="26" t="s">
        <v>12</v>
      </c>
      <c r="AK8" s="26" t="s">
        <v>13</v>
      </c>
      <c r="AL8" s="26" t="s">
        <v>48</v>
      </c>
      <c r="AM8" s="26" t="s">
        <v>14</v>
      </c>
      <c r="AN8" s="26" t="s">
        <v>15</v>
      </c>
      <c r="AO8" s="26" t="s">
        <v>16</v>
      </c>
      <c r="AP8" s="26" t="s">
        <v>136</v>
      </c>
    </row>
    <row r="9" spans="1:42">
      <c r="A9" s="14" t="s">
        <v>137</v>
      </c>
      <c r="B9" s="16"/>
      <c r="C9" s="16">
        <v>14943.860000000002</v>
      </c>
      <c r="D9" s="16">
        <v>2413.87</v>
      </c>
      <c r="E9" s="16">
        <v>13294.88</v>
      </c>
      <c r="F9" s="16">
        <v>0.16</v>
      </c>
      <c r="G9" s="16"/>
      <c r="H9" s="16">
        <v>1570.07</v>
      </c>
      <c r="I9" s="16">
        <v>2.37</v>
      </c>
      <c r="J9" s="16">
        <v>35.42</v>
      </c>
      <c r="K9" s="16">
        <v>87.63</v>
      </c>
      <c r="L9" s="16">
        <v>84.510000000000034</v>
      </c>
      <c r="M9" s="16">
        <v>2528.09</v>
      </c>
      <c r="N9" s="16">
        <v>42.719999999999992</v>
      </c>
      <c r="O9" s="16">
        <v>2417.16</v>
      </c>
      <c r="P9" s="16"/>
      <c r="Q9" s="16">
        <v>23696.770000000004</v>
      </c>
      <c r="R9" s="16">
        <v>11.959999999999999</v>
      </c>
      <c r="S9" s="16">
        <v>4.5200000000000005</v>
      </c>
      <c r="T9" s="16">
        <v>841.74000000000012</v>
      </c>
      <c r="U9" s="16"/>
      <c r="V9" s="16">
        <v>642.46999999999991</v>
      </c>
      <c r="W9" s="16">
        <v>496.76000000000005</v>
      </c>
      <c r="X9" s="16">
        <v>0.72</v>
      </c>
      <c r="Y9" s="16"/>
      <c r="Z9" s="16"/>
      <c r="AA9" s="16">
        <v>143.02000000000001</v>
      </c>
      <c r="AB9" s="16">
        <v>10978.060000000007</v>
      </c>
      <c r="AC9" s="16">
        <v>56.590000000000011</v>
      </c>
      <c r="AD9" s="16"/>
      <c r="AE9" s="16">
        <v>6.3800000000000008</v>
      </c>
      <c r="AF9" s="16"/>
      <c r="AG9" s="16">
        <v>170.43000000000004</v>
      </c>
      <c r="AH9" s="16">
        <v>143.02000000000001</v>
      </c>
      <c r="AI9" s="16">
        <v>2.17</v>
      </c>
      <c r="AJ9" s="16">
        <v>1751.5800000000002</v>
      </c>
      <c r="AK9" s="16">
        <v>4887.2700000000004</v>
      </c>
      <c r="AL9" s="16">
        <v>1588.1699999999998</v>
      </c>
      <c r="AM9" s="16">
        <v>30.549999999999997</v>
      </c>
      <c r="AN9" s="16">
        <v>35.450000000000003</v>
      </c>
      <c r="AO9" s="16">
        <v>9936.2500000000055</v>
      </c>
      <c r="AP9" s="16">
        <v>92844.62000000001</v>
      </c>
    </row>
    <row r="10" spans="1:42">
      <c r="A10" s="14" t="s">
        <v>138</v>
      </c>
      <c r="B10" s="16"/>
      <c r="C10" s="16">
        <v>4403.7700000000023</v>
      </c>
      <c r="D10" s="16">
        <v>3714.4200000000019</v>
      </c>
      <c r="E10" s="16">
        <v>9814.4900000000034</v>
      </c>
      <c r="F10" s="16"/>
      <c r="G10" s="16"/>
      <c r="H10" s="16">
        <v>146.44</v>
      </c>
      <c r="I10" s="16">
        <v>10.93</v>
      </c>
      <c r="J10" s="16">
        <v>23.9</v>
      </c>
      <c r="K10" s="16"/>
      <c r="L10" s="16">
        <v>1690.0299999999995</v>
      </c>
      <c r="M10" s="16">
        <v>644.11</v>
      </c>
      <c r="N10" s="16">
        <v>13.91</v>
      </c>
      <c r="O10" s="16">
        <v>1154.8700000000001</v>
      </c>
      <c r="P10" s="16"/>
      <c r="Q10" s="16">
        <v>13665.110000000002</v>
      </c>
      <c r="R10" s="16">
        <v>8.16</v>
      </c>
      <c r="S10" s="16">
        <v>142.88999999999999</v>
      </c>
      <c r="T10" s="16">
        <v>269.73</v>
      </c>
      <c r="U10" s="16"/>
      <c r="V10" s="16">
        <v>281.03000000000003</v>
      </c>
      <c r="W10" s="16">
        <v>266.42999999999989</v>
      </c>
      <c r="X10" s="16">
        <v>0.13</v>
      </c>
      <c r="Y10" s="16">
        <v>6.76</v>
      </c>
      <c r="Z10" s="16">
        <v>1.9</v>
      </c>
      <c r="AA10" s="16">
        <v>3113.52</v>
      </c>
      <c r="AB10" s="16">
        <v>16535.059999999994</v>
      </c>
      <c r="AC10" s="16">
        <v>30.680000000000003</v>
      </c>
      <c r="AD10" s="16"/>
      <c r="AE10" s="16">
        <v>308.63</v>
      </c>
      <c r="AF10" s="16">
        <v>0.24000000000000002</v>
      </c>
      <c r="AG10" s="16">
        <v>1.48</v>
      </c>
      <c r="AH10" s="16">
        <v>49.01</v>
      </c>
      <c r="AI10" s="16">
        <v>76.300000000000011</v>
      </c>
      <c r="AJ10" s="16">
        <v>3794.9600000000005</v>
      </c>
      <c r="AK10" s="16">
        <v>515.57999999999993</v>
      </c>
      <c r="AL10" s="16">
        <v>1418.8800000000003</v>
      </c>
      <c r="AM10" s="16">
        <v>2.19</v>
      </c>
      <c r="AN10" s="16">
        <v>8.26</v>
      </c>
      <c r="AO10" s="16">
        <v>3304.6000000000004</v>
      </c>
      <c r="AP10" s="16">
        <v>65418.400000000016</v>
      </c>
    </row>
    <row r="11" spans="1:42">
      <c r="A11" s="14" t="s">
        <v>139</v>
      </c>
      <c r="B11" s="16">
        <v>2.66</v>
      </c>
      <c r="C11" s="16">
        <v>5110.9199999999983</v>
      </c>
      <c r="D11" s="16">
        <v>197.73</v>
      </c>
      <c r="E11" s="16">
        <v>2686.6400000000003</v>
      </c>
      <c r="F11" s="16"/>
      <c r="G11" s="16"/>
      <c r="H11" s="16">
        <v>131.38</v>
      </c>
      <c r="I11" s="16">
        <v>5.0099999999999989</v>
      </c>
      <c r="J11" s="16">
        <v>4.25</v>
      </c>
      <c r="K11" s="16"/>
      <c r="L11" s="16">
        <v>98.859999999999985</v>
      </c>
      <c r="M11" s="16">
        <v>254.07</v>
      </c>
      <c r="N11" s="16">
        <v>72</v>
      </c>
      <c r="O11" s="16">
        <v>4283.079999999999</v>
      </c>
      <c r="P11" s="16"/>
      <c r="Q11" s="16">
        <v>5628.1700000000019</v>
      </c>
      <c r="R11" s="16">
        <v>9.42</v>
      </c>
      <c r="S11" s="16">
        <v>0.37</v>
      </c>
      <c r="T11" s="16">
        <v>2935.4099999999985</v>
      </c>
      <c r="U11" s="16">
        <v>1.51</v>
      </c>
      <c r="V11" s="16">
        <v>147.22000000000003</v>
      </c>
      <c r="W11" s="16">
        <v>1753.5</v>
      </c>
      <c r="X11" s="16">
        <v>0.31</v>
      </c>
      <c r="Y11" s="16">
        <v>6.33</v>
      </c>
      <c r="Z11" s="16">
        <v>5.24</v>
      </c>
      <c r="AA11" s="16">
        <v>80.38000000000001</v>
      </c>
      <c r="AB11" s="16">
        <v>5759.29</v>
      </c>
      <c r="AC11" s="16">
        <v>356.39</v>
      </c>
      <c r="AD11" s="16">
        <v>1.8499999999999999</v>
      </c>
      <c r="AE11" s="16">
        <v>91.279999999999973</v>
      </c>
      <c r="AF11" s="16">
        <v>0.1</v>
      </c>
      <c r="AG11" s="16">
        <v>30.86</v>
      </c>
      <c r="AH11" s="16">
        <v>76.02000000000001</v>
      </c>
      <c r="AI11" s="16">
        <v>18.779999999999998</v>
      </c>
      <c r="AJ11" s="16">
        <v>4733.05</v>
      </c>
      <c r="AK11" s="16">
        <v>460.63000000000011</v>
      </c>
      <c r="AL11" s="16">
        <v>6207.8000000000056</v>
      </c>
      <c r="AM11" s="16">
        <v>6.14</v>
      </c>
      <c r="AN11" s="16">
        <v>0.13</v>
      </c>
      <c r="AO11" s="16">
        <v>5633.2199999999984</v>
      </c>
      <c r="AP11" s="16">
        <v>46790</v>
      </c>
    </row>
    <row r="12" spans="1:42">
      <c r="A12" s="14" t="s">
        <v>140</v>
      </c>
      <c r="B12" s="16">
        <v>0.36</v>
      </c>
      <c r="C12" s="16">
        <v>1869.6499999999999</v>
      </c>
      <c r="D12" s="16">
        <v>1304.8199999999997</v>
      </c>
      <c r="E12" s="16">
        <v>7175.81</v>
      </c>
      <c r="F12" s="16">
        <v>4.5599999999999996</v>
      </c>
      <c r="G12" s="16"/>
      <c r="H12" s="16">
        <v>62.72</v>
      </c>
      <c r="I12" s="16">
        <v>9.2299999999999969</v>
      </c>
      <c r="J12" s="16">
        <v>162.07</v>
      </c>
      <c r="K12" s="16">
        <v>9.1700000000000017</v>
      </c>
      <c r="L12" s="16">
        <v>7718.5899999999992</v>
      </c>
      <c r="M12" s="16">
        <v>220.93000000000004</v>
      </c>
      <c r="N12" s="16">
        <v>107.76</v>
      </c>
      <c r="O12" s="16">
        <v>163.81</v>
      </c>
      <c r="P12" s="16"/>
      <c r="Q12" s="16">
        <v>3383.2400000000002</v>
      </c>
      <c r="R12" s="16">
        <v>25.48</v>
      </c>
      <c r="S12" s="16">
        <v>48.88</v>
      </c>
      <c r="T12" s="16">
        <v>584.98000000000013</v>
      </c>
      <c r="U12" s="16"/>
      <c r="V12" s="16">
        <v>162.58000000000004</v>
      </c>
      <c r="W12" s="16">
        <v>254.42</v>
      </c>
      <c r="X12" s="16">
        <v>2.5599999999999996</v>
      </c>
      <c r="Y12" s="16"/>
      <c r="Z12" s="16">
        <v>0.85</v>
      </c>
      <c r="AA12" s="16">
        <v>1751.6800000000003</v>
      </c>
      <c r="AB12" s="16">
        <v>4808.8500000000004</v>
      </c>
      <c r="AC12" s="16">
        <v>54.449999999999996</v>
      </c>
      <c r="AD12" s="16">
        <v>0.79</v>
      </c>
      <c r="AE12" s="16">
        <v>113.5</v>
      </c>
      <c r="AF12" s="16">
        <v>1.37</v>
      </c>
      <c r="AG12" s="16">
        <v>51.660000000000004</v>
      </c>
      <c r="AH12" s="16">
        <v>30.999999999999996</v>
      </c>
      <c r="AI12" s="16">
        <v>8.33</v>
      </c>
      <c r="AJ12" s="16">
        <v>939.14</v>
      </c>
      <c r="AK12" s="16">
        <v>263.7</v>
      </c>
      <c r="AL12" s="16">
        <v>3344.8000000000015</v>
      </c>
      <c r="AM12" s="16">
        <v>3.9199999999999995</v>
      </c>
      <c r="AN12" s="16">
        <v>1.81</v>
      </c>
      <c r="AO12" s="16">
        <v>730.5100000000001</v>
      </c>
      <c r="AP12" s="16">
        <v>35377.980000000003</v>
      </c>
    </row>
    <row r="13" spans="1:42">
      <c r="A13" s="14" t="s">
        <v>141</v>
      </c>
      <c r="B13" s="16">
        <v>0.17</v>
      </c>
      <c r="C13" s="16">
        <v>1203.0400000000002</v>
      </c>
      <c r="D13" s="16">
        <v>177.78000000000006</v>
      </c>
      <c r="E13" s="16">
        <v>1607.6999999999991</v>
      </c>
      <c r="F13" s="16"/>
      <c r="G13" s="16"/>
      <c r="H13" s="16">
        <v>38.829999999999991</v>
      </c>
      <c r="I13" s="16">
        <v>0.14000000000000001</v>
      </c>
      <c r="J13" s="16">
        <v>0.73</v>
      </c>
      <c r="K13" s="16"/>
      <c r="L13" s="16">
        <v>99.140000000000029</v>
      </c>
      <c r="M13" s="16">
        <v>50.870000000000012</v>
      </c>
      <c r="N13" s="16">
        <v>3.5100000000000002</v>
      </c>
      <c r="O13" s="16">
        <v>211.53000000000003</v>
      </c>
      <c r="P13" s="16"/>
      <c r="Q13" s="16">
        <v>5126.3799999999992</v>
      </c>
      <c r="R13" s="16">
        <v>0.72</v>
      </c>
      <c r="S13" s="16">
        <v>3.66</v>
      </c>
      <c r="T13" s="16">
        <v>621.69999999999993</v>
      </c>
      <c r="U13" s="16"/>
      <c r="V13" s="16">
        <v>51.7</v>
      </c>
      <c r="W13" s="16">
        <v>202.58</v>
      </c>
      <c r="X13" s="16"/>
      <c r="Y13" s="16"/>
      <c r="Z13" s="16"/>
      <c r="AA13" s="16">
        <v>107.56999999999998</v>
      </c>
      <c r="AB13" s="16">
        <v>3350.2299999999996</v>
      </c>
      <c r="AC13" s="16">
        <v>41.11</v>
      </c>
      <c r="AD13" s="16"/>
      <c r="AE13" s="16">
        <v>3.39</v>
      </c>
      <c r="AF13" s="16"/>
      <c r="AG13" s="16">
        <v>91.39</v>
      </c>
      <c r="AH13" s="16">
        <v>62.680000000000014</v>
      </c>
      <c r="AI13" s="16">
        <v>4.78</v>
      </c>
      <c r="AJ13" s="16">
        <v>336.48</v>
      </c>
      <c r="AK13" s="16">
        <v>177.95</v>
      </c>
      <c r="AL13" s="16">
        <v>1319.1900000000007</v>
      </c>
      <c r="AM13" s="16"/>
      <c r="AN13" s="16">
        <v>4.3999999999999995</v>
      </c>
      <c r="AO13" s="16">
        <v>916.41000000000008</v>
      </c>
      <c r="AP13" s="16">
        <v>15815.76</v>
      </c>
    </row>
    <row r="14" spans="1:42">
      <c r="A14" s="14" t="s">
        <v>142</v>
      </c>
      <c r="B14" s="16"/>
      <c r="C14" s="16">
        <v>961.28999999999962</v>
      </c>
      <c r="D14" s="16">
        <v>73.920000000000016</v>
      </c>
      <c r="E14" s="16">
        <v>670.59</v>
      </c>
      <c r="F14" s="16"/>
      <c r="G14" s="16"/>
      <c r="H14" s="16">
        <v>37.389999999999993</v>
      </c>
      <c r="I14" s="16">
        <v>0.42000000000000004</v>
      </c>
      <c r="J14" s="16"/>
      <c r="K14" s="16">
        <v>8.08</v>
      </c>
      <c r="L14" s="16">
        <v>56.150000000000013</v>
      </c>
      <c r="M14" s="16">
        <v>12.98</v>
      </c>
      <c r="N14" s="16">
        <v>8.08</v>
      </c>
      <c r="O14" s="16">
        <v>955.21000000000026</v>
      </c>
      <c r="P14" s="16"/>
      <c r="Q14" s="16">
        <v>1368.8800000000003</v>
      </c>
      <c r="R14" s="16"/>
      <c r="S14" s="16"/>
      <c r="T14" s="16">
        <v>151.44999999999996</v>
      </c>
      <c r="U14" s="16"/>
      <c r="V14" s="16">
        <v>86.919999999999987</v>
      </c>
      <c r="W14" s="16">
        <v>41.37</v>
      </c>
      <c r="X14" s="16"/>
      <c r="Y14" s="16"/>
      <c r="Z14" s="16"/>
      <c r="AA14" s="16">
        <v>21.62</v>
      </c>
      <c r="AB14" s="16">
        <v>2595.65</v>
      </c>
      <c r="AC14" s="16"/>
      <c r="AD14" s="16"/>
      <c r="AE14" s="16">
        <v>4.43</v>
      </c>
      <c r="AF14" s="16"/>
      <c r="AG14" s="16"/>
      <c r="AH14" s="16">
        <v>3.74</v>
      </c>
      <c r="AI14" s="16"/>
      <c r="AJ14" s="16">
        <v>45.97</v>
      </c>
      <c r="AK14" s="16">
        <v>79.169999999999987</v>
      </c>
      <c r="AL14" s="16">
        <v>534.59000000000015</v>
      </c>
      <c r="AM14" s="16">
        <v>2.52</v>
      </c>
      <c r="AN14" s="16"/>
      <c r="AO14" s="16">
        <v>436.06000000000023</v>
      </c>
      <c r="AP14" s="16">
        <v>8156.4800000000014</v>
      </c>
    </row>
    <row r="15" spans="1:42">
      <c r="A15" s="14" t="s">
        <v>143</v>
      </c>
      <c r="B15" s="16"/>
      <c r="C15" s="16">
        <v>924.19999999999982</v>
      </c>
      <c r="D15" s="16">
        <v>418.70999999999987</v>
      </c>
      <c r="E15" s="16">
        <v>96.110000000000014</v>
      </c>
      <c r="F15" s="16"/>
      <c r="G15" s="16"/>
      <c r="H15" s="16">
        <v>18.209999999999997</v>
      </c>
      <c r="I15" s="16">
        <v>0.11</v>
      </c>
      <c r="J15" s="16"/>
      <c r="K15" s="16"/>
      <c r="L15" s="16">
        <v>591.07999999999993</v>
      </c>
      <c r="M15" s="16">
        <v>127.85000000000001</v>
      </c>
      <c r="N15" s="16">
        <v>1.44</v>
      </c>
      <c r="O15" s="16">
        <v>405.03999999999996</v>
      </c>
      <c r="P15" s="16"/>
      <c r="Q15" s="16">
        <v>588.47999999999979</v>
      </c>
      <c r="R15" s="16">
        <v>0.86</v>
      </c>
      <c r="S15" s="16"/>
      <c r="T15" s="16">
        <v>90.74</v>
      </c>
      <c r="U15" s="16"/>
      <c r="V15" s="16">
        <v>36.739999999999995</v>
      </c>
      <c r="W15" s="16">
        <v>125.33999999999999</v>
      </c>
      <c r="X15" s="16"/>
      <c r="Y15" s="16"/>
      <c r="Z15" s="16"/>
      <c r="AA15" s="16">
        <v>49.56</v>
      </c>
      <c r="AB15" s="16">
        <v>1377.5699999999997</v>
      </c>
      <c r="AC15" s="16">
        <v>52.64</v>
      </c>
      <c r="AD15" s="16"/>
      <c r="AE15" s="16"/>
      <c r="AF15" s="16"/>
      <c r="AG15" s="16">
        <v>140.77000000000001</v>
      </c>
      <c r="AH15" s="16"/>
      <c r="AI15" s="16">
        <v>8.4300000000000015</v>
      </c>
      <c r="AJ15" s="16">
        <v>317.83</v>
      </c>
      <c r="AK15" s="16">
        <v>413.26000000000005</v>
      </c>
      <c r="AL15" s="16">
        <v>900.78000000000031</v>
      </c>
      <c r="AM15" s="16">
        <v>0.74</v>
      </c>
      <c r="AN15" s="16">
        <v>1.5</v>
      </c>
      <c r="AO15" s="16">
        <v>846.10999999999979</v>
      </c>
      <c r="AP15" s="16">
        <v>7534.0999999999995</v>
      </c>
    </row>
    <row r="16" spans="1:42">
      <c r="A16" s="14" t="s">
        <v>144</v>
      </c>
      <c r="B16" s="16"/>
      <c r="C16" s="16">
        <v>2033.8300000000004</v>
      </c>
      <c r="D16" s="16">
        <v>34.96</v>
      </c>
      <c r="E16" s="16">
        <v>447.24</v>
      </c>
      <c r="F16" s="16"/>
      <c r="G16" s="16"/>
      <c r="H16" s="16">
        <v>84.48</v>
      </c>
      <c r="I16" s="16"/>
      <c r="J16" s="16">
        <v>0.86</v>
      </c>
      <c r="K16" s="16">
        <v>49.37</v>
      </c>
      <c r="L16" s="16">
        <v>35.479999999999997</v>
      </c>
      <c r="M16" s="16">
        <v>124.11</v>
      </c>
      <c r="N16" s="16">
        <v>124.64999999999999</v>
      </c>
      <c r="O16" s="16">
        <v>615.50000000000011</v>
      </c>
      <c r="P16" s="16"/>
      <c r="Q16" s="16">
        <v>794.99000000000012</v>
      </c>
      <c r="R16" s="16"/>
      <c r="S16" s="16">
        <v>47.150000000000006</v>
      </c>
      <c r="T16" s="16">
        <v>124.50999999999999</v>
      </c>
      <c r="U16" s="16"/>
      <c r="V16" s="16">
        <v>216.82000000000002</v>
      </c>
      <c r="W16" s="16">
        <v>116.97999999999999</v>
      </c>
      <c r="X16" s="16">
        <v>0.88</v>
      </c>
      <c r="Y16" s="16">
        <v>0.04</v>
      </c>
      <c r="Z16" s="16"/>
      <c r="AA16" s="16">
        <v>137.73000000000002</v>
      </c>
      <c r="AB16" s="16">
        <v>355.34</v>
      </c>
      <c r="AC16" s="16">
        <v>31.450000000000003</v>
      </c>
      <c r="AD16" s="16"/>
      <c r="AE16" s="16"/>
      <c r="AF16" s="16"/>
      <c r="AG16" s="16">
        <v>371.11</v>
      </c>
      <c r="AH16" s="16">
        <v>1.24</v>
      </c>
      <c r="AI16" s="16"/>
      <c r="AJ16" s="16">
        <v>18.259999999999998</v>
      </c>
      <c r="AK16" s="16">
        <v>308.32000000000005</v>
      </c>
      <c r="AL16" s="16">
        <v>416.03000000000009</v>
      </c>
      <c r="AM16" s="16"/>
      <c r="AN16" s="16">
        <v>0.49</v>
      </c>
      <c r="AO16" s="16">
        <v>45.839999999999996</v>
      </c>
      <c r="AP16" s="16">
        <v>6537.6599999999989</v>
      </c>
    </row>
    <row r="17" spans="1:42">
      <c r="A17" s="14" t="s">
        <v>145</v>
      </c>
      <c r="B17" s="16"/>
      <c r="C17" s="16">
        <v>939.26</v>
      </c>
      <c r="D17" s="16">
        <v>49.97</v>
      </c>
      <c r="E17" s="16">
        <v>250.64</v>
      </c>
      <c r="F17" s="16"/>
      <c r="G17" s="16"/>
      <c r="H17" s="16">
        <v>46.500000000000007</v>
      </c>
      <c r="I17" s="16"/>
      <c r="J17" s="16">
        <v>1.78</v>
      </c>
      <c r="K17" s="16"/>
      <c r="L17" s="16">
        <v>88.919999999999987</v>
      </c>
      <c r="M17" s="16">
        <v>331.69</v>
      </c>
      <c r="N17" s="16"/>
      <c r="O17" s="16">
        <v>1296.1199999999997</v>
      </c>
      <c r="P17" s="16"/>
      <c r="Q17" s="16">
        <v>828.65999999999985</v>
      </c>
      <c r="R17" s="16">
        <v>2.36</v>
      </c>
      <c r="S17" s="16">
        <v>19.009999999999998</v>
      </c>
      <c r="T17" s="16">
        <v>265.57000000000005</v>
      </c>
      <c r="U17" s="16"/>
      <c r="V17" s="16">
        <v>0.83</v>
      </c>
      <c r="W17" s="16">
        <v>93.82</v>
      </c>
      <c r="X17" s="16"/>
      <c r="Y17" s="16"/>
      <c r="Z17" s="16"/>
      <c r="AA17" s="16">
        <v>18.03</v>
      </c>
      <c r="AB17" s="16">
        <v>153.05000000000001</v>
      </c>
      <c r="AC17" s="16">
        <v>3.9899999999999993</v>
      </c>
      <c r="AD17" s="16"/>
      <c r="AE17" s="16"/>
      <c r="AF17" s="16"/>
      <c r="AG17" s="16">
        <v>58.17</v>
      </c>
      <c r="AH17" s="16"/>
      <c r="AI17" s="16">
        <v>1.38</v>
      </c>
      <c r="AJ17" s="16">
        <v>87.759999999999991</v>
      </c>
      <c r="AK17" s="16">
        <v>1281.52</v>
      </c>
      <c r="AL17" s="16">
        <v>522.16</v>
      </c>
      <c r="AM17" s="16">
        <v>4.07</v>
      </c>
      <c r="AN17" s="16"/>
      <c r="AO17" s="16">
        <v>139.16</v>
      </c>
      <c r="AP17" s="16">
        <v>6484.4199999999983</v>
      </c>
    </row>
    <row r="18" spans="1:42">
      <c r="A18" s="14" t="s">
        <v>146</v>
      </c>
      <c r="B18" s="16"/>
      <c r="C18" s="16">
        <v>8.3699999999999992</v>
      </c>
      <c r="D18" s="16"/>
      <c r="E18" s="16">
        <v>158.15000000000006</v>
      </c>
      <c r="F18" s="16"/>
      <c r="G18" s="16"/>
      <c r="H18" s="16"/>
      <c r="I18" s="16"/>
      <c r="J18" s="16"/>
      <c r="K18" s="16"/>
      <c r="L18" s="16"/>
      <c r="M18" s="16">
        <v>4.41</v>
      </c>
      <c r="N18" s="16">
        <v>0.46</v>
      </c>
      <c r="O18" s="16"/>
      <c r="P18" s="16"/>
      <c r="Q18" s="16">
        <v>20.04</v>
      </c>
      <c r="R18" s="16"/>
      <c r="S18" s="16"/>
      <c r="T18" s="16">
        <v>0.53</v>
      </c>
      <c r="U18" s="16"/>
      <c r="V18" s="16"/>
      <c r="W18" s="16"/>
      <c r="X18" s="16"/>
      <c r="Y18" s="16"/>
      <c r="Z18" s="16"/>
      <c r="AA18" s="16"/>
      <c r="AB18" s="16">
        <v>3218.2900000000004</v>
      </c>
      <c r="AC18" s="16"/>
      <c r="AD18" s="16"/>
      <c r="AE18" s="16"/>
      <c r="AF18" s="16"/>
      <c r="AG18" s="16"/>
      <c r="AH18" s="16"/>
      <c r="AI18" s="16"/>
      <c r="AJ18" s="16">
        <v>3.9600000000000004</v>
      </c>
      <c r="AK18" s="16">
        <v>1.2</v>
      </c>
      <c r="AL18" s="16">
        <v>0.62</v>
      </c>
      <c r="AM18" s="16"/>
      <c r="AN18" s="16">
        <v>1.28</v>
      </c>
      <c r="AO18" s="16">
        <v>10.379999999999999</v>
      </c>
      <c r="AP18" s="16">
        <v>3427.6900000000005</v>
      </c>
    </row>
    <row r="19" spans="1:42">
      <c r="A19" s="14" t="s">
        <v>147</v>
      </c>
      <c r="B19" s="16"/>
      <c r="C19" s="16">
        <v>878.93000000000006</v>
      </c>
      <c r="D19" s="16">
        <v>35.79</v>
      </c>
      <c r="E19" s="16">
        <v>125.88000000000001</v>
      </c>
      <c r="F19" s="16"/>
      <c r="G19" s="16"/>
      <c r="H19" s="16">
        <v>68.440000000000012</v>
      </c>
      <c r="I19" s="16">
        <v>0.96</v>
      </c>
      <c r="J19" s="16">
        <v>2.06</v>
      </c>
      <c r="K19" s="16"/>
      <c r="L19" s="16">
        <v>10.92</v>
      </c>
      <c r="M19" s="16">
        <v>159.63000000000002</v>
      </c>
      <c r="N19" s="16">
        <v>49.46</v>
      </c>
      <c r="O19" s="16">
        <v>153.27000000000001</v>
      </c>
      <c r="P19" s="16"/>
      <c r="Q19" s="16">
        <v>235.85999999999999</v>
      </c>
      <c r="R19" s="16"/>
      <c r="S19" s="16">
        <v>50.28</v>
      </c>
      <c r="T19" s="16"/>
      <c r="U19" s="16">
        <v>1.61</v>
      </c>
      <c r="V19" s="16">
        <v>13.100000000000001</v>
      </c>
      <c r="W19" s="16">
        <v>5.8299999999999992</v>
      </c>
      <c r="X19" s="16">
        <v>0.43</v>
      </c>
      <c r="Y19" s="16"/>
      <c r="Z19" s="16"/>
      <c r="AA19" s="16">
        <v>4.58</v>
      </c>
      <c r="AB19" s="16">
        <v>933.17000000000007</v>
      </c>
      <c r="AC19" s="16">
        <v>0.78999999999999992</v>
      </c>
      <c r="AD19" s="16"/>
      <c r="AE19" s="16"/>
      <c r="AF19" s="16"/>
      <c r="AG19" s="16">
        <v>52.14</v>
      </c>
      <c r="AH19" s="16"/>
      <c r="AI19" s="16"/>
      <c r="AJ19" s="16">
        <v>6.75</v>
      </c>
      <c r="AK19" s="16">
        <v>221.96000000000004</v>
      </c>
      <c r="AL19" s="16">
        <v>81.070000000000007</v>
      </c>
      <c r="AM19" s="16">
        <v>1.35</v>
      </c>
      <c r="AN19" s="16">
        <v>3.06</v>
      </c>
      <c r="AO19" s="16">
        <v>4.6399999999999997</v>
      </c>
      <c r="AP19" s="16">
        <v>3101.9599999999996</v>
      </c>
    </row>
    <row r="20" spans="1:42">
      <c r="A20" s="14" t="s">
        <v>148</v>
      </c>
      <c r="B20" s="16"/>
      <c r="C20" s="16">
        <v>474.69999999999993</v>
      </c>
      <c r="D20" s="16">
        <v>24.53</v>
      </c>
      <c r="E20" s="16">
        <v>97.47</v>
      </c>
      <c r="F20" s="16">
        <v>1.7</v>
      </c>
      <c r="G20" s="16"/>
      <c r="H20" s="16">
        <v>103.57</v>
      </c>
      <c r="I20" s="16"/>
      <c r="J20" s="16"/>
      <c r="K20" s="16"/>
      <c r="L20" s="16">
        <v>6.410000000000001</v>
      </c>
      <c r="M20" s="16">
        <v>65.5</v>
      </c>
      <c r="N20" s="16">
        <v>69.39</v>
      </c>
      <c r="O20" s="16">
        <v>241.48</v>
      </c>
      <c r="P20" s="16"/>
      <c r="Q20" s="16">
        <v>684.71</v>
      </c>
      <c r="R20" s="16"/>
      <c r="S20" s="16"/>
      <c r="T20" s="16">
        <v>55.910000000000004</v>
      </c>
      <c r="U20" s="16">
        <v>0.68</v>
      </c>
      <c r="V20" s="16">
        <v>3.9699999999999998</v>
      </c>
      <c r="W20" s="16">
        <v>11.719999999999999</v>
      </c>
      <c r="X20" s="16"/>
      <c r="Y20" s="16"/>
      <c r="Z20" s="16"/>
      <c r="AA20" s="16">
        <v>20.810000000000002</v>
      </c>
      <c r="AB20" s="16">
        <v>465.65000000000015</v>
      </c>
      <c r="AC20" s="16">
        <v>1.58</v>
      </c>
      <c r="AD20" s="16"/>
      <c r="AE20" s="16"/>
      <c r="AF20" s="16"/>
      <c r="AG20" s="16">
        <v>4.79</v>
      </c>
      <c r="AH20" s="16"/>
      <c r="AI20" s="16"/>
      <c r="AJ20" s="16">
        <v>5.65</v>
      </c>
      <c r="AK20" s="16">
        <v>209.56000000000003</v>
      </c>
      <c r="AL20" s="16">
        <v>27.229999999999997</v>
      </c>
      <c r="AM20" s="16">
        <v>4.03</v>
      </c>
      <c r="AN20" s="16"/>
      <c r="AO20" s="16">
        <v>6.7200000000000006</v>
      </c>
      <c r="AP20" s="16">
        <v>2587.7600000000002</v>
      </c>
    </row>
    <row r="21" spans="1:42">
      <c r="A21" s="14" t="s">
        <v>79</v>
      </c>
      <c r="B21" s="16"/>
      <c r="C21" s="16">
        <v>3.25</v>
      </c>
      <c r="D21" s="16">
        <v>8.4499999999999993</v>
      </c>
      <c r="E21" s="16">
        <v>85.699999999999989</v>
      </c>
      <c r="F21" s="16"/>
      <c r="G21" s="16"/>
      <c r="H21" s="16"/>
      <c r="I21" s="16"/>
      <c r="J21" s="16"/>
      <c r="K21" s="16"/>
      <c r="L21" s="16">
        <v>7.95</v>
      </c>
      <c r="M21" s="16"/>
      <c r="N21" s="16"/>
      <c r="O21" s="16"/>
      <c r="P21" s="16"/>
      <c r="Q21" s="16">
        <v>12.959999999999999</v>
      </c>
      <c r="R21" s="16"/>
      <c r="S21" s="16"/>
      <c r="T21" s="16">
        <v>2.8099999999999996</v>
      </c>
      <c r="U21" s="16"/>
      <c r="V21" s="16"/>
      <c r="W21" s="16"/>
      <c r="X21" s="16"/>
      <c r="Y21" s="16"/>
      <c r="Z21" s="16"/>
      <c r="AA21" s="16"/>
      <c r="AB21" s="16">
        <v>2389.6199999999994</v>
      </c>
      <c r="AC21" s="16"/>
      <c r="AD21" s="16"/>
      <c r="AE21" s="16"/>
      <c r="AF21" s="16"/>
      <c r="AG21" s="16"/>
      <c r="AH21" s="16"/>
      <c r="AI21" s="16"/>
      <c r="AJ21" s="16">
        <v>4.4400000000000004</v>
      </c>
      <c r="AK21" s="16">
        <v>1.37</v>
      </c>
      <c r="AL21" s="16"/>
      <c r="AM21" s="16"/>
      <c r="AN21" s="16"/>
      <c r="AO21" s="16">
        <v>1.8699999999999999</v>
      </c>
      <c r="AP21" s="16">
        <v>2518.4199999999992</v>
      </c>
    </row>
    <row r="22" spans="1:42">
      <c r="A22" s="14" t="s">
        <v>149</v>
      </c>
      <c r="B22" s="16"/>
      <c r="C22" s="16">
        <v>260.42999999999995</v>
      </c>
      <c r="D22" s="16">
        <v>7.58</v>
      </c>
      <c r="E22" s="16">
        <v>111.74999999999999</v>
      </c>
      <c r="F22" s="16"/>
      <c r="G22" s="16"/>
      <c r="H22" s="16">
        <v>5.59</v>
      </c>
      <c r="I22" s="16"/>
      <c r="J22" s="16"/>
      <c r="K22" s="16"/>
      <c r="L22" s="16">
        <v>21.339999999999996</v>
      </c>
      <c r="M22" s="16">
        <v>138.85</v>
      </c>
      <c r="N22" s="16"/>
      <c r="O22" s="16">
        <v>610.11</v>
      </c>
      <c r="P22" s="16"/>
      <c r="Q22" s="16">
        <v>256.70999999999998</v>
      </c>
      <c r="R22" s="16"/>
      <c r="S22" s="16">
        <v>7.82</v>
      </c>
      <c r="T22" s="16">
        <v>29.409999999999997</v>
      </c>
      <c r="U22" s="16"/>
      <c r="V22" s="16">
        <v>2.34</v>
      </c>
      <c r="W22" s="16">
        <v>8.23</v>
      </c>
      <c r="X22" s="16"/>
      <c r="Y22" s="16">
        <v>0.03</v>
      </c>
      <c r="Z22" s="16"/>
      <c r="AA22" s="16">
        <v>6.09</v>
      </c>
      <c r="AB22" s="16">
        <v>110.98</v>
      </c>
      <c r="AC22" s="16"/>
      <c r="AD22" s="16">
        <v>4.91</v>
      </c>
      <c r="AE22" s="16">
        <v>0.06</v>
      </c>
      <c r="AF22" s="16">
        <v>0.14000000000000001</v>
      </c>
      <c r="AG22" s="16">
        <v>33.42</v>
      </c>
      <c r="AH22" s="16"/>
      <c r="AI22" s="16">
        <v>0.95</v>
      </c>
      <c r="AJ22" s="16">
        <v>27.25</v>
      </c>
      <c r="AK22" s="16">
        <v>256.43</v>
      </c>
      <c r="AL22" s="16">
        <v>97.93</v>
      </c>
      <c r="AM22" s="16"/>
      <c r="AN22" s="16">
        <v>0.21</v>
      </c>
      <c r="AO22" s="16">
        <v>273.52999999999997</v>
      </c>
      <c r="AP22" s="16">
        <v>2272.09</v>
      </c>
    </row>
    <row r="23" spans="1:42">
      <c r="A23" s="14" t="s">
        <v>150</v>
      </c>
      <c r="B23" s="16"/>
      <c r="C23" s="16">
        <v>222.59</v>
      </c>
      <c r="D23" s="16">
        <v>13.11</v>
      </c>
      <c r="E23" s="16">
        <v>460.80999999999995</v>
      </c>
      <c r="F23" s="16"/>
      <c r="G23" s="16"/>
      <c r="H23" s="16">
        <v>3.11</v>
      </c>
      <c r="I23" s="16"/>
      <c r="J23" s="16"/>
      <c r="K23" s="16"/>
      <c r="L23" s="16">
        <v>114.68</v>
      </c>
      <c r="M23" s="16">
        <v>34.979999999999997</v>
      </c>
      <c r="N23" s="16"/>
      <c r="O23" s="16">
        <v>356.81999999999994</v>
      </c>
      <c r="P23" s="16"/>
      <c r="Q23" s="16">
        <v>612.07999999999981</v>
      </c>
      <c r="R23" s="16">
        <v>3.13</v>
      </c>
      <c r="S23" s="16">
        <v>6.03</v>
      </c>
      <c r="T23" s="16">
        <v>37.850000000000009</v>
      </c>
      <c r="U23" s="16"/>
      <c r="V23" s="16"/>
      <c r="W23" s="16">
        <v>8.06</v>
      </c>
      <c r="X23" s="16"/>
      <c r="Y23" s="16"/>
      <c r="Z23" s="16"/>
      <c r="AA23" s="16"/>
      <c r="AB23" s="16">
        <v>102.42</v>
      </c>
      <c r="AC23" s="16">
        <v>1.17</v>
      </c>
      <c r="AD23" s="16"/>
      <c r="AE23" s="16">
        <v>1</v>
      </c>
      <c r="AF23" s="16"/>
      <c r="AG23" s="16">
        <v>3.86</v>
      </c>
      <c r="AH23" s="16"/>
      <c r="AI23" s="16"/>
      <c r="AJ23" s="16">
        <v>13.92</v>
      </c>
      <c r="AK23" s="16">
        <v>71.69</v>
      </c>
      <c r="AL23" s="16">
        <v>96.46999999999997</v>
      </c>
      <c r="AM23" s="16"/>
      <c r="AN23" s="16"/>
      <c r="AO23" s="16">
        <v>37.780000000000008</v>
      </c>
      <c r="AP23" s="16">
        <v>2201.56</v>
      </c>
    </row>
    <row r="24" spans="1:42">
      <c r="A24" s="14" t="s">
        <v>151</v>
      </c>
      <c r="B24" s="16"/>
      <c r="C24" s="16">
        <v>376.23000000000008</v>
      </c>
      <c r="D24" s="16">
        <v>2.6100000000000003</v>
      </c>
      <c r="E24" s="16">
        <v>27.910000000000004</v>
      </c>
      <c r="F24" s="16"/>
      <c r="G24" s="16"/>
      <c r="H24" s="16">
        <v>88.960000000000008</v>
      </c>
      <c r="I24" s="16">
        <v>0.4</v>
      </c>
      <c r="J24" s="16">
        <v>3.9</v>
      </c>
      <c r="K24" s="16">
        <v>5.92</v>
      </c>
      <c r="L24" s="16">
        <v>2.92</v>
      </c>
      <c r="M24" s="16">
        <v>53.67</v>
      </c>
      <c r="N24" s="16">
        <v>77.36</v>
      </c>
      <c r="O24" s="16">
        <v>129.60999999999999</v>
      </c>
      <c r="P24" s="16"/>
      <c r="Q24" s="16">
        <v>267.58000000000004</v>
      </c>
      <c r="R24" s="16"/>
      <c r="S24" s="16"/>
      <c r="T24" s="16">
        <v>97.580000000000013</v>
      </c>
      <c r="U24" s="16"/>
      <c r="V24" s="16">
        <v>6.9700000000000006</v>
      </c>
      <c r="W24" s="16">
        <v>72.150000000000006</v>
      </c>
      <c r="X24" s="16"/>
      <c r="Y24" s="16"/>
      <c r="Z24" s="16"/>
      <c r="AA24" s="16">
        <v>0.14000000000000001</v>
      </c>
      <c r="AB24" s="16">
        <v>75.239999999999995</v>
      </c>
      <c r="AC24" s="16">
        <v>2.9</v>
      </c>
      <c r="AD24" s="16"/>
      <c r="AE24" s="16">
        <v>2.38</v>
      </c>
      <c r="AF24" s="16"/>
      <c r="AG24" s="16">
        <v>43.97</v>
      </c>
      <c r="AH24" s="16">
        <v>2.86</v>
      </c>
      <c r="AI24" s="16">
        <v>1.52</v>
      </c>
      <c r="AJ24" s="16">
        <v>97.13</v>
      </c>
      <c r="AK24" s="16">
        <v>236.41999999999996</v>
      </c>
      <c r="AL24" s="16">
        <v>41.089999999999996</v>
      </c>
      <c r="AM24" s="16"/>
      <c r="AN24" s="16"/>
      <c r="AO24" s="16">
        <v>392.7199999999998</v>
      </c>
      <c r="AP24" s="16">
        <v>2110.1400000000003</v>
      </c>
    </row>
    <row r="25" spans="1:42">
      <c r="A25" s="14" t="s">
        <v>152</v>
      </c>
      <c r="B25" s="16"/>
      <c r="C25" s="16">
        <v>249.14000000000001</v>
      </c>
      <c r="D25" s="16">
        <v>8.02</v>
      </c>
      <c r="E25" s="16">
        <v>0.52</v>
      </c>
      <c r="F25" s="16"/>
      <c r="G25" s="16"/>
      <c r="H25" s="16">
        <v>19.29</v>
      </c>
      <c r="I25" s="16"/>
      <c r="J25" s="16">
        <v>1.03</v>
      </c>
      <c r="K25" s="16">
        <v>7.8900000000000006</v>
      </c>
      <c r="L25" s="16">
        <v>41.86999999999999</v>
      </c>
      <c r="M25" s="16">
        <v>61.84</v>
      </c>
      <c r="N25" s="16">
        <v>63.11</v>
      </c>
      <c r="O25" s="16">
        <v>130.30999999999997</v>
      </c>
      <c r="P25" s="16"/>
      <c r="Q25" s="16">
        <v>81.22999999999999</v>
      </c>
      <c r="R25" s="16"/>
      <c r="S25" s="16">
        <v>29.79</v>
      </c>
      <c r="T25" s="16">
        <v>26.3</v>
      </c>
      <c r="U25" s="16"/>
      <c r="V25" s="16">
        <v>6.3</v>
      </c>
      <c r="W25" s="16">
        <v>99.360000000000028</v>
      </c>
      <c r="X25" s="16"/>
      <c r="Y25" s="16"/>
      <c r="Z25" s="16"/>
      <c r="AA25" s="16">
        <v>6.29</v>
      </c>
      <c r="AB25" s="16">
        <v>9.82</v>
      </c>
      <c r="AC25" s="16">
        <v>0.44</v>
      </c>
      <c r="AD25" s="16"/>
      <c r="AE25" s="16">
        <v>0.35</v>
      </c>
      <c r="AF25" s="16"/>
      <c r="AG25" s="16">
        <v>0.71</v>
      </c>
      <c r="AH25" s="16">
        <v>2.16</v>
      </c>
      <c r="AI25" s="16">
        <v>1.69</v>
      </c>
      <c r="AJ25" s="16">
        <v>89.18</v>
      </c>
      <c r="AK25" s="16">
        <v>171.89</v>
      </c>
      <c r="AL25" s="16">
        <v>57.089999999999989</v>
      </c>
      <c r="AM25" s="16">
        <v>0.39</v>
      </c>
      <c r="AN25" s="16"/>
      <c r="AO25" s="16">
        <v>357.95</v>
      </c>
      <c r="AP25" s="16">
        <v>1523.9600000000003</v>
      </c>
    </row>
    <row r="26" spans="1:42">
      <c r="A26" s="14" t="s">
        <v>153</v>
      </c>
      <c r="B26" s="16"/>
      <c r="C26" s="16">
        <v>334.33</v>
      </c>
      <c r="D26" s="16">
        <v>0.55000000000000004</v>
      </c>
      <c r="E26" s="16">
        <v>292.28000000000003</v>
      </c>
      <c r="F26" s="16"/>
      <c r="G26" s="16"/>
      <c r="H26" s="16"/>
      <c r="I26" s="16"/>
      <c r="J26" s="16"/>
      <c r="K26" s="16">
        <v>22.49</v>
      </c>
      <c r="L26" s="16"/>
      <c r="M26" s="16">
        <v>6.73</v>
      </c>
      <c r="N26" s="16">
        <v>15.61</v>
      </c>
      <c r="O26" s="16">
        <v>65.889999999999986</v>
      </c>
      <c r="P26" s="16"/>
      <c r="Q26" s="16">
        <v>268.49</v>
      </c>
      <c r="R26" s="16">
        <v>0.32</v>
      </c>
      <c r="S26" s="16"/>
      <c r="T26" s="16">
        <v>6.77</v>
      </c>
      <c r="U26" s="16"/>
      <c r="V26" s="16">
        <v>2.4900000000000002</v>
      </c>
      <c r="W26" s="16">
        <v>5.32</v>
      </c>
      <c r="X26" s="16"/>
      <c r="Y26" s="16"/>
      <c r="Z26" s="16"/>
      <c r="AA26" s="16"/>
      <c r="AB26" s="16">
        <v>259.40999999999997</v>
      </c>
      <c r="AC26" s="16">
        <v>3.39</v>
      </c>
      <c r="AD26" s="16"/>
      <c r="AE26" s="16"/>
      <c r="AF26" s="16"/>
      <c r="AG26" s="16"/>
      <c r="AH26" s="16"/>
      <c r="AI26" s="16"/>
      <c r="AJ26" s="16">
        <v>0.89</v>
      </c>
      <c r="AK26" s="16">
        <v>77.58</v>
      </c>
      <c r="AL26" s="16">
        <v>35.880000000000003</v>
      </c>
      <c r="AM26" s="16">
        <v>8.48</v>
      </c>
      <c r="AN26" s="16"/>
      <c r="AO26" s="16">
        <v>5.05</v>
      </c>
      <c r="AP26" s="16">
        <v>1411.9500000000005</v>
      </c>
    </row>
    <row r="27" spans="1:42">
      <c r="A27" s="14" t="s">
        <v>154</v>
      </c>
      <c r="B27" s="16"/>
      <c r="C27" s="16">
        <v>17.62</v>
      </c>
      <c r="D27" s="16"/>
      <c r="E27" s="16">
        <v>136.09</v>
      </c>
      <c r="F27" s="16"/>
      <c r="G27" s="16"/>
      <c r="H27" s="16"/>
      <c r="I27" s="16"/>
      <c r="J27" s="16"/>
      <c r="K27" s="16">
        <v>27.72</v>
      </c>
      <c r="L27" s="16"/>
      <c r="M27" s="16">
        <v>12.15</v>
      </c>
      <c r="N27" s="16"/>
      <c r="O27" s="16">
        <v>5.0299999999999994</v>
      </c>
      <c r="P27" s="16"/>
      <c r="Q27" s="16">
        <v>1041.3199999999997</v>
      </c>
      <c r="R27" s="16"/>
      <c r="S27" s="16"/>
      <c r="T27" s="16">
        <v>25.9</v>
      </c>
      <c r="U27" s="16"/>
      <c r="V27" s="16"/>
      <c r="W27" s="16">
        <v>5.04</v>
      </c>
      <c r="X27" s="16"/>
      <c r="Y27" s="16"/>
      <c r="Z27" s="16"/>
      <c r="AA27" s="16"/>
      <c r="AB27" s="16">
        <v>16.03</v>
      </c>
      <c r="AC27" s="16"/>
      <c r="AD27" s="16"/>
      <c r="AE27" s="16"/>
      <c r="AF27" s="16"/>
      <c r="AG27" s="16"/>
      <c r="AH27" s="16"/>
      <c r="AI27" s="16"/>
      <c r="AJ27" s="16">
        <v>4.83</v>
      </c>
      <c r="AK27" s="16"/>
      <c r="AL27" s="16">
        <v>3.01</v>
      </c>
      <c r="AM27" s="16"/>
      <c r="AN27" s="16"/>
      <c r="AO27" s="16">
        <v>77.759999999999991</v>
      </c>
      <c r="AP27" s="16">
        <v>1372.4999999999998</v>
      </c>
    </row>
    <row r="28" spans="1:42">
      <c r="A28" s="14" t="s">
        <v>155</v>
      </c>
      <c r="B28" s="16"/>
      <c r="C28" s="16">
        <v>62.55</v>
      </c>
      <c r="D28" s="16">
        <v>7.56</v>
      </c>
      <c r="E28" s="16">
        <v>20.95</v>
      </c>
      <c r="F28" s="16"/>
      <c r="G28" s="16"/>
      <c r="H28" s="16"/>
      <c r="I28" s="16"/>
      <c r="J28" s="16"/>
      <c r="K28" s="16"/>
      <c r="L28" s="16"/>
      <c r="M28" s="16"/>
      <c r="N28" s="16"/>
      <c r="O28" s="16">
        <v>1.03</v>
      </c>
      <c r="P28" s="16"/>
      <c r="Q28" s="16">
        <v>781.91999999999985</v>
      </c>
      <c r="R28" s="16"/>
      <c r="S28" s="16"/>
      <c r="T28" s="16"/>
      <c r="U28" s="16"/>
      <c r="V28" s="16">
        <v>4.4799999999999995</v>
      </c>
      <c r="W28" s="16"/>
      <c r="X28" s="16"/>
      <c r="Y28" s="16"/>
      <c r="Z28" s="16"/>
      <c r="AA28" s="16"/>
      <c r="AB28" s="16">
        <v>441.74</v>
      </c>
      <c r="AC28" s="16"/>
      <c r="AD28" s="16"/>
      <c r="AE28" s="16"/>
      <c r="AF28" s="16"/>
      <c r="AG28" s="16"/>
      <c r="AH28" s="16"/>
      <c r="AI28" s="16"/>
      <c r="AJ28" s="16"/>
      <c r="AK28" s="16">
        <v>9.16</v>
      </c>
      <c r="AL28" s="16"/>
      <c r="AM28" s="16"/>
      <c r="AN28" s="16"/>
      <c r="AO28" s="16"/>
      <c r="AP28" s="16">
        <v>1329.39</v>
      </c>
    </row>
    <row r="29" spans="1:42">
      <c r="A29" s="14" t="s">
        <v>156</v>
      </c>
      <c r="B29" s="16"/>
      <c r="C29" s="16">
        <v>281.76000000000005</v>
      </c>
      <c r="D29" s="16">
        <v>9.1900000000000013</v>
      </c>
      <c r="E29" s="16">
        <v>150.71</v>
      </c>
      <c r="F29" s="16"/>
      <c r="G29" s="16"/>
      <c r="H29" s="16"/>
      <c r="I29" s="16"/>
      <c r="J29" s="16"/>
      <c r="K29" s="16"/>
      <c r="L29" s="16"/>
      <c r="M29" s="16"/>
      <c r="N29" s="16"/>
      <c r="O29" s="16"/>
      <c r="P29" s="16"/>
      <c r="Q29" s="16">
        <v>3.6</v>
      </c>
      <c r="R29" s="16"/>
      <c r="S29" s="16"/>
      <c r="T29" s="16"/>
      <c r="U29" s="16"/>
      <c r="V29" s="16"/>
      <c r="W29" s="16"/>
      <c r="X29" s="16"/>
      <c r="Y29" s="16"/>
      <c r="Z29" s="16"/>
      <c r="AA29" s="16"/>
      <c r="AB29" s="16">
        <v>721.87000000000012</v>
      </c>
      <c r="AC29" s="16"/>
      <c r="AD29" s="16"/>
      <c r="AE29" s="16"/>
      <c r="AF29" s="16"/>
      <c r="AG29" s="16"/>
      <c r="AH29" s="16"/>
      <c r="AI29" s="16"/>
      <c r="AJ29" s="16"/>
      <c r="AK29" s="16">
        <v>2.09</v>
      </c>
      <c r="AL29" s="16">
        <v>1.21</v>
      </c>
      <c r="AM29" s="16"/>
      <c r="AN29" s="16"/>
      <c r="AO29" s="16"/>
      <c r="AP29" s="16">
        <v>1170.43</v>
      </c>
    </row>
    <row r="30" spans="1:42">
      <c r="A30" s="14" t="s">
        <v>157</v>
      </c>
      <c r="B30" s="16"/>
      <c r="C30" s="16">
        <v>316.42</v>
      </c>
      <c r="D30" s="16">
        <v>12.57</v>
      </c>
      <c r="E30" s="16">
        <v>9.1199999999999992</v>
      </c>
      <c r="F30" s="16"/>
      <c r="G30" s="16"/>
      <c r="H30" s="16">
        <v>3.92</v>
      </c>
      <c r="I30" s="16">
        <v>0.52</v>
      </c>
      <c r="J30" s="16">
        <v>1.6</v>
      </c>
      <c r="K30" s="16"/>
      <c r="L30" s="16">
        <v>2.65</v>
      </c>
      <c r="M30" s="16">
        <v>89.72</v>
      </c>
      <c r="N30" s="16">
        <v>3.8499999999999996</v>
      </c>
      <c r="O30" s="16">
        <v>105.13</v>
      </c>
      <c r="P30" s="16"/>
      <c r="Q30" s="16">
        <v>146.87</v>
      </c>
      <c r="R30" s="16"/>
      <c r="S30" s="16"/>
      <c r="T30" s="16"/>
      <c r="U30" s="16"/>
      <c r="V30" s="16">
        <v>5.98</v>
      </c>
      <c r="W30" s="16"/>
      <c r="X30" s="16">
        <v>3.92</v>
      </c>
      <c r="Y30" s="16"/>
      <c r="Z30" s="16"/>
      <c r="AA30" s="16"/>
      <c r="AB30" s="16">
        <v>267.2</v>
      </c>
      <c r="AC30" s="16"/>
      <c r="AD30" s="16"/>
      <c r="AE30" s="16">
        <v>0.42</v>
      </c>
      <c r="AF30" s="16"/>
      <c r="AG30" s="16"/>
      <c r="AH30" s="16"/>
      <c r="AI30" s="16"/>
      <c r="AJ30" s="16"/>
      <c r="AK30" s="16">
        <v>65.52</v>
      </c>
      <c r="AL30" s="16">
        <v>17.45</v>
      </c>
      <c r="AM30" s="16">
        <v>15.430000000000001</v>
      </c>
      <c r="AN30" s="16">
        <v>23.84</v>
      </c>
      <c r="AO30" s="16">
        <v>5.8</v>
      </c>
      <c r="AP30" s="16">
        <v>1097.93</v>
      </c>
    </row>
    <row r="31" spans="1:42">
      <c r="A31" s="14" t="s">
        <v>158</v>
      </c>
      <c r="B31" s="16"/>
      <c r="C31" s="16">
        <v>19.73</v>
      </c>
      <c r="D31" s="16">
        <v>0.16</v>
      </c>
      <c r="E31" s="16">
        <v>36.47</v>
      </c>
      <c r="F31" s="16"/>
      <c r="G31" s="16"/>
      <c r="H31" s="16">
        <v>0.56999999999999995</v>
      </c>
      <c r="I31" s="16">
        <v>0.12</v>
      </c>
      <c r="J31" s="16"/>
      <c r="K31" s="16"/>
      <c r="L31" s="16"/>
      <c r="M31" s="16">
        <v>12.4</v>
      </c>
      <c r="N31" s="16"/>
      <c r="O31" s="16">
        <v>9.6000000000000014</v>
      </c>
      <c r="P31" s="16"/>
      <c r="Q31" s="16">
        <v>750.90999999999985</v>
      </c>
      <c r="R31" s="16"/>
      <c r="S31" s="16"/>
      <c r="T31" s="16">
        <v>0.43</v>
      </c>
      <c r="U31" s="16"/>
      <c r="V31" s="16">
        <v>3.8199999999999994</v>
      </c>
      <c r="W31" s="16">
        <v>2.2000000000000002</v>
      </c>
      <c r="X31" s="16">
        <v>0.25</v>
      </c>
      <c r="Y31" s="16"/>
      <c r="Z31" s="16"/>
      <c r="AA31" s="16"/>
      <c r="AB31" s="16">
        <v>146.47</v>
      </c>
      <c r="AC31" s="16">
        <v>0.2</v>
      </c>
      <c r="AD31" s="16">
        <v>1.23</v>
      </c>
      <c r="AE31" s="16"/>
      <c r="AF31" s="16"/>
      <c r="AG31" s="16">
        <v>3.8</v>
      </c>
      <c r="AH31" s="16"/>
      <c r="AI31" s="16"/>
      <c r="AJ31" s="16">
        <v>0.28000000000000003</v>
      </c>
      <c r="AK31" s="16">
        <v>52.89</v>
      </c>
      <c r="AL31" s="16">
        <v>3.54</v>
      </c>
      <c r="AM31" s="16">
        <v>2.62</v>
      </c>
      <c r="AN31" s="16">
        <v>0.4</v>
      </c>
      <c r="AO31" s="16"/>
      <c r="AP31" s="16">
        <v>1048.0899999999999</v>
      </c>
    </row>
    <row r="32" spans="1:42">
      <c r="A32" s="14" t="s">
        <v>159</v>
      </c>
      <c r="B32" s="16"/>
      <c r="C32" s="16">
        <v>130.12</v>
      </c>
      <c r="D32" s="16">
        <v>30.11</v>
      </c>
      <c r="E32" s="16">
        <v>10.09</v>
      </c>
      <c r="F32" s="16"/>
      <c r="G32" s="16"/>
      <c r="H32" s="16">
        <v>0.41</v>
      </c>
      <c r="I32" s="16"/>
      <c r="J32" s="16"/>
      <c r="K32" s="16"/>
      <c r="L32" s="16">
        <v>21.8</v>
      </c>
      <c r="M32" s="16">
        <v>9.0399999999999991</v>
      </c>
      <c r="N32" s="16"/>
      <c r="O32" s="16">
        <v>47.519999999999996</v>
      </c>
      <c r="P32" s="16"/>
      <c r="Q32" s="16">
        <v>100.41</v>
      </c>
      <c r="R32" s="16"/>
      <c r="S32" s="16"/>
      <c r="T32" s="16">
        <v>4.6899999999999995</v>
      </c>
      <c r="U32" s="16"/>
      <c r="V32" s="16">
        <v>2.09</v>
      </c>
      <c r="W32" s="16">
        <v>5.16</v>
      </c>
      <c r="X32" s="16"/>
      <c r="Y32" s="16"/>
      <c r="Z32" s="16"/>
      <c r="AA32" s="16">
        <v>10.34</v>
      </c>
      <c r="AB32" s="16">
        <v>167.72</v>
      </c>
      <c r="AC32" s="16">
        <v>0.06</v>
      </c>
      <c r="AD32" s="16"/>
      <c r="AE32" s="16"/>
      <c r="AF32" s="16"/>
      <c r="AG32" s="16">
        <v>0.02</v>
      </c>
      <c r="AH32" s="16"/>
      <c r="AI32" s="16"/>
      <c r="AJ32" s="16">
        <v>5.17</v>
      </c>
      <c r="AK32" s="16">
        <v>48.379999999999995</v>
      </c>
      <c r="AL32" s="16">
        <v>388.75000000000011</v>
      </c>
      <c r="AM32" s="16"/>
      <c r="AN32" s="16"/>
      <c r="AO32" s="16">
        <v>42.85</v>
      </c>
      <c r="AP32" s="16">
        <v>1024.73</v>
      </c>
    </row>
    <row r="33" spans="1:42">
      <c r="A33" s="14" t="s">
        <v>160</v>
      </c>
      <c r="B33" s="16"/>
      <c r="C33" s="16"/>
      <c r="D33" s="16">
        <v>421.13</v>
      </c>
      <c r="E33" s="16"/>
      <c r="F33" s="16"/>
      <c r="G33" s="16"/>
      <c r="H33" s="16"/>
      <c r="I33" s="16"/>
      <c r="J33" s="16"/>
      <c r="K33" s="16"/>
      <c r="L33" s="16"/>
      <c r="M33" s="16"/>
      <c r="N33" s="16"/>
      <c r="O33" s="16"/>
      <c r="P33" s="16"/>
      <c r="Q33" s="16"/>
      <c r="R33" s="16"/>
      <c r="S33" s="16"/>
      <c r="T33" s="16"/>
      <c r="U33" s="16"/>
      <c r="V33" s="16"/>
      <c r="W33" s="16"/>
      <c r="X33" s="16"/>
      <c r="Y33" s="16"/>
      <c r="Z33" s="16"/>
      <c r="AA33" s="16"/>
      <c r="AB33" s="16">
        <v>269.24</v>
      </c>
      <c r="AC33" s="16"/>
      <c r="AD33" s="16"/>
      <c r="AE33" s="16"/>
      <c r="AF33" s="16"/>
      <c r="AG33" s="16"/>
      <c r="AH33" s="16"/>
      <c r="AI33" s="16"/>
      <c r="AJ33" s="16"/>
      <c r="AK33" s="16">
        <v>0.41</v>
      </c>
      <c r="AL33" s="16">
        <v>0.67</v>
      </c>
      <c r="AM33" s="16"/>
      <c r="AN33" s="16"/>
      <c r="AO33" s="16">
        <v>1.2400000000000002</v>
      </c>
      <c r="AP33" s="16">
        <v>692.68999999999994</v>
      </c>
    </row>
    <row r="34" spans="1:42">
      <c r="A34" s="14" t="s">
        <v>161</v>
      </c>
      <c r="B34" s="16"/>
      <c r="C34" s="16">
        <v>60.679999999999993</v>
      </c>
      <c r="D34" s="16">
        <v>1.7</v>
      </c>
      <c r="E34" s="16">
        <v>17.720000000000002</v>
      </c>
      <c r="F34" s="16"/>
      <c r="G34" s="16"/>
      <c r="H34" s="16"/>
      <c r="I34" s="16"/>
      <c r="J34" s="16"/>
      <c r="K34" s="16"/>
      <c r="L34" s="16">
        <v>368.18000000000006</v>
      </c>
      <c r="M34" s="16">
        <v>14.85</v>
      </c>
      <c r="N34" s="16"/>
      <c r="O34" s="16">
        <v>27.110000000000007</v>
      </c>
      <c r="P34" s="16"/>
      <c r="Q34" s="16">
        <v>72.8</v>
      </c>
      <c r="R34" s="16"/>
      <c r="S34" s="16"/>
      <c r="T34" s="16">
        <v>2.3000000000000003</v>
      </c>
      <c r="U34" s="16">
        <v>3.0300000000000002</v>
      </c>
      <c r="V34" s="16"/>
      <c r="W34" s="16"/>
      <c r="X34" s="16"/>
      <c r="Y34" s="16"/>
      <c r="Z34" s="16"/>
      <c r="AA34" s="16"/>
      <c r="AB34" s="16">
        <v>16.240000000000002</v>
      </c>
      <c r="AC34" s="16"/>
      <c r="AD34" s="16"/>
      <c r="AE34" s="16"/>
      <c r="AF34" s="16"/>
      <c r="AG34" s="16"/>
      <c r="AH34" s="16"/>
      <c r="AI34" s="16">
        <v>1.65</v>
      </c>
      <c r="AJ34" s="16">
        <v>4.01</v>
      </c>
      <c r="AK34" s="16">
        <v>2.68</v>
      </c>
      <c r="AL34" s="16">
        <v>24.68</v>
      </c>
      <c r="AM34" s="16"/>
      <c r="AN34" s="16">
        <v>0.75</v>
      </c>
      <c r="AO34" s="16">
        <v>11.899999999999999</v>
      </c>
      <c r="AP34" s="16">
        <v>630.27999999999986</v>
      </c>
    </row>
    <row r="35" spans="1:42">
      <c r="A35" s="14" t="s">
        <v>162</v>
      </c>
      <c r="B35" s="16"/>
      <c r="C35" s="16">
        <v>64.260000000000005</v>
      </c>
      <c r="D35" s="16">
        <v>7.3100000000000005</v>
      </c>
      <c r="E35" s="16">
        <v>5.65</v>
      </c>
      <c r="F35" s="16"/>
      <c r="G35" s="16"/>
      <c r="H35" s="16">
        <v>0.12</v>
      </c>
      <c r="I35" s="16">
        <v>0.08</v>
      </c>
      <c r="J35" s="16"/>
      <c r="K35" s="16"/>
      <c r="L35" s="16">
        <v>128.88</v>
      </c>
      <c r="M35" s="16"/>
      <c r="N35" s="16"/>
      <c r="O35" s="16">
        <v>12.080000000000002</v>
      </c>
      <c r="P35" s="16"/>
      <c r="Q35" s="16">
        <v>13.400000000000002</v>
      </c>
      <c r="R35" s="16"/>
      <c r="S35" s="16">
        <v>0.03</v>
      </c>
      <c r="T35" s="16">
        <v>30.219999999999995</v>
      </c>
      <c r="U35" s="16"/>
      <c r="V35" s="16"/>
      <c r="W35" s="16">
        <v>4.88</v>
      </c>
      <c r="X35" s="16"/>
      <c r="Y35" s="16"/>
      <c r="Z35" s="16"/>
      <c r="AA35" s="16">
        <v>26.52</v>
      </c>
      <c r="AB35" s="16">
        <v>4.2200000000000006</v>
      </c>
      <c r="AC35" s="16">
        <v>6.84</v>
      </c>
      <c r="AD35" s="16"/>
      <c r="AE35" s="16"/>
      <c r="AF35" s="16"/>
      <c r="AG35" s="16"/>
      <c r="AH35" s="16"/>
      <c r="AI35" s="16"/>
      <c r="AJ35" s="16">
        <v>29.089999999999996</v>
      </c>
      <c r="AK35" s="16"/>
      <c r="AL35" s="16">
        <v>31.140000000000008</v>
      </c>
      <c r="AM35" s="16"/>
      <c r="AN35" s="16"/>
      <c r="AO35" s="16">
        <v>168.65000000000003</v>
      </c>
      <c r="AP35" s="16">
        <v>533.37</v>
      </c>
    </row>
    <row r="36" spans="1:42">
      <c r="A36" s="14" t="s">
        <v>163</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v>527.4</v>
      </c>
      <c r="AC36" s="16"/>
      <c r="AD36" s="16"/>
      <c r="AE36" s="16"/>
      <c r="AF36" s="16"/>
      <c r="AG36" s="16"/>
      <c r="AH36" s="16"/>
      <c r="AI36" s="16"/>
      <c r="AJ36" s="16"/>
      <c r="AK36" s="16"/>
      <c r="AL36" s="16"/>
      <c r="AM36" s="16"/>
      <c r="AN36" s="16"/>
      <c r="AO36" s="16"/>
      <c r="AP36" s="16">
        <v>527.4</v>
      </c>
    </row>
    <row r="37" spans="1:42">
      <c r="A37" s="14" t="s">
        <v>164</v>
      </c>
      <c r="B37" s="16"/>
      <c r="C37" s="16">
        <v>206.44</v>
      </c>
      <c r="D37" s="16">
        <v>1.98</v>
      </c>
      <c r="E37" s="16">
        <v>3.37</v>
      </c>
      <c r="F37" s="16"/>
      <c r="G37" s="16"/>
      <c r="H37" s="16">
        <v>0.06</v>
      </c>
      <c r="I37" s="16"/>
      <c r="J37" s="16"/>
      <c r="K37" s="16"/>
      <c r="L37" s="16">
        <v>1.85</v>
      </c>
      <c r="M37" s="16">
        <v>28.53</v>
      </c>
      <c r="N37" s="16"/>
      <c r="O37" s="16">
        <v>24.4</v>
      </c>
      <c r="P37" s="16"/>
      <c r="Q37" s="16">
        <v>28.68</v>
      </c>
      <c r="R37" s="16"/>
      <c r="S37" s="16"/>
      <c r="T37" s="16">
        <v>14.21</v>
      </c>
      <c r="U37" s="16"/>
      <c r="V37" s="16">
        <v>4.0199999999999996</v>
      </c>
      <c r="W37" s="16">
        <v>1.5899999999999999</v>
      </c>
      <c r="X37" s="16"/>
      <c r="Y37" s="16"/>
      <c r="Z37" s="16"/>
      <c r="AA37" s="16"/>
      <c r="AB37" s="16">
        <v>2.2999999999999998</v>
      </c>
      <c r="AC37" s="16"/>
      <c r="AD37" s="16"/>
      <c r="AE37" s="16">
        <v>0.42</v>
      </c>
      <c r="AF37" s="16"/>
      <c r="AG37" s="16"/>
      <c r="AH37" s="16"/>
      <c r="AI37" s="16"/>
      <c r="AJ37" s="16">
        <v>36.14</v>
      </c>
      <c r="AK37" s="16">
        <v>68.680000000000007</v>
      </c>
      <c r="AL37" s="16">
        <v>7.98</v>
      </c>
      <c r="AM37" s="16">
        <v>26.990000000000002</v>
      </c>
      <c r="AN37" s="16">
        <v>2.36</v>
      </c>
      <c r="AO37" s="16">
        <v>18.970000000000002</v>
      </c>
      <c r="AP37" s="16">
        <v>478.97</v>
      </c>
    </row>
    <row r="38" spans="1:42">
      <c r="A38" s="14" t="s">
        <v>165</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v>474.06999999999994</v>
      </c>
      <c r="AC38" s="16"/>
      <c r="AD38" s="16"/>
      <c r="AE38" s="16"/>
      <c r="AF38" s="16"/>
      <c r="AG38" s="16"/>
      <c r="AH38" s="16"/>
      <c r="AI38" s="16"/>
      <c r="AJ38" s="16"/>
      <c r="AK38" s="16"/>
      <c r="AL38" s="16"/>
      <c r="AM38" s="16"/>
      <c r="AN38" s="16"/>
      <c r="AO38" s="16"/>
      <c r="AP38" s="16">
        <v>474.06999999999994</v>
      </c>
    </row>
    <row r="39" spans="1:42">
      <c r="A39" s="14" t="s">
        <v>166</v>
      </c>
      <c r="B39" s="16"/>
      <c r="C39" s="16">
        <v>39.83</v>
      </c>
      <c r="D39" s="16"/>
      <c r="E39" s="16">
        <v>36.47</v>
      </c>
      <c r="F39" s="16"/>
      <c r="G39" s="16"/>
      <c r="H39" s="16"/>
      <c r="I39" s="16"/>
      <c r="J39" s="16"/>
      <c r="K39" s="16"/>
      <c r="L39" s="16">
        <v>29.72</v>
      </c>
      <c r="M39" s="16"/>
      <c r="N39" s="16"/>
      <c r="O39" s="16">
        <v>36.07</v>
      </c>
      <c r="P39" s="16"/>
      <c r="Q39" s="16">
        <v>184.78</v>
      </c>
      <c r="R39" s="16">
        <v>0.08</v>
      </c>
      <c r="S39" s="16"/>
      <c r="T39" s="16">
        <v>3.53</v>
      </c>
      <c r="U39" s="16"/>
      <c r="V39" s="16"/>
      <c r="W39" s="16">
        <v>1</v>
      </c>
      <c r="X39" s="16"/>
      <c r="Y39" s="16"/>
      <c r="Z39" s="16"/>
      <c r="AA39" s="16"/>
      <c r="AB39" s="16">
        <v>52.64</v>
      </c>
      <c r="AC39" s="16"/>
      <c r="AD39" s="16"/>
      <c r="AE39" s="16">
        <v>0.94</v>
      </c>
      <c r="AF39" s="16"/>
      <c r="AG39" s="16"/>
      <c r="AH39" s="16"/>
      <c r="AI39" s="16"/>
      <c r="AJ39" s="16"/>
      <c r="AK39" s="16">
        <v>26.439999999999998</v>
      </c>
      <c r="AL39" s="16">
        <v>22.4</v>
      </c>
      <c r="AM39" s="16"/>
      <c r="AN39" s="16">
        <v>0.5</v>
      </c>
      <c r="AO39" s="16">
        <v>1.36</v>
      </c>
      <c r="AP39" s="16">
        <v>435.75999999999993</v>
      </c>
    </row>
    <row r="40" spans="1:42">
      <c r="A40" s="14" t="s">
        <v>167</v>
      </c>
      <c r="B40" s="16"/>
      <c r="C40" s="16"/>
      <c r="D40" s="16">
        <v>384.27000000000004</v>
      </c>
      <c r="E40" s="16"/>
      <c r="F40" s="16"/>
      <c r="G40" s="16"/>
      <c r="H40" s="16"/>
      <c r="I40" s="16"/>
      <c r="J40" s="16"/>
      <c r="K40" s="16"/>
      <c r="L40" s="16">
        <v>1.38</v>
      </c>
      <c r="M40" s="16"/>
      <c r="N40" s="16"/>
      <c r="O40" s="16">
        <v>0.68</v>
      </c>
      <c r="P40" s="16"/>
      <c r="Q40" s="16"/>
      <c r="R40" s="16"/>
      <c r="S40" s="16"/>
      <c r="T40" s="16"/>
      <c r="U40" s="16"/>
      <c r="V40" s="16"/>
      <c r="W40" s="16"/>
      <c r="X40" s="16"/>
      <c r="Y40" s="16"/>
      <c r="Z40" s="16"/>
      <c r="AA40" s="16"/>
      <c r="AB40" s="16">
        <v>37.49</v>
      </c>
      <c r="AC40" s="16"/>
      <c r="AD40" s="16"/>
      <c r="AE40" s="16"/>
      <c r="AF40" s="16"/>
      <c r="AG40" s="16"/>
      <c r="AH40" s="16"/>
      <c r="AI40" s="16"/>
      <c r="AJ40" s="16"/>
      <c r="AK40" s="16"/>
      <c r="AL40" s="16"/>
      <c r="AM40" s="16"/>
      <c r="AN40" s="16"/>
      <c r="AO40" s="16"/>
      <c r="AP40" s="16">
        <v>423.82000000000005</v>
      </c>
    </row>
    <row r="41" spans="1:42">
      <c r="A41" s="14" t="s">
        <v>168</v>
      </c>
      <c r="B41" s="16"/>
      <c r="C41" s="16">
        <v>97.68</v>
      </c>
      <c r="D41" s="16">
        <v>2.4300000000000002</v>
      </c>
      <c r="E41" s="16">
        <v>36.64</v>
      </c>
      <c r="F41" s="16"/>
      <c r="G41" s="16"/>
      <c r="H41" s="16"/>
      <c r="I41" s="16"/>
      <c r="J41" s="16"/>
      <c r="K41" s="16"/>
      <c r="L41" s="16">
        <v>8.5300000000000011</v>
      </c>
      <c r="M41" s="16">
        <v>3.11</v>
      </c>
      <c r="N41" s="16"/>
      <c r="O41" s="16">
        <v>14.780000000000001</v>
      </c>
      <c r="P41" s="16"/>
      <c r="Q41" s="16">
        <v>56.910000000000004</v>
      </c>
      <c r="R41" s="16"/>
      <c r="S41" s="16"/>
      <c r="T41" s="16">
        <v>5.6499999999999995</v>
      </c>
      <c r="U41" s="16"/>
      <c r="V41" s="16">
        <v>3.38</v>
      </c>
      <c r="W41" s="16">
        <v>1.1499999999999999</v>
      </c>
      <c r="X41" s="16"/>
      <c r="Y41" s="16"/>
      <c r="Z41" s="16"/>
      <c r="AA41" s="16"/>
      <c r="AB41" s="16">
        <v>63.830000000000005</v>
      </c>
      <c r="AC41" s="16">
        <v>0.99</v>
      </c>
      <c r="AD41" s="16"/>
      <c r="AE41" s="16"/>
      <c r="AF41" s="16"/>
      <c r="AG41" s="16">
        <v>0.85</v>
      </c>
      <c r="AH41" s="16"/>
      <c r="AI41" s="16"/>
      <c r="AJ41" s="16">
        <v>21.75</v>
      </c>
      <c r="AK41" s="16">
        <v>5.07</v>
      </c>
      <c r="AL41" s="16">
        <v>60.750000000000007</v>
      </c>
      <c r="AM41" s="16">
        <v>1.03</v>
      </c>
      <c r="AN41" s="16"/>
      <c r="AO41" s="16">
        <v>16.520000000000003</v>
      </c>
      <c r="AP41" s="16">
        <v>401.05</v>
      </c>
    </row>
    <row r="42" spans="1:42">
      <c r="A42" s="14" t="s">
        <v>169</v>
      </c>
      <c r="B42" s="16"/>
      <c r="C42" s="16"/>
      <c r="D42" s="16">
        <v>10.819999999999999</v>
      </c>
      <c r="E42" s="16">
        <v>3.5200000000000005</v>
      </c>
      <c r="F42" s="16"/>
      <c r="G42" s="16"/>
      <c r="H42" s="16">
        <v>3.17</v>
      </c>
      <c r="I42" s="16">
        <v>0.77999999999999992</v>
      </c>
      <c r="J42" s="16"/>
      <c r="K42" s="16"/>
      <c r="L42" s="16"/>
      <c r="M42" s="16">
        <v>1.72</v>
      </c>
      <c r="N42" s="16"/>
      <c r="O42" s="16"/>
      <c r="P42" s="16"/>
      <c r="Q42" s="16">
        <v>87.320000000000007</v>
      </c>
      <c r="R42" s="16"/>
      <c r="S42" s="16">
        <v>0.53</v>
      </c>
      <c r="T42" s="16">
        <v>0.28000000000000003</v>
      </c>
      <c r="U42" s="16"/>
      <c r="V42" s="16"/>
      <c r="W42" s="16"/>
      <c r="X42" s="16"/>
      <c r="Y42" s="16"/>
      <c r="Z42" s="16"/>
      <c r="AA42" s="16"/>
      <c r="AB42" s="16">
        <v>279.50000000000006</v>
      </c>
      <c r="AC42" s="16">
        <v>2.76</v>
      </c>
      <c r="AD42" s="16">
        <v>0.17</v>
      </c>
      <c r="AE42" s="16"/>
      <c r="AF42" s="16"/>
      <c r="AG42" s="16"/>
      <c r="AH42" s="16"/>
      <c r="AI42" s="16"/>
      <c r="AJ42" s="16"/>
      <c r="AK42" s="16"/>
      <c r="AL42" s="16">
        <v>3.72</v>
      </c>
      <c r="AM42" s="16"/>
      <c r="AN42" s="16"/>
      <c r="AO42" s="16"/>
      <c r="AP42" s="16">
        <v>394.29000000000013</v>
      </c>
    </row>
    <row r="43" spans="1:42">
      <c r="A43" s="14" t="s">
        <v>170</v>
      </c>
      <c r="B43" s="16"/>
      <c r="C43" s="16"/>
      <c r="D43" s="16">
        <v>70.749999999999986</v>
      </c>
      <c r="E43" s="16"/>
      <c r="F43" s="16"/>
      <c r="G43" s="16"/>
      <c r="H43" s="16"/>
      <c r="I43" s="16"/>
      <c r="J43" s="16"/>
      <c r="K43" s="16"/>
      <c r="L43" s="16"/>
      <c r="M43" s="16"/>
      <c r="N43" s="16"/>
      <c r="O43" s="16"/>
      <c r="P43" s="16"/>
      <c r="Q43" s="16"/>
      <c r="R43" s="16"/>
      <c r="S43" s="16"/>
      <c r="T43" s="16"/>
      <c r="U43" s="16"/>
      <c r="V43" s="16"/>
      <c r="W43" s="16"/>
      <c r="X43" s="16"/>
      <c r="Y43" s="16"/>
      <c r="Z43" s="16"/>
      <c r="AA43" s="16"/>
      <c r="AB43" s="16">
        <v>290.45999999999998</v>
      </c>
      <c r="AC43" s="16"/>
      <c r="AD43" s="16"/>
      <c r="AE43" s="16"/>
      <c r="AF43" s="16"/>
      <c r="AG43" s="16"/>
      <c r="AH43" s="16"/>
      <c r="AI43" s="16"/>
      <c r="AJ43" s="16"/>
      <c r="AK43" s="16"/>
      <c r="AL43" s="16">
        <v>0.48</v>
      </c>
      <c r="AM43" s="16"/>
      <c r="AN43" s="16"/>
      <c r="AO43" s="16"/>
      <c r="AP43" s="16">
        <v>361.69</v>
      </c>
    </row>
    <row r="44" spans="1:42">
      <c r="A44" s="14" t="s">
        <v>171</v>
      </c>
      <c r="B44" s="16"/>
      <c r="C44" s="16">
        <v>1.82</v>
      </c>
      <c r="D44" s="16">
        <v>1.91</v>
      </c>
      <c r="E44" s="16"/>
      <c r="F44" s="16">
        <v>3.13</v>
      </c>
      <c r="G44" s="16"/>
      <c r="H44" s="16"/>
      <c r="I44" s="16"/>
      <c r="J44" s="16"/>
      <c r="K44" s="16"/>
      <c r="L44" s="16">
        <v>0.91999999999999993</v>
      </c>
      <c r="M44" s="16"/>
      <c r="N44" s="16"/>
      <c r="O44" s="16">
        <v>7.44</v>
      </c>
      <c r="P44" s="16"/>
      <c r="Q44" s="16">
        <v>43.569999999999993</v>
      </c>
      <c r="R44" s="16">
        <v>0.39</v>
      </c>
      <c r="S44" s="16"/>
      <c r="T44" s="16">
        <v>16.96</v>
      </c>
      <c r="U44" s="16"/>
      <c r="V44" s="16"/>
      <c r="W44" s="16">
        <v>0.66999999999999993</v>
      </c>
      <c r="X44" s="16"/>
      <c r="Y44" s="16"/>
      <c r="Z44" s="16"/>
      <c r="AA44" s="16"/>
      <c r="AB44" s="16"/>
      <c r="AC44" s="16">
        <v>3.58</v>
      </c>
      <c r="AD44" s="16"/>
      <c r="AE44" s="16"/>
      <c r="AF44" s="16"/>
      <c r="AG44" s="16"/>
      <c r="AH44" s="16">
        <v>2.19</v>
      </c>
      <c r="AI44" s="16"/>
      <c r="AJ44" s="16">
        <v>16.399999999999999</v>
      </c>
      <c r="AK44" s="16">
        <v>5.1899999999999995</v>
      </c>
      <c r="AL44" s="16">
        <v>18.3</v>
      </c>
      <c r="AM44" s="16"/>
      <c r="AN44" s="16"/>
      <c r="AO44" s="16">
        <v>121.36000000000003</v>
      </c>
      <c r="AP44" s="16">
        <v>243.83</v>
      </c>
    </row>
    <row r="45" spans="1:42">
      <c r="A45" s="14" t="s">
        <v>172</v>
      </c>
      <c r="B45" s="16"/>
      <c r="C45" s="16"/>
      <c r="D45" s="16">
        <v>2.34</v>
      </c>
      <c r="E45" s="16">
        <v>0.65</v>
      </c>
      <c r="F45" s="16">
        <v>0.56999999999999995</v>
      </c>
      <c r="G45" s="16"/>
      <c r="H45" s="16"/>
      <c r="I45" s="16">
        <v>11.74</v>
      </c>
      <c r="J45" s="16"/>
      <c r="K45" s="16">
        <v>1</v>
      </c>
      <c r="L45" s="16">
        <v>0.63</v>
      </c>
      <c r="M45" s="16"/>
      <c r="N45" s="16">
        <v>0.01</v>
      </c>
      <c r="O45" s="16">
        <v>2.14</v>
      </c>
      <c r="P45" s="16"/>
      <c r="Q45" s="16">
        <v>67.47</v>
      </c>
      <c r="R45" s="16"/>
      <c r="S45" s="16"/>
      <c r="T45" s="16">
        <v>3.18</v>
      </c>
      <c r="U45" s="16"/>
      <c r="V45" s="16">
        <v>8.370000000000001</v>
      </c>
      <c r="W45" s="16"/>
      <c r="X45" s="16">
        <v>0.89</v>
      </c>
      <c r="Y45" s="16"/>
      <c r="Z45" s="16"/>
      <c r="AA45" s="16">
        <v>3.0100000000000002</v>
      </c>
      <c r="AB45" s="16">
        <v>28.400000000000002</v>
      </c>
      <c r="AC45" s="16">
        <v>0.63</v>
      </c>
      <c r="AD45" s="16"/>
      <c r="AE45" s="16">
        <v>29.409999999999993</v>
      </c>
      <c r="AF45" s="16">
        <v>1.1800000000000002</v>
      </c>
      <c r="AG45" s="16"/>
      <c r="AH45" s="16">
        <v>14.330000000000002</v>
      </c>
      <c r="AI45" s="16"/>
      <c r="AJ45" s="16">
        <v>0.15</v>
      </c>
      <c r="AK45" s="16"/>
      <c r="AL45" s="16">
        <v>6.13</v>
      </c>
      <c r="AM45" s="16">
        <v>2.08</v>
      </c>
      <c r="AN45" s="16">
        <v>11.88</v>
      </c>
      <c r="AO45" s="16">
        <v>0.59000000000000008</v>
      </c>
      <c r="AP45" s="16">
        <v>196.78000000000003</v>
      </c>
    </row>
    <row r="46" spans="1:42">
      <c r="A46" s="14" t="s">
        <v>173</v>
      </c>
      <c r="B46" s="16"/>
      <c r="C46" s="16"/>
      <c r="D46" s="16">
        <v>1.21</v>
      </c>
      <c r="E46" s="16"/>
      <c r="F46" s="16"/>
      <c r="G46" s="16"/>
      <c r="H46" s="16"/>
      <c r="I46" s="16"/>
      <c r="J46" s="16"/>
      <c r="K46" s="16"/>
      <c r="L46" s="16"/>
      <c r="M46" s="16">
        <v>1.1800000000000002</v>
      </c>
      <c r="N46" s="16"/>
      <c r="O46" s="16"/>
      <c r="P46" s="16"/>
      <c r="Q46" s="16">
        <v>170.92000000000004</v>
      </c>
      <c r="R46" s="16"/>
      <c r="S46" s="16"/>
      <c r="T46" s="16"/>
      <c r="U46" s="16"/>
      <c r="V46" s="16">
        <v>0.95</v>
      </c>
      <c r="W46" s="16"/>
      <c r="X46" s="16"/>
      <c r="Y46" s="16"/>
      <c r="Z46" s="16"/>
      <c r="AA46" s="16"/>
      <c r="AB46" s="16"/>
      <c r="AC46" s="16"/>
      <c r="AD46" s="16"/>
      <c r="AE46" s="16"/>
      <c r="AF46" s="16"/>
      <c r="AG46" s="16"/>
      <c r="AH46" s="16"/>
      <c r="AI46" s="16"/>
      <c r="AJ46" s="16"/>
      <c r="AK46" s="16"/>
      <c r="AL46" s="16"/>
      <c r="AM46" s="16"/>
      <c r="AN46" s="16"/>
      <c r="AO46" s="16">
        <v>0.12</v>
      </c>
      <c r="AP46" s="16">
        <v>174.38000000000002</v>
      </c>
    </row>
    <row r="47" spans="1:42">
      <c r="A47" s="14" t="s">
        <v>174</v>
      </c>
      <c r="B47" s="16"/>
      <c r="C47" s="16">
        <v>118.69000000000003</v>
      </c>
      <c r="D47" s="16"/>
      <c r="E47" s="16"/>
      <c r="F47" s="16"/>
      <c r="G47" s="16"/>
      <c r="H47" s="16">
        <v>0.01</v>
      </c>
      <c r="I47" s="16"/>
      <c r="J47" s="16">
        <v>0.05</v>
      </c>
      <c r="K47" s="16"/>
      <c r="L47" s="16"/>
      <c r="M47" s="16"/>
      <c r="N47" s="16"/>
      <c r="O47" s="16">
        <v>43.68</v>
      </c>
      <c r="P47" s="16"/>
      <c r="Q47" s="16"/>
      <c r="R47" s="16"/>
      <c r="S47" s="16"/>
      <c r="T47" s="16"/>
      <c r="U47" s="16"/>
      <c r="V47" s="16"/>
      <c r="W47" s="16"/>
      <c r="X47" s="16"/>
      <c r="Y47" s="16"/>
      <c r="Z47" s="16"/>
      <c r="AA47" s="16"/>
      <c r="AB47" s="16"/>
      <c r="AC47" s="16"/>
      <c r="AD47" s="16"/>
      <c r="AE47" s="16"/>
      <c r="AF47" s="16"/>
      <c r="AG47" s="16"/>
      <c r="AH47" s="16"/>
      <c r="AI47" s="16"/>
      <c r="AJ47" s="16"/>
      <c r="AK47" s="16"/>
      <c r="AL47" s="16">
        <v>10.63</v>
      </c>
      <c r="AM47" s="16"/>
      <c r="AN47" s="16"/>
      <c r="AO47" s="16"/>
      <c r="AP47" s="16">
        <v>173.06000000000003</v>
      </c>
    </row>
    <row r="48" spans="1:42">
      <c r="A48" s="14" t="s">
        <v>175</v>
      </c>
      <c r="B48" s="16"/>
      <c r="C48" s="16">
        <v>5.8100000000000005</v>
      </c>
      <c r="D48" s="16"/>
      <c r="E48" s="16">
        <v>7.47</v>
      </c>
      <c r="F48" s="16"/>
      <c r="G48" s="16"/>
      <c r="H48" s="16"/>
      <c r="I48" s="16"/>
      <c r="J48" s="16"/>
      <c r="K48" s="16"/>
      <c r="L48" s="16">
        <v>2.12</v>
      </c>
      <c r="M48" s="16">
        <v>11.9</v>
      </c>
      <c r="N48" s="16"/>
      <c r="O48" s="16">
        <v>10.59</v>
      </c>
      <c r="P48" s="16"/>
      <c r="Q48" s="16">
        <v>27.2</v>
      </c>
      <c r="R48" s="16"/>
      <c r="S48" s="16"/>
      <c r="T48" s="16">
        <v>0.25</v>
      </c>
      <c r="U48" s="16"/>
      <c r="V48" s="16"/>
      <c r="W48" s="16">
        <v>3.78</v>
      </c>
      <c r="X48" s="16">
        <v>0.09</v>
      </c>
      <c r="Y48" s="16"/>
      <c r="Z48" s="16"/>
      <c r="AA48" s="16"/>
      <c r="AB48" s="16"/>
      <c r="AC48" s="16"/>
      <c r="AD48" s="16"/>
      <c r="AE48" s="16"/>
      <c r="AF48" s="16"/>
      <c r="AG48" s="16"/>
      <c r="AH48" s="16"/>
      <c r="AI48" s="16"/>
      <c r="AJ48" s="16">
        <v>12.040000000000001</v>
      </c>
      <c r="AK48" s="16">
        <v>1.39</v>
      </c>
      <c r="AL48" s="16">
        <v>1.4500000000000002</v>
      </c>
      <c r="AM48" s="16"/>
      <c r="AN48" s="16"/>
      <c r="AO48" s="16">
        <v>48.68</v>
      </c>
      <c r="AP48" s="16">
        <v>132.77000000000001</v>
      </c>
    </row>
    <row r="49" spans="1:42">
      <c r="A49" s="14" t="s">
        <v>176</v>
      </c>
      <c r="B49" s="16"/>
      <c r="C49" s="16">
        <v>10.469999999999999</v>
      </c>
      <c r="D49" s="16"/>
      <c r="E49" s="16"/>
      <c r="F49" s="16"/>
      <c r="G49" s="16"/>
      <c r="H49" s="16"/>
      <c r="I49" s="16">
        <v>0.37</v>
      </c>
      <c r="J49" s="16"/>
      <c r="K49" s="16"/>
      <c r="L49" s="16">
        <v>9.17</v>
      </c>
      <c r="M49" s="16"/>
      <c r="N49" s="16"/>
      <c r="O49" s="16"/>
      <c r="P49" s="16"/>
      <c r="Q49" s="16"/>
      <c r="R49" s="16"/>
      <c r="S49" s="16"/>
      <c r="T49" s="16">
        <v>14.830000000000002</v>
      </c>
      <c r="U49" s="16"/>
      <c r="V49" s="16"/>
      <c r="W49" s="16"/>
      <c r="X49" s="16"/>
      <c r="Y49" s="16"/>
      <c r="Z49" s="16"/>
      <c r="AA49" s="16">
        <v>3.41</v>
      </c>
      <c r="AB49" s="16"/>
      <c r="AC49" s="16"/>
      <c r="AD49" s="16">
        <v>0.28999999999999998</v>
      </c>
      <c r="AE49" s="16"/>
      <c r="AF49" s="16"/>
      <c r="AG49" s="16"/>
      <c r="AH49" s="16"/>
      <c r="AI49" s="16"/>
      <c r="AJ49" s="16">
        <v>45.23</v>
      </c>
      <c r="AK49" s="16"/>
      <c r="AL49" s="16"/>
      <c r="AM49" s="16">
        <v>0.98</v>
      </c>
      <c r="AN49" s="16"/>
      <c r="AO49" s="16">
        <v>42.67</v>
      </c>
      <c r="AP49" s="16">
        <v>127.42</v>
      </c>
    </row>
    <row r="50" spans="1:42">
      <c r="A50" s="14" t="s">
        <v>177</v>
      </c>
      <c r="B50" s="16"/>
      <c r="C50" s="16"/>
      <c r="D50" s="16"/>
      <c r="E50" s="16"/>
      <c r="F50" s="16"/>
      <c r="G50" s="16"/>
      <c r="H50" s="16"/>
      <c r="I50" s="16"/>
      <c r="J50" s="16"/>
      <c r="K50" s="16"/>
      <c r="L50" s="16">
        <v>111.81000000000003</v>
      </c>
      <c r="M50" s="16"/>
      <c r="N50" s="16"/>
      <c r="O50" s="16"/>
      <c r="P50" s="16"/>
      <c r="Q50" s="16"/>
      <c r="R50" s="16"/>
      <c r="S50" s="16"/>
      <c r="T50" s="16"/>
      <c r="U50" s="16"/>
      <c r="V50" s="16"/>
      <c r="W50" s="16"/>
      <c r="X50" s="16"/>
      <c r="Y50" s="16"/>
      <c r="Z50" s="16"/>
      <c r="AA50" s="16"/>
      <c r="AB50" s="16">
        <v>11.47</v>
      </c>
      <c r="AC50" s="16"/>
      <c r="AD50" s="16"/>
      <c r="AE50" s="16"/>
      <c r="AF50" s="16"/>
      <c r="AG50" s="16"/>
      <c r="AH50" s="16"/>
      <c r="AI50" s="16"/>
      <c r="AJ50" s="16"/>
      <c r="AK50" s="16"/>
      <c r="AL50" s="16">
        <v>0.39</v>
      </c>
      <c r="AM50" s="16"/>
      <c r="AN50" s="16"/>
      <c r="AO50" s="16"/>
      <c r="AP50" s="16">
        <v>123.67000000000003</v>
      </c>
    </row>
    <row r="51" spans="1:42">
      <c r="A51" s="14" t="s">
        <v>178</v>
      </c>
      <c r="B51" s="16"/>
      <c r="C51" s="16"/>
      <c r="D51" s="16"/>
      <c r="E51" s="16">
        <v>2.61</v>
      </c>
      <c r="F51" s="16"/>
      <c r="G51" s="16"/>
      <c r="H51" s="16">
        <v>86.659999999999982</v>
      </c>
      <c r="I51" s="16"/>
      <c r="J51" s="16">
        <v>7.8699999999999992</v>
      </c>
      <c r="K51" s="16">
        <v>0.54</v>
      </c>
      <c r="L51" s="16"/>
      <c r="M51" s="16">
        <v>2.36</v>
      </c>
      <c r="N51" s="16">
        <v>0.75</v>
      </c>
      <c r="O51" s="16">
        <v>2.76</v>
      </c>
      <c r="P51" s="16"/>
      <c r="Q51" s="16">
        <v>2.9</v>
      </c>
      <c r="R51" s="16"/>
      <c r="S51" s="16"/>
      <c r="T51" s="16">
        <v>0.22</v>
      </c>
      <c r="U51" s="16"/>
      <c r="V51" s="16"/>
      <c r="W51" s="16">
        <v>0.23</v>
      </c>
      <c r="X51" s="16"/>
      <c r="Y51" s="16"/>
      <c r="Z51" s="16"/>
      <c r="AA51" s="16">
        <v>3</v>
      </c>
      <c r="AB51" s="16"/>
      <c r="AC51" s="16"/>
      <c r="AD51" s="16"/>
      <c r="AE51" s="16"/>
      <c r="AF51" s="16"/>
      <c r="AG51" s="16"/>
      <c r="AH51" s="16"/>
      <c r="AI51" s="16"/>
      <c r="AJ51" s="16">
        <v>1.55</v>
      </c>
      <c r="AK51" s="16">
        <v>4.6099999999999994</v>
      </c>
      <c r="AL51" s="16">
        <v>0.46</v>
      </c>
      <c r="AM51" s="16"/>
      <c r="AN51" s="16"/>
      <c r="AO51" s="16"/>
      <c r="AP51" s="16">
        <v>116.52</v>
      </c>
    </row>
    <row r="52" spans="1:42">
      <c r="A52" s="14" t="s">
        <v>179</v>
      </c>
      <c r="B52" s="16"/>
      <c r="C52" s="16">
        <v>2.67</v>
      </c>
      <c r="D52" s="16"/>
      <c r="E52" s="16">
        <v>2.02</v>
      </c>
      <c r="F52" s="16"/>
      <c r="G52" s="16"/>
      <c r="H52" s="16"/>
      <c r="I52" s="16"/>
      <c r="J52" s="16"/>
      <c r="K52" s="16"/>
      <c r="L52" s="16"/>
      <c r="M52" s="16"/>
      <c r="N52" s="16"/>
      <c r="O52" s="16"/>
      <c r="P52" s="16"/>
      <c r="Q52" s="16">
        <v>57.279999999999994</v>
      </c>
      <c r="R52" s="16"/>
      <c r="S52" s="16"/>
      <c r="T52" s="16"/>
      <c r="U52" s="16"/>
      <c r="V52" s="16">
        <v>1.95</v>
      </c>
      <c r="W52" s="16"/>
      <c r="X52" s="16"/>
      <c r="Y52" s="16"/>
      <c r="Z52" s="16"/>
      <c r="AA52" s="16"/>
      <c r="AB52" s="16">
        <v>50.169999999999995</v>
      </c>
      <c r="AC52" s="16"/>
      <c r="AD52" s="16"/>
      <c r="AE52" s="16"/>
      <c r="AF52" s="16"/>
      <c r="AG52" s="16"/>
      <c r="AH52" s="16"/>
      <c r="AI52" s="16"/>
      <c r="AJ52" s="16"/>
      <c r="AK52" s="16"/>
      <c r="AL52" s="16"/>
      <c r="AM52" s="16"/>
      <c r="AN52" s="16"/>
      <c r="AO52" s="16"/>
      <c r="AP52" s="16">
        <v>114.08999999999999</v>
      </c>
    </row>
    <row r="53" spans="1:42">
      <c r="A53" s="14" t="s">
        <v>180</v>
      </c>
      <c r="B53" s="16"/>
      <c r="C53" s="16"/>
      <c r="D53" s="16">
        <v>25.38</v>
      </c>
      <c r="E53" s="16"/>
      <c r="F53" s="16"/>
      <c r="G53" s="16"/>
      <c r="H53" s="16"/>
      <c r="I53" s="16"/>
      <c r="J53" s="16"/>
      <c r="K53" s="16"/>
      <c r="L53" s="16"/>
      <c r="M53" s="16"/>
      <c r="N53" s="16"/>
      <c r="O53" s="16"/>
      <c r="P53" s="16"/>
      <c r="Q53" s="16"/>
      <c r="R53" s="16"/>
      <c r="S53" s="16"/>
      <c r="T53" s="16"/>
      <c r="U53" s="16"/>
      <c r="V53" s="16"/>
      <c r="W53" s="16"/>
      <c r="X53" s="16"/>
      <c r="Y53" s="16"/>
      <c r="Z53" s="16"/>
      <c r="AA53" s="16"/>
      <c r="AB53" s="16">
        <v>76.97999999999999</v>
      </c>
      <c r="AC53" s="16"/>
      <c r="AD53" s="16"/>
      <c r="AE53" s="16"/>
      <c r="AF53" s="16"/>
      <c r="AG53" s="16"/>
      <c r="AH53" s="16"/>
      <c r="AI53" s="16"/>
      <c r="AJ53" s="16"/>
      <c r="AK53" s="16"/>
      <c r="AL53" s="16"/>
      <c r="AM53" s="16"/>
      <c r="AN53" s="16"/>
      <c r="AO53" s="16"/>
      <c r="AP53" s="16">
        <v>102.35999999999999</v>
      </c>
    </row>
    <row r="54" spans="1:42">
      <c r="A54" s="14" t="s">
        <v>181</v>
      </c>
      <c r="B54" s="16"/>
      <c r="C54" s="16">
        <v>6.16</v>
      </c>
      <c r="D54" s="16">
        <v>2.4899999999999998</v>
      </c>
      <c r="E54" s="16"/>
      <c r="F54" s="16"/>
      <c r="G54" s="16"/>
      <c r="H54" s="16"/>
      <c r="I54" s="16"/>
      <c r="J54" s="16"/>
      <c r="K54" s="16"/>
      <c r="L54" s="16">
        <v>0.28000000000000003</v>
      </c>
      <c r="M54" s="16">
        <v>1.19</v>
      </c>
      <c r="N54" s="16"/>
      <c r="O54" s="16">
        <v>0.67</v>
      </c>
      <c r="P54" s="16"/>
      <c r="Q54" s="16">
        <v>25.72</v>
      </c>
      <c r="R54" s="16">
        <v>8.75</v>
      </c>
      <c r="S54" s="16"/>
      <c r="T54" s="16">
        <v>4.7</v>
      </c>
      <c r="U54" s="16"/>
      <c r="V54" s="16">
        <v>0.78</v>
      </c>
      <c r="W54" s="16"/>
      <c r="X54" s="16"/>
      <c r="Y54" s="16"/>
      <c r="Z54" s="16"/>
      <c r="AA54" s="16">
        <v>0.17</v>
      </c>
      <c r="AB54" s="16">
        <v>12.530000000000001</v>
      </c>
      <c r="AC54" s="16">
        <v>0.17</v>
      </c>
      <c r="AD54" s="16"/>
      <c r="AE54" s="16"/>
      <c r="AF54" s="16"/>
      <c r="AG54" s="16"/>
      <c r="AH54" s="16"/>
      <c r="AI54" s="16"/>
      <c r="AJ54" s="16">
        <v>6.25</v>
      </c>
      <c r="AK54" s="16"/>
      <c r="AL54" s="16"/>
      <c r="AM54" s="16"/>
      <c r="AN54" s="16"/>
      <c r="AO54" s="16">
        <v>0.99</v>
      </c>
      <c r="AP54" s="16">
        <v>70.850000000000009</v>
      </c>
    </row>
    <row r="55" spans="1:42">
      <c r="A55" s="14" t="s">
        <v>182</v>
      </c>
      <c r="B55" s="16"/>
      <c r="C55" s="16"/>
      <c r="D55" s="16"/>
      <c r="E55" s="16"/>
      <c r="F55" s="16"/>
      <c r="G55" s="16"/>
      <c r="H55" s="16"/>
      <c r="I55" s="16">
        <v>0.1</v>
      </c>
      <c r="J55" s="16">
        <v>0.3</v>
      </c>
      <c r="K55" s="16"/>
      <c r="L55" s="16"/>
      <c r="M55" s="16">
        <v>1.06</v>
      </c>
      <c r="N55" s="16"/>
      <c r="O55" s="16"/>
      <c r="P55" s="16"/>
      <c r="Q55" s="16">
        <v>59.84</v>
      </c>
      <c r="R55" s="16"/>
      <c r="S55" s="16"/>
      <c r="T55" s="16"/>
      <c r="U55" s="16"/>
      <c r="V55" s="16">
        <v>0.02</v>
      </c>
      <c r="W55" s="16"/>
      <c r="X55" s="16"/>
      <c r="Y55" s="16"/>
      <c r="Z55" s="16"/>
      <c r="AA55" s="16">
        <v>0.12</v>
      </c>
      <c r="AB55" s="16"/>
      <c r="AC55" s="16">
        <v>0.1</v>
      </c>
      <c r="AD55" s="16"/>
      <c r="AE55" s="16"/>
      <c r="AF55" s="16"/>
      <c r="AG55" s="16"/>
      <c r="AH55" s="16"/>
      <c r="AI55" s="16"/>
      <c r="AJ55" s="16">
        <v>0.18</v>
      </c>
      <c r="AK55" s="16"/>
      <c r="AL55" s="16"/>
      <c r="AM55" s="16"/>
      <c r="AN55" s="16"/>
      <c r="AO55" s="16"/>
      <c r="AP55" s="16">
        <v>61.720000000000006</v>
      </c>
    </row>
    <row r="56" spans="1:42">
      <c r="A56" s="14" t="s">
        <v>183</v>
      </c>
      <c r="B56" s="16"/>
      <c r="C56" s="16"/>
      <c r="D56" s="16">
        <v>0.5</v>
      </c>
      <c r="E56" s="16"/>
      <c r="F56" s="16"/>
      <c r="G56" s="16"/>
      <c r="H56" s="16"/>
      <c r="I56" s="16"/>
      <c r="J56" s="16"/>
      <c r="K56" s="16"/>
      <c r="L56" s="16"/>
      <c r="M56" s="16"/>
      <c r="N56" s="16"/>
      <c r="O56" s="16"/>
      <c r="P56" s="16"/>
      <c r="Q56" s="16"/>
      <c r="R56" s="16"/>
      <c r="S56" s="16"/>
      <c r="T56" s="16"/>
      <c r="U56" s="16"/>
      <c r="V56" s="16"/>
      <c r="W56" s="16"/>
      <c r="X56" s="16"/>
      <c r="Y56" s="16"/>
      <c r="Z56" s="16"/>
      <c r="AA56" s="16">
        <v>57.7</v>
      </c>
      <c r="AB56" s="16">
        <v>0.32</v>
      </c>
      <c r="AC56" s="16"/>
      <c r="AD56" s="16"/>
      <c r="AE56" s="16"/>
      <c r="AF56" s="16"/>
      <c r="AG56" s="16"/>
      <c r="AH56" s="16"/>
      <c r="AI56" s="16"/>
      <c r="AJ56" s="16"/>
      <c r="AK56" s="16"/>
      <c r="AL56" s="16"/>
      <c r="AM56" s="16"/>
      <c r="AN56" s="16"/>
      <c r="AO56" s="16"/>
      <c r="AP56" s="16">
        <v>58.52</v>
      </c>
    </row>
    <row r="57" spans="1:42">
      <c r="A57" s="14" t="s">
        <v>184</v>
      </c>
      <c r="B57" s="16"/>
      <c r="C57" s="16">
        <v>15.57</v>
      </c>
      <c r="D57" s="16">
        <v>3.5999999999999996</v>
      </c>
      <c r="E57" s="16"/>
      <c r="F57" s="16"/>
      <c r="G57" s="16"/>
      <c r="H57" s="16">
        <v>0.12</v>
      </c>
      <c r="I57" s="16"/>
      <c r="J57" s="16"/>
      <c r="K57" s="16"/>
      <c r="L57" s="16"/>
      <c r="M57" s="16">
        <v>7.53</v>
      </c>
      <c r="N57" s="16"/>
      <c r="O57" s="16">
        <v>2.6399999999999997</v>
      </c>
      <c r="P57" s="16"/>
      <c r="Q57" s="16">
        <v>2.4700000000000002</v>
      </c>
      <c r="R57" s="16"/>
      <c r="S57" s="16"/>
      <c r="T57" s="16"/>
      <c r="U57" s="16"/>
      <c r="V57" s="16"/>
      <c r="W57" s="16"/>
      <c r="X57" s="16"/>
      <c r="Y57" s="16"/>
      <c r="Z57" s="16"/>
      <c r="AA57" s="16">
        <v>0.71</v>
      </c>
      <c r="AB57" s="16"/>
      <c r="AC57" s="16"/>
      <c r="AD57" s="16"/>
      <c r="AE57" s="16"/>
      <c r="AF57" s="16">
        <v>0.11</v>
      </c>
      <c r="AG57" s="16"/>
      <c r="AH57" s="16">
        <v>0.11</v>
      </c>
      <c r="AI57" s="16"/>
      <c r="AJ57" s="16">
        <v>0.88</v>
      </c>
      <c r="AK57" s="16"/>
      <c r="AL57" s="16">
        <v>5.09</v>
      </c>
      <c r="AM57" s="16">
        <v>8.81</v>
      </c>
      <c r="AN57" s="16"/>
      <c r="AO57" s="16"/>
      <c r="AP57" s="16">
        <v>47.64</v>
      </c>
    </row>
    <row r="58" spans="1:42">
      <c r="A58" s="14" t="s">
        <v>185</v>
      </c>
      <c r="B58" s="16"/>
      <c r="C58" s="16"/>
      <c r="D58" s="16"/>
      <c r="E58" s="16"/>
      <c r="F58" s="16"/>
      <c r="G58" s="16"/>
      <c r="H58" s="16"/>
      <c r="I58" s="16">
        <v>8.370000000000001</v>
      </c>
      <c r="J58" s="16"/>
      <c r="K58" s="16"/>
      <c r="L58" s="16">
        <v>0.33</v>
      </c>
      <c r="M58" s="16"/>
      <c r="N58" s="16"/>
      <c r="O58" s="16"/>
      <c r="P58" s="16"/>
      <c r="Q58" s="16">
        <v>1.32</v>
      </c>
      <c r="R58" s="16"/>
      <c r="S58" s="16"/>
      <c r="T58" s="16">
        <v>0.65</v>
      </c>
      <c r="U58" s="16"/>
      <c r="V58" s="16"/>
      <c r="W58" s="16">
        <v>0.13</v>
      </c>
      <c r="X58" s="16">
        <v>0.76</v>
      </c>
      <c r="Y58" s="16"/>
      <c r="Z58" s="16"/>
      <c r="AA58" s="16"/>
      <c r="AB58" s="16">
        <v>1.1599999999999999</v>
      </c>
      <c r="AC58" s="16"/>
      <c r="AD58" s="16">
        <v>7.0000000000000007E-2</v>
      </c>
      <c r="AE58" s="16">
        <v>0.36</v>
      </c>
      <c r="AF58" s="16">
        <v>1</v>
      </c>
      <c r="AG58" s="16"/>
      <c r="AH58" s="16"/>
      <c r="AI58" s="16"/>
      <c r="AJ58" s="16">
        <v>7.46</v>
      </c>
      <c r="AK58" s="16"/>
      <c r="AL58" s="16"/>
      <c r="AM58" s="16">
        <v>2.9199999999999995</v>
      </c>
      <c r="AN58" s="16">
        <v>12.420000000000002</v>
      </c>
      <c r="AO58" s="16">
        <v>4.3599999999999994</v>
      </c>
      <c r="AP58" s="16">
        <v>41.31</v>
      </c>
    </row>
    <row r="59" spans="1:42">
      <c r="A59" s="14" t="s">
        <v>186</v>
      </c>
      <c r="B59" s="16"/>
      <c r="C59" s="16">
        <v>4.72</v>
      </c>
      <c r="D59" s="16"/>
      <c r="E59" s="16"/>
      <c r="F59" s="16"/>
      <c r="G59" s="16"/>
      <c r="H59" s="16"/>
      <c r="I59" s="16">
        <v>0.11</v>
      </c>
      <c r="J59" s="16"/>
      <c r="K59" s="16"/>
      <c r="L59" s="16"/>
      <c r="M59" s="16"/>
      <c r="N59" s="16"/>
      <c r="O59" s="16">
        <v>6.81</v>
      </c>
      <c r="P59" s="16"/>
      <c r="Q59" s="16">
        <v>1.61</v>
      </c>
      <c r="R59" s="16"/>
      <c r="S59" s="16"/>
      <c r="T59" s="16"/>
      <c r="U59" s="16"/>
      <c r="V59" s="16">
        <v>1.02</v>
      </c>
      <c r="W59" s="16">
        <v>1.01</v>
      </c>
      <c r="X59" s="16"/>
      <c r="Y59" s="16"/>
      <c r="Z59" s="16"/>
      <c r="AA59" s="16"/>
      <c r="AB59" s="16"/>
      <c r="AC59" s="16"/>
      <c r="AD59" s="16">
        <v>3.91</v>
      </c>
      <c r="AE59" s="16"/>
      <c r="AF59" s="16"/>
      <c r="AG59" s="16"/>
      <c r="AH59" s="16">
        <v>0.1</v>
      </c>
      <c r="AI59" s="16"/>
      <c r="AJ59" s="16">
        <v>4.29</v>
      </c>
      <c r="AK59" s="16"/>
      <c r="AL59" s="16">
        <v>0.09</v>
      </c>
      <c r="AM59" s="16"/>
      <c r="AN59" s="16">
        <v>4.76</v>
      </c>
      <c r="AO59" s="16">
        <v>8.32</v>
      </c>
      <c r="AP59" s="16">
        <v>36.75</v>
      </c>
    </row>
    <row r="60" spans="1:42">
      <c r="A60" s="14" t="s">
        <v>187</v>
      </c>
      <c r="B60" s="16"/>
      <c r="C60" s="16">
        <v>2.42</v>
      </c>
      <c r="D60" s="16">
        <v>0.70000000000000007</v>
      </c>
      <c r="E60" s="16"/>
      <c r="F60" s="16"/>
      <c r="G60" s="16"/>
      <c r="H60" s="16">
        <v>1.0900000000000001</v>
      </c>
      <c r="I60" s="16"/>
      <c r="J60" s="16"/>
      <c r="K60" s="16"/>
      <c r="L60" s="16">
        <v>1.08</v>
      </c>
      <c r="M60" s="16"/>
      <c r="N60" s="16">
        <v>0.16999999999999998</v>
      </c>
      <c r="O60" s="16">
        <v>0.2</v>
      </c>
      <c r="P60" s="16"/>
      <c r="Q60" s="16">
        <v>12.05</v>
      </c>
      <c r="R60" s="16"/>
      <c r="S60" s="16"/>
      <c r="T60" s="16"/>
      <c r="U60" s="16"/>
      <c r="V60" s="16"/>
      <c r="W60" s="16"/>
      <c r="X60" s="16"/>
      <c r="Y60" s="16"/>
      <c r="Z60" s="16"/>
      <c r="AA60" s="16">
        <v>3.12</v>
      </c>
      <c r="AB60" s="16">
        <v>7.910000000000001</v>
      </c>
      <c r="AC60" s="16"/>
      <c r="AD60" s="16"/>
      <c r="AE60" s="16"/>
      <c r="AF60" s="16"/>
      <c r="AG60" s="16"/>
      <c r="AH60" s="16"/>
      <c r="AI60" s="16"/>
      <c r="AJ60" s="16">
        <v>0.65</v>
      </c>
      <c r="AK60" s="16">
        <v>0.72</v>
      </c>
      <c r="AL60" s="16">
        <v>3.82</v>
      </c>
      <c r="AM60" s="16"/>
      <c r="AN60" s="16"/>
      <c r="AO60" s="16">
        <v>0.41</v>
      </c>
      <c r="AP60" s="16">
        <v>34.339999999999996</v>
      </c>
    </row>
    <row r="61" spans="1:42">
      <c r="A61" s="14" t="s">
        <v>188</v>
      </c>
      <c r="B61" s="16"/>
      <c r="C61" s="16"/>
      <c r="D61" s="16"/>
      <c r="E61" s="16"/>
      <c r="F61" s="16"/>
      <c r="G61" s="16"/>
      <c r="H61" s="16"/>
      <c r="I61" s="16"/>
      <c r="J61" s="16"/>
      <c r="K61" s="16"/>
      <c r="L61" s="16">
        <v>25.929999999999993</v>
      </c>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v>25.929999999999993</v>
      </c>
    </row>
    <row r="62" spans="1:42">
      <c r="A62" s="14" t="s">
        <v>189</v>
      </c>
      <c r="B62" s="16"/>
      <c r="C62" s="16">
        <v>0.97</v>
      </c>
      <c r="D62" s="16"/>
      <c r="E62" s="16">
        <v>1.89</v>
      </c>
      <c r="F62" s="16"/>
      <c r="G62" s="16"/>
      <c r="H62" s="16"/>
      <c r="I62" s="16"/>
      <c r="J62" s="16"/>
      <c r="K62" s="16"/>
      <c r="L62" s="16">
        <v>0.9</v>
      </c>
      <c r="M62" s="16">
        <v>4.8499999999999996</v>
      </c>
      <c r="N62" s="16">
        <v>0.25</v>
      </c>
      <c r="O62" s="16">
        <v>2.83</v>
      </c>
      <c r="P62" s="16"/>
      <c r="Q62" s="16">
        <v>2.44</v>
      </c>
      <c r="R62" s="16"/>
      <c r="S62" s="16"/>
      <c r="T62" s="16">
        <v>4.05</v>
      </c>
      <c r="U62" s="16"/>
      <c r="V62" s="16"/>
      <c r="W62" s="16">
        <v>0.38</v>
      </c>
      <c r="X62" s="16"/>
      <c r="Y62" s="16"/>
      <c r="Z62" s="16"/>
      <c r="AA62" s="16"/>
      <c r="AB62" s="16">
        <v>3.16</v>
      </c>
      <c r="AC62" s="16"/>
      <c r="AD62" s="16"/>
      <c r="AE62" s="16"/>
      <c r="AF62" s="16"/>
      <c r="AG62" s="16"/>
      <c r="AH62" s="16"/>
      <c r="AI62" s="16"/>
      <c r="AJ62" s="16">
        <v>1.19</v>
      </c>
      <c r="AK62" s="16"/>
      <c r="AL62" s="16">
        <v>0.3</v>
      </c>
      <c r="AM62" s="16"/>
      <c r="AN62" s="16"/>
      <c r="AO62" s="16">
        <v>1.46</v>
      </c>
      <c r="AP62" s="16">
        <v>24.67</v>
      </c>
    </row>
    <row r="63" spans="1:42">
      <c r="A63" s="14" t="s">
        <v>190</v>
      </c>
      <c r="B63" s="16"/>
      <c r="C63" s="16">
        <v>0.28999999999999998</v>
      </c>
      <c r="D63" s="16">
        <v>0.95</v>
      </c>
      <c r="E63" s="16">
        <v>16.86</v>
      </c>
      <c r="F63" s="16"/>
      <c r="G63" s="16"/>
      <c r="H63" s="16"/>
      <c r="I63" s="16"/>
      <c r="J63" s="16"/>
      <c r="K63" s="16"/>
      <c r="L63" s="16">
        <v>0.58000000000000007</v>
      </c>
      <c r="M63" s="16">
        <v>0.13</v>
      </c>
      <c r="N63" s="16"/>
      <c r="O63" s="16"/>
      <c r="P63" s="16"/>
      <c r="Q63" s="16">
        <v>1.0900000000000001</v>
      </c>
      <c r="R63" s="16"/>
      <c r="S63" s="16"/>
      <c r="T63" s="16"/>
      <c r="U63" s="16"/>
      <c r="V63" s="16"/>
      <c r="W63" s="16"/>
      <c r="X63" s="16"/>
      <c r="Y63" s="16"/>
      <c r="Z63" s="16"/>
      <c r="AA63" s="16"/>
      <c r="AB63" s="16">
        <v>4.58</v>
      </c>
      <c r="AC63" s="16"/>
      <c r="AD63" s="16"/>
      <c r="AE63" s="16"/>
      <c r="AF63" s="16"/>
      <c r="AG63" s="16"/>
      <c r="AH63" s="16"/>
      <c r="AI63" s="16"/>
      <c r="AJ63" s="16"/>
      <c r="AK63" s="16"/>
      <c r="AL63" s="16">
        <v>0.08</v>
      </c>
      <c r="AM63" s="16"/>
      <c r="AN63" s="16"/>
      <c r="AO63" s="16"/>
      <c r="AP63" s="16">
        <v>24.559999999999995</v>
      </c>
    </row>
    <row r="64" spans="1:42">
      <c r="A64" s="14" t="s">
        <v>191</v>
      </c>
      <c r="B64" s="16"/>
      <c r="C64" s="16"/>
      <c r="D64" s="16"/>
      <c r="E64" s="16"/>
      <c r="F64" s="16"/>
      <c r="G64" s="16"/>
      <c r="H64" s="16"/>
      <c r="I64" s="16"/>
      <c r="J64" s="16"/>
      <c r="K64" s="16"/>
      <c r="L64" s="16">
        <v>8.44</v>
      </c>
      <c r="M64" s="16"/>
      <c r="N64" s="16"/>
      <c r="O64" s="16">
        <v>0.2</v>
      </c>
      <c r="P64" s="16"/>
      <c r="Q64" s="16">
        <v>12.33</v>
      </c>
      <c r="R64" s="16"/>
      <c r="S64" s="16"/>
      <c r="T64" s="16">
        <v>0.89999999999999991</v>
      </c>
      <c r="U64" s="16"/>
      <c r="V64" s="16"/>
      <c r="W64" s="16"/>
      <c r="X64" s="16"/>
      <c r="Y64" s="16"/>
      <c r="Z64" s="16"/>
      <c r="AA64" s="16"/>
      <c r="AB64" s="16"/>
      <c r="AC64" s="16"/>
      <c r="AD64" s="16"/>
      <c r="AE64" s="16"/>
      <c r="AF64" s="16"/>
      <c r="AG64" s="16"/>
      <c r="AH64" s="16"/>
      <c r="AI64" s="16"/>
      <c r="AJ64" s="16"/>
      <c r="AK64" s="16">
        <v>0.84</v>
      </c>
      <c r="AL64" s="16"/>
      <c r="AM64" s="16"/>
      <c r="AN64" s="16"/>
      <c r="AO64" s="16"/>
      <c r="AP64" s="16">
        <v>22.709999999999997</v>
      </c>
    </row>
    <row r="65" spans="1:42">
      <c r="A65" s="14" t="s">
        <v>192</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1.96</v>
      </c>
      <c r="AK65" s="16"/>
      <c r="AL65" s="16"/>
      <c r="AM65" s="16"/>
      <c r="AN65" s="16">
        <v>6.0799999999999992</v>
      </c>
      <c r="AO65" s="16">
        <v>9.85</v>
      </c>
      <c r="AP65" s="16">
        <v>17.89</v>
      </c>
    </row>
    <row r="66" spans="1:42">
      <c r="A66" s="14" t="s">
        <v>193</v>
      </c>
      <c r="B66" s="16"/>
      <c r="C66" s="16"/>
      <c r="D66" s="16"/>
      <c r="E66" s="16"/>
      <c r="F66" s="16"/>
      <c r="G66" s="16"/>
      <c r="H66" s="16">
        <v>0.64</v>
      </c>
      <c r="I66" s="16">
        <v>0.17</v>
      </c>
      <c r="J66" s="16">
        <v>0.17</v>
      </c>
      <c r="K66" s="16"/>
      <c r="L66" s="16">
        <v>0.3</v>
      </c>
      <c r="M66" s="16"/>
      <c r="N66" s="16"/>
      <c r="O66" s="16"/>
      <c r="P66" s="16"/>
      <c r="Q66" s="16"/>
      <c r="R66" s="16"/>
      <c r="S66" s="16"/>
      <c r="T66" s="16"/>
      <c r="U66" s="16"/>
      <c r="V66" s="16"/>
      <c r="W66" s="16">
        <v>1.32</v>
      </c>
      <c r="X66" s="16"/>
      <c r="Y66" s="16"/>
      <c r="Z66" s="16"/>
      <c r="AA66" s="16"/>
      <c r="AB66" s="16"/>
      <c r="AC66" s="16"/>
      <c r="AD66" s="16"/>
      <c r="AE66" s="16"/>
      <c r="AF66" s="16"/>
      <c r="AG66" s="16"/>
      <c r="AH66" s="16">
        <v>3.69</v>
      </c>
      <c r="AI66" s="16"/>
      <c r="AJ66" s="16">
        <v>9.120000000000001</v>
      </c>
      <c r="AK66" s="16"/>
      <c r="AL66" s="16"/>
      <c r="AM66" s="16"/>
      <c r="AN66" s="16"/>
      <c r="AO66" s="16">
        <v>1.79</v>
      </c>
      <c r="AP66" s="16">
        <v>17.2</v>
      </c>
    </row>
    <row r="67" spans="1:42">
      <c r="A67" s="14" t="s">
        <v>194</v>
      </c>
      <c r="B67" s="16"/>
      <c r="C67" s="16"/>
      <c r="D67" s="16">
        <v>0.11</v>
      </c>
      <c r="E67" s="16">
        <v>0.31</v>
      </c>
      <c r="F67" s="16"/>
      <c r="G67" s="16"/>
      <c r="H67" s="16"/>
      <c r="I67" s="16">
        <v>7.0000000000000007E-2</v>
      </c>
      <c r="J67" s="16"/>
      <c r="K67" s="16"/>
      <c r="L67" s="16"/>
      <c r="M67" s="16"/>
      <c r="N67" s="16"/>
      <c r="O67" s="16"/>
      <c r="P67" s="16"/>
      <c r="Q67" s="16">
        <v>0.21</v>
      </c>
      <c r="R67" s="16"/>
      <c r="S67" s="16"/>
      <c r="T67" s="16"/>
      <c r="U67" s="16"/>
      <c r="V67" s="16"/>
      <c r="W67" s="16"/>
      <c r="X67" s="16"/>
      <c r="Y67" s="16"/>
      <c r="Z67" s="16"/>
      <c r="AA67" s="16"/>
      <c r="AB67" s="16">
        <v>8.4700000000000006</v>
      </c>
      <c r="AC67" s="16"/>
      <c r="AD67" s="16"/>
      <c r="AE67" s="16"/>
      <c r="AF67" s="16"/>
      <c r="AG67" s="16"/>
      <c r="AH67" s="16"/>
      <c r="AI67" s="16"/>
      <c r="AJ67" s="16"/>
      <c r="AK67" s="16"/>
      <c r="AL67" s="16">
        <v>2.7600000000000002</v>
      </c>
      <c r="AM67" s="16">
        <v>1.2000000000000002</v>
      </c>
      <c r="AN67" s="16"/>
      <c r="AO67" s="16">
        <v>3.91</v>
      </c>
      <c r="AP67" s="16">
        <v>17.04</v>
      </c>
    </row>
    <row r="68" spans="1:42">
      <c r="A68" s="14" t="s">
        <v>195</v>
      </c>
      <c r="B68" s="16"/>
      <c r="C68" s="16"/>
      <c r="D68" s="16"/>
      <c r="E68" s="16"/>
      <c r="F68" s="16"/>
      <c r="G68" s="16"/>
      <c r="H68" s="16"/>
      <c r="I68" s="16"/>
      <c r="J68" s="16"/>
      <c r="K68" s="16"/>
      <c r="L68" s="16"/>
      <c r="M68" s="16">
        <v>5.0599999999999996</v>
      </c>
      <c r="N68" s="16"/>
      <c r="O68" s="16">
        <v>10.38</v>
      </c>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v>15.440000000000001</v>
      </c>
    </row>
    <row r="69" spans="1:42">
      <c r="A69" s="14" t="s">
        <v>196</v>
      </c>
      <c r="B69" s="16"/>
      <c r="C69" s="16">
        <v>3.75</v>
      </c>
      <c r="D69" s="16"/>
      <c r="E69" s="16"/>
      <c r="F69" s="16"/>
      <c r="G69" s="16"/>
      <c r="H69" s="16"/>
      <c r="I69" s="16"/>
      <c r="J69" s="16"/>
      <c r="K69" s="16"/>
      <c r="L69" s="16"/>
      <c r="M69" s="16"/>
      <c r="N69" s="16"/>
      <c r="O69" s="16"/>
      <c r="P69" s="16"/>
      <c r="Q69" s="16">
        <v>7.79</v>
      </c>
      <c r="R69" s="16"/>
      <c r="S69" s="16"/>
      <c r="T69" s="16"/>
      <c r="U69" s="16"/>
      <c r="V69" s="16">
        <v>3.04</v>
      </c>
      <c r="W69" s="16"/>
      <c r="X69" s="16"/>
      <c r="Y69" s="16"/>
      <c r="Z69" s="16"/>
      <c r="AA69" s="16"/>
      <c r="AB69" s="16"/>
      <c r="AC69" s="16"/>
      <c r="AD69" s="16"/>
      <c r="AE69" s="16"/>
      <c r="AF69" s="16"/>
      <c r="AG69" s="16"/>
      <c r="AH69" s="16"/>
      <c r="AI69" s="16"/>
      <c r="AJ69" s="16"/>
      <c r="AK69" s="16"/>
      <c r="AL69" s="16"/>
      <c r="AM69" s="16"/>
      <c r="AN69" s="16"/>
      <c r="AO69" s="16"/>
      <c r="AP69" s="16">
        <v>14.579999999999998</v>
      </c>
    </row>
    <row r="70" spans="1:42">
      <c r="A70" s="14" t="s">
        <v>197</v>
      </c>
      <c r="B70" s="16"/>
      <c r="C70" s="16"/>
      <c r="D70" s="16"/>
      <c r="E70" s="16"/>
      <c r="F70" s="16"/>
      <c r="G70" s="16"/>
      <c r="H70" s="16"/>
      <c r="I70" s="16"/>
      <c r="J70" s="16"/>
      <c r="K70" s="16">
        <v>7.22</v>
      </c>
      <c r="L70" s="16"/>
      <c r="M70" s="16"/>
      <c r="N70" s="16"/>
      <c r="O70" s="16"/>
      <c r="P70" s="16"/>
      <c r="Q70" s="16">
        <v>4.62</v>
      </c>
      <c r="R70" s="16"/>
      <c r="S70" s="16">
        <v>0.87</v>
      </c>
      <c r="T70" s="16"/>
      <c r="U70" s="16"/>
      <c r="V70" s="16">
        <v>0.71</v>
      </c>
      <c r="W70" s="16"/>
      <c r="X70" s="16"/>
      <c r="Y70" s="16"/>
      <c r="Z70" s="16"/>
      <c r="AA70" s="16">
        <v>0.08</v>
      </c>
      <c r="AB70" s="16"/>
      <c r="AC70" s="16"/>
      <c r="AD70" s="16"/>
      <c r="AE70" s="16"/>
      <c r="AF70" s="16"/>
      <c r="AG70" s="16"/>
      <c r="AH70" s="16"/>
      <c r="AI70" s="16"/>
      <c r="AJ70" s="16"/>
      <c r="AK70" s="16">
        <v>0.11</v>
      </c>
      <c r="AL70" s="16"/>
      <c r="AM70" s="16"/>
      <c r="AN70" s="16"/>
      <c r="AO70" s="16">
        <v>0.78</v>
      </c>
      <c r="AP70" s="16">
        <v>14.389999999999997</v>
      </c>
    </row>
    <row r="71" spans="1:42">
      <c r="A71" s="14" t="s">
        <v>198</v>
      </c>
      <c r="B71" s="16">
        <v>0.2</v>
      </c>
      <c r="C71" s="16">
        <v>3.0700000000000003</v>
      </c>
      <c r="D71" s="16"/>
      <c r="E71" s="16"/>
      <c r="F71" s="16"/>
      <c r="G71" s="16"/>
      <c r="H71" s="16"/>
      <c r="I71" s="16"/>
      <c r="J71" s="16"/>
      <c r="K71" s="16"/>
      <c r="L71" s="16"/>
      <c r="M71" s="16"/>
      <c r="N71" s="16"/>
      <c r="O71" s="16">
        <v>2.7700000000000005</v>
      </c>
      <c r="P71" s="16"/>
      <c r="Q71" s="16"/>
      <c r="R71" s="16"/>
      <c r="S71" s="16"/>
      <c r="T71" s="16"/>
      <c r="U71" s="16"/>
      <c r="V71" s="16"/>
      <c r="W71" s="16"/>
      <c r="X71" s="16"/>
      <c r="Y71" s="16"/>
      <c r="Z71" s="16"/>
      <c r="AA71" s="16"/>
      <c r="AB71" s="16"/>
      <c r="AC71" s="16">
        <v>3.24</v>
      </c>
      <c r="AD71" s="16"/>
      <c r="AE71" s="16"/>
      <c r="AF71" s="16"/>
      <c r="AG71" s="16"/>
      <c r="AH71" s="16">
        <v>1.4</v>
      </c>
      <c r="AI71" s="16"/>
      <c r="AJ71" s="16">
        <v>0.36</v>
      </c>
      <c r="AK71" s="16">
        <v>0.55000000000000004</v>
      </c>
      <c r="AL71" s="16">
        <v>1.36</v>
      </c>
      <c r="AM71" s="16"/>
      <c r="AN71" s="16"/>
      <c r="AO71" s="16">
        <v>1.1099999999999999</v>
      </c>
      <c r="AP71" s="16">
        <v>14.06</v>
      </c>
    </row>
    <row r="72" spans="1:42">
      <c r="A72" s="14" t="s">
        <v>199</v>
      </c>
      <c r="B72" s="16"/>
      <c r="C72" s="16"/>
      <c r="D72" s="16"/>
      <c r="E72" s="16"/>
      <c r="F72" s="16"/>
      <c r="G72" s="16"/>
      <c r="H72" s="16"/>
      <c r="I72" s="16"/>
      <c r="J72" s="16"/>
      <c r="K72" s="16"/>
      <c r="L72" s="16"/>
      <c r="M72" s="16">
        <v>4.46</v>
      </c>
      <c r="N72" s="16"/>
      <c r="O72" s="16"/>
      <c r="P72" s="16"/>
      <c r="Q72" s="16"/>
      <c r="R72" s="16"/>
      <c r="S72" s="16"/>
      <c r="T72" s="16"/>
      <c r="U72" s="16"/>
      <c r="V72" s="16"/>
      <c r="W72" s="16"/>
      <c r="X72" s="16"/>
      <c r="Y72" s="16"/>
      <c r="Z72" s="16"/>
      <c r="AA72" s="16"/>
      <c r="AB72" s="16"/>
      <c r="AC72" s="16"/>
      <c r="AD72" s="16"/>
      <c r="AE72" s="16"/>
      <c r="AF72" s="16"/>
      <c r="AG72" s="16">
        <v>2.64</v>
      </c>
      <c r="AH72" s="16">
        <v>5.5200000000000005</v>
      </c>
      <c r="AI72" s="16"/>
      <c r="AJ72" s="16"/>
      <c r="AK72" s="16"/>
      <c r="AL72" s="16"/>
      <c r="AM72" s="16"/>
      <c r="AN72" s="16"/>
      <c r="AO72" s="16">
        <v>1.41</v>
      </c>
      <c r="AP72" s="16">
        <v>14.030000000000001</v>
      </c>
    </row>
    <row r="73" spans="1:42">
      <c r="A73" s="14" t="s">
        <v>200</v>
      </c>
      <c r="B73" s="16"/>
      <c r="C73" s="16"/>
      <c r="D73" s="16">
        <v>5.12</v>
      </c>
      <c r="E73" s="16"/>
      <c r="F73" s="16"/>
      <c r="G73" s="16"/>
      <c r="H73" s="16"/>
      <c r="I73" s="16"/>
      <c r="J73" s="16"/>
      <c r="K73" s="16"/>
      <c r="L73" s="16"/>
      <c r="M73" s="16"/>
      <c r="N73" s="16"/>
      <c r="O73" s="16"/>
      <c r="P73" s="16"/>
      <c r="Q73" s="16">
        <v>3.44</v>
      </c>
      <c r="R73" s="16"/>
      <c r="S73" s="16"/>
      <c r="T73" s="16">
        <v>0.69</v>
      </c>
      <c r="U73" s="16"/>
      <c r="V73" s="16"/>
      <c r="W73" s="16"/>
      <c r="X73" s="16"/>
      <c r="Y73" s="16"/>
      <c r="Z73" s="16"/>
      <c r="AA73" s="16">
        <v>2.2400000000000002</v>
      </c>
      <c r="AB73" s="16"/>
      <c r="AC73" s="16"/>
      <c r="AD73" s="16"/>
      <c r="AE73" s="16"/>
      <c r="AF73" s="16"/>
      <c r="AG73" s="16"/>
      <c r="AH73" s="16"/>
      <c r="AI73" s="16"/>
      <c r="AJ73" s="16"/>
      <c r="AK73" s="16"/>
      <c r="AL73" s="16">
        <v>0.2</v>
      </c>
      <c r="AM73" s="16"/>
      <c r="AN73" s="16"/>
      <c r="AO73" s="16"/>
      <c r="AP73" s="16">
        <v>11.69</v>
      </c>
    </row>
    <row r="74" spans="1:42">
      <c r="A74" s="14" t="s">
        <v>201</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v>11.36</v>
      </c>
      <c r="AC74" s="16"/>
      <c r="AD74" s="16"/>
      <c r="AE74" s="16"/>
      <c r="AF74" s="16"/>
      <c r="AG74" s="16"/>
      <c r="AH74" s="16"/>
      <c r="AI74" s="16"/>
      <c r="AJ74" s="16"/>
      <c r="AK74" s="16"/>
      <c r="AL74" s="16"/>
      <c r="AM74" s="16"/>
      <c r="AN74" s="16"/>
      <c r="AO74" s="16"/>
      <c r="AP74" s="16">
        <v>11.36</v>
      </c>
    </row>
    <row r="75" spans="1:42">
      <c r="A75" s="14" t="s">
        <v>202</v>
      </c>
      <c r="B75" s="16"/>
      <c r="C75" s="16">
        <v>1.85</v>
      </c>
      <c r="D75" s="16"/>
      <c r="E75" s="16"/>
      <c r="F75" s="16"/>
      <c r="G75" s="16"/>
      <c r="H75" s="16"/>
      <c r="I75" s="16"/>
      <c r="J75" s="16">
        <v>0.01</v>
      </c>
      <c r="K75" s="16"/>
      <c r="L75" s="16">
        <v>0.03</v>
      </c>
      <c r="M75" s="16"/>
      <c r="N75" s="16"/>
      <c r="O75" s="16">
        <v>3.01</v>
      </c>
      <c r="P75" s="16"/>
      <c r="Q75" s="16"/>
      <c r="R75" s="16"/>
      <c r="S75" s="16"/>
      <c r="T75" s="16">
        <v>0.56999999999999995</v>
      </c>
      <c r="U75" s="16"/>
      <c r="V75" s="16"/>
      <c r="W75" s="16"/>
      <c r="X75" s="16"/>
      <c r="Y75" s="16"/>
      <c r="Z75" s="16"/>
      <c r="AA75" s="16"/>
      <c r="AB75" s="16"/>
      <c r="AC75" s="16"/>
      <c r="AD75" s="16"/>
      <c r="AE75" s="16"/>
      <c r="AF75" s="16"/>
      <c r="AG75" s="16"/>
      <c r="AH75" s="16"/>
      <c r="AI75" s="16"/>
      <c r="AJ75" s="16"/>
      <c r="AK75" s="16"/>
      <c r="AL75" s="16">
        <v>3.85</v>
      </c>
      <c r="AM75" s="16"/>
      <c r="AN75" s="16"/>
      <c r="AO75" s="16"/>
      <c r="AP75" s="16">
        <v>9.32</v>
      </c>
    </row>
    <row r="76" spans="1:42">
      <c r="A76" s="14" t="s">
        <v>203</v>
      </c>
      <c r="B76" s="16"/>
      <c r="C76" s="16"/>
      <c r="D76" s="16"/>
      <c r="E76" s="16"/>
      <c r="F76" s="16"/>
      <c r="G76" s="16"/>
      <c r="H76" s="16">
        <v>0.91</v>
      </c>
      <c r="I76" s="16"/>
      <c r="J76" s="16"/>
      <c r="K76" s="16"/>
      <c r="L76" s="16"/>
      <c r="M76" s="16">
        <v>5.87</v>
      </c>
      <c r="N76" s="16"/>
      <c r="O76" s="16"/>
      <c r="P76" s="16"/>
      <c r="Q76" s="16"/>
      <c r="R76" s="16"/>
      <c r="S76" s="16"/>
      <c r="T76" s="16"/>
      <c r="U76" s="16"/>
      <c r="V76" s="16"/>
      <c r="W76" s="16"/>
      <c r="X76" s="16"/>
      <c r="Y76" s="16"/>
      <c r="Z76" s="16"/>
      <c r="AA76" s="16"/>
      <c r="AB76" s="16">
        <v>1.43</v>
      </c>
      <c r="AC76" s="16"/>
      <c r="AD76" s="16"/>
      <c r="AE76" s="16"/>
      <c r="AF76" s="16"/>
      <c r="AG76" s="16"/>
      <c r="AH76" s="16"/>
      <c r="AI76" s="16"/>
      <c r="AJ76" s="16"/>
      <c r="AK76" s="16">
        <v>1.07</v>
      </c>
      <c r="AL76" s="16"/>
      <c r="AM76" s="16"/>
      <c r="AN76" s="16"/>
      <c r="AO76" s="16"/>
      <c r="AP76" s="16">
        <v>9.2800000000000011</v>
      </c>
    </row>
    <row r="77" spans="1:42">
      <c r="A77" s="14" t="s">
        <v>204</v>
      </c>
      <c r="B77" s="16"/>
      <c r="C77" s="16"/>
      <c r="D77" s="16">
        <v>8.2200000000000006</v>
      </c>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v>8.2200000000000006</v>
      </c>
    </row>
    <row r="78" spans="1:42">
      <c r="A78" s="14" t="s">
        <v>205</v>
      </c>
      <c r="B78" s="16"/>
      <c r="C78" s="16">
        <v>0.51</v>
      </c>
      <c r="D78" s="16"/>
      <c r="E78" s="16"/>
      <c r="F78" s="16"/>
      <c r="G78" s="16"/>
      <c r="H78" s="16">
        <v>1.37</v>
      </c>
      <c r="I78" s="16"/>
      <c r="J78" s="16"/>
      <c r="K78" s="16"/>
      <c r="L78" s="16"/>
      <c r="M78" s="16"/>
      <c r="N78" s="16"/>
      <c r="O78" s="16"/>
      <c r="P78" s="16"/>
      <c r="Q78" s="16"/>
      <c r="R78" s="16"/>
      <c r="S78" s="16"/>
      <c r="T78" s="16"/>
      <c r="U78" s="16"/>
      <c r="V78" s="16"/>
      <c r="W78" s="16"/>
      <c r="X78" s="16"/>
      <c r="Y78" s="16"/>
      <c r="Z78" s="16"/>
      <c r="AA78" s="16"/>
      <c r="AB78" s="16">
        <v>2.84</v>
      </c>
      <c r="AC78" s="16"/>
      <c r="AD78" s="16"/>
      <c r="AE78" s="16"/>
      <c r="AF78" s="16"/>
      <c r="AG78" s="16"/>
      <c r="AH78" s="16"/>
      <c r="AI78" s="16"/>
      <c r="AJ78" s="16"/>
      <c r="AK78" s="16">
        <v>0.99</v>
      </c>
      <c r="AL78" s="16"/>
      <c r="AM78" s="16"/>
      <c r="AN78" s="16">
        <v>2.1800000000000002</v>
      </c>
      <c r="AO78" s="16"/>
      <c r="AP78" s="16">
        <v>7.8900000000000006</v>
      </c>
    </row>
    <row r="79" spans="1:42">
      <c r="A79" s="14" t="s">
        <v>206</v>
      </c>
      <c r="B79" s="16"/>
      <c r="C79" s="16">
        <v>0.1</v>
      </c>
      <c r="D79" s="16"/>
      <c r="E79" s="16"/>
      <c r="F79" s="16"/>
      <c r="G79" s="16"/>
      <c r="H79" s="16"/>
      <c r="I79" s="16"/>
      <c r="J79" s="16"/>
      <c r="K79" s="16"/>
      <c r="L79" s="16"/>
      <c r="M79" s="16"/>
      <c r="N79" s="16"/>
      <c r="O79" s="16">
        <v>0.21</v>
      </c>
      <c r="P79" s="16"/>
      <c r="Q79" s="16">
        <v>6.5500000000000007</v>
      </c>
      <c r="R79" s="16"/>
      <c r="S79" s="16"/>
      <c r="T79" s="16"/>
      <c r="U79" s="16"/>
      <c r="V79" s="16"/>
      <c r="W79" s="16"/>
      <c r="X79" s="16"/>
      <c r="Y79" s="16"/>
      <c r="Z79" s="16"/>
      <c r="AA79" s="16"/>
      <c r="AB79" s="16">
        <v>0.03</v>
      </c>
      <c r="AC79" s="16">
        <v>0.19</v>
      </c>
      <c r="AD79" s="16">
        <v>0.34</v>
      </c>
      <c r="AE79" s="16"/>
      <c r="AF79" s="16"/>
      <c r="AG79" s="16"/>
      <c r="AH79" s="16"/>
      <c r="AI79" s="16"/>
      <c r="AJ79" s="16"/>
      <c r="AK79" s="16"/>
      <c r="AL79" s="16"/>
      <c r="AM79" s="16"/>
      <c r="AN79" s="16"/>
      <c r="AO79" s="16"/>
      <c r="AP79" s="16">
        <v>7.4200000000000008</v>
      </c>
    </row>
    <row r="80" spans="1:42">
      <c r="A80" s="14" t="s">
        <v>207</v>
      </c>
      <c r="B80" s="16"/>
      <c r="C80" s="16"/>
      <c r="D80" s="16">
        <v>5.81</v>
      </c>
      <c r="E80" s="16"/>
      <c r="F80" s="16"/>
      <c r="G80" s="16"/>
      <c r="H80" s="16"/>
      <c r="I80" s="16"/>
      <c r="J80" s="16"/>
      <c r="K80" s="16"/>
      <c r="L80" s="16"/>
      <c r="M80" s="16"/>
      <c r="N80" s="16">
        <v>0.08</v>
      </c>
      <c r="O80" s="16"/>
      <c r="P80" s="16"/>
      <c r="Q80" s="16">
        <v>0.26</v>
      </c>
      <c r="R80" s="16"/>
      <c r="S80" s="16"/>
      <c r="T80" s="16"/>
      <c r="U80" s="16"/>
      <c r="V80" s="16">
        <v>0.73</v>
      </c>
      <c r="W80" s="16"/>
      <c r="X80" s="16"/>
      <c r="Y80" s="16"/>
      <c r="Z80" s="16"/>
      <c r="AA80" s="16"/>
      <c r="AB80" s="16"/>
      <c r="AC80" s="16"/>
      <c r="AD80" s="16"/>
      <c r="AE80" s="16"/>
      <c r="AF80" s="16"/>
      <c r="AG80" s="16"/>
      <c r="AH80" s="16"/>
      <c r="AI80" s="16"/>
      <c r="AJ80" s="16"/>
      <c r="AK80" s="16"/>
      <c r="AL80" s="16"/>
      <c r="AM80" s="16"/>
      <c r="AN80" s="16">
        <v>0.23</v>
      </c>
      <c r="AO80" s="16"/>
      <c r="AP80" s="16">
        <v>7.1099999999999994</v>
      </c>
    </row>
    <row r="81" spans="1:42">
      <c r="A81" s="14" t="s">
        <v>208</v>
      </c>
      <c r="B81" s="16"/>
      <c r="C81" s="16">
        <v>1.04</v>
      </c>
      <c r="D81" s="16"/>
      <c r="E81" s="16"/>
      <c r="F81" s="16"/>
      <c r="G81" s="16"/>
      <c r="H81" s="16"/>
      <c r="I81" s="16"/>
      <c r="J81" s="16"/>
      <c r="K81" s="16"/>
      <c r="L81" s="16"/>
      <c r="M81" s="16"/>
      <c r="N81" s="16"/>
      <c r="O81" s="16"/>
      <c r="P81" s="16"/>
      <c r="Q81" s="16"/>
      <c r="R81" s="16"/>
      <c r="S81" s="16"/>
      <c r="T81" s="16"/>
      <c r="U81" s="16"/>
      <c r="V81" s="16"/>
      <c r="W81" s="16"/>
      <c r="X81" s="16"/>
      <c r="Y81" s="16"/>
      <c r="Z81" s="16"/>
      <c r="AA81" s="16"/>
      <c r="AB81" s="16">
        <v>1.95</v>
      </c>
      <c r="AC81" s="16"/>
      <c r="AD81" s="16"/>
      <c r="AE81" s="16"/>
      <c r="AF81" s="16"/>
      <c r="AG81" s="16"/>
      <c r="AH81" s="16"/>
      <c r="AI81" s="16"/>
      <c r="AJ81" s="16"/>
      <c r="AK81" s="16">
        <v>1.5499999999999998</v>
      </c>
      <c r="AL81" s="16">
        <v>0.16</v>
      </c>
      <c r="AM81" s="16"/>
      <c r="AN81" s="16"/>
      <c r="AO81" s="16"/>
      <c r="AP81" s="16">
        <v>4.7</v>
      </c>
    </row>
    <row r="82" spans="1:42">
      <c r="A82" s="14" t="s">
        <v>209</v>
      </c>
      <c r="B82" s="16"/>
      <c r="C82" s="16">
        <v>2.92</v>
      </c>
      <c r="D82" s="16"/>
      <c r="E82" s="16"/>
      <c r="F82" s="16"/>
      <c r="G82" s="16"/>
      <c r="H82" s="16"/>
      <c r="I82" s="16"/>
      <c r="J82" s="16"/>
      <c r="K82" s="16"/>
      <c r="L82" s="16"/>
      <c r="M82" s="16"/>
      <c r="N82" s="16"/>
      <c r="O82" s="16"/>
      <c r="P82" s="16"/>
      <c r="Q82" s="16"/>
      <c r="R82" s="16"/>
      <c r="S82" s="16"/>
      <c r="T82" s="16"/>
      <c r="U82" s="16"/>
      <c r="V82" s="16">
        <v>0.05</v>
      </c>
      <c r="W82" s="16"/>
      <c r="X82" s="16"/>
      <c r="Y82" s="16"/>
      <c r="Z82" s="16"/>
      <c r="AA82" s="16"/>
      <c r="AB82" s="16"/>
      <c r="AC82" s="16"/>
      <c r="AD82" s="16"/>
      <c r="AE82" s="16"/>
      <c r="AF82" s="16"/>
      <c r="AG82" s="16"/>
      <c r="AH82" s="16"/>
      <c r="AI82" s="16"/>
      <c r="AJ82" s="16"/>
      <c r="AK82" s="16">
        <v>1.04</v>
      </c>
      <c r="AL82" s="16">
        <v>0.04</v>
      </c>
      <c r="AM82" s="16"/>
      <c r="AN82" s="16"/>
      <c r="AO82" s="16"/>
      <c r="AP82" s="16">
        <v>4.05</v>
      </c>
    </row>
    <row r="83" spans="1:42">
      <c r="A83" s="14" t="s">
        <v>210</v>
      </c>
      <c r="B83" s="16"/>
      <c r="C83" s="16"/>
      <c r="D83" s="16"/>
      <c r="E83" s="16"/>
      <c r="F83" s="16"/>
      <c r="G83" s="16"/>
      <c r="H83" s="16">
        <v>0.08</v>
      </c>
      <c r="I83" s="16"/>
      <c r="J83" s="16"/>
      <c r="K83" s="16"/>
      <c r="L83" s="16"/>
      <c r="M83" s="16"/>
      <c r="N83" s="16"/>
      <c r="O83" s="16"/>
      <c r="P83" s="16"/>
      <c r="Q83" s="16"/>
      <c r="R83" s="16"/>
      <c r="S83" s="16"/>
      <c r="T83" s="16"/>
      <c r="U83" s="16"/>
      <c r="V83" s="16"/>
      <c r="W83" s="16"/>
      <c r="X83" s="16"/>
      <c r="Y83" s="16"/>
      <c r="Z83" s="16"/>
      <c r="AA83" s="16">
        <v>0.69</v>
      </c>
      <c r="AB83" s="16"/>
      <c r="AC83" s="16"/>
      <c r="AD83" s="16"/>
      <c r="AE83" s="16"/>
      <c r="AF83" s="16"/>
      <c r="AG83" s="16"/>
      <c r="AH83" s="16"/>
      <c r="AI83" s="16"/>
      <c r="AJ83" s="16"/>
      <c r="AK83" s="16">
        <v>2.96</v>
      </c>
      <c r="AL83" s="16"/>
      <c r="AM83" s="16"/>
      <c r="AN83" s="16"/>
      <c r="AO83" s="16"/>
      <c r="AP83" s="16">
        <v>3.73</v>
      </c>
    </row>
    <row r="84" spans="1:42">
      <c r="A84" s="14" t="s">
        <v>211</v>
      </c>
      <c r="B84" s="16"/>
      <c r="C84" s="16">
        <v>0.5</v>
      </c>
      <c r="D84" s="16">
        <v>0.35</v>
      </c>
      <c r="E84" s="16"/>
      <c r="F84" s="16"/>
      <c r="G84" s="16"/>
      <c r="H84" s="16"/>
      <c r="I84" s="16"/>
      <c r="J84" s="16"/>
      <c r="K84" s="16"/>
      <c r="L84" s="16">
        <v>2.0699999999999998</v>
      </c>
      <c r="M84" s="16"/>
      <c r="N84" s="16"/>
      <c r="O84" s="16"/>
      <c r="P84" s="16"/>
      <c r="Q84" s="16"/>
      <c r="R84" s="16"/>
      <c r="S84" s="16"/>
      <c r="T84" s="16"/>
      <c r="U84" s="16"/>
      <c r="V84" s="16"/>
      <c r="W84" s="16"/>
      <c r="X84" s="16"/>
      <c r="Y84" s="16"/>
      <c r="Z84" s="16"/>
      <c r="AA84" s="16"/>
      <c r="AB84" s="16">
        <v>0.31</v>
      </c>
      <c r="AC84" s="16"/>
      <c r="AD84" s="16"/>
      <c r="AE84" s="16"/>
      <c r="AF84" s="16"/>
      <c r="AG84" s="16"/>
      <c r="AH84" s="16"/>
      <c r="AI84" s="16"/>
      <c r="AJ84" s="16"/>
      <c r="AK84" s="16"/>
      <c r="AL84" s="16"/>
      <c r="AM84" s="16"/>
      <c r="AN84" s="16"/>
      <c r="AO84" s="16"/>
      <c r="AP84" s="16">
        <v>3.23</v>
      </c>
    </row>
    <row r="85" spans="1:42">
      <c r="A85" s="14" t="s">
        <v>212</v>
      </c>
      <c r="B85" s="16"/>
      <c r="C85" s="16"/>
      <c r="D85" s="16"/>
      <c r="E85" s="16"/>
      <c r="F85" s="16"/>
      <c r="G85" s="16"/>
      <c r="H85" s="16">
        <v>0.23</v>
      </c>
      <c r="I85" s="16"/>
      <c r="J85" s="16"/>
      <c r="K85" s="16"/>
      <c r="L85" s="16"/>
      <c r="M85" s="16"/>
      <c r="N85" s="16"/>
      <c r="O85" s="16"/>
      <c r="P85" s="16"/>
      <c r="Q85" s="16"/>
      <c r="R85" s="16"/>
      <c r="S85" s="16">
        <v>2.94</v>
      </c>
      <c r="T85" s="16">
        <v>0.01</v>
      </c>
      <c r="U85" s="16"/>
      <c r="V85" s="16"/>
      <c r="W85" s="16"/>
      <c r="X85" s="16"/>
      <c r="Y85" s="16"/>
      <c r="Z85" s="16"/>
      <c r="AA85" s="16"/>
      <c r="AB85" s="16"/>
      <c r="AC85" s="16"/>
      <c r="AD85" s="16"/>
      <c r="AE85" s="16"/>
      <c r="AF85" s="16"/>
      <c r="AG85" s="16"/>
      <c r="AH85" s="16"/>
      <c r="AI85" s="16"/>
      <c r="AJ85" s="16"/>
      <c r="AK85" s="16"/>
      <c r="AL85" s="16"/>
      <c r="AM85" s="16"/>
      <c r="AN85" s="16"/>
      <c r="AO85" s="16"/>
      <c r="AP85" s="16">
        <v>3.1799999999999997</v>
      </c>
    </row>
    <row r="86" spans="1:42">
      <c r="A86" s="14" t="s">
        <v>213</v>
      </c>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v>2.9000000000000004</v>
      </c>
      <c r="AP86" s="16">
        <v>2.9000000000000004</v>
      </c>
    </row>
    <row r="87" spans="1:42">
      <c r="A87" s="14" t="s">
        <v>214</v>
      </c>
      <c r="B87" s="16"/>
      <c r="C87" s="16">
        <v>0.75</v>
      </c>
      <c r="D87" s="16"/>
      <c r="E87" s="16"/>
      <c r="F87" s="16"/>
      <c r="G87" s="16"/>
      <c r="H87" s="16"/>
      <c r="I87" s="16"/>
      <c r="J87" s="16"/>
      <c r="K87" s="16"/>
      <c r="L87" s="16"/>
      <c r="M87" s="16"/>
      <c r="N87" s="16"/>
      <c r="O87" s="16"/>
      <c r="P87" s="16"/>
      <c r="Q87" s="16"/>
      <c r="R87" s="16"/>
      <c r="S87" s="16"/>
      <c r="T87" s="16">
        <v>0.57999999999999996</v>
      </c>
      <c r="U87" s="16"/>
      <c r="V87" s="16"/>
      <c r="W87" s="16"/>
      <c r="X87" s="16"/>
      <c r="Y87" s="16"/>
      <c r="Z87" s="16"/>
      <c r="AA87" s="16"/>
      <c r="AB87" s="16"/>
      <c r="AC87" s="16"/>
      <c r="AD87" s="16"/>
      <c r="AE87" s="16"/>
      <c r="AF87" s="16"/>
      <c r="AG87" s="16"/>
      <c r="AH87" s="16"/>
      <c r="AI87" s="16"/>
      <c r="AJ87" s="16">
        <v>1.5</v>
      </c>
      <c r="AK87" s="16"/>
      <c r="AL87" s="16"/>
      <c r="AM87" s="16"/>
      <c r="AN87" s="16"/>
      <c r="AO87" s="16"/>
      <c r="AP87" s="16">
        <v>2.83</v>
      </c>
    </row>
    <row r="88" spans="1:42">
      <c r="A88" s="14" t="s">
        <v>215</v>
      </c>
      <c r="B88" s="16"/>
      <c r="C88" s="16"/>
      <c r="D88" s="16"/>
      <c r="E88" s="16"/>
      <c r="F88" s="16"/>
      <c r="G88" s="16"/>
      <c r="H88" s="16"/>
      <c r="I88" s="16"/>
      <c r="J88" s="16"/>
      <c r="K88" s="16"/>
      <c r="L88" s="16"/>
      <c r="M88" s="16"/>
      <c r="N88" s="16"/>
      <c r="O88" s="16"/>
      <c r="P88" s="16"/>
      <c r="Q88" s="16"/>
      <c r="R88" s="16"/>
      <c r="S88" s="16"/>
      <c r="T88" s="16"/>
      <c r="U88" s="16"/>
      <c r="V88" s="16">
        <v>2.58</v>
      </c>
      <c r="W88" s="16">
        <v>0.11</v>
      </c>
      <c r="X88" s="16"/>
      <c r="Y88" s="16"/>
      <c r="Z88" s="16"/>
      <c r="AA88" s="16"/>
      <c r="AB88" s="16"/>
      <c r="AC88" s="16"/>
      <c r="AD88" s="16"/>
      <c r="AE88" s="16"/>
      <c r="AF88" s="16"/>
      <c r="AG88" s="16"/>
      <c r="AH88" s="16"/>
      <c r="AI88" s="16"/>
      <c r="AJ88" s="16"/>
      <c r="AK88" s="16"/>
      <c r="AL88" s="16"/>
      <c r="AM88" s="16"/>
      <c r="AN88" s="16"/>
      <c r="AO88" s="16"/>
      <c r="AP88" s="16">
        <v>2.69</v>
      </c>
    </row>
    <row r="89" spans="1:42">
      <c r="A89" s="14" t="s">
        <v>216</v>
      </c>
      <c r="B89" s="16"/>
      <c r="C89" s="16">
        <v>1.99</v>
      </c>
      <c r="D89" s="16"/>
      <c r="E89" s="16"/>
      <c r="F89" s="16"/>
      <c r="G89" s="16"/>
      <c r="H89" s="16">
        <v>0.54</v>
      </c>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v>2.5300000000000002</v>
      </c>
    </row>
    <row r="90" spans="1:42">
      <c r="A90" s="14" t="s">
        <v>217</v>
      </c>
      <c r="B90" s="16"/>
      <c r="C90" s="16"/>
      <c r="D90" s="16"/>
      <c r="E90" s="16"/>
      <c r="F90" s="16"/>
      <c r="G90" s="16"/>
      <c r="H90" s="16"/>
      <c r="I90" s="16">
        <v>0.51</v>
      </c>
      <c r="J90" s="16"/>
      <c r="K90" s="16"/>
      <c r="L90" s="16">
        <v>1.06</v>
      </c>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v>0.39</v>
      </c>
      <c r="AM90" s="16">
        <v>0.54</v>
      </c>
      <c r="AN90" s="16"/>
      <c r="AO90" s="16"/>
      <c r="AP90" s="16">
        <v>2.5</v>
      </c>
    </row>
    <row r="91" spans="1:42">
      <c r="A91" s="14" t="s">
        <v>218</v>
      </c>
      <c r="B91" s="16"/>
      <c r="C91" s="16">
        <v>0.71</v>
      </c>
      <c r="D91" s="16">
        <v>1.6</v>
      </c>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v>2.31</v>
      </c>
    </row>
    <row r="92" spans="1:42">
      <c r="A92" s="14" t="s">
        <v>219</v>
      </c>
      <c r="B92" s="16"/>
      <c r="C92" s="16">
        <v>2.2599999999999998</v>
      </c>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v>2.2599999999999998</v>
      </c>
    </row>
    <row r="93" spans="1:42">
      <c r="A93" s="14" t="s">
        <v>220</v>
      </c>
      <c r="B93" s="16"/>
      <c r="C93" s="16"/>
      <c r="D93" s="16"/>
      <c r="E93" s="16"/>
      <c r="F93" s="16"/>
      <c r="G93" s="16"/>
      <c r="H93" s="16"/>
      <c r="I93" s="16"/>
      <c r="J93" s="16"/>
      <c r="K93" s="16"/>
      <c r="L93" s="16"/>
      <c r="M93" s="16"/>
      <c r="N93" s="16"/>
      <c r="O93" s="16"/>
      <c r="P93" s="16"/>
      <c r="Q93" s="16"/>
      <c r="R93" s="16"/>
      <c r="S93" s="16"/>
      <c r="T93" s="16">
        <v>2.1</v>
      </c>
      <c r="U93" s="16"/>
      <c r="V93" s="16"/>
      <c r="W93" s="16"/>
      <c r="X93" s="16"/>
      <c r="Y93" s="16"/>
      <c r="Z93" s="16"/>
      <c r="AA93" s="16"/>
      <c r="AB93" s="16"/>
      <c r="AC93" s="16"/>
      <c r="AD93" s="16"/>
      <c r="AE93" s="16"/>
      <c r="AF93" s="16"/>
      <c r="AG93" s="16"/>
      <c r="AH93" s="16"/>
      <c r="AI93" s="16"/>
      <c r="AJ93" s="16">
        <v>0.06</v>
      </c>
      <c r="AK93" s="16"/>
      <c r="AL93" s="16"/>
      <c r="AM93" s="16"/>
      <c r="AN93" s="16"/>
      <c r="AO93" s="16"/>
      <c r="AP93" s="16">
        <v>2.16</v>
      </c>
    </row>
    <row r="94" spans="1:42">
      <c r="A94" s="14" t="s">
        <v>221</v>
      </c>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v>1.19</v>
      </c>
      <c r="AL94" s="16">
        <v>0.94</v>
      </c>
      <c r="AM94" s="16"/>
      <c r="AN94" s="16"/>
      <c r="AO94" s="16"/>
      <c r="AP94" s="16">
        <v>2.13</v>
      </c>
    </row>
    <row r="95" spans="1:42">
      <c r="A95" s="14" t="s">
        <v>222</v>
      </c>
      <c r="B95" s="16"/>
      <c r="C95" s="16"/>
      <c r="D95" s="16"/>
      <c r="E95" s="16"/>
      <c r="F95" s="16"/>
      <c r="G95" s="16"/>
      <c r="H95" s="16"/>
      <c r="I95" s="16"/>
      <c r="J95" s="16"/>
      <c r="K95" s="16"/>
      <c r="L95" s="16"/>
      <c r="M95" s="16"/>
      <c r="N95" s="16"/>
      <c r="O95" s="16"/>
      <c r="P95" s="16"/>
      <c r="Q95" s="16">
        <v>2.06</v>
      </c>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v>2.06</v>
      </c>
    </row>
    <row r="96" spans="1:42">
      <c r="A96" s="14" t="s">
        <v>223</v>
      </c>
      <c r="B96" s="16"/>
      <c r="C96" s="16"/>
      <c r="D96" s="16"/>
      <c r="E96" s="16"/>
      <c r="F96" s="16"/>
      <c r="G96" s="16"/>
      <c r="H96" s="16"/>
      <c r="I96" s="16"/>
      <c r="J96" s="16"/>
      <c r="K96" s="16"/>
      <c r="L96" s="16"/>
      <c r="M96" s="16">
        <v>1.97</v>
      </c>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v>1.97</v>
      </c>
    </row>
    <row r="97" spans="1:42">
      <c r="A97" s="14" t="s">
        <v>224</v>
      </c>
      <c r="B97" s="16"/>
      <c r="C97" s="16"/>
      <c r="D97" s="16"/>
      <c r="E97" s="16"/>
      <c r="F97" s="16"/>
      <c r="G97" s="16"/>
      <c r="H97" s="16">
        <v>0.14000000000000001</v>
      </c>
      <c r="I97" s="16"/>
      <c r="J97" s="16"/>
      <c r="K97" s="16"/>
      <c r="L97" s="16"/>
      <c r="M97" s="16"/>
      <c r="N97" s="16"/>
      <c r="O97" s="16"/>
      <c r="P97" s="16"/>
      <c r="Q97" s="16"/>
      <c r="R97" s="16"/>
      <c r="S97" s="16"/>
      <c r="T97" s="16"/>
      <c r="U97" s="16"/>
      <c r="V97" s="16">
        <v>1.64</v>
      </c>
      <c r="W97" s="16"/>
      <c r="X97" s="16"/>
      <c r="Y97" s="16"/>
      <c r="Z97" s="16"/>
      <c r="AA97" s="16"/>
      <c r="AB97" s="16"/>
      <c r="AC97" s="16"/>
      <c r="AD97" s="16"/>
      <c r="AE97" s="16"/>
      <c r="AF97" s="16"/>
      <c r="AG97" s="16"/>
      <c r="AH97" s="16"/>
      <c r="AI97" s="16"/>
      <c r="AJ97" s="16"/>
      <c r="AK97" s="16"/>
      <c r="AL97" s="16"/>
      <c r="AM97" s="16"/>
      <c r="AN97" s="16"/>
      <c r="AO97" s="16"/>
      <c r="AP97" s="16">
        <v>1.7799999999999998</v>
      </c>
    </row>
    <row r="98" spans="1:42">
      <c r="A98" s="14" t="s">
        <v>225</v>
      </c>
      <c r="B98" s="16"/>
      <c r="C98" s="16"/>
      <c r="D98" s="16"/>
      <c r="E98" s="16"/>
      <c r="F98" s="16"/>
      <c r="G98" s="16"/>
      <c r="H98" s="16"/>
      <c r="I98" s="16"/>
      <c r="J98" s="16"/>
      <c r="K98" s="16"/>
      <c r="L98" s="16"/>
      <c r="M98" s="16"/>
      <c r="N98" s="16"/>
      <c r="O98" s="16"/>
      <c r="P98" s="16"/>
      <c r="Q98" s="16"/>
      <c r="R98" s="16"/>
      <c r="S98" s="16"/>
      <c r="T98" s="16">
        <v>1.66</v>
      </c>
      <c r="U98" s="16"/>
      <c r="V98" s="16"/>
      <c r="W98" s="16"/>
      <c r="X98" s="16"/>
      <c r="Y98" s="16"/>
      <c r="Z98" s="16"/>
      <c r="AA98" s="16"/>
      <c r="AB98" s="16"/>
      <c r="AC98" s="16"/>
      <c r="AD98" s="16"/>
      <c r="AE98" s="16"/>
      <c r="AF98" s="16"/>
      <c r="AG98" s="16"/>
      <c r="AH98" s="16"/>
      <c r="AI98" s="16"/>
      <c r="AJ98" s="16"/>
      <c r="AK98" s="16"/>
      <c r="AL98" s="16"/>
      <c r="AM98" s="16"/>
      <c r="AN98" s="16"/>
      <c r="AO98" s="16"/>
      <c r="AP98" s="16">
        <v>1.66</v>
      </c>
    </row>
    <row r="99" spans="1:42">
      <c r="A99" s="14" t="s">
        <v>226</v>
      </c>
      <c r="B99" s="16"/>
      <c r="C99" s="16"/>
      <c r="D99" s="16"/>
      <c r="E99" s="16"/>
      <c r="F99" s="16"/>
      <c r="G99" s="16"/>
      <c r="H99" s="16">
        <v>1.39</v>
      </c>
      <c r="I99" s="16"/>
      <c r="J99" s="16"/>
      <c r="K99" s="16"/>
      <c r="L99" s="16"/>
      <c r="M99" s="16"/>
      <c r="N99" s="16"/>
      <c r="O99" s="16">
        <v>0.1</v>
      </c>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v>1.49</v>
      </c>
    </row>
    <row r="100" spans="1:42">
      <c r="A100" s="14" t="s">
        <v>227</v>
      </c>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v>1.39</v>
      </c>
      <c r="AM100" s="16"/>
      <c r="AN100" s="16"/>
      <c r="AO100" s="16"/>
      <c r="AP100" s="16">
        <v>1.39</v>
      </c>
    </row>
    <row r="101" spans="1:42">
      <c r="A101" s="14" t="s">
        <v>228</v>
      </c>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v>1.25</v>
      </c>
      <c r="AP101" s="16">
        <v>1.25</v>
      </c>
    </row>
    <row r="102" spans="1:42">
      <c r="A102" s="14" t="s">
        <v>229</v>
      </c>
      <c r="B102" s="16"/>
      <c r="C102" s="16"/>
      <c r="D102" s="16"/>
      <c r="E102" s="16"/>
      <c r="F102" s="16"/>
      <c r="G102" s="16"/>
      <c r="H102" s="16"/>
      <c r="I102" s="16">
        <v>0.98</v>
      </c>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v>0.19</v>
      </c>
      <c r="AN102" s="16"/>
      <c r="AO102" s="16"/>
      <c r="AP102" s="16">
        <v>1.17</v>
      </c>
    </row>
    <row r="103" spans="1:42">
      <c r="A103" s="14" t="s">
        <v>230</v>
      </c>
      <c r="B103" s="16"/>
      <c r="C103" s="16"/>
      <c r="D103" s="16"/>
      <c r="E103" s="16"/>
      <c r="F103" s="16"/>
      <c r="G103" s="16"/>
      <c r="H103" s="16"/>
      <c r="I103" s="16"/>
      <c r="J103" s="16"/>
      <c r="K103" s="16"/>
      <c r="L103" s="16"/>
      <c r="M103" s="16"/>
      <c r="N103" s="16"/>
      <c r="O103" s="16">
        <v>0.54</v>
      </c>
      <c r="P103" s="16"/>
      <c r="Q103" s="16"/>
      <c r="R103" s="16"/>
      <c r="S103" s="16"/>
      <c r="T103" s="16"/>
      <c r="U103" s="16"/>
      <c r="V103" s="16"/>
      <c r="W103" s="16"/>
      <c r="X103" s="16"/>
      <c r="Y103" s="16"/>
      <c r="Z103" s="16"/>
      <c r="AA103" s="16"/>
      <c r="AB103" s="16"/>
      <c r="AC103" s="16"/>
      <c r="AD103" s="16"/>
      <c r="AE103" s="16"/>
      <c r="AF103" s="16"/>
      <c r="AG103" s="16"/>
      <c r="AH103" s="16">
        <v>0.62</v>
      </c>
      <c r="AI103" s="16"/>
      <c r="AJ103" s="16"/>
      <c r="AK103" s="16"/>
      <c r="AL103" s="16"/>
      <c r="AM103" s="16"/>
      <c r="AN103" s="16"/>
      <c r="AO103" s="16"/>
      <c r="AP103" s="16">
        <v>1.1600000000000001</v>
      </c>
    </row>
    <row r="104" spans="1:42">
      <c r="A104" s="14" t="s">
        <v>231</v>
      </c>
      <c r="B104" s="16"/>
      <c r="C104" s="16">
        <v>0.74</v>
      </c>
      <c r="D104" s="16">
        <v>0.23</v>
      </c>
      <c r="E104" s="16"/>
      <c r="F104" s="16"/>
      <c r="G104" s="16"/>
      <c r="H104" s="16"/>
      <c r="I104" s="16">
        <v>0.13</v>
      </c>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v>1.1000000000000001</v>
      </c>
    </row>
    <row r="105" spans="1:42">
      <c r="A105" s="14" t="s">
        <v>232</v>
      </c>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v>0.85</v>
      </c>
      <c r="AC105" s="16"/>
      <c r="AD105" s="16"/>
      <c r="AE105" s="16"/>
      <c r="AF105" s="16"/>
      <c r="AG105" s="16"/>
      <c r="AH105" s="16"/>
      <c r="AI105" s="16"/>
      <c r="AJ105" s="16"/>
      <c r="AK105" s="16"/>
      <c r="AL105" s="16"/>
      <c r="AM105" s="16"/>
      <c r="AN105" s="16"/>
      <c r="AO105" s="16"/>
      <c r="AP105" s="16">
        <v>0.85</v>
      </c>
    </row>
    <row r="106" spans="1:42">
      <c r="A106" s="14" t="s">
        <v>233</v>
      </c>
      <c r="B106" s="16"/>
      <c r="C106" s="16"/>
      <c r="D106" s="16"/>
      <c r="E106" s="16"/>
      <c r="F106" s="16"/>
      <c r="G106" s="16"/>
      <c r="H106" s="16"/>
      <c r="I106" s="16"/>
      <c r="J106" s="16"/>
      <c r="K106" s="16"/>
      <c r="L106" s="16"/>
      <c r="M106" s="16"/>
      <c r="N106" s="16"/>
      <c r="O106" s="16"/>
      <c r="P106" s="16"/>
      <c r="Q106" s="16"/>
      <c r="R106" s="16"/>
      <c r="S106" s="16"/>
      <c r="T106" s="16"/>
      <c r="U106" s="16"/>
      <c r="V106" s="16"/>
      <c r="W106" s="16">
        <v>0.36</v>
      </c>
      <c r="X106" s="16"/>
      <c r="Y106" s="16"/>
      <c r="Z106" s="16"/>
      <c r="AA106" s="16"/>
      <c r="AB106" s="16"/>
      <c r="AC106" s="16"/>
      <c r="AD106" s="16"/>
      <c r="AE106" s="16"/>
      <c r="AF106" s="16"/>
      <c r="AG106" s="16"/>
      <c r="AH106" s="16"/>
      <c r="AI106" s="16"/>
      <c r="AJ106" s="16"/>
      <c r="AK106" s="16"/>
      <c r="AL106" s="16"/>
      <c r="AM106" s="16"/>
      <c r="AN106" s="16"/>
      <c r="AO106" s="16">
        <v>0.42</v>
      </c>
      <c r="AP106" s="16">
        <v>0.78</v>
      </c>
    </row>
    <row r="107" spans="1:42">
      <c r="A107" s="14" t="s">
        <v>234</v>
      </c>
      <c r="B107" s="16"/>
      <c r="C107" s="16">
        <v>0.61</v>
      </c>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v>0.61</v>
      </c>
    </row>
    <row r="108" spans="1:42">
      <c r="A108" s="14" t="s">
        <v>235</v>
      </c>
      <c r="B108" s="16"/>
      <c r="C108" s="16"/>
      <c r="D108" s="16"/>
      <c r="E108" s="16"/>
      <c r="F108" s="16"/>
      <c r="G108" s="16"/>
      <c r="H108" s="16">
        <v>0.48</v>
      </c>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v>0.48</v>
      </c>
    </row>
    <row r="109" spans="1:42">
      <c r="A109" s="14" t="s">
        <v>236</v>
      </c>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v>0.42</v>
      </c>
      <c r="AF109" s="16"/>
      <c r="AG109" s="16"/>
      <c r="AH109" s="16"/>
      <c r="AI109" s="16"/>
      <c r="AJ109" s="16"/>
      <c r="AK109" s="16"/>
      <c r="AL109" s="16"/>
      <c r="AM109" s="16"/>
      <c r="AN109" s="16"/>
      <c r="AO109" s="16"/>
      <c r="AP109" s="16">
        <v>0.42</v>
      </c>
    </row>
    <row r="110" spans="1:42">
      <c r="A110" s="14" t="s">
        <v>237</v>
      </c>
      <c r="B110" s="16"/>
      <c r="C110" s="16"/>
      <c r="D110" s="16"/>
      <c r="E110" s="16"/>
      <c r="F110" s="16"/>
      <c r="G110" s="16"/>
      <c r="H110" s="16"/>
      <c r="I110" s="16"/>
      <c r="J110" s="16"/>
      <c r="K110" s="16"/>
      <c r="L110" s="16"/>
      <c r="M110" s="16"/>
      <c r="N110" s="16"/>
      <c r="O110" s="16"/>
      <c r="P110" s="16"/>
      <c r="Q110" s="16"/>
      <c r="R110" s="16"/>
      <c r="S110" s="16"/>
      <c r="T110" s="16">
        <v>0.37</v>
      </c>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v>0.37</v>
      </c>
    </row>
    <row r="111" spans="1:42">
      <c r="A111" s="14" t="s">
        <v>238</v>
      </c>
      <c r="B111" s="16"/>
      <c r="C111" s="16">
        <v>0.32</v>
      </c>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v>0.32</v>
      </c>
    </row>
    <row r="112" spans="1:42">
      <c r="A112" s="14" t="s">
        <v>239</v>
      </c>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v>0.32</v>
      </c>
      <c r="AM112" s="16"/>
      <c r="AN112" s="16"/>
      <c r="AO112" s="16"/>
      <c r="AP112" s="16">
        <v>0.32</v>
      </c>
    </row>
    <row r="113" spans="1:43">
      <c r="A113" s="14" t="s">
        <v>240</v>
      </c>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v>0.26</v>
      </c>
      <c r="AM113" s="16"/>
      <c r="AN113" s="16"/>
      <c r="AO113" s="16"/>
      <c r="AP113" s="16">
        <v>0.26</v>
      </c>
    </row>
    <row r="114" spans="1:43">
      <c r="A114" s="14" t="s">
        <v>241</v>
      </c>
      <c r="B114" s="16"/>
      <c r="C114" s="16">
        <v>0.25</v>
      </c>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v>0.25</v>
      </c>
    </row>
    <row r="115" spans="1:43">
      <c r="A115" s="14" t="s">
        <v>242</v>
      </c>
      <c r="B115" s="16"/>
      <c r="C115" s="16"/>
      <c r="D115" s="16"/>
      <c r="E115" s="16"/>
      <c r="F115" s="16"/>
      <c r="G115" s="16"/>
      <c r="H115" s="16"/>
      <c r="I115" s="16"/>
      <c r="J115" s="16"/>
      <c r="K115" s="16"/>
      <c r="L115" s="16"/>
      <c r="M115" s="16"/>
      <c r="N115" s="16"/>
      <c r="O115" s="16"/>
      <c r="P115" s="16"/>
      <c r="Q115" s="16"/>
      <c r="R115" s="16"/>
      <c r="S115" s="16"/>
      <c r="T115" s="16"/>
      <c r="U115" s="16"/>
      <c r="V115" s="16"/>
      <c r="W115" s="16">
        <v>0.21</v>
      </c>
      <c r="X115" s="16"/>
      <c r="Y115" s="16"/>
      <c r="Z115" s="16"/>
      <c r="AA115" s="16"/>
      <c r="AB115" s="16"/>
      <c r="AC115" s="16"/>
      <c r="AD115" s="16"/>
      <c r="AE115" s="16"/>
      <c r="AF115" s="16"/>
      <c r="AG115" s="16"/>
      <c r="AH115" s="16"/>
      <c r="AI115" s="16"/>
      <c r="AJ115" s="16"/>
      <c r="AK115" s="16"/>
      <c r="AL115" s="16"/>
      <c r="AM115" s="16"/>
      <c r="AN115" s="16"/>
      <c r="AO115" s="16"/>
      <c r="AP115" s="16">
        <v>0.21</v>
      </c>
    </row>
    <row r="116" spans="1:43">
      <c r="A116" s="14" t="s">
        <v>243</v>
      </c>
      <c r="B116" s="16"/>
      <c r="C116" s="16"/>
      <c r="D116" s="16"/>
      <c r="E116" s="16"/>
      <c r="F116" s="16"/>
      <c r="G116" s="16"/>
      <c r="H116" s="16"/>
      <c r="I116" s="16"/>
      <c r="J116" s="16"/>
      <c r="K116" s="16"/>
      <c r="L116" s="16"/>
      <c r="M116" s="16"/>
      <c r="N116" s="16"/>
      <c r="O116" s="16"/>
      <c r="P116" s="16"/>
      <c r="Q116" s="16"/>
      <c r="R116" s="16"/>
      <c r="S116" s="16"/>
      <c r="T116" s="16"/>
      <c r="U116" s="16"/>
      <c r="V116" s="16"/>
      <c r="W116" s="16">
        <v>0.2</v>
      </c>
      <c r="X116" s="16"/>
      <c r="Y116" s="16"/>
      <c r="Z116" s="16"/>
      <c r="AA116" s="16"/>
      <c r="AB116" s="16"/>
      <c r="AC116" s="16"/>
      <c r="AD116" s="16"/>
      <c r="AE116" s="16"/>
      <c r="AF116" s="16"/>
      <c r="AG116" s="16"/>
      <c r="AH116" s="16"/>
      <c r="AI116" s="16"/>
      <c r="AJ116" s="16"/>
      <c r="AK116" s="16"/>
      <c r="AL116" s="16"/>
      <c r="AM116" s="16"/>
      <c r="AN116" s="16"/>
      <c r="AO116" s="16"/>
      <c r="AP116" s="16">
        <v>0.2</v>
      </c>
    </row>
    <row r="117" spans="1:43">
      <c r="A117" s="14" t="s">
        <v>244</v>
      </c>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v>0.18</v>
      </c>
      <c r="AE117" s="16"/>
      <c r="AF117" s="16"/>
      <c r="AG117" s="16"/>
      <c r="AH117" s="16"/>
      <c r="AI117" s="16"/>
      <c r="AJ117" s="16"/>
      <c r="AK117" s="16"/>
      <c r="AL117" s="16"/>
      <c r="AM117" s="16"/>
      <c r="AN117" s="16"/>
      <c r="AO117" s="16"/>
      <c r="AP117" s="16">
        <v>0.18</v>
      </c>
    </row>
    <row r="118" spans="1:43">
      <c r="A118" s="14" t="s">
        <v>245</v>
      </c>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v>0.13</v>
      </c>
      <c r="AN118" s="16"/>
      <c r="AO118" s="16"/>
      <c r="AP118" s="16">
        <v>0.13</v>
      </c>
    </row>
    <row r="119" spans="1:43">
      <c r="A119" s="14" t="s">
        <v>246</v>
      </c>
      <c r="B119" s="16"/>
      <c r="C119" s="16"/>
      <c r="D119" s="16"/>
      <c r="E119" s="16"/>
      <c r="F119" s="16"/>
      <c r="G119" s="16"/>
      <c r="H119" s="16"/>
      <c r="I119" s="16"/>
      <c r="J119" s="16"/>
      <c r="K119" s="16"/>
      <c r="L119" s="16">
        <v>0.08</v>
      </c>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v>0.03</v>
      </c>
      <c r="AM119" s="16"/>
      <c r="AN119" s="16"/>
      <c r="AO119" s="16"/>
      <c r="AP119" s="16">
        <v>0.11</v>
      </c>
    </row>
    <row r="120" spans="1:43">
      <c r="A120" s="14" t="s">
        <v>247</v>
      </c>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v>0.06</v>
      </c>
      <c r="AI120" s="16"/>
      <c r="AJ120" s="16"/>
      <c r="AK120" s="16"/>
      <c r="AL120" s="16"/>
      <c r="AM120" s="16"/>
      <c r="AN120" s="16"/>
      <c r="AO120" s="16"/>
      <c r="AP120" s="16">
        <v>0.06</v>
      </c>
    </row>
    <row r="121" spans="1:43">
      <c r="A121" s="14" t="s">
        <v>248</v>
      </c>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v>0.04</v>
      </c>
      <c r="AK121" s="16"/>
      <c r="AL121" s="16"/>
      <c r="AM121" s="16"/>
      <c r="AN121" s="16"/>
      <c r="AO121" s="16"/>
      <c r="AP121" s="16">
        <v>0.04</v>
      </c>
    </row>
    <row r="122" spans="1:43">
      <c r="A122" s="14" t="s">
        <v>249</v>
      </c>
      <c r="B122" s="16"/>
      <c r="C122" s="16"/>
      <c r="D122" s="16"/>
      <c r="E122" s="16"/>
      <c r="F122" s="16"/>
      <c r="G122" s="16"/>
      <c r="H122" s="16">
        <v>0.03</v>
      </c>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v>0.03</v>
      </c>
    </row>
    <row r="123" spans="1:43" s="29" customFormat="1">
      <c r="A123" s="121" t="s">
        <v>28</v>
      </c>
      <c r="B123" s="28">
        <v>7.169999999999999</v>
      </c>
      <c r="C123" s="28">
        <v>2673.29</v>
      </c>
      <c r="D123" s="28">
        <v>1148.1100000000004</v>
      </c>
      <c r="E123" s="28">
        <v>224.63000000000002</v>
      </c>
      <c r="F123" s="28"/>
      <c r="G123" s="28"/>
      <c r="H123" s="28">
        <v>37.789999999999992</v>
      </c>
      <c r="I123" s="28"/>
      <c r="J123" s="28">
        <v>27.93</v>
      </c>
      <c r="K123" s="28">
        <v>19.62</v>
      </c>
      <c r="L123" s="28">
        <v>3755.3299999999986</v>
      </c>
      <c r="M123" s="28">
        <v>642.98</v>
      </c>
      <c r="N123" s="28">
        <v>191.06999999999996</v>
      </c>
      <c r="O123" s="28">
        <v>892.38000000000011</v>
      </c>
      <c r="P123" s="28"/>
      <c r="Q123" s="28">
        <v>1505.7800000000002</v>
      </c>
      <c r="R123" s="28">
        <v>55.320000000000007</v>
      </c>
      <c r="S123" s="28">
        <v>51.960000000000008</v>
      </c>
      <c r="T123" s="28">
        <v>1309.0899999999997</v>
      </c>
      <c r="U123" s="28">
        <v>1853.2899999999997</v>
      </c>
      <c r="V123" s="28">
        <v>386.94</v>
      </c>
      <c r="W123" s="28">
        <v>865.19000000000017</v>
      </c>
      <c r="X123" s="28"/>
      <c r="Y123" s="28">
        <v>13.32</v>
      </c>
      <c r="Z123" s="28">
        <v>40.479999999999997</v>
      </c>
      <c r="AA123" s="28">
        <v>736.54999999999984</v>
      </c>
      <c r="AB123" s="28">
        <v>2277.7900000000004</v>
      </c>
      <c r="AC123" s="28">
        <v>498.1599999999998</v>
      </c>
      <c r="AD123" s="28"/>
      <c r="AE123" s="28"/>
      <c r="AF123" s="28"/>
      <c r="AG123" s="28">
        <v>127.75999999999999</v>
      </c>
      <c r="AH123" s="28">
        <v>3.06</v>
      </c>
      <c r="AI123" s="28">
        <v>33.6</v>
      </c>
      <c r="AJ123" s="28">
        <v>4210.2700000000004</v>
      </c>
      <c r="AK123" s="28">
        <v>1590.7999999999993</v>
      </c>
      <c r="AL123" s="28">
        <v>2612.3800000000019</v>
      </c>
      <c r="AM123" s="28"/>
      <c r="AN123" s="28"/>
      <c r="AO123" s="28">
        <v>2388.0399999999991</v>
      </c>
      <c r="AP123" s="28">
        <v>30180.079999999994</v>
      </c>
    </row>
    <row r="124" spans="1:43" s="31" customFormat="1" ht="31.5">
      <c r="A124" s="131" t="s">
        <v>128</v>
      </c>
      <c r="B124" s="15">
        <v>10.559999999999999</v>
      </c>
      <c r="C124" s="15">
        <v>39359.130000000005</v>
      </c>
      <c r="D124" s="15">
        <v>10655.430000000002</v>
      </c>
      <c r="E124" s="15">
        <v>38127.81</v>
      </c>
      <c r="F124" s="15">
        <v>10.119999999999999</v>
      </c>
      <c r="G124" s="15"/>
      <c r="H124" s="15">
        <v>2564.71</v>
      </c>
      <c r="I124" s="15">
        <v>53.61999999999999</v>
      </c>
      <c r="J124" s="15">
        <v>273.92999999999989</v>
      </c>
      <c r="K124" s="15">
        <v>246.64999999999998</v>
      </c>
      <c r="L124" s="15">
        <v>15152.899999999998</v>
      </c>
      <c r="M124" s="15">
        <v>5682.3700000000017</v>
      </c>
      <c r="N124" s="15">
        <v>845.64</v>
      </c>
      <c r="O124" s="15">
        <v>14462.589999999998</v>
      </c>
      <c r="P124" s="15"/>
      <c r="Q124" s="15">
        <v>62808.180000000022</v>
      </c>
      <c r="R124" s="15">
        <v>126.95</v>
      </c>
      <c r="S124" s="15">
        <v>416.73</v>
      </c>
      <c r="T124" s="15">
        <v>7591.0099999999975</v>
      </c>
      <c r="U124" s="15">
        <v>1860.1199999999997</v>
      </c>
      <c r="V124" s="15">
        <v>2094.0299999999997</v>
      </c>
      <c r="W124" s="15">
        <v>4456.4799999999996</v>
      </c>
      <c r="X124" s="15">
        <v>10.94</v>
      </c>
      <c r="Y124" s="15">
        <v>26.479999999999997</v>
      </c>
      <c r="Z124" s="15">
        <v>48.47</v>
      </c>
      <c r="AA124" s="15">
        <v>6308.6800000000012</v>
      </c>
      <c r="AB124" s="15">
        <v>59757.830000000009</v>
      </c>
      <c r="AC124" s="15">
        <v>1154.4900000000002</v>
      </c>
      <c r="AD124" s="15">
        <v>13.739999999999998</v>
      </c>
      <c r="AE124" s="15">
        <v>563.36999999999989</v>
      </c>
      <c r="AF124" s="15">
        <v>4.1400000000000006</v>
      </c>
      <c r="AG124" s="15">
        <v>1189.8300000000002</v>
      </c>
      <c r="AH124" s="15">
        <v>402.81000000000012</v>
      </c>
      <c r="AI124" s="15">
        <v>159.58000000000004</v>
      </c>
      <c r="AJ124" s="15">
        <v>16695.05</v>
      </c>
      <c r="AK124" s="15">
        <v>11529.830000000002</v>
      </c>
      <c r="AL124" s="15">
        <v>19926.380000000005</v>
      </c>
      <c r="AM124" s="15">
        <v>127.30000000000001</v>
      </c>
      <c r="AN124" s="15">
        <v>121.99000000000001</v>
      </c>
      <c r="AO124" s="15">
        <v>26064.270000000004</v>
      </c>
      <c r="AP124" s="15">
        <v>350904.14</v>
      </c>
      <c r="AQ124" s="30"/>
    </row>
    <row r="125" spans="1:43" s="31" customFormat="1" ht="25.5">
      <c r="A125" s="137" t="s">
        <v>405</v>
      </c>
      <c r="B125" s="129">
        <f>B123/B124</f>
        <v>0.67897727272727271</v>
      </c>
      <c r="C125" s="129">
        <f t="shared" ref="C125:AP125" si="0">C123/C124</f>
        <v>6.7920454542567371E-2</v>
      </c>
      <c r="D125" s="129">
        <f t="shared" si="0"/>
        <v>0.10774881914666984</v>
      </c>
      <c r="E125" s="129">
        <f t="shared" si="0"/>
        <v>5.8915001936906434E-3</v>
      </c>
      <c r="F125" s="129">
        <f t="shared" si="0"/>
        <v>0</v>
      </c>
      <c r="G125" s="129" t="e">
        <f t="shared" si="0"/>
        <v>#DIV/0!</v>
      </c>
      <c r="H125" s="129">
        <f t="shared" si="0"/>
        <v>1.4734609371039997E-2</v>
      </c>
      <c r="I125" s="129">
        <f t="shared" si="0"/>
        <v>0</v>
      </c>
      <c r="J125" s="129">
        <f t="shared" si="0"/>
        <v>0.1019603548351769</v>
      </c>
      <c r="K125" s="129">
        <f t="shared" si="0"/>
        <v>7.9545915264544909E-2</v>
      </c>
      <c r="L125" s="129">
        <f t="shared" si="0"/>
        <v>0.24782912841766255</v>
      </c>
      <c r="M125" s="129">
        <f t="shared" si="0"/>
        <v>0.1131534905329994</v>
      </c>
      <c r="N125" s="129">
        <f t="shared" si="0"/>
        <v>0.22594721157939546</v>
      </c>
      <c r="O125" s="129">
        <f t="shared" si="0"/>
        <v>6.1702641089873958E-2</v>
      </c>
      <c r="P125" s="129" t="e">
        <f t="shared" si="0"/>
        <v>#DIV/0!</v>
      </c>
      <c r="Q125" s="129">
        <f t="shared" si="0"/>
        <v>2.3974265772388242E-2</v>
      </c>
      <c r="R125" s="129">
        <f t="shared" si="0"/>
        <v>0.43576211106734941</v>
      </c>
      <c r="S125" s="129">
        <f t="shared" si="0"/>
        <v>0.12468504787272336</v>
      </c>
      <c r="T125" s="129">
        <f t="shared" si="0"/>
        <v>0.17245267757518434</v>
      </c>
      <c r="U125" s="129">
        <f t="shared" si="0"/>
        <v>0.99632819387996474</v>
      </c>
      <c r="V125" s="129">
        <f t="shared" si="0"/>
        <v>0.18478245297345314</v>
      </c>
      <c r="W125" s="129">
        <f t="shared" si="0"/>
        <v>0.19414201342763801</v>
      </c>
      <c r="X125" s="129">
        <f t="shared" si="0"/>
        <v>0</v>
      </c>
      <c r="Y125" s="129">
        <f t="shared" si="0"/>
        <v>0.50302114803625386</v>
      </c>
      <c r="Z125" s="129">
        <f t="shared" si="0"/>
        <v>0.83515576645347633</v>
      </c>
      <c r="AA125" s="129">
        <f t="shared" si="0"/>
        <v>0.11675184032158863</v>
      </c>
      <c r="AB125" s="129">
        <f t="shared" si="0"/>
        <v>3.8117013285120967E-2</v>
      </c>
      <c r="AC125" s="129">
        <f t="shared" si="0"/>
        <v>0.4314978908435757</v>
      </c>
      <c r="AD125" s="129">
        <f t="shared" si="0"/>
        <v>0</v>
      </c>
      <c r="AE125" s="129">
        <f t="shared" si="0"/>
        <v>0</v>
      </c>
      <c r="AF125" s="129">
        <f t="shared" si="0"/>
        <v>0</v>
      </c>
      <c r="AG125" s="129">
        <f t="shared" si="0"/>
        <v>0.10737668406410998</v>
      </c>
      <c r="AH125" s="129">
        <f t="shared" si="0"/>
        <v>7.5966336486184534E-3</v>
      </c>
      <c r="AI125" s="129">
        <f t="shared" si="0"/>
        <v>0.21055270083970418</v>
      </c>
      <c r="AJ125" s="129">
        <f t="shared" si="0"/>
        <v>0.25218672600561248</v>
      </c>
      <c r="AK125" s="129">
        <f t="shared" si="0"/>
        <v>0.13797254599590791</v>
      </c>
      <c r="AL125" s="129">
        <f t="shared" si="0"/>
        <v>0.13110158493414265</v>
      </c>
      <c r="AM125" s="129">
        <f t="shared" si="0"/>
        <v>0</v>
      </c>
      <c r="AN125" s="129">
        <f t="shared" si="0"/>
        <v>0</v>
      </c>
      <c r="AO125" s="129">
        <f t="shared" si="0"/>
        <v>9.1621211720105677E-2</v>
      </c>
      <c r="AP125" s="129">
        <f t="shared" si="0"/>
        <v>8.6006622777377306E-2</v>
      </c>
      <c r="AQ125" s="74"/>
    </row>
    <row r="126" spans="1:43" s="122" customFormat="1">
      <c r="A126" s="126"/>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5"/>
    </row>
    <row r="127" spans="1:43" s="128" customFormat="1" ht="22.5" customHeight="1">
      <c r="A127" s="3" t="s">
        <v>415</v>
      </c>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5"/>
    </row>
    <row r="128" spans="1:43" s="4" customFormat="1">
      <c r="A128" s="26"/>
      <c r="B128" s="26" t="s">
        <v>35</v>
      </c>
      <c r="C128" s="26" t="s">
        <v>0</v>
      </c>
      <c r="D128" s="26" t="s">
        <v>1</v>
      </c>
      <c r="E128" s="26" t="s">
        <v>60</v>
      </c>
      <c r="F128" s="26" t="s">
        <v>87</v>
      </c>
      <c r="G128" s="26" t="s">
        <v>2</v>
      </c>
      <c r="H128" s="26" t="s">
        <v>37</v>
      </c>
      <c r="I128" s="26" t="s">
        <v>38</v>
      </c>
      <c r="J128" s="26" t="s">
        <v>3</v>
      </c>
      <c r="K128" s="26" t="s">
        <v>61</v>
      </c>
      <c r="L128" s="26" t="s">
        <v>4</v>
      </c>
      <c r="M128" s="26" t="s">
        <v>88</v>
      </c>
      <c r="N128" s="26" t="s">
        <v>5</v>
      </c>
      <c r="O128" s="26" t="s">
        <v>40</v>
      </c>
      <c r="P128" s="26" t="s">
        <v>6</v>
      </c>
      <c r="Q128" s="26" t="s">
        <v>62</v>
      </c>
      <c r="R128" s="26" t="s">
        <v>41</v>
      </c>
      <c r="S128" s="26" t="s">
        <v>63</v>
      </c>
      <c r="T128" s="26" t="s">
        <v>43</v>
      </c>
      <c r="U128" s="26" t="s">
        <v>64</v>
      </c>
      <c r="V128" s="26" t="s">
        <v>65</v>
      </c>
      <c r="W128" s="26" t="s">
        <v>7</v>
      </c>
      <c r="X128" s="26" t="s">
        <v>8</v>
      </c>
      <c r="Y128" s="26" t="s">
        <v>9</v>
      </c>
      <c r="Z128" s="26" t="s">
        <v>89</v>
      </c>
      <c r="AA128" s="26" t="s">
        <v>45</v>
      </c>
      <c r="AB128" s="26" t="s">
        <v>66</v>
      </c>
      <c r="AC128" s="26" t="s">
        <v>10</v>
      </c>
      <c r="AD128" s="26" t="s">
        <v>90</v>
      </c>
      <c r="AE128" s="26" t="s">
        <v>91</v>
      </c>
      <c r="AF128" s="26" t="s">
        <v>113</v>
      </c>
      <c r="AG128" s="26" t="s">
        <v>67</v>
      </c>
      <c r="AH128" s="26" t="s">
        <v>114</v>
      </c>
      <c r="AI128" s="26" t="s">
        <v>11</v>
      </c>
      <c r="AJ128" s="26" t="s">
        <v>12</v>
      </c>
      <c r="AK128" s="26" t="s">
        <v>13</v>
      </c>
      <c r="AL128" s="26" t="s">
        <v>48</v>
      </c>
      <c r="AM128" s="26" t="s">
        <v>14</v>
      </c>
      <c r="AN128" s="26" t="s">
        <v>15</v>
      </c>
      <c r="AO128" s="26" t="s">
        <v>16</v>
      </c>
      <c r="AP128" s="26" t="s">
        <v>136</v>
      </c>
    </row>
    <row r="129" spans="1:44" ht="15.75">
      <c r="A129" s="130" t="s">
        <v>269</v>
      </c>
      <c r="B129" s="32"/>
      <c r="C129" s="32">
        <v>58.519999999999996</v>
      </c>
      <c r="D129" s="32">
        <v>1.26</v>
      </c>
      <c r="E129" s="32">
        <v>3.27</v>
      </c>
      <c r="F129" s="33"/>
      <c r="G129" s="32">
        <v>580.83000000000004</v>
      </c>
      <c r="H129" s="32"/>
      <c r="I129" s="32"/>
      <c r="J129" s="32">
        <v>8.18</v>
      </c>
      <c r="K129" s="32"/>
      <c r="L129" s="32">
        <v>35.010000000000005</v>
      </c>
      <c r="M129" s="32">
        <v>8.52</v>
      </c>
      <c r="N129" s="33"/>
      <c r="O129" s="33">
        <v>12.93</v>
      </c>
      <c r="P129" s="33">
        <v>8.8500000000000014</v>
      </c>
      <c r="Q129" s="33">
        <v>61.27</v>
      </c>
      <c r="R129" s="32"/>
      <c r="S129" s="33"/>
      <c r="T129" s="32">
        <v>53.43</v>
      </c>
      <c r="U129" s="32">
        <v>2.38</v>
      </c>
      <c r="V129" s="33"/>
      <c r="W129" s="32">
        <v>0.28000000000000003</v>
      </c>
      <c r="X129" s="33"/>
      <c r="Y129" s="33">
        <v>11585.990000000003</v>
      </c>
      <c r="Z129" s="33">
        <v>1.47</v>
      </c>
      <c r="AA129" s="32">
        <v>1.1100000000000001</v>
      </c>
      <c r="AB129" s="33">
        <v>20.409999999999997</v>
      </c>
      <c r="AC129" s="33">
        <v>3.89</v>
      </c>
      <c r="AD129" s="32">
        <v>0.38</v>
      </c>
      <c r="AE129" s="32"/>
      <c r="AF129" s="32"/>
      <c r="AG129" s="32"/>
      <c r="AH129" s="33"/>
      <c r="AI129" s="33">
        <v>11829.880000000001</v>
      </c>
      <c r="AJ129" s="32">
        <v>202.61999999999998</v>
      </c>
      <c r="AK129" s="33">
        <v>18.93</v>
      </c>
      <c r="AL129" s="32">
        <v>5.78</v>
      </c>
      <c r="AM129" s="32">
        <v>0.23</v>
      </c>
      <c r="AN129" s="33"/>
      <c r="AO129" s="32">
        <v>252.75</v>
      </c>
      <c r="AP129" s="33">
        <v>24758.169999999995</v>
      </c>
      <c r="AQ129" s="30"/>
    </row>
    <row r="130" spans="1:44" ht="26.25">
      <c r="A130" s="136" t="s">
        <v>111</v>
      </c>
      <c r="B130" s="135">
        <f t="shared" ref="B130:AP130" si="1">B129/SUM(B$124,B$129,B$131)</f>
        <v>0</v>
      </c>
      <c r="C130" s="135">
        <f t="shared" si="1"/>
        <v>1.4293439526196414E-3</v>
      </c>
      <c r="D130" s="135">
        <f t="shared" si="1"/>
        <v>1.1767925305429029E-4</v>
      </c>
      <c r="E130" s="135">
        <f t="shared" si="1"/>
        <v>8.5681764824255437E-5</v>
      </c>
      <c r="F130" s="135">
        <f t="shared" si="1"/>
        <v>0</v>
      </c>
      <c r="G130" s="135">
        <f t="shared" si="1"/>
        <v>1</v>
      </c>
      <c r="H130" s="135">
        <f t="shared" si="1"/>
        <v>0</v>
      </c>
      <c r="I130" s="135">
        <f t="shared" si="1"/>
        <v>0</v>
      </c>
      <c r="J130" s="135">
        <f t="shared" si="1"/>
        <v>2.705294837450806E-2</v>
      </c>
      <c r="K130" s="135">
        <f t="shared" si="1"/>
        <v>0</v>
      </c>
      <c r="L130" s="135">
        <f t="shared" si="1"/>
        <v>2.2760102924292919E-3</v>
      </c>
      <c r="M130" s="135">
        <f t="shared" si="1"/>
        <v>1.2308510207973368E-3</v>
      </c>
      <c r="N130" s="135">
        <f t="shared" si="1"/>
        <v>0</v>
      </c>
      <c r="O130" s="135">
        <f t="shared" si="1"/>
        <v>8.4600210028363653E-4</v>
      </c>
      <c r="P130" s="135">
        <f t="shared" si="1"/>
        <v>1</v>
      </c>
      <c r="Q130" s="135">
        <f t="shared" si="1"/>
        <v>9.685275188591765E-4</v>
      </c>
      <c r="R130" s="135">
        <f t="shared" si="1"/>
        <v>0</v>
      </c>
      <c r="S130" s="135">
        <f t="shared" si="1"/>
        <v>0</v>
      </c>
      <c r="T130" s="135">
        <f t="shared" si="1"/>
        <v>6.8918280951312215E-3</v>
      </c>
      <c r="U130" s="135">
        <f t="shared" si="1"/>
        <v>1.1862396204033216E-3</v>
      </c>
      <c r="V130" s="135">
        <f t="shared" si="1"/>
        <v>0</v>
      </c>
      <c r="W130" s="135">
        <f t="shared" si="1"/>
        <v>6.1733158422717815E-5</v>
      </c>
      <c r="X130" s="135">
        <f t="shared" si="1"/>
        <v>0</v>
      </c>
      <c r="Y130" s="135">
        <f t="shared" si="1"/>
        <v>0.99766986278367875</v>
      </c>
      <c r="Z130" s="135">
        <f t="shared" si="1"/>
        <v>7.972665148063782E-3</v>
      </c>
      <c r="AA130" s="135">
        <f t="shared" si="1"/>
        <v>1.7503855578999156E-4</v>
      </c>
      <c r="AB130" s="135">
        <f t="shared" si="1"/>
        <v>3.3945765278255472E-4</v>
      </c>
      <c r="AC130" s="135">
        <f t="shared" si="1"/>
        <v>3.2046001252183072E-3</v>
      </c>
      <c r="AD130" s="135">
        <f t="shared" si="1"/>
        <v>2.6912181303116151E-2</v>
      </c>
      <c r="AE130" s="135">
        <f t="shared" si="1"/>
        <v>0</v>
      </c>
      <c r="AF130" s="135">
        <f t="shared" si="1"/>
        <v>0</v>
      </c>
      <c r="AG130" s="135">
        <f t="shared" si="1"/>
        <v>0</v>
      </c>
      <c r="AH130" s="135">
        <f t="shared" si="1"/>
        <v>0</v>
      </c>
      <c r="AI130" s="135">
        <f t="shared" si="1"/>
        <v>0.98652211983488303</v>
      </c>
      <c r="AJ130" s="135">
        <f t="shared" si="1"/>
        <v>1.1923838555627808E-2</v>
      </c>
      <c r="AK130" s="135">
        <f t="shared" si="1"/>
        <v>1.514120190588779E-3</v>
      </c>
      <c r="AL130" s="135">
        <f t="shared" si="1"/>
        <v>2.8598203162031081E-4</v>
      </c>
      <c r="AM130" s="135">
        <f t="shared" si="1"/>
        <v>1.8034972163412529E-3</v>
      </c>
      <c r="AN130" s="135">
        <f t="shared" si="1"/>
        <v>0</v>
      </c>
      <c r="AO130" s="135">
        <f t="shared" si="1"/>
        <v>9.5249257225376877E-3</v>
      </c>
      <c r="AP130" s="135">
        <f t="shared" si="1"/>
        <v>6.4655483540202632E-2</v>
      </c>
    </row>
    <row r="131" spans="1:44" s="62" customFormat="1" ht="45">
      <c r="A131" s="120" t="s">
        <v>404</v>
      </c>
      <c r="B131" s="39">
        <v>0.09</v>
      </c>
      <c r="C131" s="39">
        <v>1524.21</v>
      </c>
      <c r="D131" s="39">
        <v>50.38</v>
      </c>
      <c r="E131" s="39">
        <v>33.4</v>
      </c>
      <c r="F131" s="39"/>
      <c r="G131" s="39"/>
      <c r="H131" s="39">
        <v>15.57</v>
      </c>
      <c r="I131" s="39"/>
      <c r="J131" s="39">
        <v>20.259999999999998</v>
      </c>
      <c r="K131" s="39">
        <v>33.200000000000003</v>
      </c>
      <c r="L131" s="39">
        <v>194.26999999999998</v>
      </c>
      <c r="M131" s="39">
        <v>1231.1500000000001</v>
      </c>
      <c r="N131" s="39">
        <v>50.91</v>
      </c>
      <c r="O131" s="39">
        <v>808.13</v>
      </c>
      <c r="P131" s="39"/>
      <c r="Q131" s="39">
        <v>391.53</v>
      </c>
      <c r="R131" s="39">
        <v>51.58</v>
      </c>
      <c r="S131" s="39">
        <v>38.899999999999991</v>
      </c>
      <c r="T131" s="39">
        <v>108.22000000000001</v>
      </c>
      <c r="U131" s="39">
        <v>143.84</v>
      </c>
      <c r="V131" s="39">
        <v>199.35</v>
      </c>
      <c r="W131" s="39">
        <v>78.89</v>
      </c>
      <c r="X131" s="39"/>
      <c r="Y131" s="39">
        <v>0.57999999999999996</v>
      </c>
      <c r="Z131" s="39">
        <v>134.44</v>
      </c>
      <c r="AA131" s="39">
        <v>31.67</v>
      </c>
      <c r="AB131" s="39">
        <v>347.08</v>
      </c>
      <c r="AC131" s="39">
        <v>55.5</v>
      </c>
      <c r="AD131" s="39"/>
      <c r="AE131" s="39"/>
      <c r="AF131" s="39"/>
      <c r="AG131" s="39">
        <v>170.76999999999998</v>
      </c>
      <c r="AH131" s="39"/>
      <c r="AI131" s="39">
        <v>2.04</v>
      </c>
      <c r="AJ131" s="39">
        <v>95.18</v>
      </c>
      <c r="AK131" s="39">
        <v>953.55</v>
      </c>
      <c r="AL131" s="39">
        <v>278.89999999999998</v>
      </c>
      <c r="AM131" s="39"/>
      <c r="AN131" s="39"/>
      <c r="AO131" s="39">
        <v>218.61999999999998</v>
      </c>
      <c r="AP131" s="39">
        <f>SUM(B131:AO131)</f>
        <v>7262.21</v>
      </c>
      <c r="AQ131" s="119"/>
      <c r="AR131" s="119"/>
    </row>
    <row r="132" spans="1:44" ht="45" customHeight="1">
      <c r="A132" s="132" t="s">
        <v>406</v>
      </c>
      <c r="B132" s="147">
        <v>0.09</v>
      </c>
      <c r="C132" s="147">
        <v>20757.140000000003</v>
      </c>
      <c r="D132" s="147">
        <v>638.30000000000018</v>
      </c>
      <c r="E132" s="147">
        <v>4649.3999999999987</v>
      </c>
      <c r="F132" s="148">
        <v>23.75</v>
      </c>
      <c r="G132" s="147"/>
      <c r="H132" s="147">
        <v>1660.2800000000002</v>
      </c>
      <c r="I132" s="147">
        <v>83.67</v>
      </c>
      <c r="J132" s="147">
        <v>110.74</v>
      </c>
      <c r="K132" s="147">
        <v>281.95000000000005</v>
      </c>
      <c r="L132" s="147">
        <v>783.36</v>
      </c>
      <c r="M132" s="147">
        <v>7239.4</v>
      </c>
      <c r="N132" s="148">
        <v>1236.5000000000002</v>
      </c>
      <c r="O132" s="148">
        <v>9282.3399999999983</v>
      </c>
      <c r="P132" s="148"/>
      <c r="Q132" s="148">
        <v>16075.880000000003</v>
      </c>
      <c r="R132" s="147">
        <v>134.07</v>
      </c>
      <c r="S132" s="148">
        <v>239.06999999999996</v>
      </c>
      <c r="T132" s="147">
        <v>1241.3600000000001</v>
      </c>
      <c r="U132" s="147">
        <v>149.47</v>
      </c>
      <c r="V132" s="148">
        <v>799.0100000000001</v>
      </c>
      <c r="W132" s="147">
        <v>638.19000000000017</v>
      </c>
      <c r="X132" s="148">
        <v>35.880000000000003</v>
      </c>
      <c r="Y132" s="148">
        <v>19.609999999999996</v>
      </c>
      <c r="Z132" s="148">
        <v>153.54</v>
      </c>
      <c r="AA132" s="147">
        <v>451.99</v>
      </c>
      <c r="AB132" s="148">
        <v>10023.14</v>
      </c>
      <c r="AC132" s="148">
        <v>130.46</v>
      </c>
      <c r="AD132" s="147">
        <v>6.2899999999999991</v>
      </c>
      <c r="AE132" s="147">
        <v>87.57</v>
      </c>
      <c r="AF132" s="147">
        <v>3.38</v>
      </c>
      <c r="AG132" s="147">
        <v>1411.4199999999998</v>
      </c>
      <c r="AH132" s="148">
        <v>13.64</v>
      </c>
      <c r="AI132" s="148">
        <v>20.47</v>
      </c>
      <c r="AJ132" s="147">
        <v>911.13</v>
      </c>
      <c r="AK132" s="148">
        <v>6454.1900000000005</v>
      </c>
      <c r="AL132" s="147">
        <v>2579.9</v>
      </c>
      <c r="AM132" s="147">
        <v>283.76</v>
      </c>
      <c r="AN132" s="148">
        <v>330.34000000000003</v>
      </c>
      <c r="AO132" s="147">
        <v>3736.5900000000006</v>
      </c>
      <c r="AP132" s="148">
        <f>SUM(B132:AO132)</f>
        <v>92677.27</v>
      </c>
      <c r="AQ132" s="30"/>
      <c r="AR132" s="30"/>
    </row>
    <row r="133" spans="1:44" s="31" customFormat="1" ht="25.5">
      <c r="A133" s="137" t="s">
        <v>405</v>
      </c>
      <c r="B133" s="129">
        <f>B131/B132</f>
        <v>1</v>
      </c>
      <c r="C133" s="129">
        <f t="shared" ref="C133" si="2">C131/C132</f>
        <v>7.3430636397885246E-2</v>
      </c>
      <c r="D133" s="129">
        <f t="shared" ref="D133" si="3">D131/D132</f>
        <v>7.8928403571988076E-2</v>
      </c>
      <c r="E133" s="129">
        <f t="shared" ref="E133" si="4">E131/E132</f>
        <v>7.1837226308771041E-3</v>
      </c>
      <c r="F133" s="129">
        <f t="shared" ref="F133" si="5">F131/F132</f>
        <v>0</v>
      </c>
      <c r="G133" s="129" t="e">
        <f t="shared" ref="G133" si="6">G131/G132</f>
        <v>#DIV/0!</v>
      </c>
      <c r="H133" s="129">
        <f t="shared" ref="H133" si="7">H131/H132</f>
        <v>9.3779362517165763E-3</v>
      </c>
      <c r="I133" s="129">
        <f t="shared" ref="I133" si="8">I131/I132</f>
        <v>0</v>
      </c>
      <c r="J133" s="129">
        <f t="shared" ref="J133" si="9">J131/J132</f>
        <v>0.18295105652880619</v>
      </c>
      <c r="K133" s="129">
        <f t="shared" ref="K133" si="10">K131/K132</f>
        <v>0.11775137435715552</v>
      </c>
      <c r="L133" s="129">
        <f t="shared" ref="L133" si="11">L131/L132</f>
        <v>0.2479958129084967</v>
      </c>
      <c r="M133" s="129">
        <f t="shared" ref="M133" si="12">M131/M132</f>
        <v>0.17006243611349009</v>
      </c>
      <c r="N133" s="129">
        <f t="shared" ref="N133" si="13">N131/N132</f>
        <v>4.1172664779619887E-2</v>
      </c>
      <c r="O133" s="129">
        <f t="shared" ref="O133" si="14">O131/O132</f>
        <v>8.7061021251106957E-2</v>
      </c>
      <c r="P133" s="129" t="e">
        <f t="shared" ref="P133" si="15">P131/P132</f>
        <v>#DIV/0!</v>
      </c>
      <c r="Q133" s="129">
        <f t="shared" ref="Q133" si="16">Q131/Q132</f>
        <v>2.4355120839419049E-2</v>
      </c>
      <c r="R133" s="129">
        <f t="shared" ref="R133" si="17">R131/R132</f>
        <v>0.38472439770269262</v>
      </c>
      <c r="S133" s="129">
        <f t="shared" ref="S133" si="18">S131/S132</f>
        <v>0.16271384950014639</v>
      </c>
      <c r="T133" s="129">
        <f t="shared" ref="T133" si="19">T131/T132</f>
        <v>8.717857833344074E-2</v>
      </c>
      <c r="U133" s="129">
        <f t="shared" ref="U133" si="20">U131/U132</f>
        <v>0.96233357864454405</v>
      </c>
      <c r="V133" s="129">
        <f t="shared" ref="V133" si="21">V131/V132</f>
        <v>0.24949625161136904</v>
      </c>
      <c r="W133" s="129">
        <f t="shared" ref="W133" si="22">W131/W132</f>
        <v>0.12361522430624106</v>
      </c>
      <c r="X133" s="129">
        <f t="shared" ref="X133" si="23">X131/X132</f>
        <v>0</v>
      </c>
      <c r="Y133" s="129">
        <f t="shared" ref="Y133" si="24">Y131/Y132</f>
        <v>2.9576746557878637E-2</v>
      </c>
      <c r="Z133" s="129">
        <f t="shared" ref="Z133" si="25">Z131/Z132</f>
        <v>0.87560244887325778</v>
      </c>
      <c r="AA133" s="129">
        <f t="shared" ref="AA133" si="26">AA131/AA132</f>
        <v>7.0067921856678247E-2</v>
      </c>
      <c r="AB133" s="129">
        <f t="shared" ref="AB133" si="27">AB131/AB132</f>
        <v>3.4627871106260116E-2</v>
      </c>
      <c r="AC133" s="129">
        <f t="shared" ref="AC133" si="28">AC131/AC132</f>
        <v>0.42541775256783687</v>
      </c>
      <c r="AD133" s="129">
        <f t="shared" ref="AD133" si="29">AD131/AD132</f>
        <v>0</v>
      </c>
      <c r="AE133" s="129">
        <f t="shared" ref="AE133" si="30">AE131/AE132</f>
        <v>0</v>
      </c>
      <c r="AF133" s="129">
        <f t="shared" ref="AF133" si="31">AF131/AF132</f>
        <v>0</v>
      </c>
      <c r="AG133" s="129">
        <f t="shared" ref="AG133" si="32">AG131/AG132</f>
        <v>0.12099162545521532</v>
      </c>
      <c r="AH133" s="129">
        <f t="shared" ref="AH133" si="33">AH131/AH132</f>
        <v>0</v>
      </c>
      <c r="AI133" s="129">
        <f t="shared" ref="AI133" si="34">AI131/AI132</f>
        <v>9.9658036150464105E-2</v>
      </c>
      <c r="AJ133" s="129">
        <f t="shared" ref="AJ133" si="35">AJ131/AJ132</f>
        <v>0.1044636879479328</v>
      </c>
      <c r="AK133" s="129">
        <f t="shared" ref="AK133" si="36">AK131/AK132</f>
        <v>0.1477412347637736</v>
      </c>
      <c r="AL133" s="129">
        <f t="shared" ref="AL133" si="37">AL131/AL132</f>
        <v>0.10810496530873288</v>
      </c>
      <c r="AM133" s="129">
        <f t="shared" ref="AM133" si="38">AM131/AM132</f>
        <v>0</v>
      </c>
      <c r="AN133" s="129">
        <f t="shared" ref="AN133" si="39">AN131/AN132</f>
        <v>0</v>
      </c>
      <c r="AO133" s="129">
        <f t="shared" ref="AO133" si="40">AO131/AO132</f>
        <v>5.8507890884469511E-2</v>
      </c>
      <c r="AP133" s="129">
        <f t="shared" ref="AP133" si="41">AP131/AP132</f>
        <v>7.8360206337541011E-2</v>
      </c>
      <c r="AQ133" s="74"/>
    </row>
    <row r="134" spans="1:44" s="141" customFormat="1" ht="26.25">
      <c r="A134" s="139" t="s">
        <v>112</v>
      </c>
      <c r="B134" s="140">
        <f t="shared" ref="B134:AP134" si="42">B132/SUM(B124,B129,B132)</f>
        <v>8.4507042253521136E-3</v>
      </c>
      <c r="C134" s="140">
        <f t="shared" si="42"/>
        <v>0.34494744393790155</v>
      </c>
      <c r="D134" s="140">
        <f t="shared" si="42"/>
        <v>5.6511780886924212E-2</v>
      </c>
      <c r="E134" s="140">
        <f t="shared" si="42"/>
        <v>0.10868040751295917</v>
      </c>
      <c r="F134" s="140">
        <f t="shared" si="42"/>
        <v>0.70121051077649843</v>
      </c>
      <c r="G134" s="140">
        <f t="shared" si="42"/>
        <v>0</v>
      </c>
      <c r="H134" s="140">
        <f t="shared" si="42"/>
        <v>0.39296661057185939</v>
      </c>
      <c r="I134" s="140">
        <f t="shared" si="42"/>
        <v>0.60943987180421011</v>
      </c>
      <c r="J134" s="140">
        <f t="shared" si="42"/>
        <v>0.28188876161384757</v>
      </c>
      <c r="K134" s="140">
        <f t="shared" si="42"/>
        <v>0.53339008702232316</v>
      </c>
      <c r="L134" s="140">
        <f t="shared" si="42"/>
        <v>4.9048071944184785E-2</v>
      </c>
      <c r="M134" s="140">
        <f t="shared" si="42"/>
        <v>0.55987916744326682</v>
      </c>
      <c r="N134" s="140">
        <f t="shared" si="42"/>
        <v>0.59386016310142453</v>
      </c>
      <c r="O134" s="140">
        <f t="shared" si="42"/>
        <v>0.39070606527692309</v>
      </c>
      <c r="P134" s="140">
        <f t="shared" si="42"/>
        <v>0</v>
      </c>
      <c r="Q134" s="140">
        <f t="shared" si="42"/>
        <v>0.20363307113923015</v>
      </c>
      <c r="R134" s="140">
        <f t="shared" si="42"/>
        <v>0.51363880162439657</v>
      </c>
      <c r="S134" s="140">
        <f t="shared" si="42"/>
        <v>0.3645471180237877</v>
      </c>
      <c r="T134" s="140">
        <f t="shared" si="42"/>
        <v>0.13970154628733492</v>
      </c>
      <c r="U134" s="140">
        <f t="shared" si="42"/>
        <v>7.4290372122844783E-2</v>
      </c>
      <c r="V134" s="140">
        <f t="shared" si="42"/>
        <v>0.27618353012747843</v>
      </c>
      <c r="W134" s="140">
        <f t="shared" si="42"/>
        <v>0.12525932541045548</v>
      </c>
      <c r="X134" s="140">
        <f t="shared" si="42"/>
        <v>0.76633917129431872</v>
      </c>
      <c r="Y134" s="140">
        <f t="shared" si="42"/>
        <v>1.6858549803646459E-3</v>
      </c>
      <c r="Z134" s="140">
        <f t="shared" si="42"/>
        <v>0.75457047375663455</v>
      </c>
      <c r="AA134" s="140">
        <f t="shared" si="42"/>
        <v>6.6844824883388693E-2</v>
      </c>
      <c r="AB134" s="140">
        <f t="shared" si="42"/>
        <v>0.14359515528203023</v>
      </c>
      <c r="AC134" s="140">
        <f t="shared" si="42"/>
        <v>0.10122280500294836</v>
      </c>
      <c r="AD134" s="140">
        <f t="shared" si="42"/>
        <v>0.30818226359627632</v>
      </c>
      <c r="AE134" s="140">
        <f t="shared" si="42"/>
        <v>0.13452852797492859</v>
      </c>
      <c r="AF134" s="140">
        <f t="shared" si="42"/>
        <v>0.44946808510638292</v>
      </c>
      <c r="AG134" s="140">
        <f t="shared" si="42"/>
        <v>0.54259298414223922</v>
      </c>
      <c r="AH134" s="140">
        <f t="shared" si="42"/>
        <v>3.2753031576419733E-2</v>
      </c>
      <c r="AI134" s="140">
        <f t="shared" si="42"/>
        <v>1.7044229233642494E-3</v>
      </c>
      <c r="AJ134" s="140">
        <f t="shared" si="42"/>
        <v>5.1161785184852433E-2</v>
      </c>
      <c r="AK134" s="140">
        <f t="shared" si="42"/>
        <v>0.35850735573892051</v>
      </c>
      <c r="AL134" s="140">
        <f t="shared" si="42"/>
        <v>0.11460079619546143</v>
      </c>
      <c r="AM134" s="140">
        <f t="shared" si="42"/>
        <v>0.68992681562887492</v>
      </c>
      <c r="AN134" s="140">
        <f t="shared" si="42"/>
        <v>0.73030751884685963</v>
      </c>
      <c r="AO134" s="140">
        <f t="shared" si="42"/>
        <v>0.12433082082318897</v>
      </c>
      <c r="AP134" s="140">
        <f t="shared" si="42"/>
        <v>0.19788476985011602</v>
      </c>
    </row>
    <row r="135" spans="1:44" s="122" customFormat="1">
      <c r="A135" s="133"/>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25"/>
    </row>
    <row r="136" spans="1:44" s="128" customFormat="1" ht="22.5" customHeight="1">
      <c r="A136" s="3" t="s">
        <v>416</v>
      </c>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5"/>
    </row>
    <row r="137" spans="1:44" s="4" customFormat="1">
      <c r="A137" s="26"/>
      <c r="B137" s="26" t="s">
        <v>35</v>
      </c>
      <c r="C137" s="26" t="s">
        <v>0</v>
      </c>
      <c r="D137" s="26" t="s">
        <v>1</v>
      </c>
      <c r="E137" s="26" t="s">
        <v>60</v>
      </c>
      <c r="F137" s="26" t="s">
        <v>87</v>
      </c>
      <c r="G137" s="26" t="s">
        <v>2</v>
      </c>
      <c r="H137" s="26" t="s">
        <v>37</v>
      </c>
      <c r="I137" s="26" t="s">
        <v>38</v>
      </c>
      <c r="J137" s="26" t="s">
        <v>3</v>
      </c>
      <c r="K137" s="26" t="s">
        <v>61</v>
      </c>
      <c r="L137" s="26" t="s">
        <v>4</v>
      </c>
      <c r="M137" s="26" t="s">
        <v>88</v>
      </c>
      <c r="N137" s="26" t="s">
        <v>5</v>
      </c>
      <c r="O137" s="26" t="s">
        <v>40</v>
      </c>
      <c r="P137" s="26" t="s">
        <v>6</v>
      </c>
      <c r="Q137" s="26" t="s">
        <v>62</v>
      </c>
      <c r="R137" s="26" t="s">
        <v>41</v>
      </c>
      <c r="S137" s="26" t="s">
        <v>63</v>
      </c>
      <c r="T137" s="26" t="s">
        <v>43</v>
      </c>
      <c r="U137" s="26" t="s">
        <v>64</v>
      </c>
      <c r="V137" s="26" t="s">
        <v>65</v>
      </c>
      <c r="W137" s="26" t="s">
        <v>7</v>
      </c>
      <c r="X137" s="26" t="s">
        <v>8</v>
      </c>
      <c r="Y137" s="26" t="s">
        <v>9</v>
      </c>
      <c r="Z137" s="26" t="s">
        <v>89</v>
      </c>
      <c r="AA137" s="26" t="s">
        <v>45</v>
      </c>
      <c r="AB137" s="26" t="s">
        <v>66</v>
      </c>
      <c r="AC137" s="26" t="s">
        <v>10</v>
      </c>
      <c r="AD137" s="26" t="s">
        <v>90</v>
      </c>
      <c r="AE137" s="26" t="s">
        <v>91</v>
      </c>
      <c r="AF137" s="26" t="s">
        <v>113</v>
      </c>
      <c r="AG137" s="26" t="s">
        <v>67</v>
      </c>
      <c r="AH137" s="26" t="s">
        <v>114</v>
      </c>
      <c r="AI137" s="26" t="s">
        <v>11</v>
      </c>
      <c r="AJ137" s="26" t="s">
        <v>12</v>
      </c>
      <c r="AK137" s="26" t="s">
        <v>13</v>
      </c>
      <c r="AL137" s="26" t="s">
        <v>48</v>
      </c>
      <c r="AM137" s="26" t="s">
        <v>14</v>
      </c>
      <c r="AN137" s="26" t="s">
        <v>15</v>
      </c>
      <c r="AO137" s="26" t="s">
        <v>16</v>
      </c>
      <c r="AP137" s="26" t="s">
        <v>136</v>
      </c>
    </row>
    <row r="138" spans="1:44" ht="45" customHeight="1">
      <c r="A138" s="75" t="s">
        <v>381</v>
      </c>
      <c r="B138" s="76"/>
      <c r="C138" s="76">
        <v>104.41</v>
      </c>
      <c r="D138" s="76">
        <v>148.66999999999999</v>
      </c>
      <c r="E138" s="76">
        <v>239.54</v>
      </c>
      <c r="F138" s="77"/>
      <c r="G138" s="76"/>
      <c r="H138" s="76"/>
      <c r="I138" s="76"/>
      <c r="J138" s="76"/>
      <c r="K138" s="76"/>
      <c r="L138" s="76">
        <v>1648.78</v>
      </c>
      <c r="M138" s="76">
        <v>16.78</v>
      </c>
      <c r="N138" s="77">
        <v>48.58</v>
      </c>
      <c r="O138" s="77">
        <v>107.3</v>
      </c>
      <c r="P138" s="77"/>
      <c r="Q138" s="77">
        <v>48.59</v>
      </c>
      <c r="R138" s="76">
        <v>16.829999999999998</v>
      </c>
      <c r="S138" s="77">
        <v>0.12</v>
      </c>
      <c r="T138" s="76"/>
      <c r="U138" s="76">
        <v>9930.5499999999993</v>
      </c>
      <c r="V138" s="77">
        <v>20.69</v>
      </c>
      <c r="W138" s="76"/>
      <c r="X138" s="77"/>
      <c r="Y138" s="77"/>
      <c r="Z138" s="77">
        <v>65.84</v>
      </c>
      <c r="AA138" s="76">
        <v>152.01</v>
      </c>
      <c r="AB138" s="77">
        <v>8.4700000000000006</v>
      </c>
      <c r="AC138" s="77">
        <v>6.28</v>
      </c>
      <c r="AD138" s="76"/>
      <c r="AE138" s="76"/>
      <c r="AF138" s="76"/>
      <c r="AG138" s="76"/>
      <c r="AH138" s="77"/>
      <c r="AI138" s="77">
        <v>2.94</v>
      </c>
      <c r="AJ138" s="76">
        <v>0.54</v>
      </c>
      <c r="AK138" s="77">
        <v>32.33</v>
      </c>
      <c r="AL138" s="76">
        <v>697.27</v>
      </c>
      <c r="AM138" s="76"/>
      <c r="AN138" s="77"/>
      <c r="AO138" s="76">
        <v>1.99</v>
      </c>
      <c r="AP138" s="77">
        <f>SUM(B138:AO138)</f>
        <v>13298.510000000002</v>
      </c>
      <c r="AQ138" s="74"/>
      <c r="AR138" s="74"/>
    </row>
    <row r="139" spans="1:44" ht="26.25">
      <c r="A139" s="8" t="s">
        <v>382</v>
      </c>
      <c r="B139" s="12">
        <f t="shared" ref="B139:AP139" si="43">B138/SUM(B132,B129,B124)</f>
        <v>0</v>
      </c>
      <c r="C139" s="12">
        <f t="shared" si="43"/>
        <v>1.7351119962362974E-3</v>
      </c>
      <c r="D139" s="12">
        <f t="shared" si="43"/>
        <v>1.3162472919409399E-2</v>
      </c>
      <c r="E139" s="12">
        <f t="shared" si="43"/>
        <v>5.5992826634951275E-3</v>
      </c>
      <c r="F139" s="12">
        <f t="shared" si="43"/>
        <v>0</v>
      </c>
      <c r="G139" s="12">
        <f t="shared" si="43"/>
        <v>0</v>
      </c>
      <c r="H139" s="12">
        <f t="shared" si="43"/>
        <v>0</v>
      </c>
      <c r="I139" s="12">
        <f t="shared" si="43"/>
        <v>0</v>
      </c>
      <c r="J139" s="12">
        <f t="shared" si="43"/>
        <v>0</v>
      </c>
      <c r="K139" s="12">
        <f t="shared" si="43"/>
        <v>0</v>
      </c>
      <c r="L139" s="12">
        <f t="shared" si="43"/>
        <v>0.10323411976630538</v>
      </c>
      <c r="M139" s="12">
        <f t="shared" si="43"/>
        <v>1.2977280478628089E-3</v>
      </c>
      <c r="N139" s="12">
        <f t="shared" si="43"/>
        <v>2.3331764434668174E-2</v>
      </c>
      <c r="O139" s="12">
        <f t="shared" si="43"/>
        <v>4.5164000461321019E-3</v>
      </c>
      <c r="P139" s="12">
        <f t="shared" si="43"/>
        <v>0</v>
      </c>
      <c r="Q139" s="12">
        <f t="shared" si="43"/>
        <v>6.1548922526512945E-4</v>
      </c>
      <c r="R139" s="12">
        <f t="shared" si="43"/>
        <v>6.4477817791740097E-2</v>
      </c>
      <c r="S139" s="12">
        <f t="shared" si="43"/>
        <v>1.8298261665141812E-4</v>
      </c>
      <c r="T139" s="12">
        <f t="shared" si="43"/>
        <v>0</v>
      </c>
      <c r="U139" s="12">
        <f t="shared" si="43"/>
        <v>4.935734628249925</v>
      </c>
      <c r="V139" s="12">
        <f t="shared" si="43"/>
        <v>7.1516467107264337E-3</v>
      </c>
      <c r="W139" s="12">
        <f t="shared" si="43"/>
        <v>0</v>
      </c>
      <c r="X139" s="12">
        <f t="shared" si="43"/>
        <v>0</v>
      </c>
      <c r="Y139" s="12">
        <f t="shared" si="43"/>
        <v>0</v>
      </c>
      <c r="Z139" s="12">
        <f t="shared" si="43"/>
        <v>0.32356988401808534</v>
      </c>
      <c r="AA139" s="12">
        <f t="shared" si="43"/>
        <v>2.2480766898656857E-2</v>
      </c>
      <c r="AB139" s="12">
        <f t="shared" si="43"/>
        <v>1.2134430580025782E-4</v>
      </c>
      <c r="AC139" s="12">
        <f t="shared" si="43"/>
        <v>4.8725986158095645E-3</v>
      </c>
      <c r="AD139" s="12">
        <f t="shared" si="43"/>
        <v>0</v>
      </c>
      <c r="AE139" s="12">
        <f t="shared" si="43"/>
        <v>0</v>
      </c>
      <c r="AF139" s="12">
        <f t="shared" si="43"/>
        <v>0</v>
      </c>
      <c r="AG139" s="12">
        <f t="shared" si="43"/>
        <v>0</v>
      </c>
      <c r="AH139" s="12">
        <f t="shared" si="43"/>
        <v>0</v>
      </c>
      <c r="AI139" s="12">
        <f t="shared" si="43"/>
        <v>2.4479743012657026E-4</v>
      </c>
      <c r="AJ139" s="12">
        <f t="shared" si="43"/>
        <v>3.0322087956515883E-5</v>
      </c>
      <c r="AK139" s="12">
        <f t="shared" si="43"/>
        <v>1.7958167966916527E-3</v>
      </c>
      <c r="AL139" s="12">
        <f t="shared" si="43"/>
        <v>3.0973176155358498E-2</v>
      </c>
      <c r="AM139" s="12">
        <f t="shared" si="43"/>
        <v>0</v>
      </c>
      <c r="AN139" s="12">
        <f t="shared" si="43"/>
        <v>0</v>
      </c>
      <c r="AO139" s="12">
        <f t="shared" si="43"/>
        <v>6.6215007115617708E-5</v>
      </c>
      <c r="AP139" s="12">
        <f t="shared" si="43"/>
        <v>2.839501628284332E-2</v>
      </c>
    </row>
    <row r="140" spans="1:44">
      <c r="A140" s="17"/>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row>
    <row r="142" spans="1:44" ht="18.75">
      <c r="A142" s="3" t="s">
        <v>417</v>
      </c>
    </row>
    <row r="143" spans="1:44" s="31" customFormat="1" ht="22.5">
      <c r="B143" s="34" t="s">
        <v>131</v>
      </c>
      <c r="C143" s="34" t="s">
        <v>133</v>
      </c>
    </row>
    <row r="144" spans="1:44">
      <c r="A144" t="s">
        <v>0</v>
      </c>
      <c r="B144" s="35">
        <v>39359.130000000005</v>
      </c>
      <c r="C144" s="35">
        <v>20757.140000000003</v>
      </c>
    </row>
    <row r="145" spans="1:3">
      <c r="A145" t="s">
        <v>62</v>
      </c>
      <c r="B145" s="35">
        <v>62808.180000000022</v>
      </c>
      <c r="C145" s="35">
        <v>16075.880000000003</v>
      </c>
    </row>
    <row r="146" spans="1:3">
      <c r="A146" t="s">
        <v>66</v>
      </c>
      <c r="B146" s="35">
        <v>59757.830000000009</v>
      </c>
      <c r="C146" s="35">
        <v>10023.14</v>
      </c>
    </row>
    <row r="147" spans="1:3">
      <c r="A147" t="s">
        <v>40</v>
      </c>
      <c r="B147" s="35">
        <v>14462.589999999998</v>
      </c>
      <c r="C147" s="35">
        <v>9282.3399999999983</v>
      </c>
    </row>
    <row r="148" spans="1:3">
      <c r="A148" t="s">
        <v>88</v>
      </c>
      <c r="B148" s="35">
        <v>5682.3700000000017</v>
      </c>
      <c r="C148" s="35">
        <v>7239.4</v>
      </c>
    </row>
    <row r="149" spans="1:3">
      <c r="A149" t="s">
        <v>13</v>
      </c>
      <c r="B149" s="35">
        <v>11529.830000000002</v>
      </c>
      <c r="C149" s="35">
        <v>6454.1900000000005</v>
      </c>
    </row>
    <row r="150" spans="1:3">
      <c r="A150" t="s">
        <v>60</v>
      </c>
      <c r="B150" s="35">
        <v>38127.81</v>
      </c>
      <c r="C150" s="35">
        <v>4649.3999999999987</v>
      </c>
    </row>
    <row r="151" spans="1:3">
      <c r="A151" t="s">
        <v>16</v>
      </c>
      <c r="B151" s="35">
        <v>26064.270000000004</v>
      </c>
      <c r="C151" s="35">
        <v>3736.5900000000006</v>
      </c>
    </row>
    <row r="152" spans="1:3">
      <c r="A152" t="s">
        <v>48</v>
      </c>
      <c r="B152" s="35">
        <v>19926.380000000005</v>
      </c>
      <c r="C152" s="35">
        <v>2579.9</v>
      </c>
    </row>
    <row r="153" spans="1:3">
      <c r="A153" t="s">
        <v>37</v>
      </c>
      <c r="B153" s="35">
        <v>2564.71</v>
      </c>
      <c r="C153" s="35">
        <v>1660.2800000000002</v>
      </c>
    </row>
    <row r="154" spans="1:3">
      <c r="A154" t="s">
        <v>67</v>
      </c>
      <c r="B154" s="35">
        <v>1189.8300000000002</v>
      </c>
      <c r="C154" s="35">
        <v>1411.4199999999998</v>
      </c>
    </row>
    <row r="155" spans="1:3">
      <c r="A155" t="s">
        <v>43</v>
      </c>
      <c r="B155" s="35">
        <v>7591.0099999999975</v>
      </c>
      <c r="C155" s="35">
        <v>1241.3600000000001</v>
      </c>
    </row>
    <row r="156" spans="1:3">
      <c r="A156" t="s">
        <v>5</v>
      </c>
      <c r="B156" s="35">
        <v>845.64</v>
      </c>
      <c r="C156" s="35">
        <v>1236.5000000000002</v>
      </c>
    </row>
    <row r="157" spans="1:3">
      <c r="A157" t="s">
        <v>12</v>
      </c>
      <c r="B157" s="35">
        <v>16695.05</v>
      </c>
      <c r="C157" s="35">
        <v>911.13</v>
      </c>
    </row>
    <row r="158" spans="1:3">
      <c r="A158" t="s">
        <v>65</v>
      </c>
      <c r="B158" s="35">
        <v>2094.0299999999997</v>
      </c>
      <c r="C158" s="35">
        <v>799.0100000000001</v>
      </c>
    </row>
    <row r="159" spans="1:3">
      <c r="A159" t="s">
        <v>4</v>
      </c>
      <c r="B159" s="35">
        <v>15152.899999999998</v>
      </c>
      <c r="C159" s="35">
        <v>783.36</v>
      </c>
    </row>
    <row r="160" spans="1:3">
      <c r="A160" t="s">
        <v>1</v>
      </c>
      <c r="B160" s="35">
        <v>10655.430000000002</v>
      </c>
      <c r="C160" s="35">
        <v>638.30000000000018</v>
      </c>
    </row>
    <row r="161" spans="1:3">
      <c r="A161" t="s">
        <v>7</v>
      </c>
      <c r="B161" s="35">
        <v>4456.4799999999996</v>
      </c>
      <c r="C161" s="35">
        <v>638.19000000000017</v>
      </c>
    </row>
    <row r="162" spans="1:3">
      <c r="A162" t="s">
        <v>45</v>
      </c>
      <c r="B162" s="35">
        <v>6308.6800000000012</v>
      </c>
      <c r="C162" s="35">
        <v>451.99</v>
      </c>
    </row>
    <row r="163" spans="1:3">
      <c r="A163" t="s">
        <v>15</v>
      </c>
      <c r="B163" s="35">
        <v>121.99000000000001</v>
      </c>
      <c r="C163" s="35">
        <v>330.34000000000003</v>
      </c>
    </row>
    <row r="164" spans="1:3">
      <c r="A164" t="s">
        <v>14</v>
      </c>
      <c r="B164" s="35">
        <v>127.30000000000001</v>
      </c>
      <c r="C164" s="35">
        <v>283.76</v>
      </c>
    </row>
    <row r="165" spans="1:3">
      <c r="A165" t="s">
        <v>61</v>
      </c>
      <c r="B165" s="35">
        <v>246.64999999999998</v>
      </c>
      <c r="C165" s="35">
        <v>281.95000000000005</v>
      </c>
    </row>
    <row r="166" spans="1:3">
      <c r="A166" t="s">
        <v>63</v>
      </c>
      <c r="B166" s="35">
        <v>416.73</v>
      </c>
      <c r="C166" s="35">
        <v>239.06999999999996</v>
      </c>
    </row>
    <row r="167" spans="1:3">
      <c r="A167" t="s">
        <v>89</v>
      </c>
      <c r="B167" s="35">
        <v>48.47</v>
      </c>
      <c r="C167" s="35">
        <v>153.54</v>
      </c>
    </row>
    <row r="168" spans="1:3">
      <c r="A168" t="s">
        <v>64</v>
      </c>
      <c r="B168" s="35">
        <v>1860.1199999999997</v>
      </c>
      <c r="C168" s="35">
        <v>149.47</v>
      </c>
    </row>
    <row r="169" spans="1:3">
      <c r="A169" t="s">
        <v>41</v>
      </c>
      <c r="B169" s="35">
        <v>126.95</v>
      </c>
      <c r="C169" s="35">
        <v>134.07</v>
      </c>
    </row>
    <row r="170" spans="1:3">
      <c r="A170" t="s">
        <v>10</v>
      </c>
      <c r="B170" s="35">
        <v>1154.4900000000002</v>
      </c>
      <c r="C170" s="35">
        <v>130.46</v>
      </c>
    </row>
    <row r="171" spans="1:3">
      <c r="A171" t="s">
        <v>3</v>
      </c>
      <c r="B171" s="35">
        <v>273.92999999999989</v>
      </c>
      <c r="C171" s="35">
        <v>110.74</v>
      </c>
    </row>
    <row r="172" spans="1:3">
      <c r="A172" t="s">
        <v>91</v>
      </c>
      <c r="B172" s="35">
        <v>563.36999999999989</v>
      </c>
      <c r="C172" s="35">
        <v>87.57</v>
      </c>
    </row>
    <row r="173" spans="1:3">
      <c r="A173" t="s">
        <v>38</v>
      </c>
      <c r="B173" s="35">
        <v>53.61999999999999</v>
      </c>
      <c r="C173" s="35">
        <v>83.67</v>
      </c>
    </row>
    <row r="174" spans="1:3">
      <c r="A174" t="s">
        <v>8</v>
      </c>
      <c r="B174" s="35">
        <v>10.94</v>
      </c>
      <c r="C174" s="35">
        <v>35.880000000000003</v>
      </c>
    </row>
    <row r="175" spans="1:3">
      <c r="A175" t="s">
        <v>87</v>
      </c>
      <c r="B175" s="35">
        <v>10.119999999999999</v>
      </c>
      <c r="C175" s="35">
        <v>23.75</v>
      </c>
    </row>
    <row r="176" spans="1:3">
      <c r="A176" t="s">
        <v>11</v>
      </c>
      <c r="B176" s="35">
        <v>159.58000000000004</v>
      </c>
      <c r="C176" s="35">
        <v>20.47</v>
      </c>
    </row>
    <row r="177" spans="1:6">
      <c r="A177" t="s">
        <v>9</v>
      </c>
      <c r="B177" s="35">
        <v>26.479999999999997</v>
      </c>
      <c r="C177" s="35">
        <v>19.609999999999996</v>
      </c>
    </row>
    <row r="178" spans="1:6">
      <c r="A178" t="s">
        <v>114</v>
      </c>
      <c r="B178" s="35">
        <v>402.81000000000012</v>
      </c>
      <c r="C178" s="35">
        <v>13.64</v>
      </c>
    </row>
    <row r="179" spans="1:6">
      <c r="A179" t="s">
        <v>90</v>
      </c>
      <c r="B179" s="35">
        <v>13.739999999999998</v>
      </c>
      <c r="C179" s="35">
        <v>6.2899999999999991</v>
      </c>
    </row>
    <row r="180" spans="1:6">
      <c r="A180" t="s">
        <v>113</v>
      </c>
      <c r="B180" s="35">
        <v>4.1400000000000006</v>
      </c>
      <c r="C180" s="35">
        <v>3.38</v>
      </c>
    </row>
    <row r="181" spans="1:6">
      <c r="A181" t="s">
        <v>35</v>
      </c>
      <c r="B181" s="35">
        <v>10.559999999999999</v>
      </c>
      <c r="C181" s="35">
        <v>0.09</v>
      </c>
    </row>
    <row r="182" spans="1:6">
      <c r="A182" t="s">
        <v>2</v>
      </c>
      <c r="B182" s="35"/>
      <c r="C182" s="35"/>
    </row>
    <row r="183" spans="1:6">
      <c r="A183" t="s">
        <v>6</v>
      </c>
      <c r="B183" s="35"/>
      <c r="C183" s="35"/>
    </row>
    <row r="184" spans="1:6">
      <c r="A184" s="36" t="s">
        <v>136</v>
      </c>
      <c r="B184" s="37">
        <v>350904.14</v>
      </c>
      <c r="C184" s="37">
        <v>92677.26999999999</v>
      </c>
    </row>
    <row r="185" spans="1:6">
      <c r="A185" s="36"/>
      <c r="B185" s="37"/>
      <c r="C185" s="37"/>
    </row>
    <row r="186" spans="1:6">
      <c r="A186" s="36"/>
      <c r="B186" s="37"/>
      <c r="C186" s="37"/>
    </row>
    <row r="187" spans="1:6" ht="18.75">
      <c r="A187" s="3" t="s">
        <v>418</v>
      </c>
    </row>
    <row r="188" spans="1:6" ht="33.75">
      <c r="A188" s="45"/>
      <c r="B188" s="87" t="s">
        <v>131</v>
      </c>
      <c r="C188" s="87" t="s">
        <v>133</v>
      </c>
      <c r="D188" s="87" t="s">
        <v>251</v>
      </c>
      <c r="E188" s="87" t="s">
        <v>383</v>
      </c>
      <c r="F188" s="88" t="s">
        <v>384</v>
      </c>
    </row>
    <row r="189" spans="1:6">
      <c r="A189" s="79" t="s">
        <v>62</v>
      </c>
      <c r="B189" s="38">
        <v>62808.180000000022</v>
      </c>
      <c r="C189" s="38">
        <v>16075.880000000003</v>
      </c>
      <c r="D189" s="38">
        <v>61.27</v>
      </c>
      <c r="E189" s="38">
        <v>48.59</v>
      </c>
      <c r="F189" s="38">
        <v>78993.920000000027</v>
      </c>
    </row>
    <row r="190" spans="1:6">
      <c r="A190" s="79" t="s">
        <v>60</v>
      </c>
      <c r="B190" s="38">
        <v>38127.81</v>
      </c>
      <c r="C190" s="38">
        <v>4649.3999999999987</v>
      </c>
      <c r="D190" s="38">
        <v>3.27</v>
      </c>
      <c r="E190" s="38">
        <v>239.54</v>
      </c>
      <c r="F190" s="38">
        <v>43020.02</v>
      </c>
    </row>
    <row r="191" spans="1:6">
      <c r="A191" s="79" t="s">
        <v>67</v>
      </c>
      <c r="B191" s="38">
        <v>1189.8300000000002</v>
      </c>
      <c r="C191" s="38">
        <v>1411.4199999999998</v>
      </c>
      <c r="D191" s="38"/>
      <c r="E191" s="38">
        <v>0</v>
      </c>
      <c r="F191" s="38">
        <v>2601.25</v>
      </c>
    </row>
    <row r="192" spans="1:6">
      <c r="A192" s="79" t="s">
        <v>5</v>
      </c>
      <c r="B192" s="38">
        <v>845.64</v>
      </c>
      <c r="C192" s="38">
        <v>1236.5000000000002</v>
      </c>
      <c r="D192" s="38"/>
      <c r="E192" s="38">
        <v>48.58</v>
      </c>
      <c r="F192" s="38">
        <v>2130.7200000000003</v>
      </c>
    </row>
    <row r="193" spans="1:6">
      <c r="A193" s="79" t="s">
        <v>65</v>
      </c>
      <c r="B193" s="38">
        <v>2094.0299999999997</v>
      </c>
      <c r="C193" s="38">
        <v>799.0100000000001</v>
      </c>
      <c r="D193" s="38"/>
      <c r="E193" s="38">
        <v>20.69</v>
      </c>
      <c r="F193" s="38">
        <v>2913.73</v>
      </c>
    </row>
    <row r="194" spans="1:6">
      <c r="A194" s="79" t="s">
        <v>45</v>
      </c>
      <c r="B194" s="38">
        <v>6308.6800000000012</v>
      </c>
      <c r="C194" s="38">
        <v>451.99</v>
      </c>
      <c r="D194" s="38">
        <v>1.1100000000000001</v>
      </c>
      <c r="E194" s="38">
        <v>152.01</v>
      </c>
      <c r="F194" s="38">
        <v>6913.7900000000009</v>
      </c>
    </row>
    <row r="195" spans="1:6">
      <c r="A195" s="79" t="s">
        <v>61</v>
      </c>
      <c r="B195" s="38">
        <v>246.64999999999998</v>
      </c>
      <c r="C195" s="38">
        <v>281.95000000000005</v>
      </c>
      <c r="D195" s="38"/>
      <c r="E195" s="38">
        <v>0</v>
      </c>
      <c r="F195" s="38">
        <v>528.6</v>
      </c>
    </row>
    <row r="196" spans="1:6">
      <c r="A196" s="79" t="s">
        <v>63</v>
      </c>
      <c r="B196" s="38">
        <v>416.73</v>
      </c>
      <c r="C196" s="38">
        <v>239.06999999999996</v>
      </c>
      <c r="D196" s="38"/>
      <c r="E196" s="38">
        <v>0.12</v>
      </c>
      <c r="F196" s="38">
        <v>655.92</v>
      </c>
    </row>
    <row r="197" spans="1:6">
      <c r="A197" s="89" t="s">
        <v>250</v>
      </c>
      <c r="B197" s="90">
        <v>112037.55000000002</v>
      </c>
      <c r="C197" s="90">
        <v>25145.22</v>
      </c>
      <c r="D197" s="90">
        <v>65.650000000000006</v>
      </c>
      <c r="E197" s="90">
        <v>509.53</v>
      </c>
      <c r="F197" s="90">
        <v>137757.95000000001</v>
      </c>
    </row>
    <row r="198" spans="1:6">
      <c r="A198" s="79" t="s">
        <v>0</v>
      </c>
      <c r="B198" s="38">
        <v>39359.130000000005</v>
      </c>
      <c r="C198" s="38">
        <v>20757.140000000003</v>
      </c>
      <c r="D198" s="45">
        <v>58.519999999999996</v>
      </c>
      <c r="E198" s="38">
        <v>104.41</v>
      </c>
      <c r="F198" s="38">
        <v>60279.200000000004</v>
      </c>
    </row>
    <row r="199" spans="1:6">
      <c r="A199" s="79" t="s">
        <v>40</v>
      </c>
      <c r="B199" s="38">
        <v>14462.589999999998</v>
      </c>
      <c r="C199" s="38">
        <v>9282.3399999999983</v>
      </c>
      <c r="D199" s="45">
        <v>12.93</v>
      </c>
      <c r="E199" s="38">
        <v>107.3</v>
      </c>
      <c r="F199" s="38">
        <v>23865.159999999996</v>
      </c>
    </row>
    <row r="200" spans="1:6">
      <c r="A200" s="79" t="s">
        <v>88</v>
      </c>
      <c r="B200" s="38">
        <v>5682.3700000000017</v>
      </c>
      <c r="C200" s="38">
        <v>7239.4</v>
      </c>
      <c r="D200" s="45">
        <v>8.52</v>
      </c>
      <c r="E200" s="38">
        <v>16.78</v>
      </c>
      <c r="F200" s="38">
        <v>12947.070000000002</v>
      </c>
    </row>
    <row r="201" spans="1:6">
      <c r="A201" s="79" t="s">
        <v>13</v>
      </c>
      <c r="B201" s="38">
        <v>11529.830000000002</v>
      </c>
      <c r="C201" s="38">
        <v>6454.1900000000005</v>
      </c>
      <c r="D201" s="45">
        <v>18.93</v>
      </c>
      <c r="E201" s="38">
        <v>32.33</v>
      </c>
      <c r="F201" s="38">
        <v>18035.280000000006</v>
      </c>
    </row>
    <row r="202" spans="1:6">
      <c r="A202" s="79" t="s">
        <v>41</v>
      </c>
      <c r="B202" s="38">
        <v>126.95</v>
      </c>
      <c r="C202" s="38">
        <v>134.07</v>
      </c>
      <c r="D202" s="45"/>
      <c r="E202" s="38">
        <v>16.829999999999998</v>
      </c>
      <c r="F202" s="38">
        <v>277.84999999999997</v>
      </c>
    </row>
    <row r="203" spans="1:6">
      <c r="A203" s="89" t="s">
        <v>252</v>
      </c>
      <c r="B203" s="90">
        <v>71160.87000000001</v>
      </c>
      <c r="C203" s="90">
        <v>43867.140000000007</v>
      </c>
      <c r="D203" s="90">
        <v>98.899999999999977</v>
      </c>
      <c r="E203" s="90">
        <v>277.64999999999998</v>
      </c>
      <c r="F203" s="90">
        <v>115404.56</v>
      </c>
    </row>
    <row r="204" spans="1:6">
      <c r="A204" s="89" t="s">
        <v>253</v>
      </c>
      <c r="B204" s="90">
        <v>59757.830000000009</v>
      </c>
      <c r="C204" s="90">
        <v>10023.14</v>
      </c>
      <c r="D204" s="90">
        <v>20.409999999999997</v>
      </c>
      <c r="E204" s="90">
        <v>8.4700000000000006</v>
      </c>
      <c r="F204" s="90">
        <v>69809.850000000006</v>
      </c>
    </row>
    <row r="205" spans="1:6">
      <c r="A205" s="45" t="s">
        <v>16</v>
      </c>
      <c r="B205" s="38">
        <v>26064.270000000004</v>
      </c>
      <c r="C205" s="38">
        <v>3736.5900000000006</v>
      </c>
      <c r="D205" s="45">
        <v>252.75</v>
      </c>
      <c r="E205" s="38">
        <v>1.99</v>
      </c>
      <c r="F205" s="38">
        <v>30055.600000000006</v>
      </c>
    </row>
    <row r="206" spans="1:6">
      <c r="A206" s="45" t="s">
        <v>43</v>
      </c>
      <c r="B206" s="38">
        <v>7591.0099999999975</v>
      </c>
      <c r="C206" s="38">
        <v>1241.3600000000001</v>
      </c>
      <c r="D206" s="45">
        <v>53.43</v>
      </c>
      <c r="E206" s="38">
        <v>0</v>
      </c>
      <c r="F206" s="38">
        <v>8885.7999999999975</v>
      </c>
    </row>
    <row r="207" spans="1:6">
      <c r="A207" s="45" t="s">
        <v>12</v>
      </c>
      <c r="B207" s="38">
        <v>16695.05</v>
      </c>
      <c r="C207" s="38">
        <v>911.13</v>
      </c>
      <c r="D207" s="45">
        <v>202.61999999999998</v>
      </c>
      <c r="E207" s="38">
        <v>0.54</v>
      </c>
      <c r="F207" s="38">
        <v>17809.34</v>
      </c>
    </row>
    <row r="208" spans="1:6">
      <c r="A208" s="89" t="s">
        <v>254</v>
      </c>
      <c r="B208" s="90">
        <v>50350.33</v>
      </c>
      <c r="C208" s="90">
        <v>5889.0800000000008</v>
      </c>
      <c r="D208" s="90">
        <v>508.79999999999995</v>
      </c>
      <c r="E208" s="90">
        <v>2.5300000000000002</v>
      </c>
      <c r="F208" s="90">
        <v>56750.740000000005</v>
      </c>
    </row>
    <row r="209" spans="1:6">
      <c r="A209" s="45" t="s">
        <v>48</v>
      </c>
      <c r="B209" s="38">
        <v>19926.380000000005</v>
      </c>
      <c r="C209" s="38">
        <v>2579.9</v>
      </c>
      <c r="D209" s="45">
        <v>5.78</v>
      </c>
      <c r="E209" s="38">
        <v>697.27</v>
      </c>
      <c r="F209" s="38">
        <v>23209.330000000005</v>
      </c>
    </row>
    <row r="210" spans="1:6">
      <c r="A210" s="45" t="s">
        <v>4</v>
      </c>
      <c r="B210" s="38">
        <v>15152.899999999998</v>
      </c>
      <c r="C210" s="38">
        <v>783.36</v>
      </c>
      <c r="D210" s="45">
        <v>35.010000000000005</v>
      </c>
      <c r="E210" s="38">
        <v>1648.78</v>
      </c>
      <c r="F210" s="38">
        <v>17620.05</v>
      </c>
    </row>
    <row r="211" spans="1:6">
      <c r="A211" s="45" t="s">
        <v>1</v>
      </c>
      <c r="B211" s="38">
        <v>10655.430000000002</v>
      </c>
      <c r="C211" s="38">
        <v>638.30000000000018</v>
      </c>
      <c r="D211" s="45">
        <v>1.26</v>
      </c>
      <c r="E211" s="38">
        <v>148.66999999999999</v>
      </c>
      <c r="F211" s="38">
        <v>11443.660000000003</v>
      </c>
    </row>
    <row r="212" spans="1:6">
      <c r="A212" s="89" t="s">
        <v>255</v>
      </c>
      <c r="B212" s="90">
        <v>45734.71</v>
      </c>
      <c r="C212" s="90">
        <v>4001.5600000000004</v>
      </c>
      <c r="D212" s="90">
        <v>42.050000000000004</v>
      </c>
      <c r="E212" s="90">
        <v>2494.7200000000003</v>
      </c>
      <c r="F212" s="90">
        <v>52273.04</v>
      </c>
    </row>
    <row r="213" spans="1:6">
      <c r="A213" s="45" t="s">
        <v>37</v>
      </c>
      <c r="B213" s="38">
        <v>2564.71</v>
      </c>
      <c r="C213" s="38">
        <v>1660.2800000000002</v>
      </c>
      <c r="D213" s="45"/>
      <c r="E213" s="38">
        <v>0</v>
      </c>
      <c r="F213" s="38">
        <v>4224.99</v>
      </c>
    </row>
    <row r="214" spans="1:6">
      <c r="A214" s="45" t="s">
        <v>3</v>
      </c>
      <c r="B214" s="38">
        <v>273.92999999999989</v>
      </c>
      <c r="C214" s="38">
        <v>110.74</v>
      </c>
      <c r="D214" s="38">
        <v>8.18</v>
      </c>
      <c r="E214" s="38">
        <v>0</v>
      </c>
      <c r="F214" s="38">
        <v>392.84999999999991</v>
      </c>
    </row>
    <row r="215" spans="1:6">
      <c r="A215" s="89" t="s">
        <v>256</v>
      </c>
      <c r="B215" s="90">
        <v>2838.64</v>
      </c>
      <c r="C215" s="90">
        <v>1771.0200000000002</v>
      </c>
      <c r="D215" s="90">
        <v>8.18</v>
      </c>
      <c r="E215" s="90">
        <v>0</v>
      </c>
      <c r="F215" s="90">
        <v>4617.84</v>
      </c>
    </row>
    <row r="216" spans="1:6">
      <c r="A216" s="89" t="s">
        <v>257</v>
      </c>
      <c r="B216" s="90">
        <v>4456.4799999999996</v>
      </c>
      <c r="C216" s="90">
        <v>638.19000000000017</v>
      </c>
      <c r="D216" s="90">
        <v>0.28000000000000003</v>
      </c>
      <c r="E216" s="90">
        <v>0</v>
      </c>
      <c r="F216" s="90">
        <v>5094.95</v>
      </c>
    </row>
    <row r="217" spans="1:6">
      <c r="A217" s="45" t="s">
        <v>15</v>
      </c>
      <c r="B217" s="38">
        <v>121.99000000000001</v>
      </c>
      <c r="C217" s="38">
        <v>330.34000000000003</v>
      </c>
      <c r="D217" s="45"/>
      <c r="E217" s="38">
        <v>0</v>
      </c>
      <c r="F217" s="38">
        <v>452.33000000000004</v>
      </c>
    </row>
    <row r="218" spans="1:6">
      <c r="A218" s="45" t="s">
        <v>14</v>
      </c>
      <c r="B218" s="38">
        <v>127.30000000000001</v>
      </c>
      <c r="C218" s="38">
        <v>283.76</v>
      </c>
      <c r="D218" s="38">
        <v>0.23</v>
      </c>
      <c r="E218" s="38">
        <v>0</v>
      </c>
      <c r="F218" s="38">
        <v>411.29</v>
      </c>
    </row>
    <row r="219" spans="1:6">
      <c r="A219" s="45" t="s">
        <v>91</v>
      </c>
      <c r="B219" s="38">
        <v>563.36999999999989</v>
      </c>
      <c r="C219" s="38">
        <v>87.57</v>
      </c>
      <c r="D219" s="45"/>
      <c r="E219" s="38">
        <v>0</v>
      </c>
      <c r="F219" s="38">
        <v>650.93999999999983</v>
      </c>
    </row>
    <row r="220" spans="1:6">
      <c r="A220" s="45" t="s">
        <v>38</v>
      </c>
      <c r="B220" s="38">
        <v>53.61999999999999</v>
      </c>
      <c r="C220" s="38">
        <v>83.67</v>
      </c>
      <c r="D220" s="45"/>
      <c r="E220" s="38">
        <v>0</v>
      </c>
      <c r="F220" s="38">
        <v>137.29</v>
      </c>
    </row>
    <row r="221" spans="1:6">
      <c r="A221" s="45" t="s">
        <v>8</v>
      </c>
      <c r="B221" s="38">
        <v>10.94</v>
      </c>
      <c r="C221" s="38">
        <v>35.880000000000003</v>
      </c>
      <c r="D221" s="45"/>
      <c r="E221" s="38">
        <v>0</v>
      </c>
      <c r="F221" s="38">
        <v>46.82</v>
      </c>
    </row>
    <row r="222" spans="1:6">
      <c r="A222" s="45" t="s">
        <v>87</v>
      </c>
      <c r="B222" s="38">
        <v>10.119999999999999</v>
      </c>
      <c r="C222" s="38">
        <v>23.75</v>
      </c>
      <c r="D222" s="45"/>
      <c r="E222" s="38">
        <v>0</v>
      </c>
      <c r="F222" s="38">
        <v>33.869999999999997</v>
      </c>
    </row>
    <row r="223" spans="1:6">
      <c r="A223" s="45" t="s">
        <v>114</v>
      </c>
      <c r="B223" s="38">
        <v>402.81000000000012</v>
      </c>
      <c r="C223" s="38">
        <v>13.64</v>
      </c>
      <c r="D223" s="45"/>
      <c r="E223" s="38">
        <v>0</v>
      </c>
      <c r="F223" s="38">
        <v>416.4500000000001</v>
      </c>
    </row>
    <row r="224" spans="1:6">
      <c r="A224" s="45" t="s">
        <v>90</v>
      </c>
      <c r="B224" s="38">
        <v>13.739999999999998</v>
      </c>
      <c r="C224" s="38">
        <v>6.2899999999999991</v>
      </c>
      <c r="D224" s="38">
        <v>0.38</v>
      </c>
      <c r="E224" s="38">
        <v>0</v>
      </c>
      <c r="F224" s="38">
        <v>20.409999999999997</v>
      </c>
    </row>
    <row r="225" spans="1:6">
      <c r="A225" s="45" t="s">
        <v>113</v>
      </c>
      <c r="B225" s="38">
        <v>4.1400000000000006</v>
      </c>
      <c r="C225" s="38">
        <v>3.38</v>
      </c>
      <c r="D225" s="45"/>
      <c r="E225" s="38">
        <v>0</v>
      </c>
      <c r="F225" s="38">
        <v>7.5200000000000005</v>
      </c>
    </row>
    <row r="226" spans="1:6">
      <c r="A226" s="89" t="s">
        <v>258</v>
      </c>
      <c r="B226" s="90">
        <v>1308.0300000000002</v>
      </c>
      <c r="C226" s="90">
        <v>868.28</v>
      </c>
      <c r="D226" s="90">
        <v>0.61</v>
      </c>
      <c r="E226" s="90">
        <v>0</v>
      </c>
      <c r="F226" s="90">
        <v>2176.9200000000005</v>
      </c>
    </row>
    <row r="227" spans="1:6">
      <c r="A227" s="89" t="s">
        <v>259</v>
      </c>
      <c r="B227" s="90">
        <v>48.47</v>
      </c>
      <c r="C227" s="90">
        <v>153.54</v>
      </c>
      <c r="D227" s="90">
        <v>1.47</v>
      </c>
      <c r="E227" s="90">
        <v>65.84</v>
      </c>
      <c r="F227" s="90">
        <v>269.32</v>
      </c>
    </row>
    <row r="228" spans="1:6">
      <c r="A228" s="89" t="s">
        <v>260</v>
      </c>
      <c r="B228" s="90">
        <v>1860.1199999999997</v>
      </c>
      <c r="C228" s="90">
        <v>149.47</v>
      </c>
      <c r="D228" s="90">
        <v>2.38</v>
      </c>
      <c r="E228" s="90">
        <v>9930.5499999999993</v>
      </c>
      <c r="F228" s="90">
        <v>11942.519999999999</v>
      </c>
    </row>
    <row r="229" spans="1:6">
      <c r="A229" s="89" t="s">
        <v>261</v>
      </c>
      <c r="B229" s="90">
        <v>1154.4900000000002</v>
      </c>
      <c r="C229" s="90">
        <v>130.46</v>
      </c>
      <c r="D229" s="90">
        <v>3.89</v>
      </c>
      <c r="E229" s="90">
        <v>6.28</v>
      </c>
      <c r="F229" s="90">
        <v>1295.1200000000003</v>
      </c>
    </row>
    <row r="230" spans="1:6">
      <c r="A230" s="45" t="s">
        <v>11</v>
      </c>
      <c r="B230" s="38">
        <v>159.58000000000004</v>
      </c>
      <c r="C230" s="38">
        <v>20.47</v>
      </c>
      <c r="D230" s="38">
        <v>11829.880000000001</v>
      </c>
      <c r="E230" s="38">
        <v>2.94</v>
      </c>
      <c r="F230" s="38">
        <v>12012.87</v>
      </c>
    </row>
    <row r="231" spans="1:6">
      <c r="A231" s="45" t="s">
        <v>9</v>
      </c>
      <c r="B231" s="38">
        <v>26.479999999999997</v>
      </c>
      <c r="C231" s="38">
        <v>19.609999999999996</v>
      </c>
      <c r="D231" s="38">
        <v>11585.990000000003</v>
      </c>
      <c r="E231" s="38">
        <v>0</v>
      </c>
      <c r="F231" s="38">
        <v>11632.080000000004</v>
      </c>
    </row>
    <row r="232" spans="1:6">
      <c r="A232" s="45" t="s">
        <v>2</v>
      </c>
      <c r="B232" s="38">
        <v>0</v>
      </c>
      <c r="C232" s="38">
        <v>0</v>
      </c>
      <c r="D232" s="38">
        <v>580.83000000000004</v>
      </c>
      <c r="E232" s="38">
        <v>0</v>
      </c>
      <c r="F232" s="38">
        <v>580.83000000000004</v>
      </c>
    </row>
    <row r="233" spans="1:6">
      <c r="A233" s="45" t="s">
        <v>6</v>
      </c>
      <c r="B233" s="38">
        <v>0</v>
      </c>
      <c r="C233" s="38">
        <v>0</v>
      </c>
      <c r="D233" s="38">
        <v>8.8500000000000014</v>
      </c>
      <c r="E233" s="38">
        <v>0</v>
      </c>
      <c r="F233" s="38">
        <v>8.8500000000000014</v>
      </c>
    </row>
    <row r="234" spans="1:6">
      <c r="A234" s="89" t="s">
        <v>262</v>
      </c>
      <c r="B234" s="90">
        <v>186.06000000000003</v>
      </c>
      <c r="C234" s="90">
        <v>40.08</v>
      </c>
      <c r="D234" s="90">
        <v>24005.550000000003</v>
      </c>
      <c r="E234" s="90">
        <v>2.94</v>
      </c>
      <c r="F234" s="90">
        <v>24234.63</v>
      </c>
    </row>
    <row r="235" spans="1:6">
      <c r="A235" s="45" t="s">
        <v>35</v>
      </c>
      <c r="B235" s="38">
        <v>10.559999999999999</v>
      </c>
      <c r="C235" s="38">
        <v>0.09</v>
      </c>
      <c r="D235" s="38">
        <v>0</v>
      </c>
      <c r="E235" s="38">
        <v>0</v>
      </c>
      <c r="F235" s="38">
        <v>10.649999999999999</v>
      </c>
    </row>
    <row r="236" spans="1:6">
      <c r="A236" s="91" t="s">
        <v>136</v>
      </c>
      <c r="B236" s="92">
        <v>350904.14000000007</v>
      </c>
      <c r="C236" s="92">
        <v>92677.270000000019</v>
      </c>
      <c r="D236" s="92">
        <v>24758.170000000002</v>
      </c>
      <c r="E236" s="92">
        <v>13298.51</v>
      </c>
      <c r="F236" s="92">
        <v>481638.09000000008</v>
      </c>
    </row>
  </sheetData>
  <hyperlinks>
    <hyperlink ref="C5" location="'ALM - SEC'!A141" display="RANKING DE PROVINCIAS POR PLANTACIONES MENORES DE 5 AÑOS"/>
    <hyperlink ref="C6" location="'ALM - SEC'!A186" display="DATOS POR CCAA DE ALMENDRO EN SECANO"/>
    <hyperlink ref="C2" location="'ALM - SEC'!A7" display="SUPERFICIE POR VARIEDADES DE ALMENDRO SECANO MAYOR O IGUAL A 5 AÑOS. "/>
    <hyperlink ref="C3" location="'ALM - SEC'!A127" display="SUPERFICIE DE ALMENDRO SIN INFORMACIÓN DE EDAD Y PLANTACIONES JÓVENES"/>
    <hyperlink ref="C4" location="'ALM - SEC'!A136" display="SUPERFICIE EQUIVALENTE DE ALMENDRO EN CULTIVOS ASOCIADOS DE FRUTOS SECOS. "/>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AU196"/>
  <sheetViews>
    <sheetView showGridLines="0" topLeftCell="A103" workbookViewId="0">
      <selection activeCell="A104" sqref="A104"/>
    </sheetView>
  </sheetViews>
  <sheetFormatPr baseColWidth="10" defaultRowHeight="15"/>
  <cols>
    <col min="1" max="1" width="22.85546875" customWidth="1"/>
    <col min="4" max="4" width="11.85546875" bestFit="1" customWidth="1"/>
    <col min="5" max="5" width="13" customWidth="1"/>
  </cols>
  <sheetData>
    <row r="1" spans="1:40" ht="18.75">
      <c r="A1" s="3" t="s">
        <v>419</v>
      </c>
    </row>
    <row r="2" spans="1:40" s="31" customFormat="1" ht="17.25" customHeight="1">
      <c r="A2" s="142" t="s">
        <v>410</v>
      </c>
      <c r="B2" s="62"/>
      <c r="C2" s="143" t="s">
        <v>420</v>
      </c>
      <c r="D2" s="62"/>
      <c r="E2" s="62"/>
      <c r="F2" s="62"/>
      <c r="G2" s="62"/>
      <c r="H2" s="62"/>
      <c r="J2" s="62"/>
      <c r="L2" s="144"/>
      <c r="M2" s="144"/>
      <c r="N2" s="144"/>
    </row>
    <row r="3" spans="1:40" s="31" customFormat="1" ht="17.25" customHeight="1">
      <c r="A3" s="145"/>
      <c r="B3" s="62"/>
      <c r="C3" s="146" t="s">
        <v>408</v>
      </c>
      <c r="D3" s="62"/>
      <c r="E3" s="62"/>
      <c r="F3" s="62"/>
      <c r="G3" s="62"/>
      <c r="H3" s="62"/>
      <c r="I3" s="62"/>
      <c r="J3" s="62"/>
      <c r="L3" s="144"/>
      <c r="M3" s="144"/>
      <c r="N3" s="144"/>
    </row>
    <row r="4" spans="1:40" s="31" customFormat="1" ht="17.25" customHeight="1">
      <c r="A4" s="145"/>
      <c r="B4" s="62"/>
      <c r="C4" s="146" t="s">
        <v>409</v>
      </c>
      <c r="D4" s="62"/>
      <c r="E4" s="62"/>
      <c r="F4" s="62"/>
      <c r="G4" s="62"/>
      <c r="H4" s="62"/>
      <c r="I4" s="62"/>
      <c r="J4" s="62"/>
      <c r="L4" s="144"/>
      <c r="M4" s="144"/>
      <c r="N4" s="144"/>
    </row>
    <row r="5" spans="1:40" s="31" customFormat="1" ht="17.25" customHeight="1">
      <c r="B5" s="62"/>
      <c r="C5" s="146" t="s">
        <v>429</v>
      </c>
      <c r="D5" s="62"/>
      <c r="E5" s="62"/>
      <c r="F5" s="62"/>
      <c r="G5" s="62"/>
      <c r="H5" s="62"/>
      <c r="I5" s="62"/>
      <c r="J5" s="62"/>
      <c r="L5" s="144"/>
      <c r="M5" s="144"/>
      <c r="N5" s="144"/>
    </row>
    <row r="6" spans="1:40" s="31" customFormat="1" ht="17.25" customHeight="1">
      <c r="C6" s="143" t="s">
        <v>428</v>
      </c>
    </row>
    <row r="7" spans="1:40" ht="18.75">
      <c r="A7" s="3" t="s">
        <v>423</v>
      </c>
    </row>
    <row r="8" spans="1:40" s="4" customFormat="1">
      <c r="A8" s="26" t="s">
        <v>135</v>
      </c>
      <c r="B8" s="26" t="s">
        <v>0</v>
      </c>
      <c r="C8" s="26" t="s">
        <v>1</v>
      </c>
      <c r="D8" s="26" t="s">
        <v>60</v>
      </c>
      <c r="E8" s="26" t="s">
        <v>87</v>
      </c>
      <c r="F8" s="26" t="s">
        <v>2</v>
      </c>
      <c r="G8" s="26" t="s">
        <v>37</v>
      </c>
      <c r="H8" s="26" t="s">
        <v>38</v>
      </c>
      <c r="I8" s="26" t="s">
        <v>3</v>
      </c>
      <c r="J8" s="26" t="s">
        <v>61</v>
      </c>
      <c r="K8" s="26" t="s">
        <v>4</v>
      </c>
      <c r="L8" s="26" t="s">
        <v>88</v>
      </c>
      <c r="M8" s="26" t="s">
        <v>5</v>
      </c>
      <c r="N8" s="26" t="s">
        <v>40</v>
      </c>
      <c r="O8" s="26" t="s">
        <v>6</v>
      </c>
      <c r="P8" s="26" t="s">
        <v>62</v>
      </c>
      <c r="Q8" s="26" t="s">
        <v>41</v>
      </c>
      <c r="R8" s="26" t="s">
        <v>63</v>
      </c>
      <c r="S8" s="26" t="s">
        <v>43</v>
      </c>
      <c r="T8" s="26" t="s">
        <v>64</v>
      </c>
      <c r="U8" s="26" t="s">
        <v>65</v>
      </c>
      <c r="V8" s="26" t="s">
        <v>7</v>
      </c>
      <c r="W8" s="26" t="s">
        <v>8</v>
      </c>
      <c r="X8" s="26" t="s">
        <v>9</v>
      </c>
      <c r="Y8" s="26" t="s">
        <v>89</v>
      </c>
      <c r="Z8" s="26" t="s">
        <v>45</v>
      </c>
      <c r="AA8" s="26" t="s">
        <v>66</v>
      </c>
      <c r="AB8" s="26" t="s">
        <v>10</v>
      </c>
      <c r="AC8" s="26" t="s">
        <v>90</v>
      </c>
      <c r="AD8" s="26" t="s">
        <v>91</v>
      </c>
      <c r="AE8" s="26" t="s">
        <v>67</v>
      </c>
      <c r="AF8" s="26" t="s">
        <v>114</v>
      </c>
      <c r="AG8" s="26" t="s">
        <v>11</v>
      </c>
      <c r="AH8" s="26" t="s">
        <v>12</v>
      </c>
      <c r="AI8" s="26" t="s">
        <v>13</v>
      </c>
      <c r="AJ8" s="26" t="s">
        <v>48</v>
      </c>
      <c r="AK8" s="26" t="s">
        <v>14</v>
      </c>
      <c r="AL8" s="26" t="s">
        <v>15</v>
      </c>
      <c r="AM8" s="26" t="s">
        <v>16</v>
      </c>
      <c r="AN8" s="26" t="s">
        <v>136</v>
      </c>
    </row>
    <row r="9" spans="1:40">
      <c r="A9" s="14" t="s">
        <v>137</v>
      </c>
      <c r="B9" s="38">
        <v>2951.52</v>
      </c>
      <c r="C9" s="38">
        <v>1751.2999999999993</v>
      </c>
      <c r="D9" s="38">
        <v>230.06000000000006</v>
      </c>
      <c r="E9" s="38"/>
      <c r="F9" s="38"/>
      <c r="G9" s="38">
        <v>251.70000000000005</v>
      </c>
      <c r="H9" s="38"/>
      <c r="I9" s="38">
        <v>115.35</v>
      </c>
      <c r="J9" s="38">
        <v>17</v>
      </c>
      <c r="K9" s="38">
        <v>17.750000000000004</v>
      </c>
      <c r="L9" s="38">
        <v>484.67</v>
      </c>
      <c r="M9" s="38">
        <v>50.969999999999992</v>
      </c>
      <c r="N9" s="38">
        <v>95.1</v>
      </c>
      <c r="O9" s="38"/>
      <c r="P9" s="38">
        <v>1968.0299999999997</v>
      </c>
      <c r="Q9" s="38"/>
      <c r="R9" s="38">
        <v>26.89</v>
      </c>
      <c r="S9" s="38">
        <v>500.2299999999999</v>
      </c>
      <c r="T9" s="38"/>
      <c r="U9" s="38">
        <v>96.609999999999985</v>
      </c>
      <c r="V9" s="38">
        <v>146.90999999999997</v>
      </c>
      <c r="W9" s="38"/>
      <c r="X9" s="38">
        <v>12.73</v>
      </c>
      <c r="Y9" s="38"/>
      <c r="Z9" s="38">
        <v>3.7800000000000002</v>
      </c>
      <c r="AA9" s="38">
        <v>1406.1499999999996</v>
      </c>
      <c r="AB9" s="38">
        <v>144.96</v>
      </c>
      <c r="AC9" s="38"/>
      <c r="AD9" s="38"/>
      <c r="AE9" s="38">
        <v>549.53000000000009</v>
      </c>
      <c r="AF9" s="38">
        <v>9.43</v>
      </c>
      <c r="AG9" s="38"/>
      <c r="AH9" s="38">
        <v>415.99</v>
      </c>
      <c r="AI9" s="38">
        <v>697.86999999999989</v>
      </c>
      <c r="AJ9" s="38">
        <v>97.199999999999974</v>
      </c>
      <c r="AK9" s="38">
        <v>0.08</v>
      </c>
      <c r="AL9" s="38">
        <v>2.96</v>
      </c>
      <c r="AM9" s="38">
        <v>3926.94</v>
      </c>
      <c r="AN9" s="38">
        <v>15971.710000000003</v>
      </c>
    </row>
    <row r="10" spans="1:40">
      <c r="A10" s="14" t="s">
        <v>144</v>
      </c>
      <c r="B10" s="38">
        <v>1132.45</v>
      </c>
      <c r="C10" s="38">
        <v>70.430000000000007</v>
      </c>
      <c r="D10" s="38">
        <v>12.99</v>
      </c>
      <c r="E10" s="38"/>
      <c r="F10" s="38"/>
      <c r="G10" s="38">
        <v>261.82</v>
      </c>
      <c r="H10" s="38"/>
      <c r="I10" s="38">
        <v>114.61999999999999</v>
      </c>
      <c r="J10" s="38">
        <v>110.47999999999999</v>
      </c>
      <c r="K10" s="38">
        <v>27.950000000000003</v>
      </c>
      <c r="L10" s="38">
        <v>186.74</v>
      </c>
      <c r="M10" s="38">
        <v>815.9</v>
      </c>
      <c r="N10" s="38">
        <v>138.13999999999999</v>
      </c>
      <c r="O10" s="38"/>
      <c r="P10" s="38">
        <v>459.73</v>
      </c>
      <c r="Q10" s="38"/>
      <c r="R10" s="38">
        <v>88.4</v>
      </c>
      <c r="S10" s="38">
        <v>70.379999999999981</v>
      </c>
      <c r="T10" s="38"/>
      <c r="U10" s="38">
        <v>174.80999999999997</v>
      </c>
      <c r="V10" s="38">
        <v>23.64</v>
      </c>
      <c r="W10" s="38"/>
      <c r="X10" s="38">
        <v>3.03</v>
      </c>
      <c r="Y10" s="38"/>
      <c r="Z10" s="38">
        <v>0.69</v>
      </c>
      <c r="AA10" s="38">
        <v>157.54</v>
      </c>
      <c r="AB10" s="38">
        <v>118.49000000000001</v>
      </c>
      <c r="AC10" s="38"/>
      <c r="AD10" s="38"/>
      <c r="AE10" s="38">
        <v>1359.94</v>
      </c>
      <c r="AF10" s="38"/>
      <c r="AG10" s="38"/>
      <c r="AH10" s="38">
        <v>19.600000000000001</v>
      </c>
      <c r="AI10" s="38">
        <v>42.52</v>
      </c>
      <c r="AJ10" s="38">
        <v>141.87</v>
      </c>
      <c r="AK10" s="38"/>
      <c r="AL10" s="38"/>
      <c r="AM10" s="38">
        <v>115.28999999999999</v>
      </c>
      <c r="AN10" s="38">
        <v>5647.4500000000007</v>
      </c>
    </row>
    <row r="11" spans="1:40">
      <c r="A11" s="14" t="s">
        <v>138</v>
      </c>
      <c r="B11" s="38">
        <v>371.57999999999993</v>
      </c>
      <c r="C11" s="38">
        <v>435.27000000000004</v>
      </c>
      <c r="D11" s="38">
        <v>203.30999999999997</v>
      </c>
      <c r="E11" s="38"/>
      <c r="F11" s="38"/>
      <c r="G11" s="38">
        <v>16.05</v>
      </c>
      <c r="H11" s="38"/>
      <c r="I11" s="38">
        <v>4.2</v>
      </c>
      <c r="J11" s="38"/>
      <c r="K11" s="38">
        <v>105.98999999999997</v>
      </c>
      <c r="L11" s="38">
        <v>10.58</v>
      </c>
      <c r="M11" s="38">
        <v>0.11</v>
      </c>
      <c r="N11" s="38">
        <v>4.97</v>
      </c>
      <c r="O11" s="38"/>
      <c r="P11" s="38">
        <v>418.98000000000008</v>
      </c>
      <c r="Q11" s="38"/>
      <c r="R11" s="38"/>
      <c r="S11" s="38">
        <v>32.580000000000005</v>
      </c>
      <c r="T11" s="38"/>
      <c r="U11" s="38">
        <v>4.3</v>
      </c>
      <c r="V11" s="38">
        <v>10.379999999999999</v>
      </c>
      <c r="W11" s="38"/>
      <c r="X11" s="38">
        <v>0.15</v>
      </c>
      <c r="Y11" s="38"/>
      <c r="Z11" s="38">
        <v>9.5500000000000007</v>
      </c>
      <c r="AA11" s="38">
        <v>825.06</v>
      </c>
      <c r="AB11" s="38">
        <v>11.749999999999998</v>
      </c>
      <c r="AC11" s="38"/>
      <c r="AD11" s="38"/>
      <c r="AE11" s="38">
        <v>5.5600000000000005</v>
      </c>
      <c r="AF11" s="38"/>
      <c r="AG11" s="38">
        <v>0.77</v>
      </c>
      <c r="AH11" s="38">
        <v>85.549999999999983</v>
      </c>
      <c r="AI11" s="38">
        <v>19.97</v>
      </c>
      <c r="AJ11" s="38">
        <v>88.560000000000016</v>
      </c>
      <c r="AK11" s="38">
        <v>0.55000000000000004</v>
      </c>
      <c r="AL11" s="38"/>
      <c r="AM11" s="38">
        <v>588.82999999999993</v>
      </c>
      <c r="AN11" s="38">
        <v>3254.5999999999995</v>
      </c>
    </row>
    <row r="12" spans="1:40">
      <c r="A12" s="14" t="s">
        <v>151</v>
      </c>
      <c r="B12" s="38">
        <v>142.63</v>
      </c>
      <c r="C12" s="38">
        <v>49.03</v>
      </c>
      <c r="D12" s="38"/>
      <c r="E12" s="38"/>
      <c r="F12" s="38"/>
      <c r="G12" s="38">
        <v>301.8</v>
      </c>
      <c r="H12" s="38"/>
      <c r="I12" s="38">
        <v>131.73000000000002</v>
      </c>
      <c r="J12" s="38">
        <v>45.400000000000006</v>
      </c>
      <c r="K12" s="38">
        <v>14.290000000000001</v>
      </c>
      <c r="L12" s="38">
        <v>40.739999999999995</v>
      </c>
      <c r="M12" s="38">
        <v>486.46999999999997</v>
      </c>
      <c r="N12" s="38">
        <v>17.420000000000002</v>
      </c>
      <c r="O12" s="38"/>
      <c r="P12" s="38">
        <v>32.18</v>
      </c>
      <c r="Q12" s="38"/>
      <c r="R12" s="38"/>
      <c r="S12" s="38">
        <v>186.69000000000003</v>
      </c>
      <c r="T12" s="38"/>
      <c r="U12" s="38">
        <v>50.18</v>
      </c>
      <c r="V12" s="38">
        <v>27.21</v>
      </c>
      <c r="W12" s="38"/>
      <c r="X12" s="38">
        <v>10.01</v>
      </c>
      <c r="Y12" s="38">
        <v>0.34</v>
      </c>
      <c r="Z12" s="38"/>
      <c r="AA12" s="38">
        <v>13.96</v>
      </c>
      <c r="AB12" s="38">
        <v>37.770000000000003</v>
      </c>
      <c r="AC12" s="38"/>
      <c r="AD12" s="38"/>
      <c r="AE12" s="38">
        <v>327.42</v>
      </c>
      <c r="AF12" s="38">
        <v>1.1100000000000001</v>
      </c>
      <c r="AG12" s="38"/>
      <c r="AH12" s="38">
        <v>49.17</v>
      </c>
      <c r="AI12" s="38">
        <v>127.97999999999999</v>
      </c>
      <c r="AJ12" s="38">
        <v>13.430000000000001</v>
      </c>
      <c r="AK12" s="38"/>
      <c r="AL12" s="38"/>
      <c r="AM12" s="38">
        <v>485.84999999999997</v>
      </c>
      <c r="AN12" s="38">
        <v>2592.81</v>
      </c>
    </row>
    <row r="13" spans="1:40">
      <c r="A13" s="14" t="s">
        <v>149</v>
      </c>
      <c r="B13" s="38">
        <v>507.04000000000008</v>
      </c>
      <c r="C13" s="38">
        <v>20.23</v>
      </c>
      <c r="D13" s="38">
        <v>8.81</v>
      </c>
      <c r="E13" s="38"/>
      <c r="F13" s="38"/>
      <c r="G13" s="38">
        <v>35.630000000000003</v>
      </c>
      <c r="H13" s="38"/>
      <c r="I13" s="38">
        <v>54.91</v>
      </c>
      <c r="J13" s="38"/>
      <c r="K13" s="38">
        <v>34.69</v>
      </c>
      <c r="L13" s="38">
        <v>201.4</v>
      </c>
      <c r="M13" s="38"/>
      <c r="N13" s="38">
        <v>57.54</v>
      </c>
      <c r="O13" s="38"/>
      <c r="P13" s="38">
        <v>200.26999999999998</v>
      </c>
      <c r="Q13" s="38">
        <v>7.07</v>
      </c>
      <c r="R13" s="38">
        <v>8.8000000000000007</v>
      </c>
      <c r="S13" s="38">
        <v>92.52</v>
      </c>
      <c r="T13" s="38">
        <v>2.0499999999999998</v>
      </c>
      <c r="U13" s="38">
        <v>0.79</v>
      </c>
      <c r="V13" s="38">
        <v>10.819999999999999</v>
      </c>
      <c r="W13" s="38"/>
      <c r="X13" s="38">
        <v>10.27</v>
      </c>
      <c r="Y13" s="38"/>
      <c r="Z13" s="38">
        <v>0.98</v>
      </c>
      <c r="AA13" s="38">
        <v>149.79</v>
      </c>
      <c r="AB13" s="38">
        <v>2.8</v>
      </c>
      <c r="AC13" s="38"/>
      <c r="AD13" s="38"/>
      <c r="AE13" s="38">
        <v>351.2</v>
      </c>
      <c r="AF13" s="38">
        <v>1.1100000000000001</v>
      </c>
      <c r="AG13" s="38">
        <v>1.23</v>
      </c>
      <c r="AH13" s="38">
        <v>9.2700000000000014</v>
      </c>
      <c r="AI13" s="38">
        <v>111.30999999999999</v>
      </c>
      <c r="AJ13" s="38">
        <v>81.02000000000001</v>
      </c>
      <c r="AK13" s="38">
        <v>3</v>
      </c>
      <c r="AL13" s="38"/>
      <c r="AM13" s="38">
        <v>163.19</v>
      </c>
      <c r="AN13" s="38">
        <v>2127.7399999999993</v>
      </c>
    </row>
    <row r="14" spans="1:40">
      <c r="A14" s="14" t="s">
        <v>145</v>
      </c>
      <c r="B14" s="38">
        <v>236.39999999999998</v>
      </c>
      <c r="C14" s="38">
        <v>118.62</v>
      </c>
      <c r="D14" s="38">
        <v>15.82</v>
      </c>
      <c r="E14" s="38"/>
      <c r="F14" s="38"/>
      <c r="G14" s="38">
        <v>57.62</v>
      </c>
      <c r="H14" s="38">
        <v>0.11</v>
      </c>
      <c r="I14" s="38">
        <v>171.12</v>
      </c>
      <c r="J14" s="38"/>
      <c r="K14" s="38">
        <v>90.640000000000015</v>
      </c>
      <c r="L14" s="38">
        <v>140.57</v>
      </c>
      <c r="M14" s="38">
        <v>19.510000000000002</v>
      </c>
      <c r="N14" s="38">
        <v>27.279999999999998</v>
      </c>
      <c r="O14" s="38"/>
      <c r="P14" s="38">
        <v>143.73000000000005</v>
      </c>
      <c r="Q14" s="38">
        <v>6.39</v>
      </c>
      <c r="R14" s="38">
        <v>13.33</v>
      </c>
      <c r="S14" s="38">
        <v>146.47000000000003</v>
      </c>
      <c r="T14" s="38">
        <v>2.38</v>
      </c>
      <c r="U14" s="38">
        <v>0.93</v>
      </c>
      <c r="V14" s="38">
        <v>34.31</v>
      </c>
      <c r="W14" s="38"/>
      <c r="X14" s="38">
        <v>10.86</v>
      </c>
      <c r="Y14" s="38"/>
      <c r="Z14" s="38"/>
      <c r="AA14" s="38">
        <v>99.34</v>
      </c>
      <c r="AB14" s="38">
        <v>40.749999999999993</v>
      </c>
      <c r="AC14" s="38"/>
      <c r="AD14" s="38"/>
      <c r="AE14" s="38">
        <v>143.36000000000001</v>
      </c>
      <c r="AF14" s="38"/>
      <c r="AG14" s="38">
        <v>8.89</v>
      </c>
      <c r="AH14" s="38">
        <v>37.6</v>
      </c>
      <c r="AI14" s="38">
        <v>141.60999999999999</v>
      </c>
      <c r="AJ14" s="38">
        <v>58.16</v>
      </c>
      <c r="AK14" s="38"/>
      <c r="AL14" s="38"/>
      <c r="AM14" s="38">
        <v>206.21999999999997</v>
      </c>
      <c r="AN14" s="38">
        <v>1972.02</v>
      </c>
    </row>
    <row r="15" spans="1:40">
      <c r="A15" s="14" t="s">
        <v>140</v>
      </c>
      <c r="B15" s="38">
        <v>142.43</v>
      </c>
      <c r="C15" s="38">
        <v>162.29999999999998</v>
      </c>
      <c r="D15" s="38">
        <v>88.250000000000014</v>
      </c>
      <c r="E15" s="38"/>
      <c r="F15" s="38"/>
      <c r="G15" s="38">
        <v>4.32</v>
      </c>
      <c r="H15" s="38">
        <v>0.1</v>
      </c>
      <c r="I15" s="38">
        <v>0.08</v>
      </c>
      <c r="J15" s="38">
        <v>0.04</v>
      </c>
      <c r="K15" s="38">
        <v>453.04999999999995</v>
      </c>
      <c r="L15" s="38">
        <v>3.19</v>
      </c>
      <c r="M15" s="38"/>
      <c r="N15" s="38"/>
      <c r="O15" s="38"/>
      <c r="P15" s="38">
        <v>181.28000000000003</v>
      </c>
      <c r="Q15" s="38"/>
      <c r="R15" s="38"/>
      <c r="S15" s="38">
        <v>57.570000000000007</v>
      </c>
      <c r="T15" s="38"/>
      <c r="U15" s="38">
        <v>2.4500000000000002</v>
      </c>
      <c r="V15" s="38">
        <v>14.389999999999999</v>
      </c>
      <c r="W15" s="38"/>
      <c r="X15" s="38"/>
      <c r="Y15" s="38"/>
      <c r="Z15" s="38">
        <v>5.6799999999999988</v>
      </c>
      <c r="AA15" s="38">
        <v>275.77</v>
      </c>
      <c r="AB15" s="38">
        <v>48.780000000000008</v>
      </c>
      <c r="AC15" s="38"/>
      <c r="AD15" s="38"/>
      <c r="AE15" s="38">
        <v>17.649999999999999</v>
      </c>
      <c r="AF15" s="38">
        <v>2.11</v>
      </c>
      <c r="AG15" s="38">
        <v>0.05</v>
      </c>
      <c r="AH15" s="38">
        <v>10.839999999999998</v>
      </c>
      <c r="AI15" s="38">
        <v>11.37</v>
      </c>
      <c r="AJ15" s="38">
        <v>156.76999999999998</v>
      </c>
      <c r="AK15" s="38">
        <v>0.22</v>
      </c>
      <c r="AL15" s="38"/>
      <c r="AM15" s="38">
        <v>66.399999999999991</v>
      </c>
      <c r="AN15" s="38">
        <v>1705.09</v>
      </c>
    </row>
    <row r="16" spans="1:40">
      <c r="A16" s="14" t="s">
        <v>141</v>
      </c>
      <c r="B16" s="38">
        <v>223.61000000000004</v>
      </c>
      <c r="C16" s="38">
        <v>62.55</v>
      </c>
      <c r="D16" s="38">
        <v>25.720000000000006</v>
      </c>
      <c r="E16" s="38"/>
      <c r="F16" s="38"/>
      <c r="G16" s="38">
        <v>1.53</v>
      </c>
      <c r="H16" s="38"/>
      <c r="I16" s="38">
        <v>52.23</v>
      </c>
      <c r="J16" s="38"/>
      <c r="K16" s="38">
        <v>18.72</v>
      </c>
      <c r="L16" s="38">
        <v>2.62</v>
      </c>
      <c r="M16" s="38"/>
      <c r="N16" s="38"/>
      <c r="O16" s="38"/>
      <c r="P16" s="38">
        <v>223.45000000000002</v>
      </c>
      <c r="Q16" s="38">
        <v>0.11</v>
      </c>
      <c r="R16" s="38">
        <v>1.52</v>
      </c>
      <c r="S16" s="38">
        <v>66.109999999999985</v>
      </c>
      <c r="T16" s="38"/>
      <c r="U16" s="38">
        <v>14.229999999999999</v>
      </c>
      <c r="V16" s="38">
        <v>7.9</v>
      </c>
      <c r="W16" s="38"/>
      <c r="X16" s="38"/>
      <c r="Y16" s="38"/>
      <c r="Z16" s="38"/>
      <c r="AA16" s="38">
        <v>498.86999999999995</v>
      </c>
      <c r="AB16" s="38">
        <v>13.190000000000001</v>
      </c>
      <c r="AC16" s="38"/>
      <c r="AD16" s="38"/>
      <c r="AE16" s="38">
        <v>36.880000000000003</v>
      </c>
      <c r="AF16" s="38">
        <v>2.3400000000000003</v>
      </c>
      <c r="AG16" s="38"/>
      <c r="AH16" s="38">
        <v>8.93</v>
      </c>
      <c r="AI16" s="38">
        <v>22.680000000000003</v>
      </c>
      <c r="AJ16" s="38">
        <v>180.79</v>
      </c>
      <c r="AK16" s="38">
        <v>0.9</v>
      </c>
      <c r="AL16" s="38"/>
      <c r="AM16" s="38">
        <v>234.33999999999992</v>
      </c>
      <c r="AN16" s="38">
        <v>1699.2200000000003</v>
      </c>
    </row>
    <row r="17" spans="1:40">
      <c r="A17" s="14" t="s">
        <v>139</v>
      </c>
      <c r="B17" s="38">
        <v>180.33</v>
      </c>
      <c r="C17" s="38">
        <v>4.6499999999999995</v>
      </c>
      <c r="D17" s="38">
        <v>38.459999999999994</v>
      </c>
      <c r="E17" s="38"/>
      <c r="F17" s="38"/>
      <c r="G17" s="38"/>
      <c r="H17" s="38"/>
      <c r="I17" s="38"/>
      <c r="J17" s="38"/>
      <c r="K17" s="38">
        <v>3.9000000000000004</v>
      </c>
      <c r="L17" s="38">
        <v>3.33</v>
      </c>
      <c r="M17" s="38">
        <v>0.23</v>
      </c>
      <c r="N17" s="38">
        <v>0.79</v>
      </c>
      <c r="O17" s="38"/>
      <c r="P17" s="38">
        <v>321.26999999999992</v>
      </c>
      <c r="Q17" s="38"/>
      <c r="R17" s="38"/>
      <c r="S17" s="38">
        <v>77.06</v>
      </c>
      <c r="T17" s="38"/>
      <c r="U17" s="38">
        <v>1.93</v>
      </c>
      <c r="V17" s="38">
        <v>46.52000000000001</v>
      </c>
      <c r="W17" s="38">
        <v>0.1</v>
      </c>
      <c r="X17" s="38"/>
      <c r="Y17" s="38"/>
      <c r="Z17" s="38"/>
      <c r="AA17" s="38">
        <v>82.78</v>
      </c>
      <c r="AB17" s="38">
        <v>154.76</v>
      </c>
      <c r="AC17" s="38"/>
      <c r="AD17" s="38"/>
      <c r="AE17" s="38"/>
      <c r="AF17" s="38"/>
      <c r="AG17" s="38"/>
      <c r="AH17" s="38">
        <v>35.670000000000009</v>
      </c>
      <c r="AI17" s="38">
        <v>5.15</v>
      </c>
      <c r="AJ17" s="38">
        <v>231.02</v>
      </c>
      <c r="AK17" s="38">
        <v>5.2</v>
      </c>
      <c r="AL17" s="38"/>
      <c r="AM17" s="38">
        <v>398.71999999999997</v>
      </c>
      <c r="AN17" s="38">
        <v>1591.87</v>
      </c>
    </row>
    <row r="18" spans="1:40">
      <c r="A18" s="14" t="s">
        <v>147</v>
      </c>
      <c r="B18" s="38">
        <v>140.27999999999997</v>
      </c>
      <c r="C18" s="38">
        <v>46.15</v>
      </c>
      <c r="D18" s="38">
        <v>3.5100000000000002</v>
      </c>
      <c r="E18" s="38"/>
      <c r="F18" s="38"/>
      <c r="G18" s="38">
        <v>388.73</v>
      </c>
      <c r="H18" s="38"/>
      <c r="I18" s="38">
        <v>66.25</v>
      </c>
      <c r="J18" s="38"/>
      <c r="K18" s="38">
        <v>12.799999999999999</v>
      </c>
      <c r="L18" s="38">
        <v>79.2</v>
      </c>
      <c r="M18" s="38">
        <v>66.05</v>
      </c>
      <c r="N18" s="38"/>
      <c r="O18" s="38"/>
      <c r="P18" s="38">
        <v>104.22999999999999</v>
      </c>
      <c r="Q18" s="38"/>
      <c r="R18" s="38"/>
      <c r="S18" s="38"/>
      <c r="T18" s="38">
        <v>1.29</v>
      </c>
      <c r="U18" s="38">
        <v>0.69</v>
      </c>
      <c r="V18" s="38">
        <v>0.45999999999999996</v>
      </c>
      <c r="W18" s="38"/>
      <c r="X18" s="38"/>
      <c r="Y18" s="38"/>
      <c r="Z18" s="38">
        <v>37.729999999999997</v>
      </c>
      <c r="AA18" s="38">
        <v>315.15999999999997</v>
      </c>
      <c r="AB18" s="38"/>
      <c r="AC18" s="38"/>
      <c r="AD18" s="38"/>
      <c r="AE18" s="38">
        <v>20.299999999999997</v>
      </c>
      <c r="AF18" s="38"/>
      <c r="AG18" s="38"/>
      <c r="AH18" s="38">
        <v>17.100000000000001</v>
      </c>
      <c r="AI18" s="38">
        <v>57.779999999999994</v>
      </c>
      <c r="AJ18" s="38">
        <v>16.45</v>
      </c>
      <c r="AK18" s="38"/>
      <c r="AL18" s="38"/>
      <c r="AM18" s="38">
        <v>1.1200000000000001</v>
      </c>
      <c r="AN18" s="38">
        <v>1375.2799999999997</v>
      </c>
    </row>
    <row r="19" spans="1:40">
      <c r="A19" s="14" t="s">
        <v>153</v>
      </c>
      <c r="B19" s="38">
        <v>378.13</v>
      </c>
      <c r="C19" s="38">
        <v>22.24</v>
      </c>
      <c r="D19" s="38">
        <v>3.59</v>
      </c>
      <c r="E19" s="38"/>
      <c r="F19" s="38"/>
      <c r="G19" s="38">
        <v>86.91</v>
      </c>
      <c r="H19" s="38"/>
      <c r="I19" s="38">
        <v>7.2</v>
      </c>
      <c r="J19" s="38"/>
      <c r="K19" s="38">
        <v>0.37</v>
      </c>
      <c r="L19" s="38">
        <v>7.12</v>
      </c>
      <c r="M19" s="38">
        <v>166.28</v>
      </c>
      <c r="N19" s="38">
        <v>14.67</v>
      </c>
      <c r="O19" s="38"/>
      <c r="P19" s="38">
        <v>91.899999999999991</v>
      </c>
      <c r="Q19" s="38"/>
      <c r="R19" s="38"/>
      <c r="S19" s="38">
        <v>15.629999999999999</v>
      </c>
      <c r="T19" s="38"/>
      <c r="U19" s="38"/>
      <c r="V19" s="38">
        <v>4.1500000000000004</v>
      </c>
      <c r="W19" s="38"/>
      <c r="X19" s="38"/>
      <c r="Y19" s="38"/>
      <c r="Z19" s="38"/>
      <c r="AA19" s="38">
        <v>8.7199999999999989</v>
      </c>
      <c r="AB19" s="38">
        <v>7.22</v>
      </c>
      <c r="AC19" s="38"/>
      <c r="AD19" s="38"/>
      <c r="AE19" s="38">
        <v>96.99</v>
      </c>
      <c r="AF19" s="38"/>
      <c r="AG19" s="38"/>
      <c r="AH19" s="38"/>
      <c r="AI19" s="38">
        <v>134.72999999999999</v>
      </c>
      <c r="AJ19" s="38">
        <v>12.48</v>
      </c>
      <c r="AK19" s="38">
        <v>28.8</v>
      </c>
      <c r="AL19" s="38"/>
      <c r="AM19" s="38">
        <v>26.51</v>
      </c>
      <c r="AN19" s="38">
        <v>1113.6399999999999</v>
      </c>
    </row>
    <row r="20" spans="1:40">
      <c r="A20" s="14" t="s">
        <v>157</v>
      </c>
      <c r="B20" s="38">
        <v>518.94000000000005</v>
      </c>
      <c r="C20" s="38">
        <v>8.31</v>
      </c>
      <c r="D20" s="38"/>
      <c r="E20" s="38"/>
      <c r="F20" s="38"/>
      <c r="G20" s="38">
        <v>53.16</v>
      </c>
      <c r="H20" s="38"/>
      <c r="I20" s="38">
        <v>19.090000000000003</v>
      </c>
      <c r="J20" s="38"/>
      <c r="K20" s="38">
        <v>5.72</v>
      </c>
      <c r="L20" s="38">
        <v>41.03</v>
      </c>
      <c r="M20" s="38">
        <v>0.31</v>
      </c>
      <c r="N20" s="38">
        <v>27.03</v>
      </c>
      <c r="O20" s="38"/>
      <c r="P20" s="38">
        <v>151.43</v>
      </c>
      <c r="Q20" s="38"/>
      <c r="R20" s="38"/>
      <c r="S20" s="38">
        <v>0.47</v>
      </c>
      <c r="T20" s="38"/>
      <c r="U20" s="38"/>
      <c r="V20" s="38">
        <v>0.53</v>
      </c>
      <c r="W20" s="38">
        <v>12.66</v>
      </c>
      <c r="X20" s="38"/>
      <c r="Y20" s="38"/>
      <c r="Z20" s="38"/>
      <c r="AA20" s="38">
        <v>164.88</v>
      </c>
      <c r="AB20" s="38"/>
      <c r="AC20" s="38"/>
      <c r="AD20" s="38">
        <v>2.0299999999999998</v>
      </c>
      <c r="AE20" s="38"/>
      <c r="AF20" s="38"/>
      <c r="AG20" s="38"/>
      <c r="AH20" s="38"/>
      <c r="AI20" s="38">
        <v>31.97</v>
      </c>
      <c r="AJ20" s="38">
        <v>9.76</v>
      </c>
      <c r="AK20" s="38"/>
      <c r="AL20" s="38">
        <v>3.88</v>
      </c>
      <c r="AM20" s="38">
        <v>1.88</v>
      </c>
      <c r="AN20" s="38">
        <v>1053.0800000000002</v>
      </c>
    </row>
    <row r="21" spans="1:40">
      <c r="A21" s="14" t="s">
        <v>143</v>
      </c>
      <c r="B21" s="38">
        <v>73.5</v>
      </c>
      <c r="C21" s="38">
        <v>121.13</v>
      </c>
      <c r="D21" s="38">
        <v>6.5</v>
      </c>
      <c r="E21" s="38"/>
      <c r="F21" s="38"/>
      <c r="G21" s="38"/>
      <c r="H21" s="38"/>
      <c r="I21" s="38">
        <v>21.28</v>
      </c>
      <c r="J21" s="38"/>
      <c r="K21" s="38">
        <v>41.62</v>
      </c>
      <c r="L21" s="38">
        <v>46.94</v>
      </c>
      <c r="M21" s="38"/>
      <c r="N21" s="38">
        <v>3.7</v>
      </c>
      <c r="O21" s="38"/>
      <c r="P21" s="38">
        <v>75.700000000000017</v>
      </c>
      <c r="Q21" s="38"/>
      <c r="R21" s="38"/>
      <c r="S21" s="38">
        <v>1.97</v>
      </c>
      <c r="T21" s="38"/>
      <c r="U21" s="38"/>
      <c r="V21" s="38">
        <v>15.029999999999998</v>
      </c>
      <c r="W21" s="38"/>
      <c r="X21" s="38"/>
      <c r="Y21" s="38"/>
      <c r="Z21" s="38"/>
      <c r="AA21" s="38">
        <v>118.42000000000002</v>
      </c>
      <c r="AB21" s="38">
        <v>9.6999999999999993</v>
      </c>
      <c r="AC21" s="38"/>
      <c r="AD21" s="38"/>
      <c r="AE21" s="38"/>
      <c r="AF21" s="38"/>
      <c r="AG21" s="38">
        <v>2.34</v>
      </c>
      <c r="AH21" s="38">
        <v>2.98</v>
      </c>
      <c r="AI21" s="38">
        <v>31.939999999999998</v>
      </c>
      <c r="AJ21" s="38">
        <v>227.49999999999994</v>
      </c>
      <c r="AK21" s="38"/>
      <c r="AL21" s="38"/>
      <c r="AM21" s="38">
        <v>172.63000000000002</v>
      </c>
      <c r="AN21" s="38">
        <v>972.88</v>
      </c>
    </row>
    <row r="22" spans="1:40">
      <c r="A22" s="14" t="s">
        <v>152</v>
      </c>
      <c r="B22" s="38">
        <v>53.069999999999993</v>
      </c>
      <c r="C22" s="38">
        <v>20.079999999999998</v>
      </c>
      <c r="D22" s="38">
        <v>0.08</v>
      </c>
      <c r="E22" s="38"/>
      <c r="F22" s="38"/>
      <c r="G22" s="38">
        <v>13.4</v>
      </c>
      <c r="H22" s="38"/>
      <c r="I22" s="38"/>
      <c r="J22" s="38"/>
      <c r="K22" s="38">
        <v>39.85</v>
      </c>
      <c r="L22" s="38">
        <v>7.1199999999999992</v>
      </c>
      <c r="M22" s="38">
        <v>53.93</v>
      </c>
      <c r="N22" s="38">
        <v>1.77</v>
      </c>
      <c r="O22" s="38"/>
      <c r="P22" s="38">
        <v>23.38</v>
      </c>
      <c r="Q22" s="38"/>
      <c r="R22" s="38">
        <v>38.99</v>
      </c>
      <c r="S22" s="38">
        <v>81.710000000000008</v>
      </c>
      <c r="T22" s="38"/>
      <c r="U22" s="38"/>
      <c r="V22" s="38">
        <v>52.129999999999995</v>
      </c>
      <c r="W22" s="38"/>
      <c r="X22" s="38"/>
      <c r="Y22" s="38"/>
      <c r="Z22" s="38"/>
      <c r="AA22" s="38">
        <v>0.54</v>
      </c>
      <c r="AB22" s="38">
        <v>26.549999999999997</v>
      </c>
      <c r="AC22" s="38"/>
      <c r="AD22" s="38"/>
      <c r="AE22" s="38">
        <v>48.45</v>
      </c>
      <c r="AF22" s="38"/>
      <c r="AG22" s="38"/>
      <c r="AH22" s="38">
        <v>10.949999999999998</v>
      </c>
      <c r="AI22" s="38">
        <v>70.290000000000006</v>
      </c>
      <c r="AJ22" s="38">
        <v>39.69</v>
      </c>
      <c r="AK22" s="38">
        <v>1.23</v>
      </c>
      <c r="AL22" s="38"/>
      <c r="AM22" s="38">
        <v>175.78000000000003</v>
      </c>
      <c r="AN22" s="38">
        <v>758.99</v>
      </c>
    </row>
    <row r="23" spans="1:40">
      <c r="A23" s="14" t="s">
        <v>146</v>
      </c>
      <c r="B23" s="38"/>
      <c r="C23" s="38"/>
      <c r="D23" s="38">
        <v>54.95</v>
      </c>
      <c r="E23" s="38"/>
      <c r="F23" s="38"/>
      <c r="G23" s="38"/>
      <c r="H23" s="38"/>
      <c r="I23" s="38"/>
      <c r="J23" s="38"/>
      <c r="K23" s="38"/>
      <c r="L23" s="38"/>
      <c r="M23" s="38"/>
      <c r="N23" s="38"/>
      <c r="O23" s="38"/>
      <c r="P23" s="38">
        <v>0.28000000000000003</v>
      </c>
      <c r="Q23" s="38"/>
      <c r="R23" s="38"/>
      <c r="S23" s="38"/>
      <c r="T23" s="38"/>
      <c r="U23" s="38"/>
      <c r="V23" s="38"/>
      <c r="W23" s="38"/>
      <c r="X23" s="38"/>
      <c r="Y23" s="38"/>
      <c r="Z23" s="38"/>
      <c r="AA23" s="38">
        <v>415.14000000000004</v>
      </c>
      <c r="AB23" s="38"/>
      <c r="AC23" s="38"/>
      <c r="AD23" s="38"/>
      <c r="AE23" s="38"/>
      <c r="AF23" s="38"/>
      <c r="AG23" s="38"/>
      <c r="AH23" s="38"/>
      <c r="AI23" s="38"/>
      <c r="AJ23" s="38"/>
      <c r="AK23" s="38"/>
      <c r="AL23" s="38"/>
      <c r="AM23" s="38"/>
      <c r="AN23" s="38">
        <v>470.37000000000006</v>
      </c>
    </row>
    <row r="24" spans="1:40">
      <c r="A24" s="14" t="s">
        <v>148</v>
      </c>
      <c r="B24" s="38">
        <v>22.839999999999996</v>
      </c>
      <c r="C24" s="38">
        <v>5.71</v>
      </c>
      <c r="D24" s="38">
        <v>0.64</v>
      </c>
      <c r="E24" s="38"/>
      <c r="F24" s="38"/>
      <c r="G24" s="38">
        <v>13.079999999999998</v>
      </c>
      <c r="H24" s="38"/>
      <c r="I24" s="38"/>
      <c r="J24" s="38"/>
      <c r="K24" s="38">
        <v>17.68</v>
      </c>
      <c r="L24" s="38">
        <v>11.82</v>
      </c>
      <c r="M24" s="38">
        <v>38.010000000000005</v>
      </c>
      <c r="N24" s="38"/>
      <c r="O24" s="38"/>
      <c r="P24" s="38">
        <v>60.819999999999993</v>
      </c>
      <c r="Q24" s="38"/>
      <c r="R24" s="38"/>
      <c r="S24" s="38">
        <v>1.6700000000000002</v>
      </c>
      <c r="T24" s="38">
        <v>30.74</v>
      </c>
      <c r="U24" s="38">
        <v>0.53</v>
      </c>
      <c r="V24" s="38"/>
      <c r="W24" s="38"/>
      <c r="X24" s="38"/>
      <c r="Y24" s="38"/>
      <c r="Z24" s="38">
        <v>10.82</v>
      </c>
      <c r="AA24" s="38">
        <v>105.17000000000002</v>
      </c>
      <c r="AB24" s="38"/>
      <c r="AC24" s="38"/>
      <c r="AD24" s="38"/>
      <c r="AE24" s="38">
        <v>88.56</v>
      </c>
      <c r="AF24" s="38"/>
      <c r="AG24" s="38"/>
      <c r="AH24" s="38"/>
      <c r="AI24" s="38">
        <v>11.329999999999998</v>
      </c>
      <c r="AJ24" s="38">
        <v>0.31</v>
      </c>
      <c r="AK24" s="38"/>
      <c r="AL24" s="38"/>
      <c r="AM24" s="38">
        <v>21.6</v>
      </c>
      <c r="AN24" s="38">
        <v>441.33</v>
      </c>
    </row>
    <row r="25" spans="1:40">
      <c r="A25" s="14" t="s">
        <v>79</v>
      </c>
      <c r="B25" s="38"/>
      <c r="C25" s="38">
        <v>3.24</v>
      </c>
      <c r="D25" s="38">
        <v>8.3999999999999986</v>
      </c>
      <c r="E25" s="38"/>
      <c r="F25" s="38"/>
      <c r="G25" s="38"/>
      <c r="H25" s="38"/>
      <c r="I25" s="38"/>
      <c r="J25" s="38"/>
      <c r="K25" s="38"/>
      <c r="L25" s="38"/>
      <c r="M25" s="38"/>
      <c r="N25" s="38"/>
      <c r="O25" s="38"/>
      <c r="P25" s="38">
        <v>1.8900000000000001</v>
      </c>
      <c r="Q25" s="38"/>
      <c r="R25" s="38"/>
      <c r="S25" s="38"/>
      <c r="T25" s="38"/>
      <c r="U25" s="38"/>
      <c r="V25" s="38"/>
      <c r="W25" s="38"/>
      <c r="X25" s="38"/>
      <c r="Y25" s="38"/>
      <c r="Z25" s="38"/>
      <c r="AA25" s="38">
        <v>388.90000000000003</v>
      </c>
      <c r="AB25" s="38"/>
      <c r="AC25" s="38"/>
      <c r="AD25" s="38"/>
      <c r="AE25" s="38"/>
      <c r="AF25" s="38"/>
      <c r="AG25" s="38"/>
      <c r="AH25" s="38"/>
      <c r="AI25" s="38"/>
      <c r="AJ25" s="38"/>
      <c r="AK25" s="38"/>
      <c r="AL25" s="38"/>
      <c r="AM25" s="38"/>
      <c r="AN25" s="38">
        <v>402.43</v>
      </c>
    </row>
    <row r="26" spans="1:40">
      <c r="A26" s="14" t="s">
        <v>150</v>
      </c>
      <c r="B26" s="38">
        <v>14.129999999999999</v>
      </c>
      <c r="C26" s="38">
        <v>6.9600000000000009</v>
      </c>
      <c r="D26" s="38">
        <v>7.9200000000000008</v>
      </c>
      <c r="E26" s="38"/>
      <c r="F26" s="38"/>
      <c r="G26" s="38">
        <v>27.840000000000003</v>
      </c>
      <c r="H26" s="38"/>
      <c r="I26" s="38">
        <v>8.75</v>
      </c>
      <c r="J26" s="38"/>
      <c r="K26" s="38">
        <v>15.709999999999999</v>
      </c>
      <c r="L26" s="38"/>
      <c r="M26" s="38"/>
      <c r="N26" s="38">
        <v>8.0500000000000007</v>
      </c>
      <c r="O26" s="38"/>
      <c r="P26" s="38">
        <v>115.66000000000001</v>
      </c>
      <c r="Q26" s="38">
        <v>3.7</v>
      </c>
      <c r="R26" s="38"/>
      <c r="S26" s="38">
        <v>80.069999999999993</v>
      </c>
      <c r="T26" s="38"/>
      <c r="U26" s="38"/>
      <c r="V26" s="38">
        <v>2.96</v>
      </c>
      <c r="W26" s="38"/>
      <c r="X26" s="38"/>
      <c r="Y26" s="38"/>
      <c r="Z26" s="38"/>
      <c r="AA26" s="38">
        <v>3.63</v>
      </c>
      <c r="AB26" s="38">
        <v>2.3200000000000003</v>
      </c>
      <c r="AC26" s="38"/>
      <c r="AD26" s="38"/>
      <c r="AE26" s="38">
        <v>6.3100000000000005</v>
      </c>
      <c r="AF26" s="38"/>
      <c r="AG26" s="38">
        <v>0.69</v>
      </c>
      <c r="AH26" s="38">
        <v>2.93</v>
      </c>
      <c r="AI26" s="38">
        <v>17.64</v>
      </c>
      <c r="AJ26" s="38">
        <v>17.560000000000002</v>
      </c>
      <c r="AK26" s="38"/>
      <c r="AL26" s="38"/>
      <c r="AM26" s="38">
        <v>15.43</v>
      </c>
      <c r="AN26" s="38">
        <v>358.25999999999993</v>
      </c>
    </row>
    <row r="27" spans="1:40">
      <c r="A27" s="14" t="s">
        <v>142</v>
      </c>
      <c r="B27" s="38">
        <v>43.320000000000007</v>
      </c>
      <c r="C27" s="38">
        <v>0.31</v>
      </c>
      <c r="D27" s="38">
        <v>22.04</v>
      </c>
      <c r="E27" s="38"/>
      <c r="F27" s="38"/>
      <c r="G27" s="38"/>
      <c r="H27" s="38"/>
      <c r="I27" s="38"/>
      <c r="J27" s="38"/>
      <c r="K27" s="38"/>
      <c r="L27" s="38">
        <v>0.26</v>
      </c>
      <c r="M27" s="38"/>
      <c r="N27" s="38">
        <v>1.5100000000000002</v>
      </c>
      <c r="O27" s="38"/>
      <c r="P27" s="38">
        <v>28.44</v>
      </c>
      <c r="Q27" s="38"/>
      <c r="R27" s="38"/>
      <c r="S27" s="38">
        <v>6.68</v>
      </c>
      <c r="T27" s="38"/>
      <c r="U27" s="38">
        <v>10.18</v>
      </c>
      <c r="V27" s="38">
        <v>0.09</v>
      </c>
      <c r="W27" s="38"/>
      <c r="X27" s="38"/>
      <c r="Y27" s="38"/>
      <c r="Z27" s="38"/>
      <c r="AA27" s="38">
        <v>60.12</v>
      </c>
      <c r="AB27" s="38"/>
      <c r="AC27" s="38"/>
      <c r="AD27" s="38"/>
      <c r="AE27" s="38"/>
      <c r="AF27" s="38"/>
      <c r="AG27" s="38"/>
      <c r="AH27" s="38"/>
      <c r="AI27" s="38"/>
      <c r="AJ27" s="38">
        <v>7.830000000000001</v>
      </c>
      <c r="AK27" s="38"/>
      <c r="AL27" s="38"/>
      <c r="AM27" s="38">
        <v>23.700000000000003</v>
      </c>
      <c r="AN27" s="38">
        <v>204.48000000000008</v>
      </c>
    </row>
    <row r="28" spans="1:40">
      <c r="A28" s="14" t="s">
        <v>155</v>
      </c>
      <c r="B28" s="38">
        <v>51.89</v>
      </c>
      <c r="C28" s="38">
        <v>7.22</v>
      </c>
      <c r="D28" s="38">
        <v>0.82</v>
      </c>
      <c r="E28" s="38"/>
      <c r="F28" s="38"/>
      <c r="G28" s="38"/>
      <c r="H28" s="38"/>
      <c r="I28" s="38"/>
      <c r="J28" s="38"/>
      <c r="K28" s="38"/>
      <c r="L28" s="38"/>
      <c r="M28" s="38"/>
      <c r="N28" s="38"/>
      <c r="O28" s="38"/>
      <c r="P28" s="38">
        <v>57.38</v>
      </c>
      <c r="Q28" s="38"/>
      <c r="R28" s="38"/>
      <c r="S28" s="38"/>
      <c r="T28" s="38"/>
      <c r="U28" s="38"/>
      <c r="V28" s="38"/>
      <c r="W28" s="38"/>
      <c r="X28" s="38"/>
      <c r="Y28" s="38"/>
      <c r="Z28" s="38"/>
      <c r="AA28" s="38">
        <v>82.65</v>
      </c>
      <c r="AB28" s="38"/>
      <c r="AC28" s="38"/>
      <c r="AD28" s="38"/>
      <c r="AE28" s="38"/>
      <c r="AF28" s="38"/>
      <c r="AG28" s="38"/>
      <c r="AH28" s="38"/>
      <c r="AI28" s="38"/>
      <c r="AJ28" s="38"/>
      <c r="AK28" s="38"/>
      <c r="AL28" s="38"/>
      <c r="AM28" s="38"/>
      <c r="AN28" s="38">
        <v>199.96</v>
      </c>
    </row>
    <row r="29" spans="1:40">
      <c r="A29" s="14" t="s">
        <v>164</v>
      </c>
      <c r="B29" s="38">
        <v>11.520000000000001</v>
      </c>
      <c r="C29" s="38">
        <v>0.63</v>
      </c>
      <c r="D29" s="38"/>
      <c r="E29" s="38"/>
      <c r="F29" s="38"/>
      <c r="G29" s="38"/>
      <c r="H29" s="38">
        <v>1.22</v>
      </c>
      <c r="I29" s="38"/>
      <c r="J29" s="38"/>
      <c r="K29" s="38">
        <v>0.4</v>
      </c>
      <c r="L29" s="38">
        <v>6.23</v>
      </c>
      <c r="M29" s="38"/>
      <c r="N29" s="38"/>
      <c r="O29" s="38"/>
      <c r="P29" s="38">
        <v>13.06</v>
      </c>
      <c r="Q29" s="38"/>
      <c r="R29" s="38"/>
      <c r="S29" s="38"/>
      <c r="T29" s="38"/>
      <c r="U29" s="38">
        <v>13.1</v>
      </c>
      <c r="V29" s="38"/>
      <c r="W29" s="38"/>
      <c r="X29" s="38"/>
      <c r="Y29" s="38"/>
      <c r="Z29" s="38"/>
      <c r="AA29" s="38">
        <v>7.39</v>
      </c>
      <c r="AB29" s="38"/>
      <c r="AC29" s="38"/>
      <c r="AD29" s="38"/>
      <c r="AE29" s="38"/>
      <c r="AF29" s="38"/>
      <c r="AG29" s="38"/>
      <c r="AH29" s="38">
        <v>3.16</v>
      </c>
      <c r="AI29" s="38">
        <v>10.15</v>
      </c>
      <c r="AJ29" s="38">
        <v>1.21</v>
      </c>
      <c r="AK29" s="38">
        <v>72.3</v>
      </c>
      <c r="AL29" s="38">
        <v>0.64</v>
      </c>
      <c r="AM29" s="38">
        <v>48.23</v>
      </c>
      <c r="AN29" s="38">
        <v>189.23999999999998</v>
      </c>
    </row>
    <row r="30" spans="1:40">
      <c r="A30" s="14" t="s">
        <v>160</v>
      </c>
      <c r="B30" s="38"/>
      <c r="C30" s="38">
        <v>162.76999999999998</v>
      </c>
      <c r="D30" s="38"/>
      <c r="E30" s="38"/>
      <c r="F30" s="38"/>
      <c r="G30" s="38"/>
      <c r="H30" s="38"/>
      <c r="I30" s="38"/>
      <c r="J30" s="38"/>
      <c r="K30" s="38"/>
      <c r="L30" s="38"/>
      <c r="M30" s="38"/>
      <c r="N30" s="38"/>
      <c r="O30" s="38"/>
      <c r="P30" s="38"/>
      <c r="Q30" s="38"/>
      <c r="R30" s="38"/>
      <c r="S30" s="38"/>
      <c r="T30" s="38"/>
      <c r="U30" s="38"/>
      <c r="V30" s="38"/>
      <c r="W30" s="38"/>
      <c r="X30" s="38"/>
      <c r="Y30" s="38"/>
      <c r="Z30" s="38"/>
      <c r="AA30" s="38">
        <v>12.610000000000001</v>
      </c>
      <c r="AB30" s="38"/>
      <c r="AC30" s="38"/>
      <c r="AD30" s="38"/>
      <c r="AE30" s="38"/>
      <c r="AF30" s="38"/>
      <c r="AG30" s="38"/>
      <c r="AH30" s="38"/>
      <c r="AI30" s="38"/>
      <c r="AJ30" s="38">
        <v>3.5599999999999996</v>
      </c>
      <c r="AK30" s="38"/>
      <c r="AL30" s="38"/>
      <c r="AM30" s="38"/>
      <c r="AN30" s="38">
        <v>178.94</v>
      </c>
    </row>
    <row r="31" spans="1:40">
      <c r="A31" s="14" t="s">
        <v>156</v>
      </c>
      <c r="B31" s="38">
        <v>0.39</v>
      </c>
      <c r="C31" s="38">
        <v>2.79</v>
      </c>
      <c r="D31" s="38">
        <v>12.420000000000002</v>
      </c>
      <c r="E31" s="38"/>
      <c r="F31" s="38"/>
      <c r="G31" s="38"/>
      <c r="H31" s="38"/>
      <c r="I31" s="38"/>
      <c r="J31" s="38"/>
      <c r="K31" s="38"/>
      <c r="L31" s="38"/>
      <c r="M31" s="38"/>
      <c r="N31" s="38"/>
      <c r="O31" s="38"/>
      <c r="P31" s="38"/>
      <c r="Q31" s="38"/>
      <c r="R31" s="38"/>
      <c r="S31" s="38"/>
      <c r="T31" s="38"/>
      <c r="U31" s="38"/>
      <c r="V31" s="38"/>
      <c r="W31" s="38"/>
      <c r="X31" s="38"/>
      <c r="Y31" s="38"/>
      <c r="Z31" s="38"/>
      <c r="AA31" s="38">
        <v>125.33</v>
      </c>
      <c r="AB31" s="38"/>
      <c r="AC31" s="38"/>
      <c r="AD31" s="38"/>
      <c r="AE31" s="38"/>
      <c r="AF31" s="38"/>
      <c r="AG31" s="38"/>
      <c r="AH31" s="38"/>
      <c r="AI31" s="38"/>
      <c r="AJ31" s="38"/>
      <c r="AK31" s="38"/>
      <c r="AL31" s="38"/>
      <c r="AM31" s="38"/>
      <c r="AN31" s="38">
        <v>140.93</v>
      </c>
    </row>
    <row r="32" spans="1:40">
      <c r="A32" s="14" t="s">
        <v>159</v>
      </c>
      <c r="B32" s="38">
        <v>26.560000000000002</v>
      </c>
      <c r="C32" s="38">
        <v>4.9000000000000004</v>
      </c>
      <c r="D32" s="38"/>
      <c r="E32" s="38"/>
      <c r="F32" s="38"/>
      <c r="G32" s="38"/>
      <c r="H32" s="38"/>
      <c r="I32" s="38">
        <v>0.3</v>
      </c>
      <c r="J32" s="38"/>
      <c r="K32" s="38">
        <v>2.3200000000000003</v>
      </c>
      <c r="L32" s="38"/>
      <c r="M32" s="38"/>
      <c r="N32" s="38"/>
      <c r="O32" s="38"/>
      <c r="P32" s="38">
        <v>3.47</v>
      </c>
      <c r="Q32" s="38"/>
      <c r="R32" s="38"/>
      <c r="S32" s="38"/>
      <c r="T32" s="38">
        <v>1.1599999999999999</v>
      </c>
      <c r="U32" s="38"/>
      <c r="V32" s="38"/>
      <c r="W32" s="38"/>
      <c r="X32" s="38"/>
      <c r="Y32" s="38"/>
      <c r="Z32" s="38"/>
      <c r="AA32" s="38">
        <v>8.94</v>
      </c>
      <c r="AB32" s="38"/>
      <c r="AC32" s="38"/>
      <c r="AD32" s="38"/>
      <c r="AE32" s="38"/>
      <c r="AF32" s="38"/>
      <c r="AG32" s="38"/>
      <c r="AH32" s="38"/>
      <c r="AI32" s="38">
        <v>0.14000000000000001</v>
      </c>
      <c r="AJ32" s="38">
        <v>78.47</v>
      </c>
      <c r="AK32" s="38"/>
      <c r="AL32" s="38"/>
      <c r="AM32" s="38">
        <v>12.989999999999998</v>
      </c>
      <c r="AN32" s="38">
        <v>139.25</v>
      </c>
    </row>
    <row r="33" spans="1:40">
      <c r="A33" s="14" t="s">
        <v>163</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v>103.84000000000002</v>
      </c>
      <c r="AB33" s="38"/>
      <c r="AC33" s="38"/>
      <c r="AD33" s="38"/>
      <c r="AE33" s="38"/>
      <c r="AF33" s="38"/>
      <c r="AG33" s="38"/>
      <c r="AH33" s="38"/>
      <c r="AI33" s="38"/>
      <c r="AJ33" s="38"/>
      <c r="AK33" s="38"/>
      <c r="AL33" s="38"/>
      <c r="AM33" s="38"/>
      <c r="AN33" s="38">
        <v>103.84000000000002</v>
      </c>
    </row>
    <row r="34" spans="1:40">
      <c r="A34" s="14" t="s">
        <v>165</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v>86.789999999999992</v>
      </c>
      <c r="AB34" s="38"/>
      <c r="AC34" s="38"/>
      <c r="AD34" s="38"/>
      <c r="AE34" s="38"/>
      <c r="AF34" s="38"/>
      <c r="AG34" s="38"/>
      <c r="AH34" s="38"/>
      <c r="AI34" s="38"/>
      <c r="AJ34" s="38"/>
      <c r="AK34" s="38"/>
      <c r="AL34" s="38"/>
      <c r="AM34" s="38"/>
      <c r="AN34" s="38">
        <v>86.789999999999992</v>
      </c>
    </row>
    <row r="35" spans="1:40">
      <c r="A35" s="14" t="s">
        <v>161</v>
      </c>
      <c r="B35" s="38"/>
      <c r="C35" s="38">
        <v>2.16</v>
      </c>
      <c r="D35" s="38"/>
      <c r="E35" s="38"/>
      <c r="F35" s="38"/>
      <c r="G35" s="38"/>
      <c r="H35" s="38"/>
      <c r="I35" s="38"/>
      <c r="J35" s="38"/>
      <c r="K35" s="38">
        <v>13.570000000000002</v>
      </c>
      <c r="L35" s="38"/>
      <c r="M35" s="38"/>
      <c r="N35" s="38"/>
      <c r="O35" s="38"/>
      <c r="P35" s="38">
        <v>24.19</v>
      </c>
      <c r="Q35" s="38"/>
      <c r="R35" s="38"/>
      <c r="S35" s="38">
        <v>2.04</v>
      </c>
      <c r="T35" s="38">
        <v>33.979999999999997</v>
      </c>
      <c r="U35" s="38"/>
      <c r="V35" s="38"/>
      <c r="W35" s="38"/>
      <c r="X35" s="38"/>
      <c r="Y35" s="38"/>
      <c r="Z35" s="38"/>
      <c r="AA35" s="38"/>
      <c r="AB35" s="38"/>
      <c r="AC35" s="38"/>
      <c r="AD35" s="38"/>
      <c r="AE35" s="38"/>
      <c r="AF35" s="38"/>
      <c r="AG35" s="38"/>
      <c r="AH35" s="38"/>
      <c r="AI35" s="38"/>
      <c r="AJ35" s="38">
        <v>3.38</v>
      </c>
      <c r="AK35" s="38"/>
      <c r="AL35" s="38"/>
      <c r="AM35" s="38">
        <v>1.01</v>
      </c>
      <c r="AN35" s="38">
        <v>80.33</v>
      </c>
    </row>
    <row r="36" spans="1:40">
      <c r="A36" s="14" t="s">
        <v>178</v>
      </c>
      <c r="B36" s="38"/>
      <c r="C36" s="38"/>
      <c r="D36" s="38"/>
      <c r="E36" s="38"/>
      <c r="F36" s="38"/>
      <c r="G36" s="38">
        <v>73.78</v>
      </c>
      <c r="H36" s="38"/>
      <c r="I36" s="38">
        <v>1.31</v>
      </c>
      <c r="J36" s="38"/>
      <c r="K36" s="38">
        <v>0.05</v>
      </c>
      <c r="L36" s="38"/>
      <c r="M36" s="38"/>
      <c r="N36" s="38"/>
      <c r="O36" s="38"/>
      <c r="P36" s="38"/>
      <c r="Q36" s="38"/>
      <c r="R36" s="38"/>
      <c r="S36" s="38"/>
      <c r="T36" s="38"/>
      <c r="U36" s="38">
        <v>0.2</v>
      </c>
      <c r="V36" s="38"/>
      <c r="W36" s="38"/>
      <c r="X36" s="38"/>
      <c r="Y36" s="38"/>
      <c r="Z36" s="38"/>
      <c r="AA36" s="38"/>
      <c r="AB36" s="38">
        <v>0.77</v>
      </c>
      <c r="AC36" s="38"/>
      <c r="AD36" s="38"/>
      <c r="AE36" s="38"/>
      <c r="AF36" s="38"/>
      <c r="AG36" s="38"/>
      <c r="AH36" s="38"/>
      <c r="AI36" s="38"/>
      <c r="AJ36" s="38">
        <v>0.28999999999999998</v>
      </c>
      <c r="AK36" s="38"/>
      <c r="AL36" s="38"/>
      <c r="AM36" s="38"/>
      <c r="AN36" s="38">
        <v>76.400000000000006</v>
      </c>
    </row>
    <row r="37" spans="1:40">
      <c r="A37" s="14" t="s">
        <v>158</v>
      </c>
      <c r="B37" s="38"/>
      <c r="C37" s="38"/>
      <c r="D37" s="38">
        <v>0.27</v>
      </c>
      <c r="E37" s="38"/>
      <c r="F37" s="38"/>
      <c r="G37" s="38"/>
      <c r="H37" s="38"/>
      <c r="I37" s="38"/>
      <c r="J37" s="38"/>
      <c r="K37" s="38"/>
      <c r="L37" s="38"/>
      <c r="M37" s="38"/>
      <c r="N37" s="38"/>
      <c r="O37" s="38"/>
      <c r="P37" s="38">
        <v>44.84</v>
      </c>
      <c r="Q37" s="38"/>
      <c r="R37" s="38"/>
      <c r="S37" s="38">
        <v>0.16</v>
      </c>
      <c r="T37" s="38"/>
      <c r="U37" s="38"/>
      <c r="V37" s="38"/>
      <c r="W37" s="38"/>
      <c r="X37" s="38"/>
      <c r="Y37" s="38"/>
      <c r="Z37" s="38"/>
      <c r="AA37" s="38">
        <v>16.96</v>
      </c>
      <c r="AB37" s="38"/>
      <c r="AC37" s="38"/>
      <c r="AD37" s="38"/>
      <c r="AE37" s="38"/>
      <c r="AF37" s="38"/>
      <c r="AG37" s="38"/>
      <c r="AH37" s="38"/>
      <c r="AI37" s="38">
        <v>0.79</v>
      </c>
      <c r="AJ37" s="38"/>
      <c r="AK37" s="38"/>
      <c r="AL37" s="38"/>
      <c r="AM37" s="38"/>
      <c r="AN37" s="38">
        <v>63.02</v>
      </c>
    </row>
    <row r="38" spans="1:40">
      <c r="A38" s="14" t="s">
        <v>228</v>
      </c>
      <c r="B38" s="38"/>
      <c r="C38" s="38"/>
      <c r="D38" s="38"/>
      <c r="E38" s="38"/>
      <c r="F38" s="38"/>
      <c r="G38" s="38">
        <v>1.79</v>
      </c>
      <c r="H38" s="38"/>
      <c r="I38" s="38"/>
      <c r="J38" s="38"/>
      <c r="K38" s="38"/>
      <c r="L38" s="38"/>
      <c r="M38" s="38">
        <v>60.14</v>
      </c>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v>0.23</v>
      </c>
      <c r="AN38" s="38">
        <v>62.16</v>
      </c>
    </row>
    <row r="39" spans="1:40">
      <c r="A39" s="14" t="s">
        <v>162</v>
      </c>
      <c r="B39" s="38"/>
      <c r="C39" s="38"/>
      <c r="D39" s="38"/>
      <c r="E39" s="38"/>
      <c r="F39" s="38"/>
      <c r="G39" s="38"/>
      <c r="H39" s="38"/>
      <c r="I39" s="38"/>
      <c r="J39" s="38"/>
      <c r="K39" s="38">
        <v>1.28</v>
      </c>
      <c r="L39" s="38"/>
      <c r="M39" s="38"/>
      <c r="N39" s="38"/>
      <c r="O39" s="38"/>
      <c r="P39" s="38">
        <v>2.78</v>
      </c>
      <c r="Q39" s="38"/>
      <c r="R39" s="38">
        <v>1.73</v>
      </c>
      <c r="S39" s="38">
        <v>13.059999999999999</v>
      </c>
      <c r="T39" s="38"/>
      <c r="U39" s="38"/>
      <c r="V39" s="38">
        <v>1.02</v>
      </c>
      <c r="W39" s="38"/>
      <c r="X39" s="38"/>
      <c r="Y39" s="38"/>
      <c r="Z39" s="38"/>
      <c r="AA39" s="38"/>
      <c r="AB39" s="38">
        <v>3.5900000000000003</v>
      </c>
      <c r="AC39" s="38"/>
      <c r="AD39" s="38"/>
      <c r="AE39" s="38"/>
      <c r="AF39" s="38"/>
      <c r="AG39" s="38"/>
      <c r="AH39" s="38"/>
      <c r="AI39" s="38"/>
      <c r="AJ39" s="38">
        <v>2.54</v>
      </c>
      <c r="AK39" s="38"/>
      <c r="AL39" s="38"/>
      <c r="AM39" s="38">
        <v>18.940000000000001</v>
      </c>
      <c r="AN39" s="38">
        <v>44.94</v>
      </c>
    </row>
    <row r="40" spans="1:40">
      <c r="A40" s="14" t="s">
        <v>180</v>
      </c>
      <c r="B40" s="38"/>
      <c r="C40" s="38">
        <v>1.02</v>
      </c>
      <c r="D40" s="38"/>
      <c r="E40" s="38"/>
      <c r="F40" s="38"/>
      <c r="G40" s="38"/>
      <c r="H40" s="38"/>
      <c r="I40" s="38"/>
      <c r="J40" s="38"/>
      <c r="K40" s="38"/>
      <c r="L40" s="38"/>
      <c r="M40" s="38"/>
      <c r="N40" s="38"/>
      <c r="O40" s="38"/>
      <c r="P40" s="38"/>
      <c r="Q40" s="38"/>
      <c r="R40" s="38"/>
      <c r="S40" s="38"/>
      <c r="T40" s="38"/>
      <c r="U40" s="38"/>
      <c r="V40" s="38"/>
      <c r="W40" s="38"/>
      <c r="X40" s="38"/>
      <c r="Y40" s="38"/>
      <c r="Z40" s="38"/>
      <c r="AA40" s="38">
        <v>40.5</v>
      </c>
      <c r="AB40" s="38"/>
      <c r="AC40" s="38"/>
      <c r="AD40" s="38"/>
      <c r="AE40" s="38"/>
      <c r="AF40" s="38"/>
      <c r="AG40" s="38"/>
      <c r="AH40" s="38"/>
      <c r="AI40" s="38"/>
      <c r="AJ40" s="38"/>
      <c r="AK40" s="38"/>
      <c r="AL40" s="38"/>
      <c r="AM40" s="38"/>
      <c r="AN40" s="38">
        <v>41.52</v>
      </c>
    </row>
    <row r="41" spans="1:40">
      <c r="A41" s="14" t="s">
        <v>154</v>
      </c>
      <c r="B41" s="38">
        <v>16.78</v>
      </c>
      <c r="C41" s="38">
        <v>1.46</v>
      </c>
      <c r="D41" s="38">
        <v>0.84000000000000008</v>
      </c>
      <c r="E41" s="38"/>
      <c r="F41" s="38"/>
      <c r="G41" s="38"/>
      <c r="H41" s="38"/>
      <c r="I41" s="38"/>
      <c r="J41" s="38"/>
      <c r="K41" s="38"/>
      <c r="L41" s="38"/>
      <c r="M41" s="38"/>
      <c r="N41" s="38">
        <v>0.13</v>
      </c>
      <c r="O41" s="38"/>
      <c r="P41" s="38">
        <v>10.389999999999999</v>
      </c>
      <c r="Q41" s="38"/>
      <c r="R41" s="38"/>
      <c r="S41" s="38">
        <v>1.86</v>
      </c>
      <c r="T41" s="38"/>
      <c r="U41" s="38"/>
      <c r="V41" s="38"/>
      <c r="W41" s="38"/>
      <c r="X41" s="38"/>
      <c r="Y41" s="38"/>
      <c r="Z41" s="38"/>
      <c r="AA41" s="38"/>
      <c r="AB41" s="38">
        <v>0.74</v>
      </c>
      <c r="AC41" s="38"/>
      <c r="AD41" s="38"/>
      <c r="AE41" s="38"/>
      <c r="AF41" s="38"/>
      <c r="AG41" s="38"/>
      <c r="AH41" s="38"/>
      <c r="AI41" s="38"/>
      <c r="AJ41" s="38"/>
      <c r="AK41" s="38"/>
      <c r="AL41" s="38"/>
      <c r="AM41" s="38">
        <v>4.2700000000000005</v>
      </c>
      <c r="AN41" s="38">
        <v>36.470000000000006</v>
      </c>
    </row>
    <row r="42" spans="1:40">
      <c r="A42" s="14" t="s">
        <v>177</v>
      </c>
      <c r="B42" s="38"/>
      <c r="C42" s="38"/>
      <c r="D42" s="38"/>
      <c r="E42" s="38"/>
      <c r="F42" s="38"/>
      <c r="G42" s="38"/>
      <c r="H42" s="38"/>
      <c r="I42" s="38"/>
      <c r="J42" s="38"/>
      <c r="K42" s="38">
        <v>31.399999999999995</v>
      </c>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v>31.399999999999995</v>
      </c>
    </row>
    <row r="43" spans="1:40">
      <c r="A43" s="14" t="s">
        <v>169</v>
      </c>
      <c r="B43" s="38"/>
      <c r="C43" s="38"/>
      <c r="D43" s="38"/>
      <c r="E43" s="38"/>
      <c r="F43" s="38"/>
      <c r="G43" s="38"/>
      <c r="H43" s="38"/>
      <c r="I43" s="38"/>
      <c r="J43" s="38"/>
      <c r="K43" s="38"/>
      <c r="L43" s="38">
        <v>0.44</v>
      </c>
      <c r="M43" s="38"/>
      <c r="N43" s="38"/>
      <c r="O43" s="38"/>
      <c r="P43" s="38">
        <v>3.37</v>
      </c>
      <c r="Q43" s="38"/>
      <c r="R43" s="38"/>
      <c r="S43" s="38"/>
      <c r="T43" s="38"/>
      <c r="U43" s="38"/>
      <c r="V43" s="38"/>
      <c r="W43" s="38"/>
      <c r="X43" s="38"/>
      <c r="Y43" s="38"/>
      <c r="Z43" s="38"/>
      <c r="AA43" s="38">
        <v>8.23</v>
      </c>
      <c r="AB43" s="38">
        <v>18.25</v>
      </c>
      <c r="AC43" s="38"/>
      <c r="AD43" s="38"/>
      <c r="AE43" s="38"/>
      <c r="AF43" s="38"/>
      <c r="AG43" s="38"/>
      <c r="AH43" s="38"/>
      <c r="AI43" s="38"/>
      <c r="AJ43" s="38">
        <v>0.35</v>
      </c>
      <c r="AK43" s="38"/>
      <c r="AL43" s="38"/>
      <c r="AM43" s="38"/>
      <c r="AN43" s="38">
        <v>30.64</v>
      </c>
    </row>
    <row r="44" spans="1:40">
      <c r="A44" s="14" t="s">
        <v>173</v>
      </c>
      <c r="B44" s="38"/>
      <c r="C44" s="38"/>
      <c r="D44" s="38"/>
      <c r="E44" s="38"/>
      <c r="F44" s="38"/>
      <c r="G44" s="38"/>
      <c r="H44" s="38"/>
      <c r="I44" s="38"/>
      <c r="J44" s="38"/>
      <c r="K44" s="38"/>
      <c r="L44" s="38"/>
      <c r="M44" s="38"/>
      <c r="N44" s="38"/>
      <c r="O44" s="38"/>
      <c r="P44" s="38">
        <v>0.43</v>
      </c>
      <c r="Q44" s="38"/>
      <c r="R44" s="38"/>
      <c r="S44" s="38"/>
      <c r="T44" s="38"/>
      <c r="U44" s="38"/>
      <c r="V44" s="38"/>
      <c r="W44" s="38"/>
      <c r="X44" s="38"/>
      <c r="Y44" s="38"/>
      <c r="Z44" s="38"/>
      <c r="AA44" s="38">
        <v>28.02</v>
      </c>
      <c r="AB44" s="38"/>
      <c r="AC44" s="38"/>
      <c r="AD44" s="38"/>
      <c r="AE44" s="38"/>
      <c r="AF44" s="38"/>
      <c r="AG44" s="38"/>
      <c r="AH44" s="38"/>
      <c r="AI44" s="38"/>
      <c r="AJ44" s="38"/>
      <c r="AK44" s="38"/>
      <c r="AL44" s="38"/>
      <c r="AM44" s="38"/>
      <c r="AN44" s="38">
        <v>28.45</v>
      </c>
    </row>
    <row r="45" spans="1:40">
      <c r="A45" s="14" t="s">
        <v>170</v>
      </c>
      <c r="B45" s="38"/>
      <c r="C45" s="38">
        <v>20.75</v>
      </c>
      <c r="D45" s="38"/>
      <c r="E45" s="38"/>
      <c r="F45" s="38"/>
      <c r="G45" s="38"/>
      <c r="H45" s="38"/>
      <c r="I45" s="38"/>
      <c r="J45" s="38"/>
      <c r="K45" s="38"/>
      <c r="L45" s="38"/>
      <c r="M45" s="38"/>
      <c r="N45" s="38"/>
      <c r="O45" s="38"/>
      <c r="P45" s="38"/>
      <c r="Q45" s="38"/>
      <c r="R45" s="38"/>
      <c r="S45" s="38"/>
      <c r="T45" s="38"/>
      <c r="U45" s="38"/>
      <c r="V45" s="38"/>
      <c r="W45" s="38"/>
      <c r="X45" s="38"/>
      <c r="Y45" s="38"/>
      <c r="Z45" s="38"/>
      <c r="AA45" s="38">
        <v>7.4799999999999995</v>
      </c>
      <c r="AB45" s="38"/>
      <c r="AC45" s="38"/>
      <c r="AD45" s="38"/>
      <c r="AE45" s="38"/>
      <c r="AF45" s="38"/>
      <c r="AG45" s="38"/>
      <c r="AH45" s="38"/>
      <c r="AI45" s="38"/>
      <c r="AJ45" s="38"/>
      <c r="AK45" s="38"/>
      <c r="AL45" s="38"/>
      <c r="AM45" s="38"/>
      <c r="AN45" s="38">
        <v>28.23</v>
      </c>
    </row>
    <row r="46" spans="1:40">
      <c r="A46" s="14" t="s">
        <v>166</v>
      </c>
      <c r="B46" s="38"/>
      <c r="C46" s="38"/>
      <c r="D46" s="38">
        <v>0.72</v>
      </c>
      <c r="E46" s="38"/>
      <c r="F46" s="38"/>
      <c r="G46" s="38"/>
      <c r="H46" s="38"/>
      <c r="I46" s="38"/>
      <c r="J46" s="38"/>
      <c r="K46" s="38"/>
      <c r="L46" s="38"/>
      <c r="M46" s="38"/>
      <c r="N46" s="38"/>
      <c r="O46" s="38"/>
      <c r="P46" s="38">
        <v>17.060000000000002</v>
      </c>
      <c r="Q46" s="38"/>
      <c r="R46" s="38"/>
      <c r="S46" s="38"/>
      <c r="T46" s="38"/>
      <c r="U46" s="38"/>
      <c r="V46" s="38"/>
      <c r="W46" s="38"/>
      <c r="X46" s="38"/>
      <c r="Y46" s="38"/>
      <c r="Z46" s="38"/>
      <c r="AA46" s="38"/>
      <c r="AB46" s="38"/>
      <c r="AC46" s="38"/>
      <c r="AD46" s="38"/>
      <c r="AE46" s="38">
        <v>3.93</v>
      </c>
      <c r="AF46" s="38"/>
      <c r="AG46" s="38"/>
      <c r="AH46" s="38"/>
      <c r="AI46" s="38">
        <v>1.56</v>
      </c>
      <c r="AJ46" s="38">
        <v>1.5499999999999998</v>
      </c>
      <c r="AK46" s="38"/>
      <c r="AL46" s="38"/>
      <c r="AM46" s="38">
        <v>0.8</v>
      </c>
      <c r="AN46" s="38">
        <v>25.62</v>
      </c>
    </row>
    <row r="47" spans="1:40">
      <c r="A47" s="14" t="s">
        <v>175</v>
      </c>
      <c r="B47" s="38"/>
      <c r="C47" s="38"/>
      <c r="D47" s="38"/>
      <c r="E47" s="38"/>
      <c r="F47" s="38"/>
      <c r="G47" s="38"/>
      <c r="H47" s="38"/>
      <c r="I47" s="38"/>
      <c r="J47" s="38"/>
      <c r="K47" s="38">
        <v>7.0000000000000007E-2</v>
      </c>
      <c r="L47" s="38"/>
      <c r="M47" s="38"/>
      <c r="N47" s="38"/>
      <c r="O47" s="38"/>
      <c r="P47" s="38">
        <v>0.67</v>
      </c>
      <c r="Q47" s="38"/>
      <c r="R47" s="38"/>
      <c r="S47" s="38">
        <v>1.76</v>
      </c>
      <c r="T47" s="38"/>
      <c r="U47" s="38"/>
      <c r="V47" s="38"/>
      <c r="W47" s="38"/>
      <c r="X47" s="38"/>
      <c r="Y47" s="38"/>
      <c r="Z47" s="38"/>
      <c r="AA47" s="38"/>
      <c r="AB47" s="38"/>
      <c r="AC47" s="38"/>
      <c r="AD47" s="38"/>
      <c r="AE47" s="38"/>
      <c r="AF47" s="38"/>
      <c r="AG47" s="38"/>
      <c r="AH47" s="38">
        <v>0.53</v>
      </c>
      <c r="AI47" s="38"/>
      <c r="AJ47" s="38"/>
      <c r="AK47" s="38"/>
      <c r="AL47" s="38"/>
      <c r="AM47" s="38">
        <v>22.380000000000003</v>
      </c>
      <c r="AN47" s="38">
        <v>25.410000000000004</v>
      </c>
    </row>
    <row r="48" spans="1:40">
      <c r="A48" s="14" t="s">
        <v>167</v>
      </c>
      <c r="B48" s="38"/>
      <c r="C48" s="38">
        <v>21.689999999999998</v>
      </c>
      <c r="D48" s="38"/>
      <c r="E48" s="38"/>
      <c r="F48" s="38"/>
      <c r="G48" s="38"/>
      <c r="H48" s="38"/>
      <c r="I48" s="38"/>
      <c r="J48" s="38"/>
      <c r="K48" s="38"/>
      <c r="L48" s="38"/>
      <c r="M48" s="38"/>
      <c r="N48" s="38"/>
      <c r="O48" s="38"/>
      <c r="P48" s="38"/>
      <c r="Q48" s="38"/>
      <c r="R48" s="38"/>
      <c r="S48" s="38"/>
      <c r="T48" s="38"/>
      <c r="U48" s="38"/>
      <c r="V48" s="38"/>
      <c r="W48" s="38"/>
      <c r="X48" s="38"/>
      <c r="Y48" s="38"/>
      <c r="Z48" s="38"/>
      <c r="AA48" s="38">
        <v>3.02</v>
      </c>
      <c r="AB48" s="38"/>
      <c r="AC48" s="38"/>
      <c r="AD48" s="38"/>
      <c r="AE48" s="38"/>
      <c r="AF48" s="38"/>
      <c r="AG48" s="38"/>
      <c r="AH48" s="38"/>
      <c r="AI48" s="38"/>
      <c r="AJ48" s="38"/>
      <c r="AK48" s="38"/>
      <c r="AL48" s="38"/>
      <c r="AM48" s="38"/>
      <c r="AN48" s="38">
        <v>24.709999999999997</v>
      </c>
    </row>
    <row r="49" spans="1:40">
      <c r="A49" s="14" t="s">
        <v>168</v>
      </c>
      <c r="B49" s="38"/>
      <c r="C49" s="38">
        <v>1.1200000000000001</v>
      </c>
      <c r="D49" s="38"/>
      <c r="E49" s="38"/>
      <c r="F49" s="38"/>
      <c r="G49" s="38"/>
      <c r="H49" s="38"/>
      <c r="I49" s="38">
        <v>2.88</v>
      </c>
      <c r="J49" s="38"/>
      <c r="K49" s="38">
        <v>1.18</v>
      </c>
      <c r="L49" s="38"/>
      <c r="M49" s="38"/>
      <c r="N49" s="38"/>
      <c r="O49" s="38"/>
      <c r="P49" s="38">
        <v>8.1</v>
      </c>
      <c r="Q49" s="38"/>
      <c r="R49" s="38"/>
      <c r="S49" s="38">
        <v>2.83</v>
      </c>
      <c r="T49" s="38"/>
      <c r="U49" s="38"/>
      <c r="V49" s="38"/>
      <c r="W49" s="38"/>
      <c r="X49" s="38"/>
      <c r="Y49" s="38"/>
      <c r="Z49" s="38"/>
      <c r="AA49" s="38"/>
      <c r="AB49" s="38">
        <v>1.77</v>
      </c>
      <c r="AC49" s="38"/>
      <c r="AD49" s="38"/>
      <c r="AE49" s="38"/>
      <c r="AF49" s="38"/>
      <c r="AG49" s="38"/>
      <c r="AH49" s="38">
        <v>0.37</v>
      </c>
      <c r="AI49" s="38"/>
      <c r="AJ49" s="38">
        <v>0.26</v>
      </c>
      <c r="AK49" s="38"/>
      <c r="AL49" s="38"/>
      <c r="AM49" s="38"/>
      <c r="AN49" s="38">
        <v>18.510000000000002</v>
      </c>
    </row>
    <row r="50" spans="1:40">
      <c r="A50" s="14" t="s">
        <v>179</v>
      </c>
      <c r="B50" s="38"/>
      <c r="C50" s="38"/>
      <c r="D50" s="38"/>
      <c r="E50" s="38"/>
      <c r="F50" s="38"/>
      <c r="G50" s="38"/>
      <c r="H50" s="38"/>
      <c r="I50" s="38"/>
      <c r="J50" s="38"/>
      <c r="K50" s="38"/>
      <c r="L50" s="38"/>
      <c r="M50" s="38"/>
      <c r="N50" s="38"/>
      <c r="O50" s="38"/>
      <c r="P50" s="38">
        <v>6.04</v>
      </c>
      <c r="Q50" s="38"/>
      <c r="R50" s="38"/>
      <c r="S50" s="38"/>
      <c r="T50" s="38"/>
      <c r="U50" s="38"/>
      <c r="V50" s="38"/>
      <c r="W50" s="38"/>
      <c r="X50" s="38"/>
      <c r="Y50" s="38"/>
      <c r="Z50" s="38"/>
      <c r="AA50" s="38">
        <v>9.4700000000000006</v>
      </c>
      <c r="AB50" s="38"/>
      <c r="AC50" s="38"/>
      <c r="AD50" s="38"/>
      <c r="AE50" s="38"/>
      <c r="AF50" s="38"/>
      <c r="AG50" s="38"/>
      <c r="AH50" s="38"/>
      <c r="AI50" s="38"/>
      <c r="AJ50" s="38"/>
      <c r="AK50" s="38"/>
      <c r="AL50" s="38"/>
      <c r="AM50" s="38"/>
      <c r="AN50" s="38">
        <v>15.510000000000002</v>
      </c>
    </row>
    <row r="51" spans="1:40">
      <c r="A51" s="14" t="s">
        <v>172</v>
      </c>
      <c r="B51" s="38"/>
      <c r="C51" s="38">
        <v>0.38</v>
      </c>
      <c r="D51" s="38"/>
      <c r="E51" s="38"/>
      <c r="F51" s="38"/>
      <c r="G51" s="38"/>
      <c r="H51" s="38"/>
      <c r="I51" s="38"/>
      <c r="J51" s="38"/>
      <c r="K51" s="38"/>
      <c r="L51" s="38"/>
      <c r="M51" s="38">
        <v>0.02</v>
      </c>
      <c r="N51" s="38"/>
      <c r="O51" s="38"/>
      <c r="P51" s="38">
        <v>1.33</v>
      </c>
      <c r="Q51" s="38"/>
      <c r="R51" s="38"/>
      <c r="S51" s="38"/>
      <c r="T51" s="38"/>
      <c r="U51" s="38">
        <v>1.86</v>
      </c>
      <c r="V51" s="38"/>
      <c r="W51" s="38"/>
      <c r="X51" s="38"/>
      <c r="Y51" s="38"/>
      <c r="Z51" s="38">
        <v>3</v>
      </c>
      <c r="AA51" s="38"/>
      <c r="AB51" s="38"/>
      <c r="AC51" s="38"/>
      <c r="AD51" s="38"/>
      <c r="AE51" s="38">
        <v>3.59</v>
      </c>
      <c r="AF51" s="38"/>
      <c r="AG51" s="38"/>
      <c r="AH51" s="38"/>
      <c r="AI51" s="38"/>
      <c r="AJ51" s="38"/>
      <c r="AK51" s="38">
        <v>0.04</v>
      </c>
      <c r="AL51" s="38">
        <v>0.74</v>
      </c>
      <c r="AM51" s="38">
        <v>0.7</v>
      </c>
      <c r="AN51" s="38">
        <v>11.659999999999998</v>
      </c>
    </row>
    <row r="52" spans="1:40">
      <c r="A52" s="14" t="s">
        <v>184</v>
      </c>
      <c r="B52" s="38">
        <v>10.5</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v>10.5</v>
      </c>
    </row>
    <row r="53" spans="1:40">
      <c r="A53" s="14" t="s">
        <v>171</v>
      </c>
      <c r="B53" s="38"/>
      <c r="C53" s="38"/>
      <c r="D53" s="38"/>
      <c r="E53" s="38"/>
      <c r="F53" s="38"/>
      <c r="G53" s="38"/>
      <c r="H53" s="38"/>
      <c r="I53" s="38"/>
      <c r="J53" s="38"/>
      <c r="K53" s="38"/>
      <c r="L53" s="38"/>
      <c r="M53" s="38"/>
      <c r="N53" s="38"/>
      <c r="O53" s="38"/>
      <c r="P53" s="38"/>
      <c r="Q53" s="38"/>
      <c r="R53" s="38"/>
      <c r="S53" s="38">
        <v>0.18</v>
      </c>
      <c r="T53" s="38"/>
      <c r="U53" s="38"/>
      <c r="V53" s="38"/>
      <c r="W53" s="38"/>
      <c r="X53" s="38"/>
      <c r="Y53" s="38"/>
      <c r="Z53" s="38"/>
      <c r="AA53" s="38"/>
      <c r="AB53" s="38">
        <v>2.29</v>
      </c>
      <c r="AC53" s="38"/>
      <c r="AD53" s="38"/>
      <c r="AE53" s="38"/>
      <c r="AF53" s="38"/>
      <c r="AG53" s="38"/>
      <c r="AH53" s="38">
        <v>0.22</v>
      </c>
      <c r="AI53" s="38"/>
      <c r="AJ53" s="38"/>
      <c r="AK53" s="38"/>
      <c r="AL53" s="38"/>
      <c r="AM53" s="38">
        <v>4.5600000000000005</v>
      </c>
      <c r="AN53" s="38">
        <v>7.2500000000000009</v>
      </c>
    </row>
    <row r="54" spans="1:40">
      <c r="A54" s="14" t="s">
        <v>189</v>
      </c>
      <c r="B54" s="38">
        <v>2.39</v>
      </c>
      <c r="C54" s="38"/>
      <c r="D54" s="38">
        <v>1.1299999999999999</v>
      </c>
      <c r="E54" s="38"/>
      <c r="F54" s="38"/>
      <c r="G54" s="38"/>
      <c r="H54" s="38"/>
      <c r="I54" s="38"/>
      <c r="J54" s="38"/>
      <c r="K54" s="38"/>
      <c r="L54" s="38"/>
      <c r="M54" s="38">
        <v>0.19</v>
      </c>
      <c r="N54" s="38"/>
      <c r="O54" s="38"/>
      <c r="P54" s="38">
        <v>0.92</v>
      </c>
      <c r="Q54" s="38"/>
      <c r="R54" s="38"/>
      <c r="S54" s="38"/>
      <c r="T54" s="38"/>
      <c r="U54" s="38"/>
      <c r="V54" s="38"/>
      <c r="W54" s="38"/>
      <c r="X54" s="38"/>
      <c r="Y54" s="38"/>
      <c r="Z54" s="38"/>
      <c r="AA54" s="38"/>
      <c r="AB54" s="38"/>
      <c r="AC54" s="38"/>
      <c r="AD54" s="38"/>
      <c r="AE54" s="38"/>
      <c r="AF54" s="38"/>
      <c r="AG54" s="38"/>
      <c r="AH54" s="38"/>
      <c r="AI54" s="38"/>
      <c r="AJ54" s="38">
        <v>0.33</v>
      </c>
      <c r="AK54" s="38"/>
      <c r="AL54" s="38"/>
      <c r="AM54" s="38"/>
      <c r="AN54" s="38">
        <v>4.96</v>
      </c>
    </row>
    <row r="55" spans="1:40">
      <c r="A55" s="14" t="s">
        <v>187</v>
      </c>
      <c r="B55" s="38">
        <v>1.22</v>
      </c>
      <c r="C55" s="38">
        <v>0.27</v>
      </c>
      <c r="D55" s="38"/>
      <c r="E55" s="38"/>
      <c r="F55" s="38"/>
      <c r="G55" s="38"/>
      <c r="H55" s="38"/>
      <c r="I55" s="38"/>
      <c r="J55" s="38"/>
      <c r="K55" s="38"/>
      <c r="L55" s="38"/>
      <c r="M55" s="38"/>
      <c r="N55" s="38"/>
      <c r="O55" s="38"/>
      <c r="P55" s="38">
        <v>2.84</v>
      </c>
      <c r="Q55" s="38"/>
      <c r="R55" s="38"/>
      <c r="S55" s="38"/>
      <c r="T55" s="38"/>
      <c r="U55" s="38"/>
      <c r="V55" s="38"/>
      <c r="W55" s="38"/>
      <c r="X55" s="38"/>
      <c r="Y55" s="38"/>
      <c r="Z55" s="38"/>
      <c r="AA55" s="38">
        <v>0.06</v>
      </c>
      <c r="AB55" s="38">
        <v>0.31</v>
      </c>
      <c r="AC55" s="38"/>
      <c r="AD55" s="38"/>
      <c r="AE55" s="38"/>
      <c r="AF55" s="38"/>
      <c r="AG55" s="38"/>
      <c r="AH55" s="38"/>
      <c r="AI55" s="38"/>
      <c r="AJ55" s="38"/>
      <c r="AK55" s="38"/>
      <c r="AL55" s="38"/>
      <c r="AM55" s="38"/>
      <c r="AN55" s="38">
        <v>4.6999999999999993</v>
      </c>
    </row>
    <row r="56" spans="1:40">
      <c r="A56" s="14" t="s">
        <v>176</v>
      </c>
      <c r="B56" s="38">
        <v>0.22</v>
      </c>
      <c r="C56" s="38"/>
      <c r="D56" s="38"/>
      <c r="E56" s="38"/>
      <c r="F56" s="38"/>
      <c r="G56" s="38"/>
      <c r="H56" s="38"/>
      <c r="I56" s="38"/>
      <c r="J56" s="38"/>
      <c r="K56" s="38"/>
      <c r="L56" s="38"/>
      <c r="M56" s="38"/>
      <c r="N56" s="38"/>
      <c r="O56" s="38"/>
      <c r="P56" s="38"/>
      <c r="Q56" s="38"/>
      <c r="R56" s="38"/>
      <c r="S56" s="38">
        <v>7.0000000000000007E-2</v>
      </c>
      <c r="T56" s="38"/>
      <c r="U56" s="38"/>
      <c r="V56" s="38"/>
      <c r="W56" s="38"/>
      <c r="X56" s="38"/>
      <c r="Y56" s="38"/>
      <c r="Z56" s="38"/>
      <c r="AA56" s="38"/>
      <c r="AB56" s="38"/>
      <c r="AC56" s="38"/>
      <c r="AD56" s="38">
        <v>0.22</v>
      </c>
      <c r="AE56" s="38"/>
      <c r="AF56" s="38"/>
      <c r="AG56" s="38"/>
      <c r="AH56" s="38"/>
      <c r="AI56" s="38"/>
      <c r="AJ56" s="38"/>
      <c r="AK56" s="38"/>
      <c r="AL56" s="38"/>
      <c r="AM56" s="38">
        <v>3.64</v>
      </c>
      <c r="AN56" s="38">
        <v>4.1500000000000004</v>
      </c>
    </row>
    <row r="57" spans="1:40">
      <c r="A57" s="14" t="s">
        <v>209</v>
      </c>
      <c r="B57" s="38"/>
      <c r="C57" s="38"/>
      <c r="D57" s="38"/>
      <c r="E57" s="38"/>
      <c r="F57" s="38"/>
      <c r="G57" s="38"/>
      <c r="H57" s="38"/>
      <c r="I57" s="38"/>
      <c r="J57" s="38"/>
      <c r="K57" s="38"/>
      <c r="L57" s="38"/>
      <c r="M57" s="38"/>
      <c r="N57" s="38"/>
      <c r="O57" s="38"/>
      <c r="P57" s="38"/>
      <c r="Q57" s="38"/>
      <c r="R57" s="38"/>
      <c r="S57" s="38">
        <v>4.03</v>
      </c>
      <c r="T57" s="38"/>
      <c r="U57" s="38"/>
      <c r="V57" s="38"/>
      <c r="W57" s="38"/>
      <c r="X57" s="38"/>
      <c r="Y57" s="38"/>
      <c r="Z57" s="38"/>
      <c r="AA57" s="38"/>
      <c r="AB57" s="38"/>
      <c r="AC57" s="38"/>
      <c r="AD57" s="38"/>
      <c r="AE57" s="38"/>
      <c r="AF57" s="38"/>
      <c r="AG57" s="38"/>
      <c r="AH57" s="38"/>
      <c r="AI57" s="38"/>
      <c r="AJ57" s="38"/>
      <c r="AK57" s="38"/>
      <c r="AL57" s="38"/>
      <c r="AM57" s="38"/>
      <c r="AN57" s="38">
        <v>4.03</v>
      </c>
    </row>
    <row r="58" spans="1:40">
      <c r="A58" s="14" t="s">
        <v>194</v>
      </c>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v>3.45</v>
      </c>
      <c r="AC58" s="38"/>
      <c r="AD58" s="38"/>
      <c r="AE58" s="38"/>
      <c r="AF58" s="38"/>
      <c r="AG58" s="38"/>
      <c r="AH58" s="38"/>
      <c r="AI58" s="38"/>
      <c r="AJ58" s="38"/>
      <c r="AK58" s="38"/>
      <c r="AL58" s="38"/>
      <c r="AM58" s="38"/>
      <c r="AN58" s="38">
        <v>3.45</v>
      </c>
    </row>
    <row r="59" spans="1:40">
      <c r="A59" s="14" t="s">
        <v>192</v>
      </c>
      <c r="B59" s="38"/>
      <c r="C59" s="38"/>
      <c r="D59" s="38"/>
      <c r="E59" s="38"/>
      <c r="F59" s="38"/>
      <c r="G59" s="38"/>
      <c r="H59" s="38"/>
      <c r="I59" s="38"/>
      <c r="J59" s="38"/>
      <c r="K59" s="38"/>
      <c r="L59" s="38"/>
      <c r="M59" s="38"/>
      <c r="N59" s="38"/>
      <c r="O59" s="38"/>
      <c r="P59" s="38"/>
      <c r="Q59" s="38"/>
      <c r="R59" s="38"/>
      <c r="S59" s="38">
        <v>1.1499999999999999</v>
      </c>
      <c r="T59" s="38"/>
      <c r="U59" s="38"/>
      <c r="V59" s="38"/>
      <c r="W59" s="38"/>
      <c r="X59" s="38"/>
      <c r="Y59" s="38"/>
      <c r="Z59" s="38"/>
      <c r="AA59" s="38"/>
      <c r="AB59" s="38"/>
      <c r="AC59" s="38"/>
      <c r="AD59" s="38"/>
      <c r="AE59" s="38"/>
      <c r="AF59" s="38"/>
      <c r="AG59" s="38"/>
      <c r="AH59" s="38">
        <v>1.1100000000000001</v>
      </c>
      <c r="AI59" s="38"/>
      <c r="AJ59" s="38">
        <v>0.13</v>
      </c>
      <c r="AK59" s="38"/>
      <c r="AL59" s="38"/>
      <c r="AM59" s="38">
        <v>0.97</v>
      </c>
      <c r="AN59" s="38">
        <v>3.3599999999999994</v>
      </c>
    </row>
    <row r="60" spans="1:40">
      <c r="A60" s="14" t="s">
        <v>174</v>
      </c>
      <c r="B60" s="38">
        <v>1.03</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v>2.25</v>
      </c>
      <c r="AK60" s="38"/>
      <c r="AL60" s="38"/>
      <c r="AM60" s="38"/>
      <c r="AN60" s="38">
        <v>3.2800000000000002</v>
      </c>
    </row>
    <row r="61" spans="1:40">
      <c r="A61" s="14" t="s">
        <v>193</v>
      </c>
      <c r="B61" s="38"/>
      <c r="C61" s="38"/>
      <c r="D61" s="38"/>
      <c r="E61" s="38"/>
      <c r="F61" s="38"/>
      <c r="G61" s="38"/>
      <c r="H61" s="38"/>
      <c r="I61" s="38"/>
      <c r="J61" s="38"/>
      <c r="K61" s="38"/>
      <c r="L61" s="38"/>
      <c r="M61" s="38"/>
      <c r="N61" s="38"/>
      <c r="O61" s="38"/>
      <c r="P61" s="38"/>
      <c r="Q61" s="38"/>
      <c r="R61" s="38"/>
      <c r="S61" s="38">
        <v>2.3200000000000003</v>
      </c>
      <c r="T61" s="38"/>
      <c r="U61" s="38"/>
      <c r="V61" s="38"/>
      <c r="W61" s="38"/>
      <c r="X61" s="38"/>
      <c r="Y61" s="38"/>
      <c r="Z61" s="38"/>
      <c r="AA61" s="38"/>
      <c r="AB61" s="38"/>
      <c r="AC61" s="38"/>
      <c r="AD61" s="38"/>
      <c r="AE61" s="38"/>
      <c r="AF61" s="38"/>
      <c r="AG61" s="38"/>
      <c r="AH61" s="38"/>
      <c r="AI61" s="38"/>
      <c r="AJ61" s="38"/>
      <c r="AK61" s="38"/>
      <c r="AL61" s="38"/>
      <c r="AM61" s="38">
        <v>0.69</v>
      </c>
      <c r="AN61" s="38">
        <v>3.0100000000000002</v>
      </c>
    </row>
    <row r="62" spans="1:40">
      <c r="A62" s="14" t="s">
        <v>182</v>
      </c>
      <c r="B62" s="38"/>
      <c r="C62" s="38"/>
      <c r="D62" s="38"/>
      <c r="E62" s="38"/>
      <c r="F62" s="38"/>
      <c r="G62" s="38"/>
      <c r="H62" s="38"/>
      <c r="I62" s="38"/>
      <c r="J62" s="38"/>
      <c r="K62" s="38"/>
      <c r="L62" s="38"/>
      <c r="M62" s="38"/>
      <c r="N62" s="38"/>
      <c r="O62" s="38"/>
      <c r="P62" s="38">
        <v>2.2999999999999998</v>
      </c>
      <c r="Q62" s="38"/>
      <c r="R62" s="38"/>
      <c r="S62" s="38"/>
      <c r="T62" s="38"/>
      <c r="U62" s="38">
        <v>0.14000000000000001</v>
      </c>
      <c r="V62" s="38"/>
      <c r="W62" s="38"/>
      <c r="X62" s="38"/>
      <c r="Y62" s="38"/>
      <c r="Z62" s="38">
        <v>0.04</v>
      </c>
      <c r="AA62" s="38"/>
      <c r="AB62" s="38"/>
      <c r="AC62" s="38"/>
      <c r="AD62" s="38"/>
      <c r="AE62" s="38"/>
      <c r="AF62" s="38">
        <v>0.3</v>
      </c>
      <c r="AG62" s="38"/>
      <c r="AH62" s="38"/>
      <c r="AI62" s="38"/>
      <c r="AJ62" s="38"/>
      <c r="AK62" s="38"/>
      <c r="AL62" s="38"/>
      <c r="AM62" s="38"/>
      <c r="AN62" s="38">
        <v>2.78</v>
      </c>
    </row>
    <row r="63" spans="1:40">
      <c r="A63" s="14" t="s">
        <v>196</v>
      </c>
      <c r="B63" s="38"/>
      <c r="C63" s="38"/>
      <c r="D63" s="38"/>
      <c r="E63" s="38"/>
      <c r="F63" s="38"/>
      <c r="G63" s="38"/>
      <c r="H63" s="38"/>
      <c r="I63" s="38">
        <v>1.64</v>
      </c>
      <c r="J63" s="38"/>
      <c r="K63" s="38"/>
      <c r="L63" s="38"/>
      <c r="M63" s="38"/>
      <c r="N63" s="38"/>
      <c r="O63" s="38"/>
      <c r="P63" s="38">
        <v>1.1000000000000001</v>
      </c>
      <c r="Q63" s="38"/>
      <c r="R63" s="38"/>
      <c r="S63" s="38"/>
      <c r="T63" s="38"/>
      <c r="U63" s="38"/>
      <c r="V63" s="38"/>
      <c r="W63" s="38"/>
      <c r="X63" s="38"/>
      <c r="Y63" s="38"/>
      <c r="Z63" s="38"/>
      <c r="AA63" s="38"/>
      <c r="AB63" s="38"/>
      <c r="AC63" s="38"/>
      <c r="AD63" s="38"/>
      <c r="AE63" s="38"/>
      <c r="AF63" s="38"/>
      <c r="AG63" s="38"/>
      <c r="AH63" s="38"/>
      <c r="AI63" s="38"/>
      <c r="AJ63" s="38"/>
      <c r="AK63" s="38"/>
      <c r="AL63" s="38"/>
      <c r="AM63" s="38"/>
      <c r="AN63" s="38">
        <v>2.74</v>
      </c>
    </row>
    <row r="64" spans="1:40">
      <c r="A64" s="14" t="s">
        <v>181</v>
      </c>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v>1.86</v>
      </c>
      <c r="AB64" s="38"/>
      <c r="AC64" s="38"/>
      <c r="AD64" s="38"/>
      <c r="AE64" s="38"/>
      <c r="AF64" s="38"/>
      <c r="AG64" s="38"/>
      <c r="AH64" s="38"/>
      <c r="AI64" s="38"/>
      <c r="AJ64" s="38"/>
      <c r="AK64" s="38"/>
      <c r="AL64" s="38"/>
      <c r="AM64" s="38">
        <v>0.75</v>
      </c>
      <c r="AN64" s="38">
        <v>2.6100000000000003</v>
      </c>
    </row>
    <row r="65" spans="1:40">
      <c r="A65" s="14" t="s">
        <v>188</v>
      </c>
      <c r="B65" s="38"/>
      <c r="C65" s="38"/>
      <c r="D65" s="38"/>
      <c r="E65" s="38"/>
      <c r="F65" s="38"/>
      <c r="G65" s="38"/>
      <c r="H65" s="38"/>
      <c r="I65" s="38"/>
      <c r="J65" s="38"/>
      <c r="K65" s="38">
        <v>2.5700000000000003</v>
      </c>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v>2.5700000000000003</v>
      </c>
    </row>
    <row r="66" spans="1:40">
      <c r="A66" s="14" t="s">
        <v>198</v>
      </c>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v>0.33</v>
      </c>
      <c r="AC66" s="38"/>
      <c r="AD66" s="38"/>
      <c r="AE66" s="38"/>
      <c r="AF66" s="38">
        <v>0.09</v>
      </c>
      <c r="AG66" s="38"/>
      <c r="AH66" s="38"/>
      <c r="AI66" s="38"/>
      <c r="AJ66" s="38">
        <v>2.0999999999999996</v>
      </c>
      <c r="AK66" s="38"/>
      <c r="AL66" s="38"/>
      <c r="AM66" s="38"/>
      <c r="AN66" s="38">
        <v>2.5199999999999996</v>
      </c>
    </row>
    <row r="67" spans="1:40">
      <c r="A67" s="14" t="s">
        <v>218</v>
      </c>
      <c r="B67" s="38"/>
      <c r="C67" s="38">
        <v>2.48</v>
      </c>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v>2.48</v>
      </c>
    </row>
    <row r="68" spans="1:40">
      <c r="A68" s="14" t="s">
        <v>202</v>
      </c>
      <c r="B68" s="38"/>
      <c r="C68" s="38"/>
      <c r="D68" s="38"/>
      <c r="E68" s="38"/>
      <c r="F68" s="38"/>
      <c r="G68" s="38"/>
      <c r="H68" s="38"/>
      <c r="I68" s="38"/>
      <c r="J68" s="38"/>
      <c r="K68" s="38"/>
      <c r="L68" s="38"/>
      <c r="M68" s="38"/>
      <c r="N68" s="38"/>
      <c r="O68" s="38"/>
      <c r="P68" s="38"/>
      <c r="Q68" s="38"/>
      <c r="R68" s="38"/>
      <c r="S68" s="38">
        <v>2.13</v>
      </c>
      <c r="T68" s="38"/>
      <c r="U68" s="38"/>
      <c r="V68" s="38"/>
      <c r="W68" s="38"/>
      <c r="X68" s="38"/>
      <c r="Y68" s="38"/>
      <c r="Z68" s="38"/>
      <c r="AA68" s="38"/>
      <c r="AB68" s="38"/>
      <c r="AC68" s="38"/>
      <c r="AD68" s="38"/>
      <c r="AE68" s="38"/>
      <c r="AF68" s="38"/>
      <c r="AG68" s="38"/>
      <c r="AH68" s="38"/>
      <c r="AI68" s="38"/>
      <c r="AJ68" s="38">
        <v>0.11</v>
      </c>
      <c r="AK68" s="38"/>
      <c r="AL68" s="38"/>
      <c r="AM68" s="38"/>
      <c r="AN68" s="38">
        <v>2.2399999999999998</v>
      </c>
    </row>
    <row r="69" spans="1:40">
      <c r="A69" s="14" t="s">
        <v>199</v>
      </c>
      <c r="B69" s="38"/>
      <c r="C69" s="38"/>
      <c r="D69" s="38"/>
      <c r="E69" s="38"/>
      <c r="F69" s="38"/>
      <c r="G69" s="38"/>
      <c r="H69" s="38"/>
      <c r="I69" s="38"/>
      <c r="J69" s="38"/>
      <c r="K69" s="38"/>
      <c r="L69" s="38">
        <v>1.49</v>
      </c>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v>1.49</v>
      </c>
    </row>
    <row r="70" spans="1:40">
      <c r="A70" s="14" t="s">
        <v>207</v>
      </c>
      <c r="B70" s="38"/>
      <c r="C70" s="38"/>
      <c r="D70" s="38"/>
      <c r="E70" s="38"/>
      <c r="F70" s="38"/>
      <c r="G70" s="38"/>
      <c r="H70" s="38"/>
      <c r="I70" s="38"/>
      <c r="J70" s="38"/>
      <c r="K70" s="38"/>
      <c r="L70" s="38"/>
      <c r="M70" s="38">
        <v>0.31</v>
      </c>
      <c r="N70" s="38"/>
      <c r="O70" s="38"/>
      <c r="P70" s="38">
        <v>0.03</v>
      </c>
      <c r="Q70" s="38"/>
      <c r="R70" s="38"/>
      <c r="S70" s="38"/>
      <c r="T70" s="38"/>
      <c r="U70" s="38">
        <v>1.1299999999999999</v>
      </c>
      <c r="V70" s="38"/>
      <c r="W70" s="38"/>
      <c r="X70" s="38"/>
      <c r="Y70" s="38"/>
      <c r="Z70" s="38"/>
      <c r="AA70" s="38"/>
      <c r="AB70" s="38"/>
      <c r="AC70" s="38"/>
      <c r="AD70" s="38"/>
      <c r="AE70" s="38"/>
      <c r="AF70" s="38"/>
      <c r="AG70" s="38"/>
      <c r="AH70" s="38"/>
      <c r="AI70" s="38"/>
      <c r="AJ70" s="38"/>
      <c r="AK70" s="38"/>
      <c r="AL70" s="38"/>
      <c r="AM70" s="38"/>
      <c r="AN70" s="38">
        <v>1.4699999999999998</v>
      </c>
    </row>
    <row r="71" spans="1:40">
      <c r="A71" s="14" t="s">
        <v>186</v>
      </c>
      <c r="B71" s="38"/>
      <c r="C71" s="38"/>
      <c r="D71" s="38"/>
      <c r="E71" s="38"/>
      <c r="F71" s="38"/>
      <c r="G71" s="38"/>
      <c r="H71" s="38"/>
      <c r="I71" s="38"/>
      <c r="J71" s="38"/>
      <c r="K71" s="38"/>
      <c r="L71" s="38"/>
      <c r="M71" s="38"/>
      <c r="N71" s="38"/>
      <c r="O71" s="38"/>
      <c r="P71" s="38"/>
      <c r="Q71" s="38"/>
      <c r="R71" s="38"/>
      <c r="S71" s="38">
        <v>0.25</v>
      </c>
      <c r="T71" s="38"/>
      <c r="U71" s="38"/>
      <c r="V71" s="38"/>
      <c r="W71" s="38"/>
      <c r="X71" s="38"/>
      <c r="Y71" s="38"/>
      <c r="Z71" s="38"/>
      <c r="AA71" s="38">
        <v>0.69</v>
      </c>
      <c r="AB71" s="38"/>
      <c r="AC71" s="38"/>
      <c r="AD71" s="38"/>
      <c r="AE71" s="38"/>
      <c r="AF71" s="38"/>
      <c r="AG71" s="38"/>
      <c r="AH71" s="38"/>
      <c r="AI71" s="38"/>
      <c r="AJ71" s="38"/>
      <c r="AK71" s="38"/>
      <c r="AL71" s="38">
        <v>0.14000000000000001</v>
      </c>
      <c r="AM71" s="38"/>
      <c r="AN71" s="38">
        <v>1.08</v>
      </c>
    </row>
    <row r="72" spans="1:40">
      <c r="A72" s="14" t="s">
        <v>185</v>
      </c>
      <c r="B72" s="38"/>
      <c r="C72" s="38"/>
      <c r="D72" s="38"/>
      <c r="E72" s="38"/>
      <c r="F72" s="38"/>
      <c r="G72" s="38"/>
      <c r="H72" s="38">
        <v>0.45999999999999996</v>
      </c>
      <c r="I72" s="38"/>
      <c r="J72" s="38"/>
      <c r="K72" s="38"/>
      <c r="L72" s="38"/>
      <c r="M72" s="38"/>
      <c r="N72" s="38"/>
      <c r="O72" s="38"/>
      <c r="P72" s="38"/>
      <c r="Q72" s="38"/>
      <c r="R72" s="38"/>
      <c r="S72" s="38"/>
      <c r="T72" s="38"/>
      <c r="U72" s="38"/>
      <c r="V72" s="38">
        <v>0.31</v>
      </c>
      <c r="W72" s="38"/>
      <c r="X72" s="38"/>
      <c r="Y72" s="38"/>
      <c r="Z72" s="38"/>
      <c r="AA72" s="38"/>
      <c r="AB72" s="38"/>
      <c r="AC72" s="38"/>
      <c r="AD72" s="38"/>
      <c r="AE72" s="38"/>
      <c r="AF72" s="38"/>
      <c r="AG72" s="38"/>
      <c r="AH72" s="38"/>
      <c r="AI72" s="38"/>
      <c r="AJ72" s="38"/>
      <c r="AK72" s="38"/>
      <c r="AL72" s="38"/>
      <c r="AM72" s="38"/>
      <c r="AN72" s="38">
        <v>0.77</v>
      </c>
    </row>
    <row r="73" spans="1:40">
      <c r="A73" s="14" t="s">
        <v>190</v>
      </c>
      <c r="B73" s="38"/>
      <c r="C73" s="38"/>
      <c r="D73" s="38"/>
      <c r="E73" s="38"/>
      <c r="F73" s="38"/>
      <c r="G73" s="38"/>
      <c r="H73" s="38"/>
      <c r="I73" s="38"/>
      <c r="J73" s="38"/>
      <c r="K73" s="38"/>
      <c r="L73" s="38"/>
      <c r="M73" s="38"/>
      <c r="N73" s="38"/>
      <c r="O73" s="38"/>
      <c r="P73" s="38">
        <v>0.28999999999999998</v>
      </c>
      <c r="Q73" s="38"/>
      <c r="R73" s="38"/>
      <c r="S73" s="38"/>
      <c r="T73" s="38"/>
      <c r="U73" s="38"/>
      <c r="V73" s="38"/>
      <c r="W73" s="38"/>
      <c r="X73" s="38"/>
      <c r="Y73" s="38"/>
      <c r="Z73" s="38"/>
      <c r="AA73" s="38">
        <v>7.0000000000000007E-2</v>
      </c>
      <c r="AB73" s="38"/>
      <c r="AC73" s="38"/>
      <c r="AD73" s="38"/>
      <c r="AE73" s="38"/>
      <c r="AF73" s="38"/>
      <c r="AG73" s="38"/>
      <c r="AH73" s="38"/>
      <c r="AI73" s="38"/>
      <c r="AJ73" s="38">
        <v>0.3</v>
      </c>
      <c r="AK73" s="38"/>
      <c r="AL73" s="38"/>
      <c r="AM73" s="38"/>
      <c r="AN73" s="38">
        <v>0.65999999999999992</v>
      </c>
    </row>
    <row r="74" spans="1:40">
      <c r="A74" s="14" t="s">
        <v>263</v>
      </c>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v>0.65</v>
      </c>
      <c r="AN74" s="38">
        <v>0.65</v>
      </c>
    </row>
    <row r="75" spans="1:40">
      <c r="A75" s="14" t="s">
        <v>214</v>
      </c>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v>0.53</v>
      </c>
      <c r="AN75" s="38">
        <v>0.53</v>
      </c>
    </row>
    <row r="76" spans="1:40">
      <c r="A76" s="14" t="s">
        <v>221</v>
      </c>
      <c r="B76" s="38"/>
      <c r="C76" s="38"/>
      <c r="D76" s="38"/>
      <c r="E76" s="38"/>
      <c r="F76" s="38"/>
      <c r="G76" s="38"/>
      <c r="H76" s="38"/>
      <c r="I76" s="38"/>
      <c r="J76" s="38"/>
      <c r="K76" s="38"/>
      <c r="L76" s="38"/>
      <c r="M76" s="38"/>
      <c r="N76" s="38"/>
      <c r="O76" s="38"/>
      <c r="P76" s="38">
        <v>0.46</v>
      </c>
      <c r="Q76" s="38"/>
      <c r="R76" s="38"/>
      <c r="S76" s="38"/>
      <c r="T76" s="38"/>
      <c r="U76" s="38"/>
      <c r="V76" s="38"/>
      <c r="W76" s="38"/>
      <c r="X76" s="38"/>
      <c r="Y76" s="38"/>
      <c r="Z76" s="38"/>
      <c r="AA76" s="38"/>
      <c r="AB76" s="38"/>
      <c r="AC76" s="38"/>
      <c r="AD76" s="38"/>
      <c r="AE76" s="38"/>
      <c r="AF76" s="38"/>
      <c r="AG76" s="38"/>
      <c r="AH76" s="38"/>
      <c r="AI76" s="38"/>
      <c r="AJ76" s="38"/>
      <c r="AK76" s="38"/>
      <c r="AL76" s="38"/>
      <c r="AM76" s="38"/>
      <c r="AN76" s="38">
        <v>0.46</v>
      </c>
    </row>
    <row r="77" spans="1:40">
      <c r="A77" s="14" t="s">
        <v>205</v>
      </c>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v>0.36</v>
      </c>
      <c r="AG77" s="38"/>
      <c r="AH77" s="38"/>
      <c r="AI77" s="38"/>
      <c r="AJ77" s="38"/>
      <c r="AK77" s="38"/>
      <c r="AL77" s="38"/>
      <c r="AM77" s="38"/>
      <c r="AN77" s="38">
        <v>0.36</v>
      </c>
    </row>
    <row r="78" spans="1:40">
      <c r="A78" s="14" t="s">
        <v>264</v>
      </c>
      <c r="B78" s="38"/>
      <c r="C78" s="38"/>
      <c r="D78" s="38"/>
      <c r="E78" s="38"/>
      <c r="F78" s="38"/>
      <c r="G78" s="38">
        <v>0.27</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v>0.27</v>
      </c>
    </row>
    <row r="79" spans="1:40">
      <c r="A79" s="14" t="s">
        <v>200</v>
      </c>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v>0.14000000000000001</v>
      </c>
      <c r="AK79" s="38"/>
      <c r="AL79" s="38"/>
      <c r="AM79" s="38"/>
      <c r="AN79" s="38">
        <v>0.14000000000000001</v>
      </c>
    </row>
    <row r="80" spans="1:40">
      <c r="A80" s="14" t="s">
        <v>265</v>
      </c>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v>0.09</v>
      </c>
      <c r="AI80" s="38"/>
      <c r="AJ80" s="38"/>
      <c r="AK80" s="38"/>
      <c r="AL80" s="38"/>
      <c r="AM80" s="38"/>
      <c r="AN80" s="38">
        <v>0.09</v>
      </c>
    </row>
    <row r="81" spans="1:47">
      <c r="A81" s="14" t="s">
        <v>213</v>
      </c>
      <c r="B81" s="38"/>
      <c r="C81" s="38"/>
      <c r="D81" s="38"/>
      <c r="E81" s="38"/>
      <c r="F81" s="38"/>
      <c r="G81" s="38"/>
      <c r="H81" s="38"/>
      <c r="I81" s="38"/>
      <c r="J81" s="38"/>
      <c r="K81" s="38"/>
      <c r="L81" s="38"/>
      <c r="M81" s="38"/>
      <c r="N81" s="38"/>
      <c r="O81" s="38"/>
      <c r="P81" s="38"/>
      <c r="Q81" s="38"/>
      <c r="R81" s="38"/>
      <c r="S81" s="38"/>
      <c r="T81" s="38"/>
      <c r="U81" s="38"/>
      <c r="V81" s="38">
        <v>0.09</v>
      </c>
      <c r="W81" s="38"/>
      <c r="X81" s="38"/>
      <c r="Y81" s="38"/>
      <c r="Z81" s="38"/>
      <c r="AA81" s="38"/>
      <c r="AB81" s="38"/>
      <c r="AC81" s="38"/>
      <c r="AD81" s="38"/>
      <c r="AE81" s="38"/>
      <c r="AF81" s="38"/>
      <c r="AG81" s="38"/>
      <c r="AH81" s="38"/>
      <c r="AI81" s="38"/>
      <c r="AJ81" s="38"/>
      <c r="AK81" s="38"/>
      <c r="AL81" s="38"/>
      <c r="AM81" s="38"/>
      <c r="AN81" s="38">
        <v>0.09</v>
      </c>
    </row>
    <row r="82" spans="1:47">
      <c r="A82" s="14" t="s">
        <v>216</v>
      </c>
      <c r="B82" s="38"/>
      <c r="C82" s="38"/>
      <c r="D82" s="38"/>
      <c r="E82" s="38"/>
      <c r="F82" s="38"/>
      <c r="G82" s="38"/>
      <c r="H82" s="38"/>
      <c r="I82" s="38">
        <v>0.05</v>
      </c>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v>0.05</v>
      </c>
    </row>
    <row r="83" spans="1:47">
      <c r="A83" s="14" t="s">
        <v>222</v>
      </c>
      <c r="B83" s="38"/>
      <c r="C83" s="38"/>
      <c r="D83" s="38"/>
      <c r="E83" s="38"/>
      <c r="F83" s="38"/>
      <c r="G83" s="38"/>
      <c r="H83" s="38"/>
      <c r="I83" s="38">
        <v>0.03</v>
      </c>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v>0.03</v>
      </c>
    </row>
    <row r="84" spans="1:47" s="29" customFormat="1">
      <c r="A84" s="27" t="s">
        <v>28</v>
      </c>
      <c r="B84" s="39">
        <v>547.31999999999994</v>
      </c>
      <c r="C84" s="39">
        <v>278.35000000000008</v>
      </c>
      <c r="D84" s="39">
        <v>4.2699999999999996</v>
      </c>
      <c r="E84" s="39"/>
      <c r="F84" s="39"/>
      <c r="G84" s="39">
        <v>182.95</v>
      </c>
      <c r="H84" s="39"/>
      <c r="I84" s="39">
        <v>27.569999999999997</v>
      </c>
      <c r="J84" s="39">
        <v>7.05</v>
      </c>
      <c r="K84" s="39">
        <v>86.440000000000012</v>
      </c>
      <c r="L84" s="39">
        <v>214.32999999999998</v>
      </c>
      <c r="M84" s="39">
        <v>239.04000000000002</v>
      </c>
      <c r="N84" s="39">
        <v>34.57</v>
      </c>
      <c r="O84" s="39"/>
      <c r="P84" s="39">
        <v>136.43</v>
      </c>
      <c r="Q84" s="39">
        <v>2.6399999999999997</v>
      </c>
      <c r="R84" s="39">
        <v>48.120000000000005</v>
      </c>
      <c r="S84" s="39">
        <v>296.97999999999996</v>
      </c>
      <c r="T84" s="39">
        <v>221.26000000000002</v>
      </c>
      <c r="U84" s="39">
        <v>39.199999999999996</v>
      </c>
      <c r="V84" s="39">
        <v>86.33</v>
      </c>
      <c r="W84" s="39"/>
      <c r="X84" s="39">
        <v>1.79</v>
      </c>
      <c r="Y84" s="39">
        <v>8.4599999999999991</v>
      </c>
      <c r="Z84" s="39">
        <v>7.28</v>
      </c>
      <c r="AA84" s="39">
        <v>255.90000000000003</v>
      </c>
      <c r="AB84" s="39">
        <v>481.54999999999995</v>
      </c>
      <c r="AC84" s="39"/>
      <c r="AD84" s="39"/>
      <c r="AE84" s="39">
        <v>471.51</v>
      </c>
      <c r="AF84" s="39">
        <v>1.1200000000000001</v>
      </c>
      <c r="AG84" s="39">
        <v>4.3099999999999996</v>
      </c>
      <c r="AH84" s="39">
        <v>188.46000000000006</v>
      </c>
      <c r="AI84" s="39">
        <v>296.24</v>
      </c>
      <c r="AJ84" s="39">
        <v>271.55999999999995</v>
      </c>
      <c r="AK84" s="39"/>
      <c r="AL84" s="39"/>
      <c r="AM84" s="39">
        <v>926.11000000000013</v>
      </c>
      <c r="AN84" s="39">
        <v>5367.1400000000012</v>
      </c>
      <c r="AO84" s="40"/>
      <c r="AP84" s="40"/>
      <c r="AQ84" s="40"/>
      <c r="AR84" s="40"/>
      <c r="AS84" s="40"/>
      <c r="AT84" s="40"/>
      <c r="AU84" s="41"/>
    </row>
    <row r="85" spans="1:47" ht="30">
      <c r="A85" s="123" t="s">
        <v>108</v>
      </c>
      <c r="B85" s="124">
        <v>7802.0199999999995</v>
      </c>
      <c r="C85" s="124">
        <v>3416.4999999999991</v>
      </c>
      <c r="D85" s="124">
        <v>751.5200000000001</v>
      </c>
      <c r="E85" s="124"/>
      <c r="F85" s="124"/>
      <c r="G85" s="124">
        <v>1772.3799999999999</v>
      </c>
      <c r="H85" s="124">
        <v>1.8900000000000001</v>
      </c>
      <c r="I85" s="124">
        <v>800.59</v>
      </c>
      <c r="J85" s="124">
        <v>179.97</v>
      </c>
      <c r="K85" s="124">
        <v>1040.01</v>
      </c>
      <c r="L85" s="124">
        <v>1489.82</v>
      </c>
      <c r="M85" s="124">
        <v>1997.47</v>
      </c>
      <c r="N85" s="124">
        <v>432.66999999999996</v>
      </c>
      <c r="O85" s="124"/>
      <c r="P85" s="124">
        <v>4940.130000000001</v>
      </c>
      <c r="Q85" s="124">
        <v>19.91</v>
      </c>
      <c r="R85" s="124">
        <v>227.78000000000003</v>
      </c>
      <c r="S85" s="124">
        <v>1746.63</v>
      </c>
      <c r="T85" s="124">
        <v>292.86</v>
      </c>
      <c r="U85" s="124">
        <v>413.25999999999993</v>
      </c>
      <c r="V85" s="124">
        <v>485.17999999999984</v>
      </c>
      <c r="W85" s="124">
        <v>12.76</v>
      </c>
      <c r="X85" s="124">
        <v>48.839999999999996</v>
      </c>
      <c r="Y85" s="124">
        <v>8.7999999999999989</v>
      </c>
      <c r="Z85" s="124">
        <v>79.549999999999983</v>
      </c>
      <c r="AA85" s="124">
        <v>5889.7499999999982</v>
      </c>
      <c r="AB85" s="124">
        <v>1132.0899999999999</v>
      </c>
      <c r="AC85" s="124"/>
      <c r="AD85" s="124">
        <v>2.25</v>
      </c>
      <c r="AE85" s="124">
        <v>3531.1800000000007</v>
      </c>
      <c r="AF85" s="124">
        <v>17.97</v>
      </c>
      <c r="AG85" s="124">
        <v>18.28</v>
      </c>
      <c r="AH85" s="124">
        <v>900.5200000000001</v>
      </c>
      <c r="AI85" s="124">
        <v>1845.0199999999998</v>
      </c>
      <c r="AJ85" s="124">
        <v>1748.93</v>
      </c>
      <c r="AK85" s="124">
        <v>112.32000000000002</v>
      </c>
      <c r="AL85" s="124">
        <v>8.36</v>
      </c>
      <c r="AM85" s="124">
        <v>7671.880000000001</v>
      </c>
      <c r="AN85" s="124">
        <v>50839.090000000004</v>
      </c>
      <c r="AO85" s="42"/>
    </row>
    <row r="86" spans="1:47" s="144" customFormat="1" ht="25.5">
      <c r="A86" s="137" t="s">
        <v>405</v>
      </c>
      <c r="B86" s="162">
        <f>B84/B85</f>
        <v>7.0151063442544362E-2</v>
      </c>
      <c r="C86" s="162">
        <f t="shared" ref="C86:AN86" si="0">C84/C85</f>
        <v>8.1472266939850768E-2</v>
      </c>
      <c r="D86" s="162">
        <f t="shared" si="0"/>
        <v>5.6818181818181802E-3</v>
      </c>
      <c r="E86" s="162"/>
      <c r="F86" s="162"/>
      <c r="G86" s="162">
        <f t="shared" si="0"/>
        <v>0.10322278518150735</v>
      </c>
      <c r="H86" s="162">
        <f t="shared" si="0"/>
        <v>0</v>
      </c>
      <c r="I86" s="162">
        <f t="shared" si="0"/>
        <v>3.4437102636805349E-2</v>
      </c>
      <c r="J86" s="162">
        <f t="shared" si="0"/>
        <v>3.9173195532588766E-2</v>
      </c>
      <c r="K86" s="162">
        <f t="shared" si="0"/>
        <v>8.3114585436678504E-2</v>
      </c>
      <c r="L86" s="162">
        <f t="shared" si="0"/>
        <v>0.14386301700876616</v>
      </c>
      <c r="M86" s="162">
        <f t="shared" si="0"/>
        <v>0.11967138430114095</v>
      </c>
      <c r="N86" s="162">
        <f t="shared" si="0"/>
        <v>7.9899230360320803E-2</v>
      </c>
      <c r="O86" s="162"/>
      <c r="P86" s="162">
        <f t="shared" si="0"/>
        <v>2.7616682152089112E-2</v>
      </c>
      <c r="Q86" s="162">
        <f t="shared" si="0"/>
        <v>0.13259668508287292</v>
      </c>
      <c r="R86" s="162">
        <f t="shared" si="0"/>
        <v>0.21125647554658003</v>
      </c>
      <c r="S86" s="162">
        <f t="shared" si="0"/>
        <v>0.17003028689533556</v>
      </c>
      <c r="T86" s="162">
        <f t="shared" si="0"/>
        <v>0.75551458034555763</v>
      </c>
      <c r="U86" s="162">
        <f t="shared" si="0"/>
        <v>9.4855538885931373E-2</v>
      </c>
      <c r="V86" s="162">
        <f t="shared" si="0"/>
        <v>0.17793396265303604</v>
      </c>
      <c r="W86" s="162">
        <f t="shared" si="0"/>
        <v>0</v>
      </c>
      <c r="X86" s="162">
        <f t="shared" si="0"/>
        <v>3.6650286650286655E-2</v>
      </c>
      <c r="Y86" s="162">
        <f t="shared" si="0"/>
        <v>0.96136363636363642</v>
      </c>
      <c r="Z86" s="162">
        <f t="shared" si="0"/>
        <v>9.1514770584538052E-2</v>
      </c>
      <c r="AA86" s="162">
        <f t="shared" si="0"/>
        <v>4.3448363682669064E-2</v>
      </c>
      <c r="AB86" s="162">
        <f t="shared" si="0"/>
        <v>0.42536370783241612</v>
      </c>
      <c r="AC86" s="162"/>
      <c r="AD86" s="162">
        <f t="shared" si="0"/>
        <v>0</v>
      </c>
      <c r="AE86" s="162">
        <f t="shared" si="0"/>
        <v>0.13352760267106176</v>
      </c>
      <c r="AF86" s="162">
        <f t="shared" si="0"/>
        <v>6.2326099053978866E-2</v>
      </c>
      <c r="AG86" s="162">
        <f t="shared" si="0"/>
        <v>0.2357768052516411</v>
      </c>
      <c r="AH86" s="162">
        <f t="shared" si="0"/>
        <v>0.20927908319637548</v>
      </c>
      <c r="AI86" s="162">
        <f t="shared" si="0"/>
        <v>0.16056194512796612</v>
      </c>
      <c r="AJ86" s="162">
        <f t="shared" si="0"/>
        <v>0.15527208064359346</v>
      </c>
      <c r="AK86" s="162">
        <f t="shared" si="0"/>
        <v>0</v>
      </c>
      <c r="AL86" s="162">
        <f t="shared" si="0"/>
        <v>0</v>
      </c>
      <c r="AM86" s="162">
        <f t="shared" si="0"/>
        <v>0.12071487040986043</v>
      </c>
      <c r="AN86" s="162">
        <f t="shared" si="0"/>
        <v>0.10557112646980897</v>
      </c>
      <c r="AO86" s="74"/>
    </row>
    <row r="87" spans="1:47" s="161" customFormat="1">
      <c r="A87" s="159"/>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19"/>
    </row>
    <row r="88" spans="1:47" ht="18.75">
      <c r="A88" s="3" t="s">
        <v>421</v>
      </c>
    </row>
    <row r="89" spans="1:47" s="4" customFormat="1">
      <c r="A89" s="26"/>
      <c r="B89" s="26" t="s">
        <v>0</v>
      </c>
      <c r="C89" s="26" t="s">
        <v>1</v>
      </c>
      <c r="D89" s="26" t="s">
        <v>60</v>
      </c>
      <c r="E89" s="26" t="s">
        <v>87</v>
      </c>
      <c r="F89" s="26" t="s">
        <v>2</v>
      </c>
      <c r="G89" s="26" t="s">
        <v>37</v>
      </c>
      <c r="H89" s="26" t="s">
        <v>38</v>
      </c>
      <c r="I89" s="26" t="s">
        <v>3</v>
      </c>
      <c r="J89" s="26" t="s">
        <v>61</v>
      </c>
      <c r="K89" s="26" t="s">
        <v>4</v>
      </c>
      <c r="L89" s="26" t="s">
        <v>88</v>
      </c>
      <c r="M89" s="26" t="s">
        <v>5</v>
      </c>
      <c r="N89" s="26" t="s">
        <v>40</v>
      </c>
      <c r="O89" s="26" t="s">
        <v>6</v>
      </c>
      <c r="P89" s="26" t="s">
        <v>62</v>
      </c>
      <c r="Q89" s="26" t="s">
        <v>41</v>
      </c>
      <c r="R89" s="26" t="s">
        <v>63</v>
      </c>
      <c r="S89" s="26" t="s">
        <v>43</v>
      </c>
      <c r="T89" s="26" t="s">
        <v>64</v>
      </c>
      <c r="U89" s="26" t="s">
        <v>65</v>
      </c>
      <c r="V89" s="26" t="s">
        <v>7</v>
      </c>
      <c r="W89" s="26" t="s">
        <v>8</v>
      </c>
      <c r="X89" s="26" t="s">
        <v>9</v>
      </c>
      <c r="Y89" s="26" t="s">
        <v>89</v>
      </c>
      <c r="Z89" s="26" t="s">
        <v>45</v>
      </c>
      <c r="AA89" s="26" t="s">
        <v>66</v>
      </c>
      <c r="AB89" s="26" t="s">
        <v>10</v>
      </c>
      <c r="AC89" s="26" t="s">
        <v>90</v>
      </c>
      <c r="AD89" s="26" t="s">
        <v>91</v>
      </c>
      <c r="AE89" s="26" t="s">
        <v>67</v>
      </c>
      <c r="AF89" s="26" t="s">
        <v>114</v>
      </c>
      <c r="AG89" s="26" t="s">
        <v>11</v>
      </c>
      <c r="AH89" s="26" t="s">
        <v>12</v>
      </c>
      <c r="AI89" s="26" t="s">
        <v>13</v>
      </c>
      <c r="AJ89" s="26" t="s">
        <v>48</v>
      </c>
      <c r="AK89" s="26" t="s">
        <v>14</v>
      </c>
      <c r="AL89" s="26" t="s">
        <v>15</v>
      </c>
      <c r="AM89" s="26" t="s">
        <v>16</v>
      </c>
      <c r="AN89" s="26" t="s">
        <v>136</v>
      </c>
    </row>
    <row r="90" spans="1:47">
      <c r="A90" s="156" t="s">
        <v>109</v>
      </c>
      <c r="B90" s="157">
        <v>1.88</v>
      </c>
      <c r="C90" s="157">
        <v>0.05</v>
      </c>
      <c r="D90" s="157"/>
      <c r="E90" s="157"/>
      <c r="F90" s="157">
        <v>16.439999999999998</v>
      </c>
      <c r="G90" s="158"/>
      <c r="H90" s="157"/>
      <c r="I90" s="157"/>
      <c r="J90" s="157"/>
      <c r="K90" s="157">
        <v>0.27</v>
      </c>
      <c r="L90" s="157"/>
      <c r="M90" s="157"/>
      <c r="N90" s="157">
        <v>29.21</v>
      </c>
      <c r="O90" s="158">
        <v>6.13</v>
      </c>
      <c r="P90" s="158">
        <v>5.0400000000000009</v>
      </c>
      <c r="Q90" s="158">
        <v>0.97</v>
      </c>
      <c r="R90" s="158"/>
      <c r="S90" s="157">
        <v>680.87</v>
      </c>
      <c r="T90" s="158"/>
      <c r="U90" s="157"/>
      <c r="V90" s="157">
        <v>0.44</v>
      </c>
      <c r="W90" s="158"/>
      <c r="X90" s="157">
        <v>6065.4499999999989</v>
      </c>
      <c r="Y90" s="158">
        <v>0.16</v>
      </c>
      <c r="Z90" s="158"/>
      <c r="AA90" s="158">
        <v>4.0999999999999996</v>
      </c>
      <c r="AB90" s="157">
        <v>4.66</v>
      </c>
      <c r="AC90" s="157"/>
      <c r="AD90" s="158"/>
      <c r="AE90" s="158"/>
      <c r="AF90" s="157"/>
      <c r="AG90" s="157">
        <v>3446.1099999999997</v>
      </c>
      <c r="AH90" s="157">
        <v>14.870000000000001</v>
      </c>
      <c r="AI90" s="157"/>
      <c r="AJ90" s="158">
        <v>0.04</v>
      </c>
      <c r="AK90" s="158"/>
      <c r="AL90" s="157"/>
      <c r="AM90" s="158">
        <v>48.139999999999993</v>
      </c>
      <c r="AN90" s="157">
        <f>SUM(B90:AM90)</f>
        <v>10324.83</v>
      </c>
      <c r="AO90" s="42"/>
      <c r="AP90" s="78"/>
      <c r="AQ90" s="43"/>
      <c r="AR90" s="78"/>
      <c r="AS90" s="74"/>
    </row>
    <row r="91" spans="1:47" s="169" customFormat="1" ht="25.5">
      <c r="A91" s="136" t="s">
        <v>111</v>
      </c>
      <c r="B91" s="164">
        <f t="shared" ref="B91:AN91" si="1">B90/SUM(B$85,B$90,B$93)</f>
        <v>1.7205119804374126E-4</v>
      </c>
      <c r="C91" s="164">
        <f t="shared" si="1"/>
        <v>1.1291116601102919E-5</v>
      </c>
      <c r="D91" s="164">
        <f t="shared" si="1"/>
        <v>0</v>
      </c>
      <c r="E91" s="164">
        <f t="shared" si="1"/>
        <v>0</v>
      </c>
      <c r="F91" s="164">
        <f t="shared" si="1"/>
        <v>1</v>
      </c>
      <c r="G91" s="164">
        <f t="shared" si="1"/>
        <v>0</v>
      </c>
      <c r="H91" s="164">
        <f t="shared" si="1"/>
        <v>0</v>
      </c>
      <c r="I91" s="164">
        <f t="shared" si="1"/>
        <v>0</v>
      </c>
      <c r="J91" s="164">
        <f t="shared" si="1"/>
        <v>0</v>
      </c>
      <c r="K91" s="164">
        <f t="shared" si="1"/>
        <v>2.2443144035111054E-4</v>
      </c>
      <c r="L91" s="164">
        <f t="shared" si="1"/>
        <v>0</v>
      </c>
      <c r="M91" s="164">
        <f t="shared" si="1"/>
        <v>0</v>
      </c>
      <c r="N91" s="164">
        <f t="shared" si="1"/>
        <v>3.8575824408024199E-2</v>
      </c>
      <c r="O91" s="164">
        <f t="shared" si="1"/>
        <v>1</v>
      </c>
      <c r="P91" s="164">
        <f t="shared" si="1"/>
        <v>8.1101956745623072E-4</v>
      </c>
      <c r="Q91" s="164">
        <f t="shared" si="1"/>
        <v>2.7698458023986294E-2</v>
      </c>
      <c r="R91" s="164">
        <f t="shared" si="1"/>
        <v>0</v>
      </c>
      <c r="S91" s="164">
        <f t="shared" si="1"/>
        <v>0.14889564380685794</v>
      </c>
      <c r="T91" s="164">
        <f t="shared" si="1"/>
        <v>0</v>
      </c>
      <c r="U91" s="164">
        <f t="shared" si="1"/>
        <v>0</v>
      </c>
      <c r="V91" s="164">
        <f t="shared" si="1"/>
        <v>6.694662528148015E-4</v>
      </c>
      <c r="W91" s="164">
        <f t="shared" si="1"/>
        <v>0</v>
      </c>
      <c r="X91" s="164">
        <f t="shared" si="1"/>
        <v>0.97339686289362271</v>
      </c>
      <c r="Y91" s="164">
        <f t="shared" si="1"/>
        <v>3.4209963651913619E-3</v>
      </c>
      <c r="Z91" s="164">
        <f t="shared" si="1"/>
        <v>0</v>
      </c>
      <c r="AA91" s="164">
        <f t="shared" si="1"/>
        <v>6.1722168947125184E-4</v>
      </c>
      <c r="AB91" s="164">
        <f t="shared" si="1"/>
        <v>3.0846423204983087E-3</v>
      </c>
      <c r="AC91" s="164">
        <f t="shared" si="1"/>
        <v>0</v>
      </c>
      <c r="AD91" s="164">
        <f t="shared" si="1"/>
        <v>0</v>
      </c>
      <c r="AE91" s="164">
        <f t="shared" si="1"/>
        <v>0</v>
      </c>
      <c r="AF91" s="164">
        <f t="shared" si="1"/>
        <v>0</v>
      </c>
      <c r="AG91" s="164">
        <f t="shared" si="1"/>
        <v>0.98901385895379101</v>
      </c>
      <c r="AH91" s="164">
        <f t="shared" si="1"/>
        <v>1.1089980236417198E-2</v>
      </c>
      <c r="AI91" s="164">
        <f t="shared" si="1"/>
        <v>0</v>
      </c>
      <c r="AJ91" s="164">
        <f t="shared" si="1"/>
        <v>1.9466046348656354E-5</v>
      </c>
      <c r="AK91" s="164">
        <f t="shared" si="1"/>
        <v>0</v>
      </c>
      <c r="AL91" s="164">
        <f t="shared" si="1"/>
        <v>0</v>
      </c>
      <c r="AM91" s="164">
        <f t="shared" si="1"/>
        <v>4.81183948407165E-3</v>
      </c>
      <c r="AN91" s="164">
        <f t="shared" si="1"/>
        <v>0.12058982887174766</v>
      </c>
      <c r="AO91" s="165"/>
      <c r="AP91" s="166"/>
      <c r="AQ91" s="167"/>
      <c r="AR91" s="166"/>
      <c r="AS91" s="168"/>
    </row>
    <row r="92" spans="1:47" s="29" customFormat="1" ht="60">
      <c r="A92" s="120" t="s">
        <v>422</v>
      </c>
      <c r="B92" s="39">
        <v>188.91</v>
      </c>
      <c r="C92" s="39">
        <v>102.65</v>
      </c>
      <c r="D92" s="39"/>
      <c r="E92" s="39"/>
      <c r="F92" s="39"/>
      <c r="G92" s="39">
        <v>193.14</v>
      </c>
      <c r="H92" s="39"/>
      <c r="I92" s="39">
        <v>31.41</v>
      </c>
      <c r="J92" s="39">
        <v>68.89</v>
      </c>
      <c r="K92" s="39">
        <v>6.6199999999999992</v>
      </c>
      <c r="L92" s="39">
        <v>227.59</v>
      </c>
      <c r="M92" s="39">
        <v>299.05</v>
      </c>
      <c r="N92" s="39">
        <v>40.5</v>
      </c>
      <c r="O92" s="39"/>
      <c r="P92" s="39">
        <v>48.57</v>
      </c>
      <c r="Q92" s="39">
        <v>4.76</v>
      </c>
      <c r="R92" s="39"/>
      <c r="S92" s="39">
        <v>189.79999999999998</v>
      </c>
      <c r="T92" s="39">
        <v>167.89</v>
      </c>
      <c r="U92" s="39">
        <v>51.980000000000004</v>
      </c>
      <c r="V92" s="39">
        <v>63.03</v>
      </c>
      <c r="W92" s="39"/>
      <c r="X92" s="39">
        <v>9.7099999999999991</v>
      </c>
      <c r="Y92" s="39">
        <v>25.28</v>
      </c>
      <c r="Z92" s="39">
        <v>17.670000000000002</v>
      </c>
      <c r="AA92" s="39">
        <v>42.480000000000004</v>
      </c>
      <c r="AB92" s="39">
        <v>272.32</v>
      </c>
      <c r="AC92" s="39"/>
      <c r="AD92" s="39"/>
      <c r="AE92" s="39">
        <v>395.46000000000004</v>
      </c>
      <c r="AF92" s="39"/>
      <c r="AG92" s="39"/>
      <c r="AH92" s="39">
        <v>39.26</v>
      </c>
      <c r="AI92" s="39">
        <v>202.71</v>
      </c>
      <c r="AJ92" s="39">
        <v>79.25</v>
      </c>
      <c r="AK92" s="39"/>
      <c r="AL92" s="39"/>
      <c r="AM92" s="39">
        <v>276.27999999999997</v>
      </c>
      <c r="AN92" s="39">
        <f>SUM(B92:AM92)</f>
        <v>3045.21</v>
      </c>
      <c r="AO92" s="40"/>
      <c r="AP92" s="40"/>
      <c r="AQ92" s="40"/>
      <c r="AR92" s="40"/>
      <c r="AS92" s="40"/>
      <c r="AT92" s="40"/>
      <c r="AU92" s="41"/>
    </row>
    <row r="93" spans="1:47" ht="46.5" customHeight="1">
      <c r="A93" s="132" t="s">
        <v>110</v>
      </c>
      <c r="B93" s="147">
        <v>3123.0800000000004</v>
      </c>
      <c r="C93" s="147">
        <v>1011.7099999999999</v>
      </c>
      <c r="D93" s="147">
        <v>63.31</v>
      </c>
      <c r="E93" s="147">
        <v>8.0500000000000007</v>
      </c>
      <c r="F93" s="148"/>
      <c r="G93" s="147">
        <v>1917.26</v>
      </c>
      <c r="H93" s="147">
        <v>0.53</v>
      </c>
      <c r="I93" s="147">
        <v>989.07</v>
      </c>
      <c r="J93" s="147">
        <v>266.32000000000005</v>
      </c>
      <c r="K93" s="147">
        <v>162.76</v>
      </c>
      <c r="L93" s="147">
        <v>1191.5699999999997</v>
      </c>
      <c r="M93" s="147">
        <v>2332.46</v>
      </c>
      <c r="N93" s="225">
        <v>295.33</v>
      </c>
      <c r="O93" s="148"/>
      <c r="P93" s="148">
        <v>1269.2299999999998</v>
      </c>
      <c r="Q93" s="148">
        <v>14.14</v>
      </c>
      <c r="R93" s="147">
        <v>144.19999999999999</v>
      </c>
      <c r="S93" s="148">
        <v>2145.3000000000002</v>
      </c>
      <c r="T93" s="147">
        <v>106.55999999999999</v>
      </c>
      <c r="U93" s="147">
        <v>484.40000000000003</v>
      </c>
      <c r="V93" s="148">
        <v>171.61999999999998</v>
      </c>
      <c r="W93" s="147">
        <v>13.299999999999999</v>
      </c>
      <c r="X93" s="148">
        <v>116.92999999999999</v>
      </c>
      <c r="Y93" s="148">
        <v>37.81</v>
      </c>
      <c r="Z93" s="148">
        <v>90.859999999999985</v>
      </c>
      <c r="AA93" s="147">
        <v>748.81999999999982</v>
      </c>
      <c r="AB93" s="148">
        <v>373.96000000000004</v>
      </c>
      <c r="AC93" s="148">
        <v>8.09</v>
      </c>
      <c r="AD93" s="147">
        <v>58.38</v>
      </c>
      <c r="AE93" s="147">
        <v>3502.7899999999995</v>
      </c>
      <c r="AF93" s="147">
        <v>58.48</v>
      </c>
      <c r="AG93" s="147">
        <v>20</v>
      </c>
      <c r="AH93" s="148">
        <v>425.46</v>
      </c>
      <c r="AI93" s="148">
        <v>578.41999999999996</v>
      </c>
      <c r="AJ93" s="147">
        <v>305.89</v>
      </c>
      <c r="AK93" s="148">
        <v>118.63</v>
      </c>
      <c r="AL93" s="147">
        <v>16.3</v>
      </c>
      <c r="AM93" s="147">
        <v>2284.4699999999998</v>
      </c>
      <c r="AN93" s="148">
        <v>24455.489999999991</v>
      </c>
      <c r="AO93" s="40"/>
      <c r="AP93" s="40"/>
      <c r="AQ93" s="30"/>
      <c r="AR93" s="30"/>
    </row>
    <row r="94" spans="1:47" s="170" customFormat="1" ht="25.5">
      <c r="A94" s="137" t="s">
        <v>405</v>
      </c>
      <c r="B94" s="162">
        <f>B92/B93</f>
        <v>6.048836405087285E-2</v>
      </c>
      <c r="C94" s="162">
        <f t="shared" ref="C94:AN94" si="2">C92/C93</f>
        <v>0.10146188136916706</v>
      </c>
      <c r="D94" s="162">
        <f t="shared" si="2"/>
        <v>0</v>
      </c>
      <c r="E94" s="162">
        <f t="shared" si="2"/>
        <v>0</v>
      </c>
      <c r="F94" s="162"/>
      <c r="G94" s="162">
        <f t="shared" si="2"/>
        <v>0.1007375108227366</v>
      </c>
      <c r="H94" s="162">
        <f t="shared" si="2"/>
        <v>0</v>
      </c>
      <c r="I94" s="162">
        <f t="shared" si="2"/>
        <v>3.1757105159392153E-2</v>
      </c>
      <c r="J94" s="162">
        <f t="shared" si="2"/>
        <v>0.25867377590868124</v>
      </c>
      <c r="K94" s="162">
        <f t="shared" si="2"/>
        <v>4.0673384123863357E-2</v>
      </c>
      <c r="L94" s="162">
        <f t="shared" si="2"/>
        <v>0.1910001090997592</v>
      </c>
      <c r="M94" s="162">
        <f t="shared" si="2"/>
        <v>0.12821227373674146</v>
      </c>
      <c r="N94" s="162">
        <f t="shared" si="2"/>
        <v>0.13713473064030068</v>
      </c>
      <c r="O94" s="162"/>
      <c r="P94" s="162">
        <f t="shared" si="2"/>
        <v>3.8267295919573292E-2</v>
      </c>
      <c r="Q94" s="162">
        <f t="shared" si="2"/>
        <v>0.3366336633663366</v>
      </c>
      <c r="R94" s="162">
        <f t="shared" si="2"/>
        <v>0</v>
      </c>
      <c r="S94" s="162">
        <f t="shared" si="2"/>
        <v>8.847247471216145E-2</v>
      </c>
      <c r="T94" s="162">
        <f t="shared" si="2"/>
        <v>1.5755442942942943</v>
      </c>
      <c r="U94" s="162">
        <f t="shared" si="2"/>
        <v>0.10730800990916597</v>
      </c>
      <c r="V94" s="162">
        <f t="shared" si="2"/>
        <v>0.36726488754224457</v>
      </c>
      <c r="W94" s="162">
        <f t="shared" si="2"/>
        <v>0</v>
      </c>
      <c r="X94" s="162">
        <f t="shared" si="2"/>
        <v>8.3041135722226975E-2</v>
      </c>
      <c r="Y94" s="162">
        <f t="shared" si="2"/>
        <v>0.66860618883893153</v>
      </c>
      <c r="Z94" s="162">
        <f t="shared" si="2"/>
        <v>0.19447501650891486</v>
      </c>
      <c r="AA94" s="162">
        <f t="shared" si="2"/>
        <v>5.6729254026334788E-2</v>
      </c>
      <c r="AB94" s="162">
        <f t="shared" si="2"/>
        <v>0.72820622526473411</v>
      </c>
      <c r="AC94" s="162">
        <f t="shared" si="2"/>
        <v>0</v>
      </c>
      <c r="AD94" s="162">
        <f t="shared" si="2"/>
        <v>0</v>
      </c>
      <c r="AE94" s="162">
        <f t="shared" si="2"/>
        <v>0.11289857513582033</v>
      </c>
      <c r="AF94" s="162">
        <f t="shared" si="2"/>
        <v>0</v>
      </c>
      <c r="AG94" s="162">
        <f t="shared" si="2"/>
        <v>0</v>
      </c>
      <c r="AH94" s="162">
        <f t="shared" si="2"/>
        <v>9.2276594744511817E-2</v>
      </c>
      <c r="AI94" s="162">
        <f t="shared" si="2"/>
        <v>0.35045468690570869</v>
      </c>
      <c r="AJ94" s="162">
        <f t="shared" si="2"/>
        <v>0.25908006146000195</v>
      </c>
      <c r="AK94" s="162">
        <f t="shared" si="2"/>
        <v>0</v>
      </c>
      <c r="AL94" s="162">
        <f t="shared" si="2"/>
        <v>0</v>
      </c>
      <c r="AM94" s="162">
        <f t="shared" si="2"/>
        <v>0.12093833580655469</v>
      </c>
      <c r="AN94" s="162">
        <f t="shared" si="2"/>
        <v>0.12452050643843167</v>
      </c>
      <c r="AO94" s="74"/>
    </row>
    <row r="95" spans="1:47" s="172" customFormat="1" ht="26.25">
      <c r="A95" s="171" t="s">
        <v>112</v>
      </c>
      <c r="B95" s="138">
        <f t="shared" ref="B95:AN95" si="3">B93/SUM(B93,B90,B85)</f>
        <v>0.28581364658853592</v>
      </c>
      <c r="C95" s="138">
        <f t="shared" si="3"/>
        <v>0.22846671153003664</v>
      </c>
      <c r="D95" s="138">
        <f t="shared" si="3"/>
        <v>7.7697188370580358E-2</v>
      </c>
      <c r="E95" s="138">
        <f t="shared" si="3"/>
        <v>1</v>
      </c>
      <c r="F95" s="138">
        <f t="shared" si="3"/>
        <v>0</v>
      </c>
      <c r="G95" s="138">
        <f t="shared" si="3"/>
        <v>0.51963335176331571</v>
      </c>
      <c r="H95" s="138">
        <f t="shared" si="3"/>
        <v>0.21900826446280994</v>
      </c>
      <c r="I95" s="138">
        <f t="shared" si="3"/>
        <v>0.55265804677983532</v>
      </c>
      <c r="J95" s="138">
        <f t="shared" si="3"/>
        <v>0.59674202872571647</v>
      </c>
      <c r="K95" s="138">
        <f t="shared" si="3"/>
        <v>0.13529059715387684</v>
      </c>
      <c r="L95" s="138">
        <f t="shared" si="3"/>
        <v>0.44438518827921336</v>
      </c>
      <c r="M95" s="138">
        <f t="shared" si="3"/>
        <v>0.53868307339841515</v>
      </c>
      <c r="N95" s="138">
        <f t="shared" si="3"/>
        <v>0.39002390354062944</v>
      </c>
      <c r="O95" s="138">
        <f t="shared" si="3"/>
        <v>0</v>
      </c>
      <c r="P95" s="138">
        <f t="shared" si="3"/>
        <v>0.20424015190525227</v>
      </c>
      <c r="Q95" s="138">
        <f t="shared" si="3"/>
        <v>0.40376927470017132</v>
      </c>
      <c r="R95" s="138">
        <f t="shared" si="3"/>
        <v>0.38765525028227321</v>
      </c>
      <c r="S95" s="138">
        <f t="shared" si="3"/>
        <v>0.46914363191042691</v>
      </c>
      <c r="T95" s="138">
        <f t="shared" si="3"/>
        <v>0.26678684091933297</v>
      </c>
      <c r="U95" s="138">
        <f t="shared" si="3"/>
        <v>0.53962524786667565</v>
      </c>
      <c r="V95" s="138">
        <f t="shared" si="3"/>
        <v>0.26112226888199142</v>
      </c>
      <c r="W95" s="138">
        <f t="shared" si="3"/>
        <v>0.51036070606293171</v>
      </c>
      <c r="X95" s="138">
        <f t="shared" si="3"/>
        <v>1.8765185629780363E-2</v>
      </c>
      <c r="Y95" s="138">
        <f t="shared" si="3"/>
        <v>0.80842420354928379</v>
      </c>
      <c r="Z95" s="138">
        <f t="shared" si="3"/>
        <v>0.53318467226101751</v>
      </c>
      <c r="AA95" s="138">
        <f t="shared" si="3"/>
        <v>0.1127287671975275</v>
      </c>
      <c r="AB95" s="138">
        <f t="shared" si="3"/>
        <v>0.24753923651792867</v>
      </c>
      <c r="AC95" s="138">
        <f t="shared" si="3"/>
        <v>1</v>
      </c>
      <c r="AD95" s="138">
        <f t="shared" si="3"/>
        <v>0.96288965858485898</v>
      </c>
      <c r="AE95" s="138">
        <f t="shared" si="3"/>
        <v>0.49798193623231252</v>
      </c>
      <c r="AF95" s="138">
        <f t="shared" si="3"/>
        <v>0.76494440810987585</v>
      </c>
      <c r="AG95" s="138">
        <f t="shared" si="3"/>
        <v>5.7398856040799112E-3</v>
      </c>
      <c r="AH95" s="138">
        <f t="shared" si="3"/>
        <v>0.31730618637431474</v>
      </c>
      <c r="AI95" s="138">
        <f t="shared" si="3"/>
        <v>0.23867725217046845</v>
      </c>
      <c r="AJ95" s="138">
        <f t="shared" si="3"/>
        <v>0.1488617229397623</v>
      </c>
      <c r="AK95" s="138">
        <f t="shared" si="3"/>
        <v>0.51366096557696461</v>
      </c>
      <c r="AL95" s="138">
        <f t="shared" si="3"/>
        <v>0.66098945660989461</v>
      </c>
      <c r="AM95" s="138">
        <f t="shared" si="3"/>
        <v>0.22834447333147412</v>
      </c>
      <c r="AN95" s="138">
        <f t="shared" si="3"/>
        <v>0.28563020931819072</v>
      </c>
    </row>
    <row r="96" spans="1:47" s="161" customFormat="1">
      <c r="A96" s="159"/>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19"/>
    </row>
    <row r="97" spans="1:42" s="161" customFormat="1" ht="18.75">
      <c r="A97" s="3" t="s">
        <v>425</v>
      </c>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19"/>
    </row>
    <row r="98" spans="1:42" s="4" customFormat="1">
      <c r="A98" s="26"/>
      <c r="B98" s="26" t="s">
        <v>0</v>
      </c>
      <c r="C98" s="26" t="s">
        <v>1</v>
      </c>
      <c r="D98" s="26" t="s">
        <v>60</v>
      </c>
      <c r="E98" s="26" t="s">
        <v>87</v>
      </c>
      <c r="F98" s="26" t="s">
        <v>2</v>
      </c>
      <c r="G98" s="26" t="s">
        <v>37</v>
      </c>
      <c r="H98" s="26" t="s">
        <v>38</v>
      </c>
      <c r="I98" s="26" t="s">
        <v>3</v>
      </c>
      <c r="J98" s="26" t="s">
        <v>61</v>
      </c>
      <c r="K98" s="26" t="s">
        <v>4</v>
      </c>
      <c r="L98" s="26" t="s">
        <v>88</v>
      </c>
      <c r="M98" s="26" t="s">
        <v>5</v>
      </c>
      <c r="N98" s="26" t="s">
        <v>40</v>
      </c>
      <c r="O98" s="26" t="s">
        <v>6</v>
      </c>
      <c r="P98" s="26" t="s">
        <v>62</v>
      </c>
      <c r="Q98" s="26" t="s">
        <v>41</v>
      </c>
      <c r="R98" s="26" t="s">
        <v>63</v>
      </c>
      <c r="S98" s="26" t="s">
        <v>43</v>
      </c>
      <c r="T98" s="26" t="s">
        <v>64</v>
      </c>
      <c r="U98" s="26" t="s">
        <v>65</v>
      </c>
      <c r="V98" s="26" t="s">
        <v>7</v>
      </c>
      <c r="W98" s="26" t="s">
        <v>8</v>
      </c>
      <c r="X98" s="26" t="s">
        <v>9</v>
      </c>
      <c r="Y98" s="26" t="s">
        <v>89</v>
      </c>
      <c r="Z98" s="26" t="s">
        <v>45</v>
      </c>
      <c r="AA98" s="26" t="s">
        <v>66</v>
      </c>
      <c r="AB98" s="26" t="s">
        <v>10</v>
      </c>
      <c r="AC98" s="26" t="s">
        <v>90</v>
      </c>
      <c r="AD98" s="26" t="s">
        <v>91</v>
      </c>
      <c r="AE98" s="26" t="s">
        <v>67</v>
      </c>
      <c r="AF98" s="26" t="s">
        <v>114</v>
      </c>
      <c r="AG98" s="26" t="s">
        <v>11</v>
      </c>
      <c r="AH98" s="26" t="s">
        <v>12</v>
      </c>
      <c r="AI98" s="26" t="s">
        <v>13</v>
      </c>
      <c r="AJ98" s="26" t="s">
        <v>48</v>
      </c>
      <c r="AK98" s="26" t="s">
        <v>14</v>
      </c>
      <c r="AL98" s="26" t="s">
        <v>15</v>
      </c>
      <c r="AM98" s="26" t="s">
        <v>16</v>
      </c>
      <c r="AN98" s="26" t="s">
        <v>136</v>
      </c>
    </row>
    <row r="99" spans="1:42" ht="45" customHeight="1">
      <c r="A99" s="75" t="s">
        <v>381</v>
      </c>
      <c r="B99" s="76">
        <v>1.45</v>
      </c>
      <c r="C99" s="76">
        <v>29.55</v>
      </c>
      <c r="D99" s="76">
        <v>6.61</v>
      </c>
      <c r="E99" s="76"/>
      <c r="F99" s="77"/>
      <c r="G99" s="76"/>
      <c r="H99" s="76"/>
      <c r="I99" s="76"/>
      <c r="J99" s="76"/>
      <c r="K99" s="76">
        <v>16.059999999999999</v>
      </c>
      <c r="L99" s="76">
        <v>9.83</v>
      </c>
      <c r="M99" s="76">
        <v>10.67</v>
      </c>
      <c r="N99" s="77">
        <v>0.06</v>
      </c>
      <c r="O99" s="77"/>
      <c r="P99" s="77">
        <v>12.36</v>
      </c>
      <c r="Q99" s="77">
        <v>0.09</v>
      </c>
      <c r="R99" s="76"/>
      <c r="S99" s="77"/>
      <c r="T99" s="76">
        <v>131.15</v>
      </c>
      <c r="U99" s="76">
        <v>4.1900000000000004</v>
      </c>
      <c r="V99" s="77"/>
      <c r="W99" s="76"/>
      <c r="X99" s="77"/>
      <c r="Y99" s="77"/>
      <c r="Z99" s="77">
        <v>3.35</v>
      </c>
      <c r="AA99" s="76"/>
      <c r="AB99" s="77">
        <v>0.59</v>
      </c>
      <c r="AC99" s="77"/>
      <c r="AD99" s="76"/>
      <c r="AE99" s="76">
        <v>1.27</v>
      </c>
      <c r="AF99" s="76"/>
      <c r="AG99" s="76">
        <v>0.69</v>
      </c>
      <c r="AH99" s="77"/>
      <c r="AI99" s="77">
        <v>0.69</v>
      </c>
      <c r="AJ99" s="76">
        <v>41.59</v>
      </c>
      <c r="AK99" s="77"/>
      <c r="AL99" s="76"/>
      <c r="AM99" s="76"/>
      <c r="AN99" s="77">
        <f>SUM(B99:AM99)</f>
        <v>270.20000000000005</v>
      </c>
      <c r="AO99" s="74"/>
      <c r="AP99" s="74"/>
    </row>
    <row r="100" spans="1:42" ht="26.25">
      <c r="A100" s="8" t="s">
        <v>382</v>
      </c>
      <c r="B100" s="12">
        <f>B99/SUM(B93,B90,B85)</f>
        <v>1.3269906232097066E-4</v>
      </c>
      <c r="C100" s="12">
        <f t="shared" ref="C100:AN100" si="4">C99/SUM(C93,C90,C85)</f>
        <v>6.6730499112518243E-3</v>
      </c>
      <c r="D100" s="12">
        <f t="shared" si="4"/>
        <v>8.1121215468257166E-3</v>
      </c>
      <c r="E100" s="12">
        <f t="shared" si="4"/>
        <v>0</v>
      </c>
      <c r="F100" s="12">
        <f t="shared" si="4"/>
        <v>0</v>
      </c>
      <c r="G100" s="12">
        <f t="shared" si="4"/>
        <v>0</v>
      </c>
      <c r="H100" s="12">
        <f t="shared" si="4"/>
        <v>0</v>
      </c>
      <c r="I100" s="12">
        <f t="shared" si="4"/>
        <v>0</v>
      </c>
      <c r="J100" s="12">
        <f t="shared" si="4"/>
        <v>0</v>
      </c>
      <c r="K100" s="12">
        <f t="shared" si="4"/>
        <v>1.3349514563106795E-2</v>
      </c>
      <c r="L100" s="12">
        <f t="shared" si="4"/>
        <v>3.6660090475462361E-3</v>
      </c>
      <c r="M100" s="12">
        <f t="shared" si="4"/>
        <v>2.4642430709041485E-3</v>
      </c>
      <c r="N100" s="12">
        <f t="shared" si="4"/>
        <v>7.9238256230107908E-5</v>
      </c>
      <c r="O100" s="12">
        <f t="shared" si="4"/>
        <v>0</v>
      </c>
      <c r="P100" s="12">
        <f t="shared" si="4"/>
        <v>1.9889289392378989E-3</v>
      </c>
      <c r="Q100" s="12">
        <f t="shared" si="4"/>
        <v>2.5699600228440886E-3</v>
      </c>
      <c r="R100" s="12">
        <f t="shared" si="4"/>
        <v>0</v>
      </c>
      <c r="S100" s="12">
        <f t="shared" si="4"/>
        <v>0</v>
      </c>
      <c r="T100" s="12">
        <f t="shared" si="4"/>
        <v>0.32835110910820692</v>
      </c>
      <c r="U100" s="12">
        <f t="shared" si="4"/>
        <v>4.6676915535949033E-3</v>
      </c>
      <c r="V100" s="12">
        <f t="shared" si="4"/>
        <v>0</v>
      </c>
      <c r="W100" s="12">
        <f t="shared" si="4"/>
        <v>0</v>
      </c>
      <c r="X100" s="12">
        <f t="shared" si="4"/>
        <v>0</v>
      </c>
      <c r="Y100" s="12">
        <f t="shared" si="4"/>
        <v>0</v>
      </c>
      <c r="Z100" s="12">
        <f t="shared" si="4"/>
        <v>1.9658470747021893E-2</v>
      </c>
      <c r="AA100" s="12">
        <f t="shared" si="4"/>
        <v>0</v>
      </c>
      <c r="AB100" s="12">
        <f t="shared" si="4"/>
        <v>3.9054484315321933E-4</v>
      </c>
      <c r="AC100" s="12">
        <f t="shared" si="4"/>
        <v>0</v>
      </c>
      <c r="AD100" s="12">
        <f t="shared" si="4"/>
        <v>0</v>
      </c>
      <c r="AE100" s="12">
        <f t="shared" si="4"/>
        <v>1.8055237653842709E-4</v>
      </c>
      <c r="AF100" s="12">
        <f t="shared" si="4"/>
        <v>0</v>
      </c>
      <c r="AG100" s="12">
        <f t="shared" si="4"/>
        <v>1.9802605334075691E-4</v>
      </c>
      <c r="AH100" s="12">
        <f t="shared" si="4"/>
        <v>0</v>
      </c>
      <c r="AI100" s="12">
        <f t="shared" si="4"/>
        <v>2.847192420691249E-4</v>
      </c>
      <c r="AJ100" s="12">
        <f t="shared" si="4"/>
        <v>2.0239821691015448E-2</v>
      </c>
      <c r="AK100" s="12">
        <f t="shared" si="4"/>
        <v>0</v>
      </c>
      <c r="AL100" s="12">
        <f t="shared" si="4"/>
        <v>0</v>
      </c>
      <c r="AM100" s="12">
        <f t="shared" si="4"/>
        <v>0</v>
      </c>
      <c r="AN100" s="12">
        <f t="shared" si="4"/>
        <v>3.1558264650503902E-3</v>
      </c>
    </row>
    <row r="104" spans="1:42" ht="18.75">
      <c r="A104" s="3" t="s">
        <v>426</v>
      </c>
    </row>
    <row r="105" spans="1:42" ht="36">
      <c r="B105" s="44" t="s">
        <v>266</v>
      </c>
      <c r="C105" s="44" t="s">
        <v>267</v>
      </c>
    </row>
    <row r="106" spans="1:42">
      <c r="A106" t="s">
        <v>67</v>
      </c>
      <c r="B106" s="35">
        <v>3531.1800000000007</v>
      </c>
      <c r="C106" s="35">
        <v>3502.7899999999995</v>
      </c>
    </row>
    <row r="107" spans="1:42">
      <c r="A107" t="s">
        <v>0</v>
      </c>
      <c r="B107" s="35">
        <v>7802.0199999999995</v>
      </c>
      <c r="C107" s="35">
        <v>3123.0800000000004</v>
      </c>
    </row>
    <row r="108" spans="1:42">
      <c r="A108" t="s">
        <v>5</v>
      </c>
      <c r="B108" s="35">
        <v>1997.47</v>
      </c>
      <c r="C108" s="35">
        <v>2332.46</v>
      </c>
    </row>
    <row r="109" spans="1:42">
      <c r="A109" t="s">
        <v>16</v>
      </c>
      <c r="B109" s="35">
        <v>7671.880000000001</v>
      </c>
      <c r="C109" s="35">
        <v>2284.4699999999998</v>
      </c>
    </row>
    <row r="110" spans="1:42">
      <c r="A110" t="s">
        <v>43</v>
      </c>
      <c r="B110" s="35">
        <v>1746.63</v>
      </c>
      <c r="C110" s="35">
        <v>2145.3000000000002</v>
      </c>
    </row>
    <row r="111" spans="1:42">
      <c r="A111" t="s">
        <v>37</v>
      </c>
      <c r="B111" s="35">
        <v>1772.3799999999999</v>
      </c>
      <c r="C111" s="35">
        <v>1917.26</v>
      </c>
    </row>
    <row r="112" spans="1:42">
      <c r="A112" t="s">
        <v>62</v>
      </c>
      <c r="B112" s="35">
        <v>4940.130000000001</v>
      </c>
      <c r="C112" s="35">
        <v>1269.2299999999998</v>
      </c>
    </row>
    <row r="113" spans="1:3">
      <c r="A113" t="s">
        <v>88</v>
      </c>
      <c r="B113" s="35">
        <v>1489.82</v>
      </c>
      <c r="C113" s="35">
        <v>1191.5699999999997</v>
      </c>
    </row>
    <row r="114" spans="1:3">
      <c r="A114" t="s">
        <v>1</v>
      </c>
      <c r="B114" s="35">
        <v>3416.4999999999991</v>
      </c>
      <c r="C114" s="35">
        <v>1011.7099999999999</v>
      </c>
    </row>
    <row r="115" spans="1:3">
      <c r="A115" t="s">
        <v>3</v>
      </c>
      <c r="B115" s="35">
        <v>800.59</v>
      </c>
      <c r="C115" s="35">
        <v>989.07</v>
      </c>
    </row>
    <row r="116" spans="1:3">
      <c r="A116" t="s">
        <v>66</v>
      </c>
      <c r="B116" s="35">
        <v>5889.7499999999982</v>
      </c>
      <c r="C116" s="35">
        <v>748.81999999999982</v>
      </c>
    </row>
    <row r="117" spans="1:3">
      <c r="A117" t="s">
        <v>13</v>
      </c>
      <c r="B117" s="35">
        <v>1845.0199999999998</v>
      </c>
      <c r="C117" s="35">
        <v>578.41999999999996</v>
      </c>
    </row>
    <row r="118" spans="1:3">
      <c r="A118" t="s">
        <v>65</v>
      </c>
      <c r="B118" s="35">
        <v>413.25999999999993</v>
      </c>
      <c r="C118" s="35">
        <v>484.40000000000003</v>
      </c>
    </row>
    <row r="119" spans="1:3">
      <c r="A119" t="s">
        <v>12</v>
      </c>
      <c r="B119" s="35">
        <v>900.5200000000001</v>
      </c>
      <c r="C119" s="35">
        <v>425.46</v>
      </c>
    </row>
    <row r="120" spans="1:3">
      <c r="A120" t="s">
        <v>10</v>
      </c>
      <c r="B120" s="35">
        <v>1132.0899999999999</v>
      </c>
      <c r="C120" s="35">
        <v>373.96000000000004</v>
      </c>
    </row>
    <row r="121" spans="1:3">
      <c r="A121" t="s">
        <v>48</v>
      </c>
      <c r="B121" s="35">
        <v>1748.93</v>
      </c>
      <c r="C121" s="35">
        <v>305.89</v>
      </c>
    </row>
    <row r="122" spans="1:3">
      <c r="A122" t="s">
        <v>40</v>
      </c>
      <c r="B122" s="35">
        <v>432.66999999999996</v>
      </c>
      <c r="C122" s="35">
        <v>295.33</v>
      </c>
    </row>
    <row r="123" spans="1:3">
      <c r="A123" t="s">
        <v>61</v>
      </c>
      <c r="B123" s="35">
        <v>179.97</v>
      </c>
      <c r="C123" s="35">
        <v>266.32000000000005</v>
      </c>
    </row>
    <row r="124" spans="1:3">
      <c r="A124" t="s">
        <v>7</v>
      </c>
      <c r="B124" s="35">
        <v>485.17999999999984</v>
      </c>
      <c r="C124" s="35">
        <v>171.61999999999998</v>
      </c>
    </row>
    <row r="125" spans="1:3">
      <c r="A125" t="s">
        <v>4</v>
      </c>
      <c r="B125" s="35">
        <v>1040.01</v>
      </c>
      <c r="C125" s="35">
        <v>162.76</v>
      </c>
    </row>
    <row r="126" spans="1:3">
      <c r="A126" t="s">
        <v>63</v>
      </c>
      <c r="B126" s="35">
        <v>227.78000000000003</v>
      </c>
      <c r="C126" s="35">
        <v>144.19999999999999</v>
      </c>
    </row>
    <row r="127" spans="1:3">
      <c r="A127" t="s">
        <v>14</v>
      </c>
      <c r="B127" s="35">
        <v>112.32000000000002</v>
      </c>
      <c r="C127" s="35">
        <v>118.63</v>
      </c>
    </row>
    <row r="128" spans="1:3">
      <c r="A128" t="s">
        <v>9</v>
      </c>
      <c r="B128" s="35">
        <v>48.839999999999996</v>
      </c>
      <c r="C128" s="35">
        <v>116.92999999999999</v>
      </c>
    </row>
    <row r="129" spans="1:3">
      <c r="A129" t="s">
        <v>64</v>
      </c>
      <c r="B129" s="35">
        <v>292.86</v>
      </c>
      <c r="C129" s="35">
        <v>106.55999999999999</v>
      </c>
    </row>
    <row r="130" spans="1:3">
      <c r="A130" t="s">
        <v>45</v>
      </c>
      <c r="B130" s="35">
        <v>79.549999999999983</v>
      </c>
      <c r="C130" s="35">
        <v>90.859999999999985</v>
      </c>
    </row>
    <row r="131" spans="1:3">
      <c r="A131" t="s">
        <v>60</v>
      </c>
      <c r="B131" s="35">
        <v>751.5200000000001</v>
      </c>
      <c r="C131" s="35">
        <v>63.31</v>
      </c>
    </row>
    <row r="132" spans="1:3">
      <c r="A132" t="s">
        <v>114</v>
      </c>
      <c r="B132" s="35">
        <v>17.97</v>
      </c>
      <c r="C132" s="35">
        <v>58.48</v>
      </c>
    </row>
    <row r="133" spans="1:3">
      <c r="A133" t="s">
        <v>91</v>
      </c>
      <c r="B133" s="35">
        <v>2.25</v>
      </c>
      <c r="C133" s="35">
        <v>58.38</v>
      </c>
    </row>
    <row r="134" spans="1:3">
      <c r="A134" t="s">
        <v>89</v>
      </c>
      <c r="B134" s="35">
        <v>8.7999999999999989</v>
      </c>
      <c r="C134" s="35">
        <v>37.81</v>
      </c>
    </row>
    <row r="135" spans="1:3">
      <c r="A135" t="s">
        <v>11</v>
      </c>
      <c r="B135" s="35">
        <v>18.28</v>
      </c>
      <c r="C135" s="35">
        <v>20</v>
      </c>
    </row>
    <row r="136" spans="1:3">
      <c r="A136" t="s">
        <v>15</v>
      </c>
      <c r="B136" s="35">
        <v>8.36</v>
      </c>
      <c r="C136" s="35">
        <v>16.3</v>
      </c>
    </row>
    <row r="137" spans="1:3">
      <c r="A137" t="s">
        <v>41</v>
      </c>
      <c r="B137" s="35">
        <v>19.91</v>
      </c>
      <c r="C137" s="35">
        <v>14.14</v>
      </c>
    </row>
    <row r="138" spans="1:3">
      <c r="A138" t="s">
        <v>8</v>
      </c>
      <c r="B138" s="35">
        <v>12.76</v>
      </c>
      <c r="C138" s="35">
        <v>13.299999999999999</v>
      </c>
    </row>
    <row r="139" spans="1:3">
      <c r="A139" t="s">
        <v>90</v>
      </c>
      <c r="B139" s="35"/>
      <c r="C139" s="35">
        <v>8.09</v>
      </c>
    </row>
    <row r="140" spans="1:3">
      <c r="A140" t="s">
        <v>87</v>
      </c>
      <c r="B140" s="35"/>
      <c r="C140" s="35">
        <v>8.0500000000000007</v>
      </c>
    </row>
    <row r="141" spans="1:3">
      <c r="A141" t="s">
        <v>38</v>
      </c>
      <c r="B141" s="35">
        <v>1.8900000000000001</v>
      </c>
      <c r="C141" s="35">
        <v>0.53</v>
      </c>
    </row>
    <row r="142" spans="1:3">
      <c r="A142" t="s">
        <v>2</v>
      </c>
      <c r="B142" s="35"/>
      <c r="C142" s="35"/>
    </row>
    <row r="143" spans="1:3">
      <c r="A143" t="s">
        <v>6</v>
      </c>
      <c r="B143" s="35"/>
      <c r="C143" s="35"/>
    </row>
    <row r="144" spans="1:3">
      <c r="A144" s="36" t="s">
        <v>136</v>
      </c>
      <c r="B144" s="37">
        <v>50839.090000000004</v>
      </c>
      <c r="C144" s="37">
        <v>24455.489999999991</v>
      </c>
    </row>
    <row r="146" spans="1:6" ht="18.75">
      <c r="A146" s="3" t="s">
        <v>427</v>
      </c>
    </row>
    <row r="147" spans="1:6" ht="36">
      <c r="A147" s="45"/>
      <c r="B147" s="84" t="s">
        <v>266</v>
      </c>
      <c r="C147" s="84" t="s">
        <v>267</v>
      </c>
      <c r="D147" s="85" t="s">
        <v>251</v>
      </c>
      <c r="E147" s="85" t="s">
        <v>383</v>
      </c>
      <c r="F147" s="86" t="s">
        <v>384</v>
      </c>
    </row>
    <row r="148" spans="1:6">
      <c r="A148" s="79" t="s">
        <v>62</v>
      </c>
      <c r="B148" s="38">
        <v>4940.130000000001</v>
      </c>
      <c r="C148" s="38">
        <v>1269.2299999999998</v>
      </c>
      <c r="D148" s="38">
        <f>HLOOKUP(A148,$A$89:$AN$91,2)</f>
        <v>5.0400000000000009</v>
      </c>
      <c r="E148" s="38">
        <v>12.36</v>
      </c>
      <c r="F148" s="38">
        <f>SUM(B148:E148)</f>
        <v>6226.76</v>
      </c>
    </row>
    <row r="149" spans="1:6">
      <c r="A149" s="79" t="s">
        <v>60</v>
      </c>
      <c r="B149" s="38">
        <v>751.5200000000001</v>
      </c>
      <c r="C149" s="38">
        <v>63.31</v>
      </c>
      <c r="D149" s="38">
        <f t="shared" ref="D149:D155" si="5">HLOOKUP(A149,$A$89:$AN$91,2)</f>
        <v>0</v>
      </c>
      <c r="E149" s="38">
        <v>6.61</v>
      </c>
      <c r="F149" s="38">
        <f t="shared" ref="F149:F194" si="6">SUM(B149:E149)</f>
        <v>821.44000000000017</v>
      </c>
    </row>
    <row r="150" spans="1:6">
      <c r="A150" s="79" t="s">
        <v>67</v>
      </c>
      <c r="B150" s="38">
        <v>3531.1800000000007</v>
      </c>
      <c r="C150" s="38">
        <v>3502.7899999999995</v>
      </c>
      <c r="D150" s="38">
        <f t="shared" si="5"/>
        <v>0</v>
      </c>
      <c r="E150" s="38">
        <v>1.27</v>
      </c>
      <c r="F150" s="38">
        <f t="shared" si="6"/>
        <v>7035.2400000000007</v>
      </c>
    </row>
    <row r="151" spans="1:6">
      <c r="A151" s="79" t="s">
        <v>5</v>
      </c>
      <c r="B151" s="38">
        <v>1997.47</v>
      </c>
      <c r="C151" s="38">
        <v>2332.46</v>
      </c>
      <c r="D151" s="38">
        <f t="shared" si="5"/>
        <v>0</v>
      </c>
      <c r="E151" s="38">
        <v>10.67</v>
      </c>
      <c r="F151" s="38">
        <f t="shared" si="6"/>
        <v>4340.6000000000004</v>
      </c>
    </row>
    <row r="152" spans="1:6">
      <c r="A152" s="79" t="s">
        <v>65</v>
      </c>
      <c r="B152" s="38">
        <v>413.25999999999993</v>
      </c>
      <c r="C152" s="38">
        <v>484.40000000000003</v>
      </c>
      <c r="D152" s="38">
        <f t="shared" si="5"/>
        <v>0</v>
      </c>
      <c r="E152" s="38">
        <v>4.1900000000000004</v>
      </c>
      <c r="F152" s="38">
        <f t="shared" si="6"/>
        <v>901.85</v>
      </c>
    </row>
    <row r="153" spans="1:6">
      <c r="A153" s="79" t="s">
        <v>45</v>
      </c>
      <c r="B153" s="38">
        <v>79.549999999999983</v>
      </c>
      <c r="C153" s="38">
        <v>90.859999999999985</v>
      </c>
      <c r="D153" s="38">
        <f t="shared" si="5"/>
        <v>0</v>
      </c>
      <c r="E153" s="38">
        <v>3.35</v>
      </c>
      <c r="F153" s="38">
        <f t="shared" si="6"/>
        <v>173.75999999999996</v>
      </c>
    </row>
    <row r="154" spans="1:6">
      <c r="A154" s="79" t="s">
        <v>61</v>
      </c>
      <c r="B154" s="38">
        <v>179.97</v>
      </c>
      <c r="C154" s="38">
        <v>266.32000000000005</v>
      </c>
      <c r="D154" s="38">
        <f t="shared" si="5"/>
        <v>0</v>
      </c>
      <c r="E154" s="38">
        <v>0</v>
      </c>
      <c r="F154" s="38">
        <f t="shared" si="6"/>
        <v>446.29000000000008</v>
      </c>
    </row>
    <row r="155" spans="1:6">
      <c r="A155" s="79" t="s">
        <v>63</v>
      </c>
      <c r="B155" s="38">
        <v>227.78000000000003</v>
      </c>
      <c r="C155" s="38">
        <v>144.19999999999999</v>
      </c>
      <c r="D155" s="38">
        <f t="shared" si="5"/>
        <v>0</v>
      </c>
      <c r="E155" s="38">
        <v>0</v>
      </c>
      <c r="F155" s="38">
        <f t="shared" si="6"/>
        <v>371.98</v>
      </c>
    </row>
    <row r="156" spans="1:6">
      <c r="A156" s="80" t="s">
        <v>250</v>
      </c>
      <c r="B156" s="81">
        <v>12120.86</v>
      </c>
      <c r="C156" s="81">
        <v>8153.5699999999979</v>
      </c>
      <c r="D156" s="81">
        <f>SUM(D148:D155)</f>
        <v>5.0400000000000009</v>
      </c>
      <c r="E156" s="81">
        <v>38.449999999999996</v>
      </c>
      <c r="F156" s="83">
        <f t="shared" si="6"/>
        <v>20317.920000000002</v>
      </c>
    </row>
    <row r="157" spans="1:6">
      <c r="A157" s="79" t="s">
        <v>0</v>
      </c>
      <c r="B157" s="38">
        <v>7802.0199999999995</v>
      </c>
      <c r="C157" s="38">
        <v>3123.0800000000004</v>
      </c>
      <c r="D157" s="38">
        <f t="shared" ref="D157:D160" si="7">HLOOKUP(A157,$A$89:$AN$91,2)</f>
        <v>1.88</v>
      </c>
      <c r="E157" s="38">
        <v>1.45</v>
      </c>
      <c r="F157" s="38">
        <f t="shared" si="6"/>
        <v>10928.43</v>
      </c>
    </row>
    <row r="158" spans="1:6">
      <c r="A158" s="79" t="s">
        <v>40</v>
      </c>
      <c r="B158" s="38">
        <v>432.66999999999996</v>
      </c>
      <c r="C158" s="38">
        <v>295.33</v>
      </c>
      <c r="D158" s="38">
        <f t="shared" si="7"/>
        <v>29.21</v>
      </c>
      <c r="E158" s="38">
        <v>0.06</v>
      </c>
      <c r="F158" s="38">
        <f t="shared" si="6"/>
        <v>757.27</v>
      </c>
    </row>
    <row r="159" spans="1:6">
      <c r="A159" s="79" t="s">
        <v>88</v>
      </c>
      <c r="B159" s="38">
        <v>1489.82</v>
      </c>
      <c r="C159" s="38">
        <v>1191.5699999999997</v>
      </c>
      <c r="D159" s="38">
        <f t="shared" si="7"/>
        <v>0</v>
      </c>
      <c r="E159" s="38">
        <v>9.83</v>
      </c>
      <c r="F159" s="38">
        <f t="shared" si="6"/>
        <v>2691.2199999999993</v>
      </c>
    </row>
    <row r="160" spans="1:6">
      <c r="A160" s="79" t="s">
        <v>13</v>
      </c>
      <c r="B160" s="38">
        <v>1845.0199999999998</v>
      </c>
      <c r="C160" s="38">
        <v>578.41999999999996</v>
      </c>
      <c r="D160" s="38">
        <f t="shared" si="7"/>
        <v>0</v>
      </c>
      <c r="E160" s="38">
        <v>0.69</v>
      </c>
      <c r="F160" s="38">
        <f t="shared" si="6"/>
        <v>2424.1299999999997</v>
      </c>
    </row>
    <row r="161" spans="1:6">
      <c r="A161" s="79" t="s">
        <v>41</v>
      </c>
      <c r="B161" s="38">
        <v>19.91</v>
      </c>
      <c r="C161" s="38">
        <v>14.14</v>
      </c>
      <c r="D161" s="38">
        <f>HLOOKUP(A161,$A$89:$AN$91,2)</f>
        <v>0.97</v>
      </c>
      <c r="E161" s="38">
        <v>0.09</v>
      </c>
      <c r="F161" s="38">
        <f t="shared" si="6"/>
        <v>35.11</v>
      </c>
    </row>
    <row r="162" spans="1:6">
      <c r="A162" s="80" t="s">
        <v>252</v>
      </c>
      <c r="B162" s="81">
        <v>11589.439999999999</v>
      </c>
      <c r="C162" s="81">
        <v>5202.54</v>
      </c>
      <c r="D162" s="81">
        <f>SUM(D157:D161)</f>
        <v>32.06</v>
      </c>
      <c r="E162" s="81">
        <v>12.12</v>
      </c>
      <c r="F162" s="83">
        <f t="shared" si="6"/>
        <v>16836.16</v>
      </c>
    </row>
    <row r="163" spans="1:6">
      <c r="A163" s="80" t="s">
        <v>253</v>
      </c>
      <c r="B163" s="81">
        <v>5889.7499999999982</v>
      </c>
      <c r="C163" s="81">
        <v>748.81999999999982</v>
      </c>
      <c r="D163" s="81">
        <f>HLOOKUP(A163,$A$89:$AN$91,2)</f>
        <v>4.0999999999999996</v>
      </c>
      <c r="E163" s="81">
        <v>0</v>
      </c>
      <c r="F163" s="83">
        <f t="shared" si="6"/>
        <v>6642.6699999999983</v>
      </c>
    </row>
    <row r="164" spans="1:6">
      <c r="A164" s="79" t="s">
        <v>16</v>
      </c>
      <c r="B164" s="38">
        <v>7671.880000000001</v>
      </c>
      <c r="C164" s="38">
        <v>2284.4699999999998</v>
      </c>
      <c r="D164" s="38">
        <f t="shared" ref="D164:D166" si="8">HLOOKUP(A164,$A$89:$AN$91,2)</f>
        <v>48.139999999999993</v>
      </c>
      <c r="E164" s="38">
        <v>0</v>
      </c>
      <c r="F164" s="38">
        <f t="shared" si="6"/>
        <v>10004.49</v>
      </c>
    </row>
    <row r="165" spans="1:6">
      <c r="A165" s="79" t="s">
        <v>43</v>
      </c>
      <c r="B165" s="38">
        <v>1746.63</v>
      </c>
      <c r="C165" s="38">
        <v>2145.3000000000002</v>
      </c>
      <c r="D165" s="38">
        <f t="shared" si="8"/>
        <v>680.87</v>
      </c>
      <c r="E165" s="38">
        <v>0</v>
      </c>
      <c r="F165" s="38">
        <f t="shared" si="6"/>
        <v>4572.8</v>
      </c>
    </row>
    <row r="166" spans="1:6">
      <c r="A166" s="79" t="s">
        <v>12</v>
      </c>
      <c r="B166" s="38">
        <v>900.5200000000001</v>
      </c>
      <c r="C166" s="38">
        <v>425.46</v>
      </c>
      <c r="D166" s="38">
        <f t="shared" si="8"/>
        <v>14.870000000000001</v>
      </c>
      <c r="E166" s="38">
        <v>0</v>
      </c>
      <c r="F166" s="38">
        <f t="shared" si="6"/>
        <v>1340.85</v>
      </c>
    </row>
    <row r="167" spans="1:6">
      <c r="A167" s="80" t="s">
        <v>254</v>
      </c>
      <c r="B167" s="81">
        <v>10319.030000000002</v>
      </c>
      <c r="C167" s="81">
        <v>4855.2300000000005</v>
      </c>
      <c r="D167" s="81">
        <f>SUM(D164:D166)</f>
        <v>743.88</v>
      </c>
      <c r="E167" s="81">
        <v>0</v>
      </c>
      <c r="F167" s="83">
        <f t="shared" si="6"/>
        <v>15918.140000000001</v>
      </c>
    </row>
    <row r="168" spans="1:6">
      <c r="A168" s="79" t="s">
        <v>48</v>
      </c>
      <c r="B168" s="38">
        <v>1748.93</v>
      </c>
      <c r="C168" s="38">
        <v>305.89</v>
      </c>
      <c r="D168" s="38">
        <f t="shared" ref="D168:D170" si="9">HLOOKUP(A168,$A$89:$AN$91,2)</f>
        <v>0.04</v>
      </c>
      <c r="E168" s="38">
        <v>41.59</v>
      </c>
      <c r="F168" s="38">
        <f t="shared" si="6"/>
        <v>2096.4500000000003</v>
      </c>
    </row>
    <row r="169" spans="1:6">
      <c r="A169" s="79" t="s">
        <v>4</v>
      </c>
      <c r="B169" s="38">
        <v>1040.01</v>
      </c>
      <c r="C169" s="38">
        <v>162.76</v>
      </c>
      <c r="D169" s="38">
        <f t="shared" si="9"/>
        <v>0.27</v>
      </c>
      <c r="E169" s="38">
        <v>16.059999999999999</v>
      </c>
      <c r="F169" s="38">
        <f t="shared" si="6"/>
        <v>1219.0999999999999</v>
      </c>
    </row>
    <row r="170" spans="1:6">
      <c r="A170" s="79" t="s">
        <v>1</v>
      </c>
      <c r="B170" s="38">
        <v>3416.4999999999991</v>
      </c>
      <c r="C170" s="38">
        <v>1011.7099999999999</v>
      </c>
      <c r="D170" s="38">
        <f t="shared" si="9"/>
        <v>0.05</v>
      </c>
      <c r="E170" s="38">
        <v>29.55</v>
      </c>
      <c r="F170" s="38">
        <f t="shared" si="6"/>
        <v>4457.8099999999995</v>
      </c>
    </row>
    <row r="171" spans="1:6">
      <c r="A171" s="80" t="s">
        <v>255</v>
      </c>
      <c r="B171" s="81">
        <v>6205.4399999999987</v>
      </c>
      <c r="C171" s="81">
        <v>1480.36</v>
      </c>
      <c r="D171" s="81">
        <f>SUM(D168:D170)</f>
        <v>0.36</v>
      </c>
      <c r="E171" s="81">
        <v>87.2</v>
      </c>
      <c r="F171" s="83">
        <f t="shared" si="6"/>
        <v>7773.3599999999979</v>
      </c>
    </row>
    <row r="172" spans="1:6">
      <c r="A172" s="79" t="s">
        <v>37</v>
      </c>
      <c r="B172" s="38">
        <v>1772.3799999999999</v>
      </c>
      <c r="C172" s="38">
        <v>1917.26</v>
      </c>
      <c r="D172" s="38">
        <f t="shared" ref="D172:D173" si="10">HLOOKUP(A172,$A$89:$AN$91,2)</f>
        <v>0</v>
      </c>
      <c r="E172" s="38">
        <v>0</v>
      </c>
      <c r="F172" s="38">
        <f t="shared" si="6"/>
        <v>3689.64</v>
      </c>
    </row>
    <row r="173" spans="1:6">
      <c r="A173" s="79" t="s">
        <v>3</v>
      </c>
      <c r="B173" s="38">
        <v>800.59</v>
      </c>
      <c r="C173" s="38">
        <v>989.07</v>
      </c>
      <c r="D173" s="38">
        <f t="shared" si="10"/>
        <v>0</v>
      </c>
      <c r="E173" s="38">
        <v>0</v>
      </c>
      <c r="F173" s="38">
        <f t="shared" si="6"/>
        <v>1789.66</v>
      </c>
    </row>
    <row r="174" spans="1:6">
      <c r="A174" s="80" t="s">
        <v>256</v>
      </c>
      <c r="B174" s="81">
        <v>2572.9699999999998</v>
      </c>
      <c r="C174" s="81">
        <v>2906.33</v>
      </c>
      <c r="D174" s="81">
        <f>SUM(D172:D173)</f>
        <v>0</v>
      </c>
      <c r="E174" s="81">
        <v>0</v>
      </c>
      <c r="F174" s="83">
        <f t="shared" si="6"/>
        <v>5479.2999999999993</v>
      </c>
    </row>
    <row r="175" spans="1:6">
      <c r="A175" s="80" t="s">
        <v>257</v>
      </c>
      <c r="B175" s="81">
        <v>485.17999999999984</v>
      </c>
      <c r="C175" s="81">
        <v>171.61999999999998</v>
      </c>
      <c r="D175" s="81">
        <f t="shared" ref="D175" si="11">HLOOKUP(A175,$A$89:$AN$91,2)</f>
        <v>0.44</v>
      </c>
      <c r="E175" s="81">
        <v>0</v>
      </c>
      <c r="F175" s="83">
        <f t="shared" si="6"/>
        <v>657.2399999999999</v>
      </c>
    </row>
    <row r="176" spans="1:6">
      <c r="A176" s="79" t="s">
        <v>15</v>
      </c>
      <c r="B176" s="38">
        <v>8.36</v>
      </c>
      <c r="C176" s="38">
        <v>16.3</v>
      </c>
      <c r="D176" s="38">
        <f t="shared" ref="D176:D184" si="12">HLOOKUP(A176,$A$89:$AN$91,2)</f>
        <v>0</v>
      </c>
      <c r="E176" s="38">
        <v>0</v>
      </c>
      <c r="F176" s="38">
        <f t="shared" si="6"/>
        <v>24.66</v>
      </c>
    </row>
    <row r="177" spans="1:6">
      <c r="A177" s="79" t="s">
        <v>14</v>
      </c>
      <c r="B177" s="38">
        <v>112.32000000000002</v>
      </c>
      <c r="C177" s="38">
        <v>118.63</v>
      </c>
      <c r="D177" s="38">
        <f t="shared" si="12"/>
        <v>0</v>
      </c>
      <c r="E177" s="38">
        <v>0</v>
      </c>
      <c r="F177" s="38">
        <f t="shared" si="6"/>
        <v>230.95000000000002</v>
      </c>
    </row>
    <row r="178" spans="1:6">
      <c r="A178" s="79" t="s">
        <v>91</v>
      </c>
      <c r="B178" s="38">
        <v>2.25</v>
      </c>
      <c r="C178" s="38">
        <v>58.38</v>
      </c>
      <c r="D178" s="38">
        <f t="shared" si="12"/>
        <v>0</v>
      </c>
      <c r="E178" s="38">
        <v>0</v>
      </c>
      <c r="F178" s="38">
        <f t="shared" si="6"/>
        <v>60.63</v>
      </c>
    </row>
    <row r="179" spans="1:6">
      <c r="A179" s="79" t="s">
        <v>38</v>
      </c>
      <c r="B179" s="38">
        <v>1.8900000000000001</v>
      </c>
      <c r="C179" s="38">
        <v>0.53</v>
      </c>
      <c r="D179" s="38">
        <f t="shared" si="12"/>
        <v>0</v>
      </c>
      <c r="E179" s="38">
        <v>0</v>
      </c>
      <c r="F179" s="38">
        <f t="shared" si="6"/>
        <v>2.42</v>
      </c>
    </row>
    <row r="180" spans="1:6">
      <c r="A180" s="79" t="s">
        <v>8</v>
      </c>
      <c r="B180" s="38">
        <v>12.76</v>
      </c>
      <c r="C180" s="38">
        <v>13.299999999999999</v>
      </c>
      <c r="D180" s="38">
        <f t="shared" si="12"/>
        <v>0</v>
      </c>
      <c r="E180" s="38">
        <v>0</v>
      </c>
      <c r="F180" s="38">
        <f t="shared" si="6"/>
        <v>26.06</v>
      </c>
    </row>
    <row r="181" spans="1:6">
      <c r="A181" s="79" t="s">
        <v>87</v>
      </c>
      <c r="B181" s="38">
        <v>0</v>
      </c>
      <c r="C181" s="38">
        <v>8.0500000000000007</v>
      </c>
      <c r="D181" s="38">
        <f t="shared" si="12"/>
        <v>0</v>
      </c>
      <c r="E181" s="38">
        <v>0</v>
      </c>
      <c r="F181" s="38">
        <f t="shared" si="6"/>
        <v>8.0500000000000007</v>
      </c>
    </row>
    <row r="182" spans="1:6">
      <c r="A182" s="79" t="s">
        <v>114</v>
      </c>
      <c r="B182" s="38">
        <v>17.97</v>
      </c>
      <c r="C182" s="38">
        <v>58.48</v>
      </c>
      <c r="D182" s="38">
        <f t="shared" si="12"/>
        <v>0</v>
      </c>
      <c r="E182" s="38">
        <v>0</v>
      </c>
      <c r="F182" s="38">
        <f t="shared" si="6"/>
        <v>76.449999999999989</v>
      </c>
    </row>
    <row r="183" spans="1:6">
      <c r="A183" s="79" t="s">
        <v>90</v>
      </c>
      <c r="B183" s="38">
        <v>0</v>
      </c>
      <c r="C183" s="38">
        <v>8.09</v>
      </c>
      <c r="D183" s="38">
        <f t="shared" si="12"/>
        <v>0</v>
      </c>
      <c r="E183" s="38">
        <v>0</v>
      </c>
      <c r="F183" s="38">
        <f t="shared" si="6"/>
        <v>8.09</v>
      </c>
    </row>
    <row r="184" spans="1:6">
      <c r="A184" s="79" t="s">
        <v>113</v>
      </c>
      <c r="B184" s="38">
        <v>0</v>
      </c>
      <c r="C184" s="38">
        <v>0</v>
      </c>
      <c r="D184" s="38">
        <f t="shared" si="12"/>
        <v>0</v>
      </c>
      <c r="E184" s="38">
        <v>0</v>
      </c>
      <c r="F184" s="38">
        <f t="shared" si="6"/>
        <v>0</v>
      </c>
    </row>
    <row r="185" spans="1:6">
      <c r="A185" s="80" t="s">
        <v>258</v>
      </c>
      <c r="B185" s="81">
        <v>155.55000000000001</v>
      </c>
      <c r="C185" s="81">
        <v>281.76</v>
      </c>
      <c r="D185" s="81">
        <f>SUM(D176:D184)</f>
        <v>0</v>
      </c>
      <c r="E185" s="81">
        <v>0</v>
      </c>
      <c r="F185" s="83">
        <f t="shared" si="6"/>
        <v>437.31</v>
      </c>
    </row>
    <row r="186" spans="1:6">
      <c r="A186" s="80" t="s">
        <v>259</v>
      </c>
      <c r="B186" s="81">
        <v>8.7999999999999989</v>
      </c>
      <c r="C186" s="81">
        <v>37.81</v>
      </c>
      <c r="D186" s="81">
        <f>HLOOKUP(A186,$A$89:$AN$91,2)</f>
        <v>0.16</v>
      </c>
      <c r="E186" s="81">
        <v>0</v>
      </c>
      <c r="F186" s="83">
        <f t="shared" si="6"/>
        <v>46.769999999999996</v>
      </c>
    </row>
    <row r="187" spans="1:6">
      <c r="A187" s="80" t="s">
        <v>260</v>
      </c>
      <c r="B187" s="81">
        <v>292.86</v>
      </c>
      <c r="C187" s="81">
        <v>106.55999999999999</v>
      </c>
      <c r="D187" s="81">
        <f t="shared" ref="D187:D192" si="13">HLOOKUP(A187,$A$89:$AN$91,2)</f>
        <v>0</v>
      </c>
      <c r="E187" s="81">
        <v>131.15</v>
      </c>
      <c r="F187" s="83">
        <f t="shared" si="6"/>
        <v>530.57000000000005</v>
      </c>
    </row>
    <row r="188" spans="1:6">
      <c r="A188" s="80" t="s">
        <v>261</v>
      </c>
      <c r="B188" s="81">
        <v>1132.0899999999999</v>
      </c>
      <c r="C188" s="81">
        <v>373.96000000000004</v>
      </c>
      <c r="D188" s="81">
        <f t="shared" si="13"/>
        <v>4.66</v>
      </c>
      <c r="E188" s="81">
        <v>0.59</v>
      </c>
      <c r="F188" s="83">
        <f t="shared" si="6"/>
        <v>1511.3</v>
      </c>
    </row>
    <row r="189" spans="1:6">
      <c r="A189" s="79" t="s">
        <v>11</v>
      </c>
      <c r="B189" s="38">
        <v>18.28</v>
      </c>
      <c r="C189" s="38">
        <v>20</v>
      </c>
      <c r="D189" s="38">
        <f t="shared" si="13"/>
        <v>3446.1099999999997</v>
      </c>
      <c r="E189" s="38">
        <v>0.69</v>
      </c>
      <c r="F189" s="38">
        <f t="shared" si="6"/>
        <v>3485.08</v>
      </c>
    </row>
    <row r="190" spans="1:6">
      <c r="A190" s="79" t="s">
        <v>9</v>
      </c>
      <c r="B190" s="38">
        <v>48.839999999999996</v>
      </c>
      <c r="C190" s="38">
        <v>116.92999999999999</v>
      </c>
      <c r="D190" s="38">
        <f t="shared" si="13"/>
        <v>6065.4499999999989</v>
      </c>
      <c r="E190" s="38">
        <v>0</v>
      </c>
      <c r="F190" s="38">
        <f t="shared" si="6"/>
        <v>6231.2199999999993</v>
      </c>
    </row>
    <row r="191" spans="1:6">
      <c r="A191" s="79" t="s">
        <v>2</v>
      </c>
      <c r="B191" s="38">
        <v>0</v>
      </c>
      <c r="C191" s="38">
        <v>0</v>
      </c>
      <c r="D191" s="38">
        <v>16.440000000000001</v>
      </c>
      <c r="E191" s="38">
        <v>0</v>
      </c>
      <c r="F191" s="38">
        <f t="shared" si="6"/>
        <v>16.440000000000001</v>
      </c>
    </row>
    <row r="192" spans="1:6">
      <c r="A192" s="79" t="s">
        <v>6</v>
      </c>
      <c r="B192" s="38">
        <v>0</v>
      </c>
      <c r="C192" s="38">
        <v>0</v>
      </c>
      <c r="D192" s="38">
        <f t="shared" si="13"/>
        <v>6.13</v>
      </c>
      <c r="E192" s="38">
        <v>0</v>
      </c>
      <c r="F192" s="38">
        <f t="shared" si="6"/>
        <v>6.13</v>
      </c>
    </row>
    <row r="193" spans="1:6">
      <c r="A193" s="80" t="s">
        <v>262</v>
      </c>
      <c r="B193" s="81">
        <f t="shared" ref="B193:C193" si="14">SUM(B189:B192)</f>
        <v>67.12</v>
      </c>
      <c r="C193" s="81">
        <f t="shared" si="14"/>
        <v>136.93</v>
      </c>
      <c r="D193" s="81">
        <f>SUM(D189:D192)</f>
        <v>9534.1299999999974</v>
      </c>
      <c r="E193" s="81">
        <v>0.69</v>
      </c>
      <c r="F193" s="83">
        <f t="shared" si="6"/>
        <v>9738.8699999999972</v>
      </c>
    </row>
    <row r="194" spans="1:6">
      <c r="A194" s="45" t="s">
        <v>35</v>
      </c>
      <c r="B194" s="38">
        <v>0</v>
      </c>
      <c r="C194" s="38">
        <v>0</v>
      </c>
      <c r="D194" s="38"/>
      <c r="E194" s="38"/>
      <c r="F194" s="38">
        <f t="shared" si="6"/>
        <v>0</v>
      </c>
    </row>
    <row r="195" spans="1:6">
      <c r="A195" s="82" t="s">
        <v>136</v>
      </c>
      <c r="B195" s="83">
        <f t="shared" ref="B195:F195" si="15">SUM(B193,B188,B187,B186,B185,B175,B174,B171,B167,B163,B162,B156)</f>
        <v>50839.09</v>
      </c>
      <c r="C195" s="83">
        <f t="shared" si="15"/>
        <v>24455.489999999998</v>
      </c>
      <c r="D195" s="83">
        <f>SUM(D193,D188,D187,D186,D185,D175,D174,D171,D167,D163,D162,D156)</f>
        <v>10324.829999999998</v>
      </c>
      <c r="E195" s="83">
        <f t="shared" si="15"/>
        <v>270.2</v>
      </c>
      <c r="F195" s="83">
        <f t="shared" si="15"/>
        <v>85889.609999999986</v>
      </c>
    </row>
    <row r="196" spans="1:6">
      <c r="D196" s="35"/>
    </row>
  </sheetData>
  <conditionalFormatting sqref="I175:I186">
    <cfRule type="uniqueValues" dxfId="10" priority="1"/>
  </conditionalFormatting>
  <hyperlinks>
    <hyperlink ref="C5" location="'ALM - REG'!A104" display="RANKING DE PROVINCIAS POR PLANTACIONES MENORES DE 4 AÑOS"/>
    <hyperlink ref="C6" location="'ALM - REG'!A146" display="DATOS POR CCAA DE ALMENDRO EN REGADÍO"/>
    <hyperlink ref="C2" location="'ALM - REG'!A7" display="DESGLOSE POR VARIEDADES SUPERFICIES PLANTADAS HASTA 2016 (mayor o igual de 4 años en 2020)"/>
    <hyperlink ref="C3" location="'ALM - REG'!A88" display="SUPERFICIE DE ALMENDRO SIN INFORMACIÓN DE EDAD Y PLANTACIONES JÓVENES"/>
    <hyperlink ref="C4" location="'ALM - REG'!A97" display="SUPERFICIE EQUIVALENTE DE ALMENDRO EN CULTIVOS ASOCIADOS DE FRUTOS SECOS. "/>
  </hyperlinks>
  <pageMargins left="0.7" right="0.7" top="0.75" bottom="0.75" header="0.3" footer="0.3"/>
  <ignoredErrors>
    <ignoredError sqref="B193:D193" formulaRange="1"/>
    <ignoredError sqref="D156:D188" formula="1"/>
  </ignoredErrors>
  <drawing r:id="rId1"/>
</worksheet>
</file>

<file path=xl/worksheets/sheet5.xml><?xml version="1.0" encoding="utf-8"?>
<worksheet xmlns="http://schemas.openxmlformats.org/spreadsheetml/2006/main" xmlns:r="http://schemas.openxmlformats.org/officeDocument/2006/relationships">
  <dimension ref="A1:F50"/>
  <sheetViews>
    <sheetView showGridLines="0" workbookViewId="0">
      <selection activeCell="F50" sqref="F50"/>
    </sheetView>
  </sheetViews>
  <sheetFormatPr baseColWidth="10" defaultRowHeight="15"/>
  <cols>
    <col min="1" max="1" width="21.7109375" customWidth="1"/>
    <col min="5" max="5" width="13.28515625" customWidth="1"/>
  </cols>
  <sheetData>
    <row r="1" spans="1:6" s="31" customFormat="1" ht="18.75">
      <c r="A1" s="101" t="s">
        <v>386</v>
      </c>
    </row>
    <row r="2" spans="1:6" s="100" customFormat="1" ht="61.5" customHeight="1">
      <c r="A2" s="99" t="s">
        <v>387</v>
      </c>
      <c r="B2" s="102" t="s">
        <v>268</v>
      </c>
      <c r="C2" s="102" t="s">
        <v>133</v>
      </c>
      <c r="D2" s="102" t="s">
        <v>269</v>
      </c>
      <c r="E2" s="102" t="s">
        <v>383</v>
      </c>
      <c r="F2" s="103" t="s">
        <v>384</v>
      </c>
    </row>
    <row r="3" spans="1:6">
      <c r="A3" s="79" t="s">
        <v>62</v>
      </c>
      <c r="B3" s="38">
        <f>'ALM - SEC'!B189+'ALM - REG'!B148</f>
        <v>67748.310000000027</v>
      </c>
      <c r="C3" s="38">
        <f>'ALM - SEC'!C189+'ALM - REG'!C148</f>
        <v>17345.110000000004</v>
      </c>
      <c r="D3" s="38">
        <f>'ALM - SEC'!D189+'ALM - REG'!D148</f>
        <v>66.31</v>
      </c>
      <c r="E3" s="38">
        <f>'ALM - SEC'!E189+'ALM - REG'!E148</f>
        <v>60.95</v>
      </c>
      <c r="F3" s="38">
        <f>'ALM - SEC'!F189+'ALM - REG'!F148</f>
        <v>85220.680000000022</v>
      </c>
    </row>
    <row r="4" spans="1:6">
      <c r="A4" s="79" t="s">
        <v>60</v>
      </c>
      <c r="B4" s="38">
        <f>'ALM - SEC'!B190+'ALM - REG'!B149</f>
        <v>38879.329999999994</v>
      </c>
      <c r="C4" s="38">
        <f>'ALM - SEC'!C190+'ALM - REG'!C149</f>
        <v>4712.7099999999991</v>
      </c>
      <c r="D4" s="38">
        <f>'ALM - SEC'!D190+'ALM - REG'!D149</f>
        <v>3.27</v>
      </c>
      <c r="E4" s="38">
        <f>'ALM - SEC'!E190+'ALM - REG'!E149</f>
        <v>246.15</v>
      </c>
      <c r="F4" s="38">
        <f>'ALM - SEC'!F190+'ALM - REG'!F149</f>
        <v>43841.46</v>
      </c>
    </row>
    <row r="5" spans="1:6">
      <c r="A5" s="79" t="s">
        <v>67</v>
      </c>
      <c r="B5" s="38">
        <f>'ALM - SEC'!B191+'ALM - REG'!B150</f>
        <v>4721.0100000000011</v>
      </c>
      <c r="C5" s="38">
        <f>'ALM - SEC'!C191+'ALM - REG'!C150</f>
        <v>4914.2099999999991</v>
      </c>
      <c r="D5" s="38">
        <f>'ALM - SEC'!D191+'ALM - REG'!D150</f>
        <v>0</v>
      </c>
      <c r="E5" s="38">
        <f>'ALM - SEC'!E191+'ALM - REG'!E150</f>
        <v>1.27</v>
      </c>
      <c r="F5" s="38">
        <f>'ALM - SEC'!F191+'ALM - REG'!F150</f>
        <v>9636.4900000000016</v>
      </c>
    </row>
    <row r="6" spans="1:6">
      <c r="A6" s="79" t="s">
        <v>5</v>
      </c>
      <c r="B6" s="38">
        <f>'ALM - SEC'!B192+'ALM - REG'!B151</f>
        <v>2843.11</v>
      </c>
      <c r="C6" s="38">
        <f>'ALM - SEC'!C192+'ALM - REG'!C151</f>
        <v>3568.96</v>
      </c>
      <c r="D6" s="38">
        <f>'ALM - SEC'!D192+'ALM - REG'!D151</f>
        <v>0</v>
      </c>
      <c r="E6" s="38">
        <f>'ALM - SEC'!E192+'ALM - REG'!E151</f>
        <v>59.25</v>
      </c>
      <c r="F6" s="38">
        <f>'ALM - SEC'!F192+'ALM - REG'!F151</f>
        <v>6471.3200000000006</v>
      </c>
    </row>
    <row r="7" spans="1:6">
      <c r="A7" s="79" t="s">
        <v>65</v>
      </c>
      <c r="B7" s="38">
        <f>'ALM - SEC'!B193+'ALM - REG'!B152</f>
        <v>2507.2899999999995</v>
      </c>
      <c r="C7" s="38">
        <f>'ALM - SEC'!C193+'ALM - REG'!C152</f>
        <v>1283.4100000000001</v>
      </c>
      <c r="D7" s="38">
        <f>'ALM - SEC'!D193+'ALM - REG'!D152</f>
        <v>0</v>
      </c>
      <c r="E7" s="38">
        <f>'ALM - SEC'!E193+'ALM - REG'!E152</f>
        <v>24.880000000000003</v>
      </c>
      <c r="F7" s="38">
        <f>'ALM - SEC'!F193+'ALM - REG'!F152</f>
        <v>3815.58</v>
      </c>
    </row>
    <row r="8" spans="1:6">
      <c r="A8" s="79" t="s">
        <v>45</v>
      </c>
      <c r="B8" s="38">
        <f>'ALM - SEC'!B194+'ALM - REG'!B153</f>
        <v>6388.2300000000014</v>
      </c>
      <c r="C8" s="38">
        <f>'ALM - SEC'!C194+'ALM - REG'!C153</f>
        <v>542.85</v>
      </c>
      <c r="D8" s="38">
        <f>'ALM - SEC'!D194+'ALM - REG'!D153</f>
        <v>1.1100000000000001</v>
      </c>
      <c r="E8" s="38">
        <f>'ALM - SEC'!E194+'ALM - REG'!E153</f>
        <v>155.35999999999999</v>
      </c>
      <c r="F8" s="38">
        <f>'ALM - SEC'!F194+'ALM - REG'!F153</f>
        <v>7087.5500000000011</v>
      </c>
    </row>
    <row r="9" spans="1:6">
      <c r="A9" s="79" t="s">
        <v>61</v>
      </c>
      <c r="B9" s="38">
        <f>'ALM - SEC'!B195+'ALM - REG'!B154</f>
        <v>426.62</v>
      </c>
      <c r="C9" s="38">
        <f>'ALM - SEC'!C195+'ALM - REG'!C154</f>
        <v>548.2700000000001</v>
      </c>
      <c r="D9" s="38">
        <f>'ALM - SEC'!D195+'ALM - REG'!D154</f>
        <v>0</v>
      </c>
      <c r="E9" s="38">
        <f>'ALM - SEC'!E195+'ALM - REG'!E154</f>
        <v>0</v>
      </c>
      <c r="F9" s="38">
        <f>'ALM - SEC'!F195+'ALM - REG'!F154</f>
        <v>974.8900000000001</v>
      </c>
    </row>
    <row r="10" spans="1:6">
      <c r="A10" s="79" t="s">
        <v>63</v>
      </c>
      <c r="B10" s="38">
        <f>'ALM - SEC'!B196+'ALM - REG'!B155</f>
        <v>644.51</v>
      </c>
      <c r="C10" s="38">
        <f>'ALM - SEC'!C196+'ALM - REG'!C155</f>
        <v>383.27</v>
      </c>
      <c r="D10" s="38">
        <f>'ALM - SEC'!D196+'ALM - REG'!D155</f>
        <v>0</v>
      </c>
      <c r="E10" s="38">
        <f>'ALM - SEC'!E196+'ALM - REG'!E155</f>
        <v>0.12</v>
      </c>
      <c r="F10" s="38">
        <f>'ALM - SEC'!F196+'ALM - REG'!F155</f>
        <v>1027.9000000000001</v>
      </c>
    </row>
    <row r="11" spans="1:6">
      <c r="A11" s="94" t="s">
        <v>250</v>
      </c>
      <c r="B11" s="95">
        <f>SUM(B3:B10)</f>
        <v>124158.40999999999</v>
      </c>
      <c r="C11" s="95">
        <f>SUM(C3:C10)</f>
        <v>33298.789999999994</v>
      </c>
      <c r="D11" s="95">
        <f>SUM(D3:D10)</f>
        <v>70.69</v>
      </c>
      <c r="E11" s="95">
        <f>SUM(E3:E10)</f>
        <v>547.98</v>
      </c>
      <c r="F11" s="95">
        <f>SUM(F3:F10)</f>
        <v>158075.87</v>
      </c>
    </row>
    <row r="12" spans="1:6">
      <c r="A12" s="79" t="s">
        <v>0</v>
      </c>
      <c r="B12" s="38">
        <f>'ALM - SEC'!B198+'ALM - REG'!B157</f>
        <v>47161.15</v>
      </c>
      <c r="C12" s="38">
        <f>'ALM - SEC'!C198+'ALM - REG'!C157</f>
        <v>23880.220000000005</v>
      </c>
      <c r="D12" s="38">
        <f>'ALM - SEC'!D198+'ALM - REG'!D157</f>
        <v>60.4</v>
      </c>
      <c r="E12" s="38">
        <f>'ALM - SEC'!E198+'ALM - REG'!E157</f>
        <v>105.86</v>
      </c>
      <c r="F12" s="38">
        <f>'ALM - SEC'!F198+'ALM - REG'!F157</f>
        <v>71207.63</v>
      </c>
    </row>
    <row r="13" spans="1:6">
      <c r="A13" s="79" t="s">
        <v>40</v>
      </c>
      <c r="B13" s="38">
        <f>'ALM - SEC'!B199+'ALM - REG'!B158</f>
        <v>14895.259999999998</v>
      </c>
      <c r="C13" s="38">
        <f>'ALM - SEC'!C199+'ALM - REG'!C158</f>
        <v>9577.6699999999983</v>
      </c>
      <c r="D13" s="38">
        <f>'ALM - SEC'!D199+'ALM - REG'!D158</f>
        <v>42.14</v>
      </c>
      <c r="E13" s="38">
        <f>'ALM - SEC'!E199+'ALM - REG'!E158</f>
        <v>107.36</v>
      </c>
      <c r="F13" s="38">
        <f>'ALM - SEC'!F199+'ALM - REG'!F158</f>
        <v>24622.429999999997</v>
      </c>
    </row>
    <row r="14" spans="1:6">
      <c r="A14" s="79" t="s">
        <v>88</v>
      </c>
      <c r="B14" s="38">
        <f>'ALM - SEC'!B200+'ALM - REG'!B159</f>
        <v>7172.1900000000014</v>
      </c>
      <c r="C14" s="38">
        <f>'ALM - SEC'!C200+'ALM - REG'!C159</f>
        <v>8430.9699999999993</v>
      </c>
      <c r="D14" s="38">
        <f>'ALM - SEC'!D200+'ALM - REG'!D159</f>
        <v>8.52</v>
      </c>
      <c r="E14" s="38">
        <f>'ALM - SEC'!E200+'ALM - REG'!E159</f>
        <v>26.61</v>
      </c>
      <c r="F14" s="38">
        <f>'ALM - SEC'!F200+'ALM - REG'!F159</f>
        <v>15638.29</v>
      </c>
    </row>
    <row r="15" spans="1:6">
      <c r="A15" s="79" t="s">
        <v>13</v>
      </c>
      <c r="B15" s="38">
        <f>'ALM - SEC'!B201+'ALM - REG'!B160</f>
        <v>13374.850000000002</v>
      </c>
      <c r="C15" s="38">
        <f>'ALM - SEC'!C201+'ALM - REG'!C160</f>
        <v>7032.6100000000006</v>
      </c>
      <c r="D15" s="38">
        <f>'ALM - SEC'!D201+'ALM - REG'!D160</f>
        <v>18.93</v>
      </c>
      <c r="E15" s="38">
        <f>'ALM - SEC'!E201+'ALM - REG'!E160</f>
        <v>33.019999999999996</v>
      </c>
      <c r="F15" s="38">
        <f>'ALM - SEC'!F201+'ALM - REG'!F160</f>
        <v>20459.410000000007</v>
      </c>
    </row>
    <row r="16" spans="1:6">
      <c r="A16" s="79" t="s">
        <v>41</v>
      </c>
      <c r="B16" s="38">
        <f>'ALM - SEC'!B202+'ALM - REG'!B161</f>
        <v>146.86000000000001</v>
      </c>
      <c r="C16" s="38">
        <f>'ALM - SEC'!C202+'ALM - REG'!C161</f>
        <v>148.20999999999998</v>
      </c>
      <c r="D16" s="38">
        <f>'ALM - SEC'!D202+'ALM - REG'!D161</f>
        <v>0.97</v>
      </c>
      <c r="E16" s="38">
        <f>'ALM - SEC'!E202+'ALM - REG'!E161</f>
        <v>16.919999999999998</v>
      </c>
      <c r="F16" s="38">
        <f>'ALM - SEC'!F202+'ALM - REG'!F161</f>
        <v>312.95999999999998</v>
      </c>
    </row>
    <row r="17" spans="1:6">
      <c r="A17" s="94" t="s">
        <v>252</v>
      </c>
      <c r="B17" s="95">
        <f>SUM(B12:B16)</f>
        <v>82750.310000000012</v>
      </c>
      <c r="C17" s="95">
        <f>SUM(C12:C16)</f>
        <v>49069.68</v>
      </c>
      <c r="D17" s="95">
        <f>SUM(D12:D16)</f>
        <v>130.95999999999998</v>
      </c>
      <c r="E17" s="95">
        <f>SUM(E12:E16)</f>
        <v>289.77</v>
      </c>
      <c r="F17" s="95">
        <f>SUM(F12:F16)</f>
        <v>132240.72</v>
      </c>
    </row>
    <row r="18" spans="1:6">
      <c r="A18" s="96" t="s">
        <v>253</v>
      </c>
      <c r="B18" s="95">
        <f>'ALM - SEC'!B204+'ALM - REG'!B163</f>
        <v>65647.58</v>
      </c>
      <c r="C18" s="95">
        <f>'ALM - SEC'!C204+'ALM - REG'!C163</f>
        <v>10771.96</v>
      </c>
      <c r="D18" s="95">
        <f>'ALM - SEC'!D204+'ALM - REG'!D163</f>
        <v>24.509999999999998</v>
      </c>
      <c r="E18" s="95">
        <f>'ALM - SEC'!E204+'ALM - REG'!E163</f>
        <v>8.4700000000000006</v>
      </c>
      <c r="F18" s="95">
        <f>'ALM - SEC'!F204+'ALM - REG'!F163</f>
        <v>76452.52</v>
      </c>
    </row>
    <row r="19" spans="1:6">
      <c r="A19" s="79" t="s">
        <v>16</v>
      </c>
      <c r="B19" s="38">
        <f>'ALM - SEC'!B205+'ALM - REG'!B164</f>
        <v>33736.150000000009</v>
      </c>
      <c r="C19" s="38">
        <f>'ALM - SEC'!C205+'ALM - REG'!C164</f>
        <v>6021.06</v>
      </c>
      <c r="D19" s="38">
        <f>'ALM - SEC'!D205+'ALM - REG'!D164</f>
        <v>300.89</v>
      </c>
      <c r="E19" s="38">
        <f>'ALM - SEC'!E205+'ALM - REG'!E164</f>
        <v>1.99</v>
      </c>
      <c r="F19" s="38">
        <f>'ALM - SEC'!F205+'ALM - REG'!F164</f>
        <v>40060.090000000004</v>
      </c>
    </row>
    <row r="20" spans="1:6">
      <c r="A20" s="79" t="s">
        <v>43</v>
      </c>
      <c r="B20" s="38">
        <f>'ALM - SEC'!B206+'ALM - REG'!B165</f>
        <v>9337.6399999999976</v>
      </c>
      <c r="C20" s="38">
        <f>'ALM - SEC'!C206+'ALM - REG'!C165</f>
        <v>3386.6600000000003</v>
      </c>
      <c r="D20" s="38">
        <f>'ALM - SEC'!D206+'ALM - REG'!D165</f>
        <v>734.3</v>
      </c>
      <c r="E20" s="38">
        <f>'ALM - SEC'!E206+'ALM - REG'!E165</f>
        <v>0</v>
      </c>
      <c r="F20" s="38">
        <f>'ALM - SEC'!F206+'ALM - REG'!F165</f>
        <v>13458.599999999999</v>
      </c>
    </row>
    <row r="21" spans="1:6">
      <c r="A21" s="79" t="s">
        <v>12</v>
      </c>
      <c r="B21" s="38">
        <f>'ALM - SEC'!B207+'ALM - REG'!B166</f>
        <v>17595.57</v>
      </c>
      <c r="C21" s="38">
        <f>'ALM - SEC'!C207+'ALM - REG'!C166</f>
        <v>1336.59</v>
      </c>
      <c r="D21" s="38">
        <f>'ALM - SEC'!D207+'ALM - REG'!D166</f>
        <v>217.48999999999998</v>
      </c>
      <c r="E21" s="38">
        <f>'ALM - SEC'!E207+'ALM - REG'!E166</f>
        <v>0.54</v>
      </c>
      <c r="F21" s="38">
        <f>'ALM - SEC'!F207+'ALM - REG'!F166</f>
        <v>19150.189999999999</v>
      </c>
    </row>
    <row r="22" spans="1:6">
      <c r="A22" s="94" t="s">
        <v>254</v>
      </c>
      <c r="B22" s="95">
        <f>SUM(B19:B21)</f>
        <v>60669.360000000008</v>
      </c>
      <c r="C22" s="95">
        <f>SUM(C19:C21)</f>
        <v>10744.310000000001</v>
      </c>
      <c r="D22" s="95">
        <f>SUM(D19:D21)</f>
        <v>1252.68</v>
      </c>
      <c r="E22" s="95">
        <f>SUM(E19:E21)</f>
        <v>2.5300000000000002</v>
      </c>
      <c r="F22" s="95">
        <f>SUM(F19:F21)</f>
        <v>72668.88</v>
      </c>
    </row>
    <row r="23" spans="1:6">
      <c r="A23" s="79" t="s">
        <v>48</v>
      </c>
      <c r="B23" s="38">
        <f>'ALM - SEC'!B209+'ALM - REG'!B168</f>
        <v>21675.310000000005</v>
      </c>
      <c r="C23" s="38">
        <f>'ALM - SEC'!C209+'ALM - REG'!C168</f>
        <v>2885.79</v>
      </c>
      <c r="D23" s="38">
        <f>'ALM - SEC'!D209+'ALM - REG'!D168</f>
        <v>5.82</v>
      </c>
      <c r="E23" s="38">
        <f>'ALM - SEC'!E209+'ALM - REG'!E168</f>
        <v>738.86</v>
      </c>
      <c r="F23" s="38">
        <f>'ALM - SEC'!F209+'ALM - REG'!F168</f>
        <v>25305.780000000006</v>
      </c>
    </row>
    <row r="24" spans="1:6">
      <c r="A24" s="79" t="s">
        <v>4</v>
      </c>
      <c r="B24" s="38">
        <f>'ALM - SEC'!B210+'ALM - REG'!B169</f>
        <v>16192.909999999998</v>
      </c>
      <c r="C24" s="38">
        <f>'ALM - SEC'!C210+'ALM - REG'!C169</f>
        <v>946.12</v>
      </c>
      <c r="D24" s="38">
        <f>'ALM - SEC'!D210+'ALM - REG'!D169</f>
        <v>35.280000000000008</v>
      </c>
      <c r="E24" s="38">
        <f>'ALM - SEC'!E210+'ALM - REG'!E169</f>
        <v>1664.84</v>
      </c>
      <c r="F24" s="38">
        <f>'ALM - SEC'!F210+'ALM - REG'!F169</f>
        <v>18839.149999999998</v>
      </c>
    </row>
    <row r="25" spans="1:6">
      <c r="A25" s="79" t="s">
        <v>1</v>
      </c>
      <c r="B25" s="38">
        <f>'ALM - SEC'!B211+'ALM - REG'!B170</f>
        <v>14071.93</v>
      </c>
      <c r="C25" s="38">
        <f>'ALM - SEC'!C211+'ALM - REG'!C170</f>
        <v>1650.0100000000002</v>
      </c>
      <c r="D25" s="38">
        <f>'ALM - SEC'!D211+'ALM - REG'!D170</f>
        <v>1.31</v>
      </c>
      <c r="E25" s="38">
        <f>'ALM - SEC'!E211+'ALM - REG'!E170</f>
        <v>178.22</v>
      </c>
      <c r="F25" s="38">
        <f>'ALM - SEC'!F211+'ALM - REG'!F170</f>
        <v>15901.470000000003</v>
      </c>
    </row>
    <row r="26" spans="1:6">
      <c r="A26" s="94" t="s">
        <v>255</v>
      </c>
      <c r="B26" s="95">
        <f>SUM(B23:B25)</f>
        <v>51940.15</v>
      </c>
      <c r="C26" s="95">
        <f>SUM(C23:C25)</f>
        <v>5481.92</v>
      </c>
      <c r="D26" s="95">
        <f>SUM(D23:D25)</f>
        <v>42.410000000000011</v>
      </c>
      <c r="E26" s="95">
        <f>SUM(E23:E25)</f>
        <v>2581.9199999999996</v>
      </c>
      <c r="F26" s="95">
        <f>SUM(F23:F25)</f>
        <v>60046.400000000009</v>
      </c>
    </row>
    <row r="27" spans="1:6">
      <c r="A27" s="79" t="s">
        <v>37</v>
      </c>
      <c r="B27" s="38">
        <f>'ALM - SEC'!B213+'ALM - REG'!B172</f>
        <v>4337.09</v>
      </c>
      <c r="C27" s="38">
        <f>'ALM - SEC'!C213+'ALM - REG'!C172</f>
        <v>3577.54</v>
      </c>
      <c r="D27" s="38">
        <f>'ALM - SEC'!D213+'ALM - REG'!D172</f>
        <v>0</v>
      </c>
      <c r="E27" s="38">
        <f>'ALM - SEC'!E213+'ALM - REG'!E172</f>
        <v>0</v>
      </c>
      <c r="F27" s="38">
        <f>'ALM - SEC'!F213+'ALM - REG'!F172</f>
        <v>7914.6299999999992</v>
      </c>
    </row>
    <row r="28" spans="1:6">
      <c r="A28" s="79" t="s">
        <v>3</v>
      </c>
      <c r="B28" s="38">
        <f>'ALM - SEC'!B214+'ALM - REG'!B173</f>
        <v>1074.52</v>
      </c>
      <c r="C28" s="38">
        <f>'ALM - SEC'!C214+'ALM - REG'!C173</f>
        <v>1099.81</v>
      </c>
      <c r="D28" s="38">
        <f>'ALM - SEC'!D214+'ALM - REG'!D173</f>
        <v>8.18</v>
      </c>
      <c r="E28" s="38">
        <f>'ALM - SEC'!E214+'ALM - REG'!E173</f>
        <v>0</v>
      </c>
      <c r="F28" s="38">
        <f>'ALM - SEC'!F214+'ALM - REG'!F173</f>
        <v>2182.5100000000002</v>
      </c>
    </row>
    <row r="29" spans="1:6">
      <c r="A29" s="94" t="s">
        <v>256</v>
      </c>
      <c r="B29" s="95">
        <f>SUM(B27:B28)</f>
        <v>5411.6100000000006</v>
      </c>
      <c r="C29" s="95">
        <f>SUM(C27:C28)</f>
        <v>4677.3500000000004</v>
      </c>
      <c r="D29" s="95">
        <f>SUM(D27:D28)</f>
        <v>8.18</v>
      </c>
      <c r="E29" s="95">
        <f>SUM(E27:E28)</f>
        <v>0</v>
      </c>
      <c r="F29" s="95">
        <f>SUM(F27:F28)</f>
        <v>10097.14</v>
      </c>
    </row>
    <row r="30" spans="1:6">
      <c r="A30" s="96" t="s">
        <v>257</v>
      </c>
      <c r="B30" s="95">
        <f>'ALM - SEC'!B216+'ALM - REG'!B175</f>
        <v>4941.66</v>
      </c>
      <c r="C30" s="95">
        <f>'ALM - SEC'!C216+'ALM - REG'!C175</f>
        <v>809.81000000000017</v>
      </c>
      <c r="D30" s="95">
        <f>'ALM - SEC'!D216+'ALM - REG'!D175</f>
        <v>0.72</v>
      </c>
      <c r="E30" s="95">
        <f>'ALM - SEC'!E216+'ALM - REG'!E175</f>
        <v>0</v>
      </c>
      <c r="F30" s="95">
        <f>'ALM - SEC'!F216+'ALM - REG'!F175</f>
        <v>5752.19</v>
      </c>
    </row>
    <row r="31" spans="1:6">
      <c r="A31" s="79" t="s">
        <v>15</v>
      </c>
      <c r="B31" s="38">
        <f>'ALM - SEC'!B217+'ALM - REG'!B176</f>
        <v>130.35000000000002</v>
      </c>
      <c r="C31" s="38">
        <f>'ALM - SEC'!C217+'ALM - REG'!C176</f>
        <v>346.64000000000004</v>
      </c>
      <c r="D31" s="38">
        <f>'ALM - SEC'!D217+'ALM - REG'!D176</f>
        <v>0</v>
      </c>
      <c r="E31" s="38">
        <f>'ALM - SEC'!E217+'ALM - REG'!E176</f>
        <v>0</v>
      </c>
      <c r="F31" s="38">
        <f>'ALM - SEC'!F217+'ALM - REG'!F176</f>
        <v>476.99000000000007</v>
      </c>
    </row>
    <row r="32" spans="1:6">
      <c r="A32" s="79" t="s">
        <v>14</v>
      </c>
      <c r="B32" s="38">
        <f>'ALM - SEC'!B218+'ALM - REG'!B177</f>
        <v>239.62000000000003</v>
      </c>
      <c r="C32" s="38">
        <f>'ALM - SEC'!C218+'ALM - REG'!C177</f>
        <v>402.39</v>
      </c>
      <c r="D32" s="38">
        <f>'ALM - SEC'!D218+'ALM - REG'!D177</f>
        <v>0.23</v>
      </c>
      <c r="E32" s="38">
        <f>'ALM - SEC'!E218+'ALM - REG'!E177</f>
        <v>0</v>
      </c>
      <c r="F32" s="38">
        <f>'ALM - SEC'!F218+'ALM - REG'!F177</f>
        <v>642.24</v>
      </c>
    </row>
    <row r="33" spans="1:6">
      <c r="A33" s="79" t="s">
        <v>91</v>
      </c>
      <c r="B33" s="38">
        <f>'ALM - SEC'!B219+'ALM - REG'!B178</f>
        <v>565.61999999999989</v>
      </c>
      <c r="C33" s="38">
        <f>'ALM - SEC'!C219+'ALM - REG'!C178</f>
        <v>145.94999999999999</v>
      </c>
      <c r="D33" s="38">
        <f>'ALM - SEC'!D219+'ALM - REG'!D178</f>
        <v>0</v>
      </c>
      <c r="E33" s="38">
        <f>'ALM - SEC'!E219+'ALM - REG'!E178</f>
        <v>0</v>
      </c>
      <c r="F33" s="38">
        <f>'ALM - SEC'!F219+'ALM - REG'!F178</f>
        <v>711.56999999999982</v>
      </c>
    </row>
    <row r="34" spans="1:6">
      <c r="A34" s="79" t="s">
        <v>38</v>
      </c>
      <c r="B34" s="38">
        <f>'ALM - SEC'!B220+'ALM - REG'!B179</f>
        <v>55.509999999999991</v>
      </c>
      <c r="C34" s="38">
        <f>'ALM - SEC'!C220+'ALM - REG'!C179</f>
        <v>84.2</v>
      </c>
      <c r="D34" s="38">
        <f>'ALM - SEC'!D220+'ALM - REG'!D179</f>
        <v>0</v>
      </c>
      <c r="E34" s="38">
        <f>'ALM - SEC'!E220+'ALM - REG'!E179</f>
        <v>0</v>
      </c>
      <c r="F34" s="38">
        <f>'ALM - SEC'!F220+'ALM - REG'!F179</f>
        <v>139.70999999999998</v>
      </c>
    </row>
    <row r="35" spans="1:6">
      <c r="A35" s="79" t="s">
        <v>8</v>
      </c>
      <c r="B35" s="38">
        <f>'ALM - SEC'!B221+'ALM - REG'!B180</f>
        <v>23.7</v>
      </c>
      <c r="C35" s="38">
        <f>'ALM - SEC'!C221+'ALM - REG'!C180</f>
        <v>49.18</v>
      </c>
      <c r="D35" s="38">
        <f>'ALM - SEC'!D221+'ALM - REG'!D180</f>
        <v>0</v>
      </c>
      <c r="E35" s="38">
        <f>'ALM - SEC'!E221+'ALM - REG'!E180</f>
        <v>0</v>
      </c>
      <c r="F35" s="38">
        <f>'ALM - SEC'!F221+'ALM - REG'!F180</f>
        <v>72.88</v>
      </c>
    </row>
    <row r="36" spans="1:6">
      <c r="A36" s="79" t="s">
        <v>87</v>
      </c>
      <c r="B36" s="38">
        <f>'ALM - SEC'!B222+'ALM - REG'!B181</f>
        <v>10.119999999999999</v>
      </c>
      <c r="C36" s="38">
        <f>'ALM - SEC'!C222+'ALM - REG'!C181</f>
        <v>31.8</v>
      </c>
      <c r="D36" s="38">
        <f>'ALM - SEC'!D222+'ALM - REG'!D181</f>
        <v>0</v>
      </c>
      <c r="E36" s="38">
        <f>'ALM - SEC'!E222+'ALM - REG'!E181</f>
        <v>0</v>
      </c>
      <c r="F36" s="38">
        <f>'ALM - SEC'!F222+'ALM - REG'!F181</f>
        <v>41.92</v>
      </c>
    </row>
    <row r="37" spans="1:6">
      <c r="A37" s="79" t="s">
        <v>114</v>
      </c>
      <c r="B37" s="38">
        <f>'ALM - SEC'!B223+'ALM - REG'!B182</f>
        <v>420.78000000000009</v>
      </c>
      <c r="C37" s="38">
        <f>'ALM - SEC'!C223+'ALM - REG'!C182</f>
        <v>72.12</v>
      </c>
      <c r="D37" s="38">
        <f>'ALM - SEC'!D223+'ALM - REG'!D182</f>
        <v>0</v>
      </c>
      <c r="E37" s="38">
        <f>'ALM - SEC'!E223+'ALM - REG'!E182</f>
        <v>0</v>
      </c>
      <c r="F37" s="38">
        <f>'ALM - SEC'!F223+'ALM - REG'!F182</f>
        <v>492.90000000000009</v>
      </c>
    </row>
    <row r="38" spans="1:6">
      <c r="A38" s="79" t="s">
        <v>90</v>
      </c>
      <c r="B38" s="38">
        <f>'ALM - SEC'!B224+'ALM - REG'!B183</f>
        <v>13.739999999999998</v>
      </c>
      <c r="C38" s="38">
        <f>'ALM - SEC'!C224+'ALM - REG'!C183</f>
        <v>14.379999999999999</v>
      </c>
      <c r="D38" s="38">
        <f>'ALM - SEC'!D224+'ALM - REG'!D183</f>
        <v>0.38</v>
      </c>
      <c r="E38" s="38">
        <f>'ALM - SEC'!E224+'ALM - REG'!E183</f>
        <v>0</v>
      </c>
      <c r="F38" s="38">
        <f>'ALM - SEC'!F224+'ALM - REG'!F183</f>
        <v>28.499999999999996</v>
      </c>
    </row>
    <row r="39" spans="1:6">
      <c r="A39" s="79" t="s">
        <v>113</v>
      </c>
      <c r="B39" s="38">
        <f>'ALM - SEC'!B225+'ALM - REG'!B184</f>
        <v>4.1400000000000006</v>
      </c>
      <c r="C39" s="38">
        <f>'ALM - SEC'!C225+'ALM - REG'!C184</f>
        <v>3.38</v>
      </c>
      <c r="D39" s="38">
        <f>'ALM - SEC'!D225+'ALM - REG'!D184</f>
        <v>0</v>
      </c>
      <c r="E39" s="38">
        <f>'ALM - SEC'!E225+'ALM - REG'!E184</f>
        <v>0</v>
      </c>
      <c r="F39" s="38">
        <f>'ALM - SEC'!F225+'ALM - REG'!F184</f>
        <v>7.5200000000000005</v>
      </c>
    </row>
    <row r="40" spans="1:6">
      <c r="A40" s="94" t="s">
        <v>258</v>
      </c>
      <c r="B40" s="95">
        <f>SUM(B31:B39)</f>
        <v>1463.58</v>
      </c>
      <c r="C40" s="95">
        <f>SUM(C31:C39)</f>
        <v>1150.0400000000004</v>
      </c>
      <c r="D40" s="95">
        <f>SUM(D31:D39)</f>
        <v>0.61</v>
      </c>
      <c r="E40" s="95">
        <f>SUM(E31:E39)</f>
        <v>0</v>
      </c>
      <c r="F40" s="95">
        <f>SUM(F31:F39)</f>
        <v>2614.23</v>
      </c>
    </row>
    <row r="41" spans="1:6">
      <c r="A41" s="96" t="s">
        <v>259</v>
      </c>
      <c r="B41" s="95">
        <f>'ALM - SEC'!B227+'ALM - REG'!B186</f>
        <v>57.269999999999996</v>
      </c>
      <c r="C41" s="95">
        <f>'ALM - SEC'!C227+'ALM - REG'!C186</f>
        <v>191.35</v>
      </c>
      <c r="D41" s="95">
        <f>'ALM - SEC'!D227+'ALM - REG'!D186</f>
        <v>1.63</v>
      </c>
      <c r="E41" s="95">
        <f>'ALM - SEC'!E227+'ALM - REG'!E186</f>
        <v>65.84</v>
      </c>
      <c r="F41" s="95">
        <f>'ALM - SEC'!F227+'ALM - REG'!F186</f>
        <v>316.08999999999997</v>
      </c>
    </row>
    <row r="42" spans="1:6">
      <c r="A42" s="96" t="s">
        <v>260</v>
      </c>
      <c r="B42" s="95">
        <f>'ALM - SEC'!B228+'ALM - REG'!B187</f>
        <v>2152.9799999999996</v>
      </c>
      <c r="C42" s="95">
        <f>'ALM - SEC'!C228+'ALM - REG'!C187</f>
        <v>256.02999999999997</v>
      </c>
      <c r="D42" s="95">
        <f>'ALM - SEC'!D228+'ALM - REG'!D187</f>
        <v>2.38</v>
      </c>
      <c r="E42" s="95">
        <f>'ALM - SEC'!E228+'ALM - REG'!E187</f>
        <v>10061.699999999999</v>
      </c>
      <c r="F42" s="95">
        <f>'ALM - SEC'!F228+'ALM - REG'!F187</f>
        <v>12473.089999999998</v>
      </c>
    </row>
    <row r="43" spans="1:6">
      <c r="A43" s="96" t="s">
        <v>261</v>
      </c>
      <c r="B43" s="95">
        <f>'ALM - SEC'!B229+'ALM - REG'!B188</f>
        <v>2286.58</v>
      </c>
      <c r="C43" s="95">
        <f>'ALM - SEC'!C229+'ALM - REG'!C188</f>
        <v>504.42000000000007</v>
      </c>
      <c r="D43" s="95">
        <f>'ALM - SEC'!D229+'ALM - REG'!D188</f>
        <v>8.5500000000000007</v>
      </c>
      <c r="E43" s="95">
        <f>'ALM - SEC'!E229+'ALM - REG'!E188</f>
        <v>6.87</v>
      </c>
      <c r="F43" s="95">
        <f>'ALM - SEC'!F229+'ALM - REG'!F188</f>
        <v>2806.42</v>
      </c>
    </row>
    <row r="44" spans="1:6">
      <c r="A44" s="79" t="s">
        <v>11</v>
      </c>
      <c r="B44" s="38">
        <f>'ALM - SEC'!B230+'ALM - REG'!B189</f>
        <v>177.86000000000004</v>
      </c>
      <c r="C44" s="38">
        <f>'ALM - SEC'!C230+'ALM - REG'!C189</f>
        <v>40.47</v>
      </c>
      <c r="D44" s="38">
        <f>'ALM - SEC'!D230+'ALM - REG'!D189</f>
        <v>15275.990000000002</v>
      </c>
      <c r="E44" s="38">
        <f>'ALM - SEC'!E230+'ALM - REG'!E189</f>
        <v>3.63</v>
      </c>
      <c r="F44" s="38">
        <f>'ALM - SEC'!F230+'ALM - REG'!F189</f>
        <v>15497.95</v>
      </c>
    </row>
    <row r="45" spans="1:6">
      <c r="A45" s="79" t="s">
        <v>9</v>
      </c>
      <c r="B45" s="38">
        <f>'ALM - SEC'!B231+'ALM - REG'!B190</f>
        <v>75.319999999999993</v>
      </c>
      <c r="C45" s="38">
        <f>'ALM - SEC'!C231+'ALM - REG'!C190</f>
        <v>136.54</v>
      </c>
      <c r="D45" s="38">
        <f>'ALM - SEC'!D231+'ALM - REG'!D190</f>
        <v>17651.440000000002</v>
      </c>
      <c r="E45" s="38">
        <f>'ALM - SEC'!E231+'ALM - REG'!E190</f>
        <v>0</v>
      </c>
      <c r="F45" s="38">
        <f>'ALM - SEC'!F231+'ALM - REG'!F190</f>
        <v>17863.300000000003</v>
      </c>
    </row>
    <row r="46" spans="1:6">
      <c r="A46" s="79" t="s">
        <v>2</v>
      </c>
      <c r="B46" s="38">
        <f>'ALM - SEC'!B232+'ALM - REG'!B191</f>
        <v>0</v>
      </c>
      <c r="C46" s="38">
        <f>'ALM - SEC'!C232+'ALM - REG'!C191</f>
        <v>0</v>
      </c>
      <c r="D46" s="38">
        <f>'ALM - SEC'!D232+'ALM - REG'!D191</f>
        <v>597.2700000000001</v>
      </c>
      <c r="E46" s="38">
        <f>'ALM - SEC'!E232+'ALM - REG'!E191</f>
        <v>0</v>
      </c>
      <c r="F46" s="38">
        <f>'ALM - SEC'!F232+'ALM - REG'!F191</f>
        <v>597.2700000000001</v>
      </c>
    </row>
    <row r="47" spans="1:6">
      <c r="A47" s="79" t="s">
        <v>6</v>
      </c>
      <c r="B47" s="38">
        <f>'ALM - SEC'!B233+'ALM - REG'!B192</f>
        <v>0</v>
      </c>
      <c r="C47" s="38">
        <f>'ALM - SEC'!C233+'ALM - REG'!C192</f>
        <v>0</v>
      </c>
      <c r="D47" s="38">
        <f>'ALM - SEC'!D233+'ALM - REG'!D192</f>
        <v>14.98</v>
      </c>
      <c r="E47" s="38">
        <f>'ALM - SEC'!E233+'ALM - REG'!E192</f>
        <v>0</v>
      </c>
      <c r="F47" s="38">
        <f>'ALM - SEC'!F233+'ALM - REG'!F192</f>
        <v>14.98</v>
      </c>
    </row>
    <row r="48" spans="1:6">
      <c r="A48" s="94" t="s">
        <v>262</v>
      </c>
      <c r="B48" s="95">
        <f>SUM(B44:B47)</f>
        <v>253.18000000000004</v>
      </c>
      <c r="C48" s="95">
        <f>SUM(C44:C47)</f>
        <v>177.01</v>
      </c>
      <c r="D48" s="95">
        <f>SUM(D44:D47)</f>
        <v>33539.680000000008</v>
      </c>
      <c r="E48" s="95">
        <f>SUM(E44:E47)</f>
        <v>3.63</v>
      </c>
      <c r="F48" s="95">
        <f>SUM(F44:F47)</f>
        <v>33973.5</v>
      </c>
    </row>
    <row r="49" spans="1:6">
      <c r="A49" s="79" t="s">
        <v>35</v>
      </c>
      <c r="B49" s="38">
        <f>'ALM - SEC'!B235+'ALM - REG'!B194</f>
        <v>10.559999999999999</v>
      </c>
      <c r="C49" s="38">
        <f>'ALM - SEC'!C235+'ALM - REG'!C194</f>
        <v>0.09</v>
      </c>
      <c r="D49" s="38">
        <f>'ALM - SEC'!D235+'ALM - REG'!D194</f>
        <v>0</v>
      </c>
      <c r="E49" s="38">
        <f>'ALM - SEC'!E235+'ALM - REG'!E194</f>
        <v>0</v>
      </c>
      <c r="F49" s="38">
        <f>'ALM - SEC'!F235+'ALM - REG'!F194</f>
        <v>10.649999999999999</v>
      </c>
    </row>
    <row r="50" spans="1:6">
      <c r="A50" s="97" t="s">
        <v>136</v>
      </c>
      <c r="B50" s="98">
        <f>B11+B17+B18+B22+B26+B29+B30+B40+B41+B42+B43+B48+B49</f>
        <v>401743.23</v>
      </c>
      <c r="C50" s="98">
        <f>C11+C17+C18+C22+C26+C29+C30+C40+C41+C42+C43+C48+C49</f>
        <v>117132.75999999998</v>
      </c>
      <c r="D50" s="98">
        <f>D11+D17+D18+D22+D26+D29+D30+D40+D41+D42+D43+D48+D49</f>
        <v>35083.000000000007</v>
      </c>
      <c r="E50" s="98">
        <f>E11+E17+E18+E22+E26+E29+E30+E40+E41+E42+E43+E48+E49</f>
        <v>13568.71</v>
      </c>
      <c r="F50" s="98">
        <f>F11+F17+F18+F22+F26+F29+F30+F40+F41+F42+F43+F48+F49</f>
        <v>567527.70000000007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AQ86"/>
  <sheetViews>
    <sheetView showGridLines="0" topLeftCell="A43" workbookViewId="0">
      <selection activeCell="D47" sqref="D47"/>
    </sheetView>
  </sheetViews>
  <sheetFormatPr baseColWidth="10" defaultRowHeight="15"/>
  <cols>
    <col min="1" max="1" width="21.28515625" customWidth="1"/>
  </cols>
  <sheetData>
    <row r="1" spans="1:41" ht="18.75">
      <c r="A1" s="3" t="s">
        <v>430</v>
      </c>
    </row>
    <row r="2" spans="1:41" s="31" customFormat="1" ht="17.25" customHeight="1">
      <c r="A2" s="142" t="s">
        <v>410</v>
      </c>
      <c r="B2" s="62"/>
      <c r="C2" s="143" t="s">
        <v>414</v>
      </c>
      <c r="D2" s="62"/>
      <c r="E2" s="62"/>
      <c r="F2" s="62"/>
      <c r="G2" s="62"/>
      <c r="H2" s="62"/>
      <c r="J2" s="62"/>
      <c r="L2" s="144"/>
      <c r="M2" s="144"/>
      <c r="N2" s="144"/>
    </row>
    <row r="3" spans="1:41" s="31" customFormat="1" ht="17.25" customHeight="1">
      <c r="A3" s="145"/>
      <c r="B3" s="62"/>
      <c r="C3" s="146" t="s">
        <v>431</v>
      </c>
      <c r="D3" s="62"/>
      <c r="E3" s="62"/>
      <c r="F3" s="62"/>
      <c r="G3" s="62"/>
      <c r="H3" s="62"/>
      <c r="I3" s="62"/>
      <c r="J3" s="62"/>
      <c r="L3" s="144"/>
      <c r="M3" s="144"/>
      <c r="N3" s="144"/>
    </row>
    <row r="4" spans="1:41" s="31" customFormat="1" ht="17.25" customHeight="1">
      <c r="B4" s="62"/>
      <c r="C4" s="146" t="s">
        <v>407</v>
      </c>
      <c r="D4" s="62"/>
      <c r="E4" s="62"/>
      <c r="F4" s="62"/>
      <c r="G4" s="62"/>
      <c r="H4" s="62"/>
      <c r="I4" s="62"/>
      <c r="J4" s="62"/>
      <c r="L4" s="144"/>
      <c r="M4" s="144"/>
      <c r="N4" s="144"/>
    </row>
    <row r="6" spans="1:41" ht="18.75">
      <c r="A6" s="3" t="s">
        <v>436</v>
      </c>
    </row>
    <row r="7" spans="1:41">
      <c r="A7" s="13" t="s">
        <v>127</v>
      </c>
      <c r="B7" s="13" t="s">
        <v>0</v>
      </c>
      <c r="C7" s="13" t="s">
        <v>1</v>
      </c>
      <c r="D7" s="13" t="s">
        <v>60</v>
      </c>
      <c r="E7" s="13" t="s">
        <v>87</v>
      </c>
      <c r="F7" s="13" t="s">
        <v>37</v>
      </c>
      <c r="G7" s="13" t="s">
        <v>130</v>
      </c>
      <c r="H7" s="13" t="s">
        <v>38</v>
      </c>
      <c r="I7" s="13" t="s">
        <v>3</v>
      </c>
      <c r="J7" s="13" t="s">
        <v>61</v>
      </c>
      <c r="K7" s="13" t="s">
        <v>4</v>
      </c>
      <c r="L7" s="13" t="s">
        <v>88</v>
      </c>
      <c r="M7" s="13" t="s">
        <v>5</v>
      </c>
      <c r="N7" s="13" t="s">
        <v>40</v>
      </c>
      <c r="O7" s="13" t="s">
        <v>62</v>
      </c>
      <c r="P7" s="13" t="s">
        <v>41</v>
      </c>
      <c r="Q7" s="13" t="s">
        <v>63</v>
      </c>
      <c r="R7" s="13" t="s">
        <v>43</v>
      </c>
      <c r="S7" s="13" t="s">
        <v>64</v>
      </c>
      <c r="T7" s="13" t="s">
        <v>65</v>
      </c>
      <c r="U7" s="13" t="s">
        <v>7</v>
      </c>
      <c r="V7" s="13" t="s">
        <v>8</v>
      </c>
      <c r="W7" s="13" t="s">
        <v>9</v>
      </c>
      <c r="X7" s="13" t="s">
        <v>44</v>
      </c>
      <c r="Y7" s="13" t="s">
        <v>89</v>
      </c>
      <c r="Z7" s="13" t="s">
        <v>45</v>
      </c>
      <c r="AA7" s="13" t="s">
        <v>66</v>
      </c>
      <c r="AB7" s="13" t="s">
        <v>10</v>
      </c>
      <c r="AC7" s="13" t="s">
        <v>90</v>
      </c>
      <c r="AD7" s="13" t="s">
        <v>91</v>
      </c>
      <c r="AE7" s="13" t="s">
        <v>113</v>
      </c>
      <c r="AF7" s="13" t="s">
        <v>67</v>
      </c>
      <c r="AG7" s="13" t="s">
        <v>114</v>
      </c>
      <c r="AH7" s="13" t="s">
        <v>11</v>
      </c>
      <c r="AI7" s="13" t="s">
        <v>12</v>
      </c>
      <c r="AJ7" s="13" t="s">
        <v>13</v>
      </c>
      <c r="AK7" s="13" t="s">
        <v>48</v>
      </c>
      <c r="AL7" s="13" t="s">
        <v>14</v>
      </c>
      <c r="AM7" s="13" t="s">
        <v>15</v>
      </c>
      <c r="AN7" s="13" t="s">
        <v>16</v>
      </c>
      <c r="AO7" s="13" t="s">
        <v>17</v>
      </c>
    </row>
    <row r="8" spans="1:41">
      <c r="A8" s="14" t="s">
        <v>92</v>
      </c>
      <c r="B8" s="24">
        <v>0.43</v>
      </c>
      <c r="C8" s="24"/>
      <c r="D8" s="24"/>
      <c r="E8" s="24">
        <v>5.07</v>
      </c>
      <c r="F8" s="24">
        <v>4.46</v>
      </c>
      <c r="G8" s="24"/>
      <c r="H8" s="24">
        <v>1.75</v>
      </c>
      <c r="I8" s="24">
        <v>1.22</v>
      </c>
      <c r="J8" s="24"/>
      <c r="K8" s="24"/>
      <c r="L8" s="24"/>
      <c r="M8" s="24">
        <v>0.19</v>
      </c>
      <c r="N8" s="24"/>
      <c r="O8" s="24">
        <v>0.67999999999999994</v>
      </c>
      <c r="P8" s="24"/>
      <c r="Q8" s="24"/>
      <c r="R8" s="24"/>
      <c r="S8" s="24"/>
      <c r="T8" s="24"/>
      <c r="U8" s="24"/>
      <c r="V8" s="24"/>
      <c r="W8" s="24"/>
      <c r="X8" s="24"/>
      <c r="Y8" s="24"/>
      <c r="Z8" s="24"/>
      <c r="AA8" s="24">
        <v>0.82</v>
      </c>
      <c r="AB8" s="24"/>
      <c r="AC8" s="24">
        <v>4.49</v>
      </c>
      <c r="AD8" s="24"/>
      <c r="AE8" s="24">
        <v>0.09</v>
      </c>
      <c r="AF8" s="24">
        <v>0.33</v>
      </c>
      <c r="AG8" s="24">
        <v>0.32</v>
      </c>
      <c r="AH8" s="24"/>
      <c r="AI8" s="24"/>
      <c r="AJ8" s="24">
        <v>1.91</v>
      </c>
      <c r="AK8" s="24">
        <v>0.01</v>
      </c>
      <c r="AL8" s="24">
        <v>5.83</v>
      </c>
      <c r="AM8" s="24"/>
      <c r="AN8" s="24"/>
      <c r="AO8" s="24">
        <v>27.6</v>
      </c>
    </row>
    <row r="9" spans="1:41">
      <c r="A9" s="14" t="s">
        <v>93</v>
      </c>
      <c r="B9" s="24"/>
      <c r="C9" s="24"/>
      <c r="D9" s="24"/>
      <c r="E9" s="24"/>
      <c r="F9" s="24"/>
      <c r="G9" s="24"/>
      <c r="H9" s="24"/>
      <c r="I9" s="24"/>
      <c r="J9" s="24"/>
      <c r="K9" s="24"/>
      <c r="L9" s="24"/>
      <c r="M9" s="24"/>
      <c r="N9" s="24"/>
      <c r="O9" s="24"/>
      <c r="P9" s="24">
        <v>4.79</v>
      </c>
      <c r="Q9" s="24"/>
      <c r="R9" s="24"/>
      <c r="S9" s="24"/>
      <c r="T9" s="24"/>
      <c r="U9" s="24"/>
      <c r="V9" s="24"/>
      <c r="W9" s="24"/>
      <c r="X9" s="24"/>
      <c r="Y9" s="24"/>
      <c r="Z9" s="24"/>
      <c r="AA9" s="24"/>
      <c r="AB9" s="24"/>
      <c r="AC9" s="24"/>
      <c r="AD9" s="24"/>
      <c r="AE9" s="24"/>
      <c r="AF9" s="24"/>
      <c r="AG9" s="24"/>
      <c r="AH9" s="24"/>
      <c r="AI9" s="24"/>
      <c r="AJ9" s="24"/>
      <c r="AK9" s="24"/>
      <c r="AL9" s="24"/>
      <c r="AM9" s="24"/>
      <c r="AN9" s="24"/>
      <c r="AO9" s="24">
        <v>4.79</v>
      </c>
    </row>
    <row r="10" spans="1:41">
      <c r="A10" s="14" t="s">
        <v>94</v>
      </c>
      <c r="B10" s="24">
        <v>0.63</v>
      </c>
      <c r="C10" s="24"/>
      <c r="D10" s="24"/>
      <c r="E10" s="24"/>
      <c r="F10" s="24">
        <v>9.02</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v>1.48</v>
      </c>
      <c r="AK10" s="24"/>
      <c r="AL10" s="24"/>
      <c r="AM10" s="24"/>
      <c r="AN10" s="24"/>
      <c r="AO10" s="24">
        <v>11.13</v>
      </c>
    </row>
    <row r="11" spans="1:41">
      <c r="A11" s="14" t="s">
        <v>95</v>
      </c>
      <c r="B11" s="24"/>
      <c r="C11" s="24"/>
      <c r="D11" s="24"/>
      <c r="E11" s="24"/>
      <c r="F11" s="24">
        <v>13.07</v>
      </c>
      <c r="G11" s="24"/>
      <c r="H11" s="24"/>
      <c r="I11" s="24"/>
      <c r="J11" s="24"/>
      <c r="K11" s="24"/>
      <c r="L11" s="24">
        <v>19.580000000000002</v>
      </c>
      <c r="M11" s="24"/>
      <c r="N11" s="24"/>
      <c r="O11" s="24"/>
      <c r="P11" s="24"/>
      <c r="Q11" s="24"/>
      <c r="R11" s="24"/>
      <c r="S11" s="24"/>
      <c r="T11" s="24"/>
      <c r="U11" s="24"/>
      <c r="V11" s="24"/>
      <c r="W11" s="24"/>
      <c r="X11" s="24"/>
      <c r="Y11" s="24"/>
      <c r="Z11" s="24"/>
      <c r="AA11" s="24"/>
      <c r="AB11" s="24"/>
      <c r="AC11" s="24"/>
      <c r="AD11" s="24"/>
      <c r="AE11" s="24"/>
      <c r="AF11" s="24">
        <v>15.19</v>
      </c>
      <c r="AG11" s="24"/>
      <c r="AH11" s="24"/>
      <c r="AI11" s="24"/>
      <c r="AJ11" s="24"/>
      <c r="AK11" s="24"/>
      <c r="AL11" s="24"/>
      <c r="AM11" s="24">
        <v>2.48</v>
      </c>
      <c r="AN11" s="24"/>
      <c r="AO11" s="24">
        <v>50.32</v>
      </c>
    </row>
    <row r="12" spans="1:41">
      <c r="A12" s="14" t="s">
        <v>96</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v>1.27</v>
      </c>
      <c r="AG12" s="24"/>
      <c r="AH12" s="24"/>
      <c r="AI12" s="24"/>
      <c r="AJ12" s="24">
        <v>1.95</v>
      </c>
      <c r="AK12" s="24"/>
      <c r="AL12" s="24"/>
      <c r="AM12" s="24"/>
      <c r="AN12" s="24"/>
      <c r="AO12" s="24">
        <v>3.2199999999999998</v>
      </c>
    </row>
    <row r="13" spans="1:41">
      <c r="A13" s="14" t="s">
        <v>118</v>
      </c>
      <c r="B13" s="24">
        <v>0.6</v>
      </c>
      <c r="C13" s="24"/>
      <c r="D13" s="24"/>
      <c r="E13" s="24"/>
      <c r="F13" s="24"/>
      <c r="G13" s="24"/>
      <c r="H13" s="24"/>
      <c r="I13" s="24">
        <v>0.29000000000000004</v>
      </c>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v>4.62</v>
      </c>
      <c r="AN13" s="24"/>
      <c r="AO13" s="24">
        <v>5.51</v>
      </c>
    </row>
    <row r="14" spans="1:41">
      <c r="A14" s="14" t="s">
        <v>97</v>
      </c>
      <c r="B14" s="24"/>
      <c r="C14" s="24"/>
      <c r="D14" s="24"/>
      <c r="E14" s="24"/>
      <c r="F14" s="24"/>
      <c r="G14" s="24"/>
      <c r="H14" s="24"/>
      <c r="I14" s="24">
        <v>0.73</v>
      </c>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v>0.73</v>
      </c>
    </row>
    <row r="15" spans="1:41">
      <c r="A15" s="14" t="s">
        <v>119</v>
      </c>
      <c r="B15" s="24"/>
      <c r="C15" s="24"/>
      <c r="D15" s="24"/>
      <c r="E15" s="24"/>
      <c r="F15" s="24">
        <v>2.2999999999999998</v>
      </c>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v>1.08</v>
      </c>
      <c r="AF15" s="24"/>
      <c r="AG15" s="24"/>
      <c r="AH15" s="24"/>
      <c r="AI15" s="24"/>
      <c r="AJ15" s="24">
        <v>2.81</v>
      </c>
      <c r="AK15" s="24"/>
      <c r="AL15" s="24"/>
      <c r="AM15" s="24"/>
      <c r="AN15" s="24"/>
      <c r="AO15" s="24">
        <v>6.1899999999999995</v>
      </c>
    </row>
    <row r="16" spans="1:41">
      <c r="A16" s="14" t="s">
        <v>120</v>
      </c>
      <c r="B16" s="24"/>
      <c r="C16" s="24"/>
      <c r="D16" s="24"/>
      <c r="E16" s="24"/>
      <c r="F16" s="24"/>
      <c r="G16" s="24"/>
      <c r="H16" s="24"/>
      <c r="I16" s="24"/>
      <c r="J16" s="24"/>
      <c r="K16" s="24"/>
      <c r="L16" s="24"/>
      <c r="M16" s="24"/>
      <c r="N16" s="24"/>
      <c r="O16" s="24"/>
      <c r="P16" s="24"/>
      <c r="Q16" s="24"/>
      <c r="R16" s="24"/>
      <c r="S16" s="24"/>
      <c r="T16" s="24">
        <v>1.65</v>
      </c>
      <c r="U16" s="24"/>
      <c r="V16" s="24"/>
      <c r="W16" s="24"/>
      <c r="X16" s="24"/>
      <c r="Y16" s="24"/>
      <c r="Z16" s="24"/>
      <c r="AA16" s="24"/>
      <c r="AB16" s="24"/>
      <c r="AC16" s="24"/>
      <c r="AD16" s="24"/>
      <c r="AE16" s="24"/>
      <c r="AF16" s="24"/>
      <c r="AG16" s="24"/>
      <c r="AH16" s="24"/>
      <c r="AI16" s="24"/>
      <c r="AJ16" s="24">
        <v>0.23</v>
      </c>
      <c r="AK16" s="24"/>
      <c r="AL16" s="24"/>
      <c r="AM16" s="24"/>
      <c r="AN16" s="24"/>
      <c r="AO16" s="24">
        <v>1.88</v>
      </c>
    </row>
    <row r="17" spans="1:41">
      <c r="A17" s="14" t="s">
        <v>98</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v>0.04</v>
      </c>
      <c r="AD17" s="24"/>
      <c r="AE17" s="24"/>
      <c r="AF17" s="24"/>
      <c r="AG17" s="24"/>
      <c r="AH17" s="24"/>
      <c r="AI17" s="24"/>
      <c r="AJ17" s="24"/>
      <c r="AK17" s="24"/>
      <c r="AL17" s="24"/>
      <c r="AM17" s="24"/>
      <c r="AN17" s="24"/>
      <c r="AO17" s="24">
        <v>0.04</v>
      </c>
    </row>
    <row r="18" spans="1:41">
      <c r="A18" s="14" t="s">
        <v>121</v>
      </c>
      <c r="B18" s="24"/>
      <c r="C18" s="24"/>
      <c r="D18" s="24"/>
      <c r="E18" s="24"/>
      <c r="F18" s="24"/>
      <c r="G18" s="24"/>
      <c r="H18" s="24"/>
      <c r="I18" s="24">
        <v>0.96</v>
      </c>
      <c r="J18" s="24"/>
      <c r="K18" s="24"/>
      <c r="L18" s="24">
        <v>0.52</v>
      </c>
      <c r="M18" s="24"/>
      <c r="N18" s="24"/>
      <c r="O18" s="24"/>
      <c r="P18" s="24"/>
      <c r="Q18" s="24"/>
      <c r="R18" s="24"/>
      <c r="S18" s="24"/>
      <c r="T18" s="24"/>
      <c r="U18" s="24"/>
      <c r="V18" s="24"/>
      <c r="W18" s="24"/>
      <c r="X18" s="24"/>
      <c r="Y18" s="24"/>
      <c r="Z18" s="24"/>
      <c r="AA18" s="24"/>
      <c r="AB18" s="24"/>
      <c r="AC18" s="24"/>
      <c r="AD18" s="24"/>
      <c r="AE18" s="24"/>
      <c r="AF18" s="24"/>
      <c r="AG18" s="24"/>
      <c r="AH18" s="24"/>
      <c r="AI18" s="24"/>
      <c r="AJ18" s="24">
        <v>15.33</v>
      </c>
      <c r="AK18" s="24"/>
      <c r="AL18" s="24">
        <v>1.31</v>
      </c>
      <c r="AM18" s="24"/>
      <c r="AN18" s="24"/>
      <c r="AO18" s="24">
        <v>18.119999999999997</v>
      </c>
    </row>
    <row r="19" spans="1:41">
      <c r="A19" s="14" t="s">
        <v>122</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v>0.13</v>
      </c>
      <c r="AL19" s="24"/>
      <c r="AM19" s="24">
        <v>1.04</v>
      </c>
      <c r="AN19" s="24"/>
      <c r="AO19" s="24">
        <v>1.17</v>
      </c>
    </row>
    <row r="20" spans="1:41">
      <c r="A20" s="14" t="s">
        <v>123</v>
      </c>
      <c r="B20" s="24"/>
      <c r="C20" s="24"/>
      <c r="D20" s="24"/>
      <c r="E20" s="24"/>
      <c r="F20" s="24"/>
      <c r="G20" s="24"/>
      <c r="H20" s="24"/>
      <c r="I20" s="24"/>
      <c r="J20" s="24"/>
      <c r="K20" s="24">
        <v>0.02</v>
      </c>
      <c r="L20" s="24"/>
      <c r="M20" s="24"/>
      <c r="N20" s="24"/>
      <c r="O20" s="24"/>
      <c r="P20" s="24">
        <v>1</v>
      </c>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v>1.02</v>
      </c>
    </row>
    <row r="21" spans="1:41">
      <c r="A21" s="14" t="s">
        <v>124</v>
      </c>
      <c r="B21" s="24">
        <v>4.0999999999999996</v>
      </c>
      <c r="C21" s="24"/>
      <c r="D21" s="24">
        <v>0.08</v>
      </c>
      <c r="E21" s="24"/>
      <c r="F21" s="24"/>
      <c r="G21" s="24"/>
      <c r="H21" s="24"/>
      <c r="I21" s="24"/>
      <c r="J21" s="24"/>
      <c r="K21" s="24"/>
      <c r="L21" s="24">
        <v>5.65</v>
      </c>
      <c r="M21" s="24"/>
      <c r="N21" s="24">
        <v>4.13</v>
      </c>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v>13.96</v>
      </c>
    </row>
    <row r="22" spans="1:41">
      <c r="A22" s="22" t="s">
        <v>99</v>
      </c>
      <c r="B22" s="25">
        <v>1034.3600000000001</v>
      </c>
      <c r="C22" s="25"/>
      <c r="D22" s="25">
        <v>26.32</v>
      </c>
      <c r="E22" s="25">
        <v>31.529999999999998</v>
      </c>
      <c r="F22" s="25">
        <v>231.79</v>
      </c>
      <c r="G22" s="25"/>
      <c r="H22" s="25">
        <v>3.49</v>
      </c>
      <c r="I22" s="25">
        <v>64.87</v>
      </c>
      <c r="J22" s="25"/>
      <c r="K22" s="25">
        <v>0.92999999999999994</v>
      </c>
      <c r="L22" s="25">
        <v>1772.98</v>
      </c>
      <c r="M22" s="25">
        <v>75.88000000000001</v>
      </c>
      <c r="N22" s="25">
        <v>604.88</v>
      </c>
      <c r="O22" s="25">
        <v>223.11</v>
      </c>
      <c r="P22" s="25">
        <v>5.82</v>
      </c>
      <c r="Q22" s="25">
        <v>1.06</v>
      </c>
      <c r="R22" s="25"/>
      <c r="S22" s="25"/>
      <c r="T22" s="25">
        <v>123.94</v>
      </c>
      <c r="U22" s="25"/>
      <c r="V22" s="25">
        <v>1.03</v>
      </c>
      <c r="W22" s="25"/>
      <c r="X22" s="25"/>
      <c r="Y22" s="25"/>
      <c r="Z22" s="25">
        <v>112.50999999999999</v>
      </c>
      <c r="AA22" s="25">
        <v>90.009999999999991</v>
      </c>
      <c r="AB22" s="25"/>
      <c r="AC22" s="25">
        <v>27.52</v>
      </c>
      <c r="AD22" s="25">
        <v>2.3899999999999997</v>
      </c>
      <c r="AE22" s="25">
        <v>14.52</v>
      </c>
      <c r="AF22" s="25">
        <v>25.909999999999997</v>
      </c>
      <c r="AG22" s="25"/>
      <c r="AH22" s="25"/>
      <c r="AI22" s="25">
        <v>10.850000000000001</v>
      </c>
      <c r="AJ22" s="25">
        <v>1089.3200000000002</v>
      </c>
      <c r="AK22" s="25">
        <v>39.46</v>
      </c>
      <c r="AL22" s="25">
        <v>113.00999999999999</v>
      </c>
      <c r="AM22" s="25">
        <v>87.339999999999989</v>
      </c>
      <c r="AN22" s="25">
        <v>1.0499999999999998</v>
      </c>
      <c r="AO22" s="25">
        <v>5815.8800000000028</v>
      </c>
    </row>
    <row r="23" spans="1:41">
      <c r="A23" s="14" t="s">
        <v>100</v>
      </c>
      <c r="B23" s="24">
        <v>23.22</v>
      </c>
      <c r="C23" s="24"/>
      <c r="D23" s="24"/>
      <c r="E23" s="24"/>
      <c r="F23" s="24">
        <v>40.949999999999996</v>
      </c>
      <c r="G23" s="24"/>
      <c r="H23" s="24"/>
      <c r="I23" s="24">
        <v>2.87</v>
      </c>
      <c r="J23" s="24">
        <v>0.59</v>
      </c>
      <c r="K23" s="24"/>
      <c r="L23" s="24">
        <v>190.84</v>
      </c>
      <c r="M23" s="24">
        <v>5.7099999999999991</v>
      </c>
      <c r="N23" s="24"/>
      <c r="O23" s="24"/>
      <c r="P23" s="24"/>
      <c r="Q23" s="24">
        <v>4.78</v>
      </c>
      <c r="R23" s="24"/>
      <c r="S23" s="24"/>
      <c r="T23" s="24"/>
      <c r="U23" s="24"/>
      <c r="V23" s="24"/>
      <c r="W23" s="24"/>
      <c r="X23" s="24"/>
      <c r="Y23" s="24"/>
      <c r="Z23" s="24"/>
      <c r="AA23" s="24">
        <v>22.15</v>
      </c>
      <c r="AB23" s="24"/>
      <c r="AC23" s="24"/>
      <c r="AD23" s="24"/>
      <c r="AE23" s="24"/>
      <c r="AF23" s="24">
        <v>5.41</v>
      </c>
      <c r="AG23" s="24"/>
      <c r="AH23" s="24"/>
      <c r="AI23" s="24">
        <v>0.72</v>
      </c>
      <c r="AJ23" s="24">
        <v>61.620000000000005</v>
      </c>
      <c r="AK23" s="24"/>
      <c r="AL23" s="24">
        <v>1.22</v>
      </c>
      <c r="AM23" s="24"/>
      <c r="AN23" s="24">
        <v>0.02</v>
      </c>
      <c r="AO23" s="24">
        <v>360.1</v>
      </c>
    </row>
    <row r="24" spans="1:41">
      <c r="A24" s="14" t="s">
        <v>102</v>
      </c>
      <c r="B24" s="24"/>
      <c r="C24" s="24"/>
      <c r="D24" s="24"/>
      <c r="E24" s="24"/>
      <c r="F24" s="24"/>
      <c r="G24" s="24"/>
      <c r="H24" s="24"/>
      <c r="I24" s="24"/>
      <c r="J24" s="24"/>
      <c r="K24" s="24"/>
      <c r="L24" s="24"/>
      <c r="M24" s="24"/>
      <c r="N24" s="24"/>
      <c r="O24" s="24"/>
      <c r="P24" s="24"/>
      <c r="Q24" s="24"/>
      <c r="R24" s="24"/>
      <c r="S24" s="24"/>
      <c r="T24" s="24"/>
      <c r="U24" s="24"/>
      <c r="V24" s="24"/>
      <c r="W24" s="24"/>
      <c r="X24" s="24"/>
      <c r="Y24" s="24"/>
      <c r="Z24" s="24">
        <v>1.82</v>
      </c>
      <c r="AA24" s="24"/>
      <c r="AB24" s="24"/>
      <c r="AC24" s="24"/>
      <c r="AD24" s="24"/>
      <c r="AE24" s="24"/>
      <c r="AF24" s="24"/>
      <c r="AG24" s="24"/>
      <c r="AH24" s="24"/>
      <c r="AI24" s="24">
        <v>0.6</v>
      </c>
      <c r="AJ24" s="24">
        <v>22.769999999999996</v>
      </c>
      <c r="AK24" s="24"/>
      <c r="AL24" s="24">
        <v>5.09</v>
      </c>
      <c r="AM24" s="24"/>
      <c r="AN24" s="24"/>
      <c r="AO24" s="24">
        <v>30.279999999999998</v>
      </c>
    </row>
    <row r="25" spans="1:41">
      <c r="A25" s="14" t="s">
        <v>103</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v>3.67</v>
      </c>
      <c r="AN25" s="24"/>
      <c r="AO25" s="24">
        <v>3.67</v>
      </c>
    </row>
    <row r="26" spans="1:41">
      <c r="A26" s="14" t="s">
        <v>105</v>
      </c>
      <c r="B26" s="24">
        <v>6.49</v>
      </c>
      <c r="C26" s="24"/>
      <c r="D26" s="24"/>
      <c r="E26" s="24"/>
      <c r="F26" s="24"/>
      <c r="G26" s="24"/>
      <c r="H26" s="24"/>
      <c r="I26" s="24"/>
      <c r="J26" s="24">
        <v>1.84</v>
      </c>
      <c r="K26" s="24"/>
      <c r="L26" s="24">
        <v>11.08</v>
      </c>
      <c r="M26" s="24">
        <v>3.24</v>
      </c>
      <c r="N26" s="24">
        <v>2.81</v>
      </c>
      <c r="O26" s="24">
        <v>2.66</v>
      </c>
      <c r="P26" s="24"/>
      <c r="Q26" s="24">
        <v>4.59</v>
      </c>
      <c r="R26" s="24"/>
      <c r="S26" s="24"/>
      <c r="T26" s="24">
        <v>39.380000000000003</v>
      </c>
      <c r="U26" s="24"/>
      <c r="V26" s="24"/>
      <c r="W26" s="24"/>
      <c r="X26" s="24"/>
      <c r="Y26" s="24"/>
      <c r="Z26" s="24">
        <v>9.27</v>
      </c>
      <c r="AA26" s="24"/>
      <c r="AB26" s="24"/>
      <c r="AC26" s="24"/>
      <c r="AD26" s="24"/>
      <c r="AE26" s="24"/>
      <c r="AF26" s="24"/>
      <c r="AG26" s="24"/>
      <c r="AH26" s="24"/>
      <c r="AI26" s="24"/>
      <c r="AJ26" s="24">
        <v>8.11</v>
      </c>
      <c r="AK26" s="24">
        <v>2.52</v>
      </c>
      <c r="AL26" s="24"/>
      <c r="AM26" s="24"/>
      <c r="AN26" s="24"/>
      <c r="AO26" s="24">
        <v>91.99</v>
      </c>
    </row>
    <row r="27" spans="1:41">
      <c r="A27" s="14" t="s">
        <v>125</v>
      </c>
      <c r="B27" s="24">
        <v>2.44</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v>2.44</v>
      </c>
    </row>
    <row r="28" spans="1:41">
      <c r="A28" s="14" t="s">
        <v>106</v>
      </c>
      <c r="B28" s="24">
        <v>2.3299999999999996</v>
      </c>
      <c r="C28" s="24"/>
      <c r="D28" s="24">
        <v>0.36</v>
      </c>
      <c r="E28" s="24">
        <v>0.68</v>
      </c>
      <c r="F28" s="24"/>
      <c r="G28" s="24"/>
      <c r="H28" s="24">
        <v>1.78</v>
      </c>
      <c r="I28" s="24"/>
      <c r="J28" s="24"/>
      <c r="K28" s="24">
        <v>0.06</v>
      </c>
      <c r="L28" s="24">
        <v>5.35</v>
      </c>
      <c r="M28" s="24"/>
      <c r="N28" s="24"/>
      <c r="O28" s="24">
        <v>2.5700000000000003</v>
      </c>
      <c r="P28" s="24"/>
      <c r="Q28" s="24"/>
      <c r="R28" s="24">
        <v>0.17</v>
      </c>
      <c r="S28" s="24"/>
      <c r="T28" s="24">
        <v>0.4</v>
      </c>
      <c r="U28" s="24"/>
      <c r="V28" s="24">
        <v>0.47</v>
      </c>
      <c r="W28" s="24"/>
      <c r="X28" s="24"/>
      <c r="Y28" s="24"/>
      <c r="Z28" s="24"/>
      <c r="AA28" s="24"/>
      <c r="AB28" s="24"/>
      <c r="AC28" s="24">
        <v>0.19</v>
      </c>
      <c r="AD28" s="24"/>
      <c r="AE28" s="24"/>
      <c r="AF28" s="24"/>
      <c r="AG28" s="24"/>
      <c r="AH28" s="24"/>
      <c r="AI28" s="24"/>
      <c r="AJ28" s="24">
        <v>1.4500000000000002</v>
      </c>
      <c r="AK28" s="24"/>
      <c r="AL28" s="24">
        <v>2.3199999999999998</v>
      </c>
      <c r="AM28" s="24">
        <v>0.61</v>
      </c>
      <c r="AN28" s="24"/>
      <c r="AO28" s="24">
        <v>18.739999999999998</v>
      </c>
    </row>
    <row r="29" spans="1:41">
      <c r="A29" s="14" t="s">
        <v>126</v>
      </c>
      <c r="B29" s="24"/>
      <c r="C29" s="24"/>
      <c r="D29" s="24"/>
      <c r="E29" s="24"/>
      <c r="F29" s="24"/>
      <c r="G29" s="24"/>
      <c r="H29" s="24"/>
      <c r="I29" s="24"/>
      <c r="J29" s="24"/>
      <c r="K29" s="24"/>
      <c r="L29" s="24"/>
      <c r="M29" s="24"/>
      <c r="N29" s="24"/>
      <c r="O29" s="24">
        <v>3.76</v>
      </c>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v>3.76</v>
      </c>
    </row>
    <row r="30" spans="1:41">
      <c r="A30" s="14" t="s">
        <v>107</v>
      </c>
      <c r="B30" s="24">
        <v>21.11</v>
      </c>
      <c r="C30" s="24"/>
      <c r="D30" s="24">
        <v>0.51</v>
      </c>
      <c r="E30" s="24"/>
      <c r="F30" s="24">
        <v>15.06</v>
      </c>
      <c r="G30" s="24"/>
      <c r="H30" s="24"/>
      <c r="I30" s="24">
        <v>3.5</v>
      </c>
      <c r="J30" s="24">
        <v>4.3600000000000003</v>
      </c>
      <c r="K30" s="24"/>
      <c r="L30" s="24">
        <v>105.84</v>
      </c>
      <c r="M30" s="24"/>
      <c r="N30" s="24">
        <v>4.84</v>
      </c>
      <c r="O30" s="24"/>
      <c r="P30" s="24"/>
      <c r="Q30" s="24"/>
      <c r="R30" s="24"/>
      <c r="S30" s="24"/>
      <c r="T30" s="24"/>
      <c r="U30" s="24"/>
      <c r="V30" s="24"/>
      <c r="W30" s="24"/>
      <c r="X30" s="24"/>
      <c r="Y30" s="24"/>
      <c r="Z30" s="24"/>
      <c r="AA30" s="24">
        <v>10.65</v>
      </c>
      <c r="AB30" s="24"/>
      <c r="AC30" s="24"/>
      <c r="AD30" s="24"/>
      <c r="AE30" s="24"/>
      <c r="AF30" s="24"/>
      <c r="AG30" s="24"/>
      <c r="AH30" s="24"/>
      <c r="AI30" s="24"/>
      <c r="AJ30" s="24">
        <v>7.4399999999999995</v>
      </c>
      <c r="AK30" s="24">
        <v>1.79</v>
      </c>
      <c r="AL30" s="24">
        <v>1.58</v>
      </c>
      <c r="AM30" s="24">
        <v>0.93</v>
      </c>
      <c r="AN30" s="24"/>
      <c r="AO30" s="24">
        <v>177.61</v>
      </c>
    </row>
    <row r="31" spans="1:41" s="29" customFormat="1">
      <c r="A31" s="121" t="s">
        <v>28</v>
      </c>
      <c r="B31" s="28">
        <v>253.31999999999996</v>
      </c>
      <c r="C31" s="28">
        <v>1.62</v>
      </c>
      <c r="D31" s="28">
        <v>0.1</v>
      </c>
      <c r="E31" s="28"/>
      <c r="F31" s="28">
        <v>11.059999999999999</v>
      </c>
      <c r="G31" s="28"/>
      <c r="H31" s="28"/>
      <c r="I31" s="28">
        <v>4.8899999999999997</v>
      </c>
      <c r="J31" s="28">
        <v>15.01</v>
      </c>
      <c r="K31" s="28">
        <v>0.75</v>
      </c>
      <c r="L31" s="28">
        <v>495.90999999999997</v>
      </c>
      <c r="M31" s="28">
        <v>57.899999999999991</v>
      </c>
      <c r="N31" s="28">
        <v>146.11000000000001</v>
      </c>
      <c r="O31" s="28">
        <v>37.540000000000006</v>
      </c>
      <c r="P31" s="28">
        <v>35.04</v>
      </c>
      <c r="Q31" s="28">
        <v>8.7899999999999991</v>
      </c>
      <c r="R31" s="28">
        <v>2.2399999999999998</v>
      </c>
      <c r="S31" s="28">
        <v>0.15</v>
      </c>
      <c r="T31" s="28">
        <v>48.61</v>
      </c>
      <c r="U31" s="28">
        <v>0.98</v>
      </c>
      <c r="V31" s="28"/>
      <c r="W31" s="28"/>
      <c r="X31" s="28"/>
      <c r="Y31" s="28">
        <v>89.2</v>
      </c>
      <c r="Z31" s="28">
        <v>4.8499999999999996</v>
      </c>
      <c r="AA31" s="28">
        <v>8.74</v>
      </c>
      <c r="AB31" s="28"/>
      <c r="AC31" s="28"/>
      <c r="AD31" s="28"/>
      <c r="AE31" s="28"/>
      <c r="AF31" s="28">
        <v>0.1</v>
      </c>
      <c r="AG31" s="28"/>
      <c r="AH31" s="28"/>
      <c r="AI31" s="28">
        <v>13.89</v>
      </c>
      <c r="AJ31" s="28">
        <v>641.0200000000001</v>
      </c>
      <c r="AK31" s="28">
        <v>15.419999999999998</v>
      </c>
      <c r="AL31" s="28"/>
      <c r="AM31" s="28"/>
      <c r="AN31" s="28">
        <v>10.549999999999999</v>
      </c>
      <c r="AO31" s="28">
        <v>1903.7899999999997</v>
      </c>
    </row>
    <row r="32" spans="1:41" ht="30">
      <c r="A32" s="9" t="s">
        <v>128</v>
      </c>
      <c r="B32" s="15">
        <v>1349.03</v>
      </c>
      <c r="C32" s="15">
        <v>1.62</v>
      </c>
      <c r="D32" s="15">
        <v>27.37</v>
      </c>
      <c r="E32" s="15">
        <v>37.279999999999994</v>
      </c>
      <c r="F32" s="15">
        <v>327.71</v>
      </c>
      <c r="G32" s="15"/>
      <c r="H32" s="15">
        <v>7.0200000000000005</v>
      </c>
      <c r="I32" s="15">
        <v>79.330000000000013</v>
      </c>
      <c r="J32" s="15">
        <v>21.8</v>
      </c>
      <c r="K32" s="15">
        <v>1.76</v>
      </c>
      <c r="L32" s="15">
        <v>2607.75</v>
      </c>
      <c r="M32" s="15">
        <v>142.91999999999999</v>
      </c>
      <c r="N32" s="15">
        <v>762.77</v>
      </c>
      <c r="O32" s="15">
        <v>270.32</v>
      </c>
      <c r="P32" s="15">
        <v>46.65</v>
      </c>
      <c r="Q32" s="15">
        <v>19.22</v>
      </c>
      <c r="R32" s="15">
        <v>2.4099999999999997</v>
      </c>
      <c r="S32" s="15">
        <v>0.15</v>
      </c>
      <c r="T32" s="15">
        <v>213.98000000000002</v>
      </c>
      <c r="U32" s="15">
        <v>0.98</v>
      </c>
      <c r="V32" s="15">
        <v>1.5</v>
      </c>
      <c r="W32" s="15"/>
      <c r="X32" s="15"/>
      <c r="Y32" s="15">
        <v>89.2</v>
      </c>
      <c r="Z32" s="15">
        <v>128.44999999999999</v>
      </c>
      <c r="AA32" s="15">
        <v>132.36999999999998</v>
      </c>
      <c r="AB32" s="15"/>
      <c r="AC32" s="15">
        <v>32.239999999999995</v>
      </c>
      <c r="AD32" s="15">
        <v>2.3899999999999997</v>
      </c>
      <c r="AE32" s="15">
        <v>15.69</v>
      </c>
      <c r="AF32" s="15">
        <v>48.21</v>
      </c>
      <c r="AG32" s="15">
        <v>0.32</v>
      </c>
      <c r="AH32" s="15"/>
      <c r="AI32" s="15">
        <v>26.060000000000002</v>
      </c>
      <c r="AJ32" s="15">
        <v>1855.44</v>
      </c>
      <c r="AK32" s="15">
        <v>59.330000000000005</v>
      </c>
      <c r="AL32" s="15">
        <v>130.36000000000001</v>
      </c>
      <c r="AM32" s="15">
        <v>100.69</v>
      </c>
      <c r="AN32" s="15">
        <v>11.62</v>
      </c>
      <c r="AO32" s="15">
        <v>8553.9400000000023</v>
      </c>
    </row>
    <row r="33" spans="1:43" s="144" customFormat="1" ht="25.5">
      <c r="A33" s="137" t="s">
        <v>405</v>
      </c>
      <c r="B33" s="162">
        <f>B31/B32</f>
        <v>0.18777936739731507</v>
      </c>
      <c r="C33" s="162">
        <f t="shared" ref="C33:AO33" si="0">C31/C32</f>
        <v>1</v>
      </c>
      <c r="D33" s="162">
        <f t="shared" si="0"/>
        <v>3.6536353671903546E-3</v>
      </c>
      <c r="E33" s="162">
        <f t="shared" si="0"/>
        <v>0</v>
      </c>
      <c r="F33" s="162">
        <f t="shared" si="0"/>
        <v>3.3749351560831219E-2</v>
      </c>
      <c r="G33" s="162"/>
      <c r="H33" s="162">
        <f t="shared" si="0"/>
        <v>0</v>
      </c>
      <c r="I33" s="162">
        <f t="shared" si="0"/>
        <v>6.164124543048026E-2</v>
      </c>
      <c r="J33" s="162">
        <f t="shared" si="0"/>
        <v>0.68853211009174309</v>
      </c>
      <c r="K33" s="162">
        <f t="shared" si="0"/>
        <v>0.42613636363636365</v>
      </c>
      <c r="L33" s="162">
        <f t="shared" si="0"/>
        <v>0.19016776914965006</v>
      </c>
      <c r="M33" s="162">
        <f t="shared" si="0"/>
        <v>0.40512174643157006</v>
      </c>
      <c r="N33" s="162">
        <f t="shared" si="0"/>
        <v>0.19155184393722879</v>
      </c>
      <c r="O33" s="162">
        <f t="shared" si="0"/>
        <v>0.13887244746966562</v>
      </c>
      <c r="P33" s="162">
        <f t="shared" si="0"/>
        <v>0.75112540192926047</v>
      </c>
      <c r="Q33" s="162">
        <f t="shared" si="0"/>
        <v>0.4573361082206035</v>
      </c>
      <c r="R33" s="162">
        <f t="shared" si="0"/>
        <v>0.9294605809128631</v>
      </c>
      <c r="S33" s="162">
        <f t="shared" si="0"/>
        <v>1</v>
      </c>
      <c r="T33" s="162">
        <f t="shared" si="0"/>
        <v>0.22717076362276847</v>
      </c>
      <c r="U33" s="162">
        <f t="shared" si="0"/>
        <v>1</v>
      </c>
      <c r="V33" s="162">
        <f t="shared" si="0"/>
        <v>0</v>
      </c>
      <c r="W33" s="162" t="e">
        <f t="shared" si="0"/>
        <v>#DIV/0!</v>
      </c>
      <c r="X33" s="162" t="e">
        <f t="shared" si="0"/>
        <v>#DIV/0!</v>
      </c>
      <c r="Y33" s="162">
        <f t="shared" si="0"/>
        <v>1</v>
      </c>
      <c r="Z33" s="162">
        <f t="shared" si="0"/>
        <v>3.7757882444530946E-2</v>
      </c>
      <c r="AA33" s="162">
        <f t="shared" si="0"/>
        <v>6.6027045403036957E-2</v>
      </c>
      <c r="AB33" s="162" t="e">
        <f t="shared" si="0"/>
        <v>#DIV/0!</v>
      </c>
      <c r="AC33" s="162">
        <f t="shared" si="0"/>
        <v>0</v>
      </c>
      <c r="AD33" s="162">
        <f t="shared" si="0"/>
        <v>0</v>
      </c>
      <c r="AE33" s="162">
        <f t="shared" si="0"/>
        <v>0</v>
      </c>
      <c r="AF33" s="162">
        <f t="shared" si="0"/>
        <v>2.0742584526031943E-3</v>
      </c>
      <c r="AG33" s="162">
        <f t="shared" si="0"/>
        <v>0</v>
      </c>
      <c r="AH33" s="162"/>
      <c r="AI33" s="162">
        <f t="shared" si="0"/>
        <v>0.53300076745970837</v>
      </c>
      <c r="AJ33" s="162">
        <f t="shared" si="0"/>
        <v>0.34548139524856641</v>
      </c>
      <c r="AK33" s="162">
        <f t="shared" si="0"/>
        <v>0.2599022416989718</v>
      </c>
      <c r="AL33" s="162">
        <f t="shared" si="0"/>
        <v>0</v>
      </c>
      <c r="AM33" s="162">
        <f t="shared" si="0"/>
        <v>0</v>
      </c>
      <c r="AN33" s="162">
        <f t="shared" si="0"/>
        <v>0.90791738382099829</v>
      </c>
      <c r="AO33" s="162">
        <f t="shared" si="0"/>
        <v>0.22256293591023543</v>
      </c>
    </row>
    <row r="34" spans="1:43" s="161" customFormat="1">
      <c r="A34" s="175"/>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row>
    <row r="35" spans="1:43" s="161" customFormat="1" ht="18.75">
      <c r="A35" s="3" t="s">
        <v>437</v>
      </c>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row>
    <row r="36" spans="1:43">
      <c r="A36" s="13"/>
      <c r="B36" s="13" t="s">
        <v>0</v>
      </c>
      <c r="C36" s="13" t="s">
        <v>1</v>
      </c>
      <c r="D36" s="13" t="s">
        <v>60</v>
      </c>
      <c r="E36" s="13" t="s">
        <v>87</v>
      </c>
      <c r="F36" s="13" t="s">
        <v>37</v>
      </c>
      <c r="G36" s="13" t="s">
        <v>130</v>
      </c>
      <c r="H36" s="13" t="s">
        <v>38</v>
      </c>
      <c r="I36" s="13" t="s">
        <v>3</v>
      </c>
      <c r="J36" s="13" t="s">
        <v>61</v>
      </c>
      <c r="K36" s="13" t="s">
        <v>4</v>
      </c>
      <c r="L36" s="13" t="s">
        <v>88</v>
      </c>
      <c r="M36" s="13" t="s">
        <v>5</v>
      </c>
      <c r="N36" s="13" t="s">
        <v>40</v>
      </c>
      <c r="O36" s="13" t="s">
        <v>62</v>
      </c>
      <c r="P36" s="13" t="s">
        <v>41</v>
      </c>
      <c r="Q36" s="13" t="s">
        <v>63</v>
      </c>
      <c r="R36" s="13" t="s">
        <v>43</v>
      </c>
      <c r="S36" s="13" t="s">
        <v>64</v>
      </c>
      <c r="T36" s="13" t="s">
        <v>65</v>
      </c>
      <c r="U36" s="13" t="s">
        <v>7</v>
      </c>
      <c r="V36" s="13" t="s">
        <v>8</v>
      </c>
      <c r="W36" s="13" t="s">
        <v>9</v>
      </c>
      <c r="X36" s="13" t="s">
        <v>44</v>
      </c>
      <c r="Y36" s="13" t="s">
        <v>89</v>
      </c>
      <c r="Z36" s="13" t="s">
        <v>45</v>
      </c>
      <c r="AA36" s="13" t="s">
        <v>66</v>
      </c>
      <c r="AB36" s="13" t="s">
        <v>10</v>
      </c>
      <c r="AC36" s="13" t="s">
        <v>90</v>
      </c>
      <c r="AD36" s="13" t="s">
        <v>91</v>
      </c>
      <c r="AE36" s="13" t="s">
        <v>113</v>
      </c>
      <c r="AF36" s="13" t="s">
        <v>67</v>
      </c>
      <c r="AG36" s="13" t="s">
        <v>114</v>
      </c>
      <c r="AH36" s="13" t="s">
        <v>11</v>
      </c>
      <c r="AI36" s="13" t="s">
        <v>12</v>
      </c>
      <c r="AJ36" s="13" t="s">
        <v>13</v>
      </c>
      <c r="AK36" s="13" t="s">
        <v>48</v>
      </c>
      <c r="AL36" s="13" t="s">
        <v>14</v>
      </c>
      <c r="AM36" s="13" t="s">
        <v>15</v>
      </c>
      <c r="AN36" s="13" t="s">
        <v>16</v>
      </c>
      <c r="AO36" s="13" t="s">
        <v>17</v>
      </c>
    </row>
    <row r="37" spans="1:43">
      <c r="A37" s="173" t="s">
        <v>109</v>
      </c>
      <c r="B37" s="174"/>
      <c r="C37" s="174"/>
      <c r="D37" s="174"/>
      <c r="E37" s="174">
        <v>2.06</v>
      </c>
      <c r="F37" s="174"/>
      <c r="G37" s="174">
        <v>2.48</v>
      </c>
      <c r="H37" s="174"/>
      <c r="I37" s="174"/>
      <c r="J37" s="174"/>
      <c r="K37" s="174"/>
      <c r="L37" s="174">
        <v>1.0900000000000001</v>
      </c>
      <c r="M37" s="174"/>
      <c r="N37" s="174">
        <v>14.13</v>
      </c>
      <c r="O37" s="174"/>
      <c r="P37" s="174"/>
      <c r="Q37" s="174"/>
      <c r="R37" s="174">
        <v>0.64</v>
      </c>
      <c r="S37" s="174"/>
      <c r="T37" s="174"/>
      <c r="U37" s="174"/>
      <c r="V37" s="174"/>
      <c r="W37" s="174">
        <v>199.82</v>
      </c>
      <c r="X37" s="174"/>
      <c r="Y37" s="174">
        <v>10.3</v>
      </c>
      <c r="Z37" s="174"/>
      <c r="AA37" s="174"/>
      <c r="AB37" s="174"/>
      <c r="AC37" s="174"/>
      <c r="AD37" s="174"/>
      <c r="AE37" s="174">
        <v>1.28</v>
      </c>
      <c r="AF37" s="174"/>
      <c r="AG37" s="174"/>
      <c r="AH37" s="174">
        <v>7.64</v>
      </c>
      <c r="AI37" s="174"/>
      <c r="AJ37" s="174">
        <v>3.35</v>
      </c>
      <c r="AK37" s="174"/>
      <c r="AL37" s="174">
        <v>10.220000000000001</v>
      </c>
      <c r="AM37" s="174"/>
      <c r="AN37" s="174">
        <v>5.4</v>
      </c>
      <c r="AO37" s="174">
        <f>SUM(B37:AN37)</f>
        <v>258.40999999999997</v>
      </c>
    </row>
    <row r="38" spans="1:43" s="29" customFormat="1" ht="39">
      <c r="A38" s="136" t="s">
        <v>111</v>
      </c>
      <c r="B38" s="163">
        <f t="shared" ref="B38:AO38" si="1">B37/SUM(B32,B37,B40)</f>
        <v>0</v>
      </c>
      <c r="C38" s="163">
        <f t="shared" si="1"/>
        <v>0</v>
      </c>
      <c r="D38" s="163">
        <f t="shared" si="1"/>
        <v>0</v>
      </c>
      <c r="E38" s="163">
        <f t="shared" si="1"/>
        <v>2.0079929817721026E-2</v>
      </c>
      <c r="F38" s="163">
        <f t="shared" si="1"/>
        <v>0</v>
      </c>
      <c r="G38" s="163">
        <f t="shared" si="1"/>
        <v>1</v>
      </c>
      <c r="H38" s="163">
        <f t="shared" si="1"/>
        <v>0</v>
      </c>
      <c r="I38" s="163">
        <f t="shared" si="1"/>
        <v>0</v>
      </c>
      <c r="J38" s="163">
        <f t="shared" si="1"/>
        <v>0</v>
      </c>
      <c r="K38" s="163">
        <f t="shared" si="1"/>
        <v>0</v>
      </c>
      <c r="L38" s="163">
        <f t="shared" si="1"/>
        <v>1.4696365009168375E-4</v>
      </c>
      <c r="M38" s="163">
        <f t="shared" si="1"/>
        <v>0</v>
      </c>
      <c r="N38" s="163">
        <f t="shared" si="1"/>
        <v>3.6374307845575232E-3</v>
      </c>
      <c r="O38" s="163">
        <f t="shared" si="1"/>
        <v>0</v>
      </c>
      <c r="P38" s="163">
        <f t="shared" si="1"/>
        <v>0</v>
      </c>
      <c r="Q38" s="163">
        <f t="shared" si="1"/>
        <v>0</v>
      </c>
      <c r="R38" s="163">
        <f t="shared" si="1"/>
        <v>3.0231459612659422E-2</v>
      </c>
      <c r="S38" s="163">
        <f t="shared" si="1"/>
        <v>0</v>
      </c>
      <c r="T38" s="163">
        <f t="shared" si="1"/>
        <v>0</v>
      </c>
      <c r="U38" s="163">
        <f t="shared" si="1"/>
        <v>0</v>
      </c>
      <c r="V38" s="163">
        <f t="shared" si="1"/>
        <v>0</v>
      </c>
      <c r="W38" s="163">
        <f t="shared" si="1"/>
        <v>1</v>
      </c>
      <c r="X38" s="163">
        <f t="shared" si="1"/>
        <v>0</v>
      </c>
      <c r="Y38" s="163">
        <f t="shared" si="1"/>
        <v>4.9862032240886874E-2</v>
      </c>
      <c r="Z38" s="163">
        <f t="shared" si="1"/>
        <v>0</v>
      </c>
      <c r="AA38" s="163">
        <f t="shared" si="1"/>
        <v>0</v>
      </c>
      <c r="AB38" s="163">
        <f t="shared" si="1"/>
        <v>0</v>
      </c>
      <c r="AC38" s="163">
        <f t="shared" si="1"/>
        <v>0</v>
      </c>
      <c r="AD38" s="163">
        <f t="shared" si="1"/>
        <v>0</v>
      </c>
      <c r="AE38" s="163">
        <f t="shared" si="1"/>
        <v>1.0197578075207138E-2</v>
      </c>
      <c r="AF38" s="163">
        <f t="shared" si="1"/>
        <v>0</v>
      </c>
      <c r="AG38" s="163">
        <f t="shared" si="1"/>
        <v>0</v>
      </c>
      <c r="AH38" s="163">
        <f t="shared" si="1"/>
        <v>1</v>
      </c>
      <c r="AI38" s="163">
        <f t="shared" si="1"/>
        <v>0</v>
      </c>
      <c r="AJ38" s="163">
        <f t="shared" si="1"/>
        <v>4.9640808004172785E-4</v>
      </c>
      <c r="AK38" s="163">
        <f t="shared" si="1"/>
        <v>0</v>
      </c>
      <c r="AL38" s="163">
        <f t="shared" si="1"/>
        <v>2.4801009512715976E-2</v>
      </c>
      <c r="AM38" s="163">
        <f t="shared" si="1"/>
        <v>0</v>
      </c>
      <c r="AN38" s="163">
        <f t="shared" si="1"/>
        <v>2.7947417451609571E-2</v>
      </c>
      <c r="AO38" s="163">
        <f t="shared" si="1"/>
        <v>8.7723840128114614E-3</v>
      </c>
    </row>
    <row r="39" spans="1:43" s="62" customFormat="1" ht="61.5" customHeight="1">
      <c r="A39" s="120" t="s">
        <v>404</v>
      </c>
      <c r="B39" s="39">
        <v>1280.1200000000001</v>
      </c>
      <c r="C39" s="39">
        <v>0.66</v>
      </c>
      <c r="D39" s="39">
        <v>0.52</v>
      </c>
      <c r="E39" s="39"/>
      <c r="F39" s="39">
        <v>41.169999999999995</v>
      </c>
      <c r="G39" s="39"/>
      <c r="H39" s="39"/>
      <c r="I39" s="39">
        <v>1.1200000000000001</v>
      </c>
      <c r="J39" s="39">
        <v>13.04</v>
      </c>
      <c r="K39" s="39">
        <v>0.47</v>
      </c>
      <c r="L39" s="39">
        <v>1386.51</v>
      </c>
      <c r="M39" s="39">
        <v>10.17</v>
      </c>
      <c r="N39" s="39">
        <v>1024.04</v>
      </c>
      <c r="O39" s="39">
        <v>112.31</v>
      </c>
      <c r="P39" s="39">
        <v>53.03</v>
      </c>
      <c r="Q39" s="39">
        <v>6.67</v>
      </c>
      <c r="R39" s="39">
        <v>4.1399999999999997</v>
      </c>
      <c r="S39" s="39">
        <v>0.81</v>
      </c>
      <c r="T39" s="39">
        <v>60.190000000000005</v>
      </c>
      <c r="U39" s="39">
        <v>3.29</v>
      </c>
      <c r="V39" s="39"/>
      <c r="W39" s="39"/>
      <c r="X39" s="39">
        <v>0.3</v>
      </c>
      <c r="Y39" s="39">
        <v>100.82999999999998</v>
      </c>
      <c r="Z39" s="39">
        <v>52.4</v>
      </c>
      <c r="AA39" s="39">
        <v>63.61</v>
      </c>
      <c r="AB39" s="39">
        <v>0.5</v>
      </c>
      <c r="AC39" s="39"/>
      <c r="AD39" s="39"/>
      <c r="AE39" s="39"/>
      <c r="AF39" s="39">
        <v>14.690000000000001</v>
      </c>
      <c r="AG39" s="39"/>
      <c r="AH39" s="39"/>
      <c r="AI39" s="39">
        <v>42.37</v>
      </c>
      <c r="AJ39" s="39">
        <v>1790.33</v>
      </c>
      <c r="AK39" s="39">
        <v>3.29</v>
      </c>
      <c r="AL39" s="39"/>
      <c r="AM39" s="39"/>
      <c r="AN39" s="39">
        <v>145.73999999999998</v>
      </c>
      <c r="AO39" s="39">
        <f>SUM(B39:AN39)</f>
        <v>6212.3199999999988</v>
      </c>
      <c r="AP39" s="119"/>
      <c r="AQ39" s="119"/>
    </row>
    <row r="40" spans="1:43" ht="49.5" customHeight="1">
      <c r="A40" s="132" t="s">
        <v>129</v>
      </c>
      <c r="B40" s="147">
        <v>4152.2800000000007</v>
      </c>
      <c r="C40" s="147">
        <v>0.66</v>
      </c>
      <c r="D40" s="147">
        <v>45.84</v>
      </c>
      <c r="E40" s="147">
        <v>63.25</v>
      </c>
      <c r="F40" s="148">
        <v>432.39</v>
      </c>
      <c r="G40" s="147"/>
      <c r="H40" s="147">
        <v>54.75</v>
      </c>
      <c r="I40" s="147">
        <v>50.61</v>
      </c>
      <c r="J40" s="147">
        <v>128.84</v>
      </c>
      <c r="K40" s="147">
        <v>0.47</v>
      </c>
      <c r="L40" s="147">
        <v>4807.96</v>
      </c>
      <c r="M40" s="147">
        <f>B40/SUM(B32,B37,B40)</f>
        <v>0.75478022507366438</v>
      </c>
      <c r="N40" s="148">
        <v>3107.71</v>
      </c>
      <c r="O40" s="148">
        <v>595.41999999999996</v>
      </c>
      <c r="P40" s="148">
        <v>121.55000000000001</v>
      </c>
      <c r="Q40" s="148">
        <v>28.470000000000002</v>
      </c>
      <c r="R40" s="147">
        <v>18.12</v>
      </c>
      <c r="S40" s="148">
        <v>0.81</v>
      </c>
      <c r="T40" s="147">
        <v>163.51</v>
      </c>
      <c r="U40" s="147">
        <v>27.34</v>
      </c>
      <c r="V40" s="148">
        <v>11.280000000000001</v>
      </c>
      <c r="W40" s="147"/>
      <c r="X40" s="148">
        <v>0.3</v>
      </c>
      <c r="Y40" s="148">
        <v>107.06999999999998</v>
      </c>
      <c r="Z40" s="148">
        <v>184.04000000000002</v>
      </c>
      <c r="AA40" s="147">
        <v>201.31</v>
      </c>
      <c r="AB40" s="148">
        <v>2.87</v>
      </c>
      <c r="AC40" s="148">
        <v>33.470000000000006</v>
      </c>
      <c r="AD40" s="147">
        <v>83.22</v>
      </c>
      <c r="AE40" s="147">
        <v>108.55000000000001</v>
      </c>
      <c r="AF40" s="147">
        <v>278.7</v>
      </c>
      <c r="AG40" s="147">
        <v>16.950000000000003</v>
      </c>
      <c r="AH40" s="148"/>
      <c r="AI40" s="148">
        <v>73.449999999999989</v>
      </c>
      <c r="AJ40" s="147">
        <v>4889.6900000000005</v>
      </c>
      <c r="AK40" s="148">
        <v>85.7</v>
      </c>
      <c r="AL40" s="147">
        <v>271.5</v>
      </c>
      <c r="AM40" s="147">
        <v>319.8300000000001</v>
      </c>
      <c r="AN40" s="148">
        <v>176.19999999999996</v>
      </c>
      <c r="AO40" s="147">
        <f>SUM(B40:AN40)</f>
        <v>20644.864780225078</v>
      </c>
      <c r="AP40" s="30"/>
    </row>
    <row r="41" spans="1:43" s="144" customFormat="1" ht="25.5">
      <c r="A41" s="137" t="s">
        <v>405</v>
      </c>
      <c r="B41" s="162">
        <f>B39/B40</f>
        <v>0.30829327501998899</v>
      </c>
      <c r="C41" s="162">
        <f t="shared" ref="C41:AO41" si="2">C39/C40</f>
        <v>1</v>
      </c>
      <c r="D41" s="162">
        <f t="shared" si="2"/>
        <v>1.1343804537521814E-2</v>
      </c>
      <c r="E41" s="162">
        <f t="shared" si="2"/>
        <v>0</v>
      </c>
      <c r="F41" s="162">
        <f t="shared" si="2"/>
        <v>9.5214967968731926E-2</v>
      </c>
      <c r="G41" s="162"/>
      <c r="H41" s="162">
        <f t="shared" si="2"/>
        <v>0</v>
      </c>
      <c r="I41" s="162">
        <f t="shared" si="2"/>
        <v>2.2130013831258646E-2</v>
      </c>
      <c r="J41" s="162">
        <f t="shared" si="2"/>
        <v>0.10121080409810616</v>
      </c>
      <c r="K41" s="162">
        <f t="shared" si="2"/>
        <v>1</v>
      </c>
      <c r="L41" s="162">
        <f t="shared" si="2"/>
        <v>0.28837802311167315</v>
      </c>
      <c r="M41" s="162">
        <f t="shared" si="2"/>
        <v>13.47412089261803</v>
      </c>
      <c r="N41" s="162">
        <f t="shared" si="2"/>
        <v>0.32951594582506089</v>
      </c>
      <c r="O41" s="162">
        <f t="shared" si="2"/>
        <v>0.18862315676329316</v>
      </c>
      <c r="P41" s="162">
        <f t="shared" si="2"/>
        <v>0.43628136569313036</v>
      </c>
      <c r="Q41" s="162">
        <f t="shared" si="2"/>
        <v>0.23428170003512466</v>
      </c>
      <c r="R41" s="162">
        <f t="shared" si="2"/>
        <v>0.22847682119205295</v>
      </c>
      <c r="S41" s="162">
        <f t="shared" si="2"/>
        <v>1</v>
      </c>
      <c r="T41" s="162">
        <f t="shared" si="2"/>
        <v>0.36811204207693726</v>
      </c>
      <c r="U41" s="162">
        <f t="shared" si="2"/>
        <v>0.12033650329188003</v>
      </c>
      <c r="V41" s="162">
        <f t="shared" si="2"/>
        <v>0</v>
      </c>
      <c r="W41" s="162" t="e">
        <f t="shared" si="2"/>
        <v>#DIV/0!</v>
      </c>
      <c r="X41" s="162">
        <f t="shared" si="2"/>
        <v>1</v>
      </c>
      <c r="Y41" s="162">
        <f t="shared" si="2"/>
        <v>0.9417203698514991</v>
      </c>
      <c r="Z41" s="162">
        <f t="shared" si="2"/>
        <v>0.28472071288850248</v>
      </c>
      <c r="AA41" s="162">
        <f t="shared" si="2"/>
        <v>0.31598032884605831</v>
      </c>
      <c r="AB41" s="162">
        <f t="shared" si="2"/>
        <v>0.17421602787456444</v>
      </c>
      <c r="AC41" s="162">
        <f t="shared" si="2"/>
        <v>0</v>
      </c>
      <c r="AD41" s="162">
        <f t="shared" si="2"/>
        <v>0</v>
      </c>
      <c r="AE41" s="162">
        <f t="shared" si="2"/>
        <v>0</v>
      </c>
      <c r="AF41" s="162">
        <f t="shared" si="2"/>
        <v>5.2709006099748844E-2</v>
      </c>
      <c r="AG41" s="162">
        <f t="shared" si="2"/>
        <v>0</v>
      </c>
      <c r="AH41" s="162" t="e">
        <f t="shared" si="2"/>
        <v>#DIV/0!</v>
      </c>
      <c r="AI41" s="162">
        <f t="shared" si="2"/>
        <v>0.57685500340367601</v>
      </c>
      <c r="AJ41" s="162">
        <f t="shared" si="2"/>
        <v>0.36614386597105331</v>
      </c>
      <c r="AK41" s="162">
        <f t="shared" si="2"/>
        <v>3.8389731621936991E-2</v>
      </c>
      <c r="AL41" s="162">
        <f t="shared" si="2"/>
        <v>0</v>
      </c>
      <c r="AM41" s="162">
        <f t="shared" si="2"/>
        <v>0</v>
      </c>
      <c r="AN41" s="162">
        <f t="shared" si="2"/>
        <v>0.82712826333711698</v>
      </c>
      <c r="AO41" s="162">
        <f t="shared" si="2"/>
        <v>0.30091357178326211</v>
      </c>
      <c r="AP41" s="74"/>
    </row>
    <row r="42" spans="1:43" s="29" customFormat="1" ht="39">
      <c r="A42" s="139" t="s">
        <v>112</v>
      </c>
      <c r="B42" s="176">
        <f>B40/SUM(B32:B40)</f>
        <v>0.61228458092006077</v>
      </c>
      <c r="C42" s="176">
        <f t="shared" ref="C42:AO42" si="3">C40/SUM(C32:C40)</f>
        <v>0.16751269035532995</v>
      </c>
      <c r="D42" s="176">
        <f t="shared" si="3"/>
        <v>0.62169711847850606</v>
      </c>
      <c r="E42" s="176">
        <f t="shared" si="3"/>
        <v>0.61641117561998926</v>
      </c>
      <c r="F42" s="176">
        <f t="shared" si="3"/>
        <v>0.5396081078491185</v>
      </c>
      <c r="G42" s="176">
        <f t="shared" si="3"/>
        <v>0</v>
      </c>
      <c r="H42" s="176">
        <f t="shared" si="3"/>
        <v>0.88635259834871294</v>
      </c>
      <c r="I42" s="176">
        <f t="shared" si="3"/>
        <v>0.38597747495601697</v>
      </c>
      <c r="J42" s="176">
        <f t="shared" si="3"/>
        <v>0.78384833365613305</v>
      </c>
      <c r="K42" s="176">
        <f t="shared" si="3"/>
        <v>0.15034532897128317</v>
      </c>
      <c r="L42" s="176">
        <f t="shared" si="3"/>
        <v>0.5461418558654223</v>
      </c>
      <c r="M42" s="176">
        <f t="shared" si="3"/>
        <v>4.8932298525097015E-3</v>
      </c>
      <c r="N42" s="176">
        <f t="shared" si="3"/>
        <v>0.63308372543302027</v>
      </c>
      <c r="O42" s="176">
        <f t="shared" si="3"/>
        <v>0.60869635381379272</v>
      </c>
      <c r="P42" s="176">
        <f t="shared" si="3"/>
        <v>0.54756907723535497</v>
      </c>
      <c r="Q42" s="176">
        <f t="shared" si="3"/>
        <v>0.5193612462997913</v>
      </c>
      <c r="R42" s="176">
        <f t="shared" si="3"/>
        <v>0.68976826877326092</v>
      </c>
      <c r="S42" s="176">
        <f t="shared" si="3"/>
        <v>0.29241877256317689</v>
      </c>
      <c r="T42" s="176">
        <f t="shared" si="3"/>
        <v>0.37338963807071518</v>
      </c>
      <c r="U42" s="176">
        <f t="shared" si="3"/>
        <v>0.83839313094142898</v>
      </c>
      <c r="V42" s="176">
        <f t="shared" si="3"/>
        <v>0.88262910798122063</v>
      </c>
      <c r="W42" s="176" t="e">
        <f t="shared" si="3"/>
        <v>#DIV/0!</v>
      </c>
      <c r="X42" s="176" t="e">
        <f t="shared" si="3"/>
        <v>#DIV/0!</v>
      </c>
      <c r="Y42" s="176">
        <f t="shared" si="3"/>
        <v>0.34712286559171307</v>
      </c>
      <c r="Z42" s="176">
        <f t="shared" si="3"/>
        <v>0.50431899471808739</v>
      </c>
      <c r="AA42" s="176">
        <f t="shared" si="3"/>
        <v>0.50662374872446003</v>
      </c>
      <c r="AB42" s="176" t="e">
        <f t="shared" si="3"/>
        <v>#DIV/0!</v>
      </c>
      <c r="AC42" s="176">
        <f t="shared" si="3"/>
        <v>0.50935930604169843</v>
      </c>
      <c r="AD42" s="176">
        <f t="shared" si="3"/>
        <v>0.97208270061908653</v>
      </c>
      <c r="AE42" s="176">
        <f t="shared" si="3"/>
        <v>0.86473216878740156</v>
      </c>
      <c r="AF42" s="176">
        <f t="shared" si="3"/>
        <v>0.81586155647620118</v>
      </c>
      <c r="AG42" s="176">
        <f t="shared" si="3"/>
        <v>0.98147075854082222</v>
      </c>
      <c r="AH42" s="176">
        <f t="shared" si="3"/>
        <v>0</v>
      </c>
      <c r="AI42" s="176">
        <f t="shared" si="3"/>
        <v>0.51575347478235822</v>
      </c>
      <c r="AJ42" s="176">
        <f t="shared" si="3"/>
        <v>0.57261982480590046</v>
      </c>
      <c r="AK42" s="176">
        <f t="shared" si="3"/>
        <v>0.57679402602237195</v>
      </c>
      <c r="AL42" s="176">
        <f t="shared" si="3"/>
        <v>0.65881299935094162</v>
      </c>
      <c r="AM42" s="176">
        <f t="shared" si="3"/>
        <v>0.76055835632074575</v>
      </c>
      <c r="AN42" s="176">
        <f t="shared" si="3"/>
        <v>0.5183940678508081</v>
      </c>
      <c r="AO42" s="176">
        <f t="shared" si="3"/>
        <v>0.57877768845890964</v>
      </c>
    </row>
    <row r="43" spans="1:43">
      <c r="A43" s="1"/>
      <c r="X43" s="2"/>
      <c r="AB43" s="2"/>
      <c r="AL43" s="18"/>
      <c r="AM43" s="18"/>
      <c r="AN43" s="19" t="s">
        <v>117</v>
      </c>
      <c r="AO43" s="20">
        <f>AO32+AO37+AO40</f>
        <v>29457.21478022508</v>
      </c>
    </row>
    <row r="44" spans="1:43">
      <c r="AN44" s="7" t="s">
        <v>58</v>
      </c>
      <c r="AO44" s="21">
        <v>27510</v>
      </c>
    </row>
    <row r="45" spans="1:43" ht="18.75">
      <c r="A45" s="3" t="s">
        <v>432</v>
      </c>
    </row>
    <row r="46" spans="1:43" ht="45">
      <c r="A46" s="177" t="s">
        <v>134</v>
      </c>
      <c r="B46" s="179" t="s">
        <v>133</v>
      </c>
      <c r="C46" s="178" t="s">
        <v>131</v>
      </c>
    </row>
    <row r="47" spans="1:43">
      <c r="A47" s="180" t="s">
        <v>13</v>
      </c>
      <c r="B47" s="182">
        <v>4889.6900000000005</v>
      </c>
      <c r="C47" s="181">
        <v>1855.44</v>
      </c>
    </row>
    <row r="48" spans="1:43">
      <c r="A48" s="180" t="s">
        <v>88</v>
      </c>
      <c r="B48" s="182">
        <v>4807.96</v>
      </c>
      <c r="C48" s="181">
        <v>2607.75</v>
      </c>
    </row>
    <row r="49" spans="1:3">
      <c r="A49" s="180" t="s">
        <v>0</v>
      </c>
      <c r="B49" s="182">
        <v>4152.2800000000007</v>
      </c>
      <c r="C49" s="181">
        <v>1349.03</v>
      </c>
    </row>
    <row r="50" spans="1:3">
      <c r="A50" s="180" t="s">
        <v>40</v>
      </c>
      <c r="B50" s="182">
        <v>3107.71</v>
      </c>
      <c r="C50" s="181">
        <v>762.77</v>
      </c>
    </row>
    <row r="51" spans="1:3">
      <c r="A51" s="180" t="s">
        <v>62</v>
      </c>
      <c r="B51" s="182">
        <v>595.41999999999996</v>
      </c>
      <c r="C51" s="181">
        <v>270.32</v>
      </c>
    </row>
    <row r="52" spans="1:3">
      <c r="A52" s="180" t="s">
        <v>37</v>
      </c>
      <c r="B52" s="182">
        <v>432.39</v>
      </c>
      <c r="C52" s="181">
        <v>327.71</v>
      </c>
    </row>
    <row r="53" spans="1:3">
      <c r="A53" s="180" t="s">
        <v>15</v>
      </c>
      <c r="B53" s="182">
        <v>319.8300000000001</v>
      </c>
      <c r="C53" s="181">
        <v>100.69</v>
      </c>
    </row>
    <row r="54" spans="1:3">
      <c r="A54" s="180" t="s">
        <v>67</v>
      </c>
      <c r="B54" s="182">
        <v>278.7</v>
      </c>
      <c r="C54" s="181">
        <v>48.21</v>
      </c>
    </row>
    <row r="55" spans="1:3">
      <c r="A55" s="180" t="s">
        <v>14</v>
      </c>
      <c r="B55" s="182">
        <v>271.5</v>
      </c>
      <c r="C55" s="181">
        <v>130.36000000000001</v>
      </c>
    </row>
    <row r="56" spans="1:3">
      <c r="A56" s="180" t="s">
        <v>66</v>
      </c>
      <c r="B56" s="182">
        <v>201.31</v>
      </c>
      <c r="C56" s="181">
        <v>132.36999999999998</v>
      </c>
    </row>
    <row r="57" spans="1:3">
      <c r="A57" s="180" t="s">
        <v>45</v>
      </c>
      <c r="B57" s="182">
        <v>184.04000000000002</v>
      </c>
      <c r="C57" s="181">
        <v>128.44999999999999</v>
      </c>
    </row>
    <row r="58" spans="1:3">
      <c r="A58" s="180" t="s">
        <v>16</v>
      </c>
      <c r="B58" s="182">
        <v>176.19999999999996</v>
      </c>
      <c r="C58" s="181">
        <v>11.62</v>
      </c>
    </row>
    <row r="59" spans="1:3">
      <c r="A59" s="180" t="s">
        <v>65</v>
      </c>
      <c r="B59" s="182">
        <v>163.51</v>
      </c>
      <c r="C59" s="181">
        <v>213.98000000000002</v>
      </c>
    </row>
    <row r="60" spans="1:3">
      <c r="A60" s="180" t="s">
        <v>61</v>
      </c>
      <c r="B60" s="182">
        <v>128.84</v>
      </c>
      <c r="C60" s="181">
        <v>21.8</v>
      </c>
    </row>
    <row r="61" spans="1:3">
      <c r="A61" s="180" t="s">
        <v>41</v>
      </c>
      <c r="B61" s="182">
        <v>121.55000000000001</v>
      </c>
      <c r="C61" s="181">
        <v>46.65</v>
      </c>
    </row>
    <row r="62" spans="1:3">
      <c r="A62" s="180" t="s">
        <v>113</v>
      </c>
      <c r="B62" s="182">
        <v>108.55000000000001</v>
      </c>
      <c r="C62" s="181">
        <v>15.69</v>
      </c>
    </row>
    <row r="63" spans="1:3">
      <c r="A63" s="180" t="s">
        <v>89</v>
      </c>
      <c r="B63" s="182">
        <v>107.06999999999998</v>
      </c>
      <c r="C63" s="181">
        <v>89.2</v>
      </c>
    </row>
    <row r="64" spans="1:3">
      <c r="A64" s="180" t="s">
        <v>5</v>
      </c>
      <c r="B64" s="182">
        <v>98.37</v>
      </c>
      <c r="C64" s="181">
        <v>142.91999999999999</v>
      </c>
    </row>
    <row r="65" spans="1:3">
      <c r="A65" s="180" t="s">
        <v>48</v>
      </c>
      <c r="B65" s="182">
        <v>85.7</v>
      </c>
      <c r="C65" s="181">
        <v>59.330000000000005</v>
      </c>
    </row>
    <row r="66" spans="1:3">
      <c r="A66" s="180" t="s">
        <v>91</v>
      </c>
      <c r="B66" s="182">
        <v>83.22</v>
      </c>
      <c r="C66" s="181">
        <v>2.3899999999999997</v>
      </c>
    </row>
    <row r="67" spans="1:3">
      <c r="A67" s="180" t="s">
        <v>12</v>
      </c>
      <c r="B67" s="182">
        <v>73.449999999999989</v>
      </c>
      <c r="C67" s="181">
        <v>26.060000000000002</v>
      </c>
    </row>
    <row r="68" spans="1:3">
      <c r="A68" s="180" t="s">
        <v>87</v>
      </c>
      <c r="B68" s="182">
        <v>63.25</v>
      </c>
      <c r="C68" s="181">
        <v>37.279999999999994</v>
      </c>
    </row>
    <row r="69" spans="1:3">
      <c r="A69" s="180" t="s">
        <v>38</v>
      </c>
      <c r="B69" s="182">
        <v>54.75</v>
      </c>
      <c r="C69" s="181">
        <v>7.0200000000000005</v>
      </c>
    </row>
    <row r="70" spans="1:3">
      <c r="A70" s="180" t="s">
        <v>3</v>
      </c>
      <c r="B70" s="182">
        <v>50.61</v>
      </c>
      <c r="C70" s="181">
        <v>79.330000000000013</v>
      </c>
    </row>
    <row r="71" spans="1:3">
      <c r="A71" s="180" t="s">
        <v>60</v>
      </c>
      <c r="B71" s="182">
        <v>45.84</v>
      </c>
      <c r="C71" s="181">
        <v>27.37</v>
      </c>
    </row>
    <row r="72" spans="1:3">
      <c r="A72" s="180" t="s">
        <v>90</v>
      </c>
      <c r="B72" s="182">
        <v>33.470000000000006</v>
      </c>
      <c r="C72" s="181">
        <v>32.239999999999995</v>
      </c>
    </row>
    <row r="73" spans="1:3">
      <c r="A73" s="180" t="s">
        <v>63</v>
      </c>
      <c r="B73" s="182">
        <v>28.470000000000002</v>
      </c>
      <c r="C73" s="181">
        <v>19.22</v>
      </c>
    </row>
    <row r="74" spans="1:3">
      <c r="A74" s="180" t="s">
        <v>7</v>
      </c>
      <c r="B74" s="182">
        <v>27.34</v>
      </c>
      <c r="C74" s="181">
        <v>0.98</v>
      </c>
    </row>
    <row r="75" spans="1:3">
      <c r="A75" s="180" t="s">
        <v>43</v>
      </c>
      <c r="B75" s="182">
        <v>18.12</v>
      </c>
      <c r="C75" s="181">
        <v>2.4099999999999997</v>
      </c>
    </row>
    <row r="76" spans="1:3">
      <c r="A76" s="180" t="s">
        <v>114</v>
      </c>
      <c r="B76" s="182">
        <v>16.950000000000003</v>
      </c>
      <c r="C76" s="181">
        <v>0.32</v>
      </c>
    </row>
    <row r="77" spans="1:3">
      <c r="A77" s="180" t="s">
        <v>8</v>
      </c>
      <c r="B77" s="182">
        <v>11.280000000000001</v>
      </c>
      <c r="C77" s="181">
        <v>1.5</v>
      </c>
    </row>
    <row r="78" spans="1:3">
      <c r="A78" s="180" t="s">
        <v>10</v>
      </c>
      <c r="B78" s="182">
        <v>2.87</v>
      </c>
      <c r="C78" s="181"/>
    </row>
    <row r="79" spans="1:3">
      <c r="A79" s="180" t="s">
        <v>64</v>
      </c>
      <c r="B79" s="182">
        <v>0.81</v>
      </c>
      <c r="C79" s="181">
        <v>0.15</v>
      </c>
    </row>
    <row r="80" spans="1:3">
      <c r="A80" s="180" t="s">
        <v>1</v>
      </c>
      <c r="B80" s="182">
        <v>0.66</v>
      </c>
      <c r="C80" s="181">
        <v>1.62</v>
      </c>
    </row>
    <row r="81" spans="1:3">
      <c r="A81" s="180" t="s">
        <v>4</v>
      </c>
      <c r="B81" s="182">
        <v>0.47</v>
      </c>
      <c r="C81" s="181">
        <v>1.76</v>
      </c>
    </row>
    <row r="82" spans="1:3">
      <c r="A82" s="180" t="s">
        <v>44</v>
      </c>
      <c r="B82" s="182">
        <v>0.3</v>
      </c>
      <c r="C82" s="181"/>
    </row>
    <row r="83" spans="1:3">
      <c r="A83" s="180" t="s">
        <v>130</v>
      </c>
      <c r="B83" s="182"/>
      <c r="C83" s="181"/>
    </row>
    <row r="84" spans="1:3">
      <c r="A84" s="180" t="s">
        <v>9</v>
      </c>
      <c r="B84" s="182"/>
      <c r="C84" s="181"/>
    </row>
    <row r="85" spans="1:3">
      <c r="A85" s="180" t="s">
        <v>11</v>
      </c>
      <c r="B85" s="182"/>
      <c r="C85" s="181"/>
    </row>
    <row r="86" spans="1:3">
      <c r="A86" s="180" t="s">
        <v>136</v>
      </c>
      <c r="B86" s="181">
        <f>SUM(B47:B85)</f>
        <v>20742.480000000007</v>
      </c>
      <c r="C86" s="181">
        <v>8553.9400000000023</v>
      </c>
    </row>
  </sheetData>
  <sortState ref="A38:D76">
    <sortCondition descending="1" ref="B38:B76"/>
  </sortState>
  <hyperlinks>
    <hyperlink ref="C4" location="'PIST SEC'!A45" display="RANKING DE PROVINCIAS POR PLANTACIONES MENORES DE 5 AÑOS"/>
    <hyperlink ref="C2" location="'PIST SEC'!A7" display="DESGLOSE POR VARIEDADES SUPERFICIES PLANTADAS HASTA 2015 (mayor o igual de 5 años en 2020)"/>
    <hyperlink ref="C3" location="'PIST SEC'!A35" display="SUPERFICIE DE PISTACHO SIN INFORMACIÓN DE EDAD Y PLANTACIONES JÓVENES"/>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1:AM16423"/>
  <sheetViews>
    <sheetView showGridLines="0" topLeftCell="A40" workbookViewId="0">
      <selection activeCell="K64" sqref="K64"/>
    </sheetView>
  </sheetViews>
  <sheetFormatPr baseColWidth="10" defaultRowHeight="15"/>
  <cols>
    <col min="1" max="1" width="18.140625" customWidth="1"/>
    <col min="38" max="38" width="12.7109375" customWidth="1"/>
  </cols>
  <sheetData>
    <row r="1" spans="1:39" ht="18.75">
      <c r="A1" s="3" t="s">
        <v>435</v>
      </c>
      <c r="AM1" s="200"/>
    </row>
    <row r="2" spans="1:39" s="31" customFormat="1" ht="17.25" customHeight="1">
      <c r="A2" s="142" t="s">
        <v>410</v>
      </c>
      <c r="B2" s="62"/>
      <c r="D2" s="143" t="s">
        <v>420</v>
      </c>
      <c r="E2" s="62"/>
      <c r="F2" s="62"/>
      <c r="G2" s="62"/>
      <c r="H2" s="62"/>
      <c r="I2" s="62"/>
      <c r="K2" s="62"/>
      <c r="L2" s="144"/>
      <c r="M2" s="144"/>
      <c r="N2" s="144"/>
      <c r="AM2"/>
    </row>
    <row r="3" spans="1:39" s="31" customFormat="1" ht="17.25" customHeight="1">
      <c r="A3" s="145"/>
      <c r="B3" s="62"/>
      <c r="D3" s="146" t="s">
        <v>431</v>
      </c>
      <c r="E3" s="62"/>
      <c r="F3" s="62"/>
      <c r="G3" s="62"/>
      <c r="H3" s="62"/>
      <c r="I3" s="62"/>
      <c r="J3" s="62"/>
      <c r="K3" s="62"/>
      <c r="L3" s="144"/>
      <c r="M3" s="144"/>
      <c r="N3" s="144"/>
      <c r="AM3"/>
    </row>
    <row r="4" spans="1:39" s="31" customFormat="1" ht="17.25" customHeight="1">
      <c r="B4" s="62"/>
      <c r="D4" s="146" t="s">
        <v>429</v>
      </c>
      <c r="E4" s="62"/>
      <c r="F4" s="62"/>
      <c r="G4" s="62"/>
      <c r="H4" s="62"/>
      <c r="I4" s="62"/>
      <c r="J4" s="62"/>
      <c r="K4" s="62"/>
      <c r="L4" s="144"/>
      <c r="M4" s="144"/>
      <c r="N4" s="144"/>
      <c r="AM4"/>
    </row>
    <row r="6" spans="1:39" ht="18.75">
      <c r="A6" s="3" t="s">
        <v>438</v>
      </c>
    </row>
    <row r="7" spans="1:39">
      <c r="A7" s="13" t="s">
        <v>32</v>
      </c>
      <c r="B7" s="13" t="s">
        <v>0</v>
      </c>
      <c r="C7" s="13" t="s">
        <v>1</v>
      </c>
      <c r="D7" s="13" t="s">
        <v>60</v>
      </c>
      <c r="E7" s="13" t="s">
        <v>87</v>
      </c>
      <c r="F7" s="13" t="s">
        <v>37</v>
      </c>
      <c r="G7" s="13" t="s">
        <v>38</v>
      </c>
      <c r="H7" s="13" t="s">
        <v>3</v>
      </c>
      <c r="I7" s="13" t="s">
        <v>61</v>
      </c>
      <c r="J7" s="13" t="s">
        <v>4</v>
      </c>
      <c r="K7" s="13" t="s">
        <v>88</v>
      </c>
      <c r="L7" s="13" t="s">
        <v>5</v>
      </c>
      <c r="M7" s="13" t="s">
        <v>40</v>
      </c>
      <c r="N7" s="13" t="s">
        <v>6</v>
      </c>
      <c r="O7" s="13" t="s">
        <v>62</v>
      </c>
      <c r="P7" s="13" t="s">
        <v>41</v>
      </c>
      <c r="Q7" s="13" t="s">
        <v>43</v>
      </c>
      <c r="R7" s="13" t="s">
        <v>65</v>
      </c>
      <c r="S7" s="13" t="s">
        <v>7</v>
      </c>
      <c r="T7" s="13" t="s">
        <v>8</v>
      </c>
      <c r="U7" s="13" t="s">
        <v>9</v>
      </c>
      <c r="V7" s="13" t="s">
        <v>89</v>
      </c>
      <c r="W7" s="13" t="s">
        <v>45</v>
      </c>
      <c r="X7" s="13" t="s">
        <v>66</v>
      </c>
      <c r="Y7" s="13" t="s">
        <v>10</v>
      </c>
      <c r="Z7" s="13" t="s">
        <v>90</v>
      </c>
      <c r="AA7" s="13" t="s">
        <v>91</v>
      </c>
      <c r="AB7" s="13" t="s">
        <v>113</v>
      </c>
      <c r="AC7" s="13" t="s">
        <v>67</v>
      </c>
      <c r="AD7" s="13" t="s">
        <v>114</v>
      </c>
      <c r="AE7" s="13" t="s">
        <v>11</v>
      </c>
      <c r="AF7" s="13" t="s">
        <v>12</v>
      </c>
      <c r="AG7" s="13" t="s">
        <v>13</v>
      </c>
      <c r="AH7" s="13" t="s">
        <v>48</v>
      </c>
      <c r="AI7" s="13" t="s">
        <v>14</v>
      </c>
      <c r="AJ7" s="13" t="s">
        <v>15</v>
      </c>
      <c r="AK7" s="13" t="s">
        <v>16</v>
      </c>
      <c r="AL7" s="13" t="s">
        <v>17</v>
      </c>
    </row>
    <row r="8" spans="1:39">
      <c r="A8" s="14" t="s">
        <v>92</v>
      </c>
      <c r="B8" s="16"/>
      <c r="C8" s="16"/>
      <c r="D8" s="16"/>
      <c r="E8" s="16"/>
      <c r="F8" s="16"/>
      <c r="G8" s="16">
        <v>1.06</v>
      </c>
      <c r="H8" s="16">
        <v>8.89</v>
      </c>
      <c r="I8" s="16"/>
      <c r="J8" s="16"/>
      <c r="K8" s="16"/>
      <c r="L8" s="16"/>
      <c r="M8" s="16"/>
      <c r="N8" s="16"/>
      <c r="O8" s="16">
        <v>1.79</v>
      </c>
      <c r="P8" s="16"/>
      <c r="Q8" s="16"/>
      <c r="R8" s="16"/>
      <c r="S8" s="16"/>
      <c r="T8" s="16"/>
      <c r="U8" s="16"/>
      <c r="V8" s="16"/>
      <c r="W8" s="16"/>
      <c r="X8" s="16"/>
      <c r="Y8" s="16"/>
      <c r="Z8" s="16"/>
      <c r="AA8" s="16">
        <v>3.71</v>
      </c>
      <c r="AB8" s="16"/>
      <c r="AC8" s="16"/>
      <c r="AD8" s="16"/>
      <c r="AE8" s="16"/>
      <c r="AF8" s="16"/>
      <c r="AG8" s="16"/>
      <c r="AH8" s="16">
        <v>0.03</v>
      </c>
      <c r="AI8" s="16"/>
      <c r="AJ8" s="16"/>
      <c r="AK8" s="16"/>
      <c r="AL8" s="16">
        <v>15.480000000000002</v>
      </c>
    </row>
    <row r="9" spans="1:39">
      <c r="A9" s="14" t="s">
        <v>93</v>
      </c>
      <c r="B9" s="16"/>
      <c r="C9" s="16"/>
      <c r="D9" s="16"/>
      <c r="E9" s="16"/>
      <c r="F9" s="16"/>
      <c r="G9" s="16"/>
      <c r="H9" s="16"/>
      <c r="I9" s="16"/>
      <c r="J9" s="16"/>
      <c r="K9" s="16"/>
      <c r="L9" s="16"/>
      <c r="M9" s="16"/>
      <c r="N9" s="16"/>
      <c r="O9" s="16"/>
      <c r="P9" s="16"/>
      <c r="Q9" s="16">
        <v>0.61</v>
      </c>
      <c r="R9" s="16"/>
      <c r="S9" s="16"/>
      <c r="T9" s="16"/>
      <c r="U9" s="16"/>
      <c r="V9" s="16"/>
      <c r="W9" s="16"/>
      <c r="X9" s="16"/>
      <c r="Y9" s="16"/>
      <c r="Z9" s="16"/>
      <c r="AA9" s="16"/>
      <c r="AB9" s="16"/>
      <c r="AC9" s="16"/>
      <c r="AD9" s="16"/>
      <c r="AE9" s="16"/>
      <c r="AF9" s="16"/>
      <c r="AG9" s="16"/>
      <c r="AH9" s="16"/>
      <c r="AI9" s="16"/>
      <c r="AJ9" s="16"/>
      <c r="AK9" s="16"/>
      <c r="AL9" s="16">
        <v>0.61</v>
      </c>
    </row>
    <row r="10" spans="1:39">
      <c r="A10" s="14" t="s">
        <v>94</v>
      </c>
      <c r="B10" s="16"/>
      <c r="C10" s="16"/>
      <c r="D10" s="16"/>
      <c r="E10" s="16"/>
      <c r="F10" s="16"/>
      <c r="G10" s="16"/>
      <c r="H10" s="16"/>
      <c r="I10" s="16"/>
      <c r="J10" s="16"/>
      <c r="K10" s="16"/>
      <c r="L10" s="16"/>
      <c r="M10" s="16"/>
      <c r="N10" s="16"/>
      <c r="O10" s="16"/>
      <c r="P10" s="16"/>
      <c r="Q10" s="16"/>
      <c r="R10" s="16"/>
      <c r="S10" s="16"/>
      <c r="T10" s="16"/>
      <c r="U10" s="16"/>
      <c r="V10" s="16"/>
      <c r="W10" s="16"/>
      <c r="X10" s="16"/>
      <c r="Y10" s="16">
        <v>0.42</v>
      </c>
      <c r="Z10" s="16"/>
      <c r="AA10" s="16"/>
      <c r="AB10" s="16"/>
      <c r="AC10" s="16"/>
      <c r="AD10" s="16"/>
      <c r="AE10" s="16"/>
      <c r="AF10" s="16"/>
      <c r="AG10" s="16"/>
      <c r="AH10" s="16"/>
      <c r="AI10" s="16">
        <v>2.69</v>
      </c>
      <c r="AJ10" s="16"/>
      <c r="AK10" s="16"/>
      <c r="AL10" s="16">
        <v>3.11</v>
      </c>
    </row>
    <row r="11" spans="1:39">
      <c r="A11" s="14" t="s">
        <v>95</v>
      </c>
      <c r="B11" s="16"/>
      <c r="C11" s="16"/>
      <c r="D11" s="16"/>
      <c r="E11" s="16"/>
      <c r="F11" s="16"/>
      <c r="G11" s="16"/>
      <c r="H11" s="16"/>
      <c r="I11" s="16"/>
      <c r="J11" s="16"/>
      <c r="K11" s="16">
        <v>4.28</v>
      </c>
      <c r="L11" s="16"/>
      <c r="M11" s="16"/>
      <c r="N11" s="16"/>
      <c r="O11" s="16"/>
      <c r="P11" s="16"/>
      <c r="Q11" s="16"/>
      <c r="R11" s="16"/>
      <c r="S11" s="16"/>
      <c r="T11" s="16"/>
      <c r="U11" s="16"/>
      <c r="V11" s="16"/>
      <c r="W11" s="16"/>
      <c r="X11" s="16"/>
      <c r="Y11" s="16"/>
      <c r="Z11" s="16"/>
      <c r="AA11" s="16"/>
      <c r="AB11" s="16"/>
      <c r="AC11" s="16">
        <v>2.94</v>
      </c>
      <c r="AD11" s="16"/>
      <c r="AE11" s="16"/>
      <c r="AF11" s="16"/>
      <c r="AG11" s="16"/>
      <c r="AH11" s="16"/>
      <c r="AI11" s="16"/>
      <c r="AJ11" s="16"/>
      <c r="AK11" s="16"/>
      <c r="AL11" s="16">
        <v>7.2200000000000006</v>
      </c>
    </row>
    <row r="12" spans="1:39">
      <c r="A12" s="14" t="s">
        <v>96</v>
      </c>
      <c r="B12" s="16"/>
      <c r="C12" s="16"/>
      <c r="D12" s="16"/>
      <c r="E12" s="16"/>
      <c r="F12" s="16">
        <v>0.47</v>
      </c>
      <c r="G12" s="16"/>
      <c r="H12" s="16"/>
      <c r="I12" s="16"/>
      <c r="J12" s="16"/>
      <c r="K12" s="16"/>
      <c r="L12" s="16"/>
      <c r="M12" s="16"/>
      <c r="N12" s="16"/>
      <c r="O12" s="16"/>
      <c r="P12" s="16"/>
      <c r="Q12" s="16"/>
      <c r="R12" s="16">
        <v>3.02</v>
      </c>
      <c r="S12" s="16"/>
      <c r="T12" s="16"/>
      <c r="U12" s="16"/>
      <c r="V12" s="16"/>
      <c r="W12" s="16"/>
      <c r="X12" s="16"/>
      <c r="Y12" s="16"/>
      <c r="Z12" s="16"/>
      <c r="AA12" s="16"/>
      <c r="AB12" s="16"/>
      <c r="AC12" s="16"/>
      <c r="AD12" s="16"/>
      <c r="AE12" s="16"/>
      <c r="AF12" s="16"/>
      <c r="AG12" s="16"/>
      <c r="AH12" s="16"/>
      <c r="AI12" s="16"/>
      <c r="AJ12" s="16"/>
      <c r="AK12" s="16"/>
      <c r="AL12" s="16">
        <v>3.49</v>
      </c>
    </row>
    <row r="13" spans="1:39">
      <c r="A13" s="14" t="s">
        <v>97</v>
      </c>
      <c r="B13" s="16"/>
      <c r="C13" s="16"/>
      <c r="D13" s="16"/>
      <c r="E13" s="16"/>
      <c r="F13" s="16"/>
      <c r="G13" s="16"/>
      <c r="H13" s="16"/>
      <c r="I13" s="16"/>
      <c r="J13" s="16"/>
      <c r="K13" s="16"/>
      <c r="L13" s="16"/>
      <c r="M13" s="16"/>
      <c r="N13" s="16"/>
      <c r="O13" s="16"/>
      <c r="P13" s="16"/>
      <c r="Q13" s="16"/>
      <c r="R13" s="16"/>
      <c r="S13" s="16"/>
      <c r="T13" s="16"/>
      <c r="U13" s="16"/>
      <c r="V13" s="16"/>
      <c r="W13" s="16"/>
      <c r="X13" s="16">
        <v>0.54</v>
      </c>
      <c r="Y13" s="16"/>
      <c r="Z13" s="16"/>
      <c r="AA13" s="16"/>
      <c r="AB13" s="16"/>
      <c r="AC13" s="16"/>
      <c r="AD13" s="16"/>
      <c r="AE13" s="16"/>
      <c r="AF13" s="16"/>
      <c r="AG13" s="16"/>
      <c r="AH13" s="16"/>
      <c r="AI13" s="16"/>
      <c r="AJ13" s="16"/>
      <c r="AK13" s="16"/>
      <c r="AL13" s="16">
        <v>0.54</v>
      </c>
    </row>
    <row r="14" spans="1:39">
      <c r="A14" s="14" t="s">
        <v>98</v>
      </c>
      <c r="B14" s="16"/>
      <c r="C14" s="16"/>
      <c r="D14" s="16"/>
      <c r="E14" s="16"/>
      <c r="F14" s="16"/>
      <c r="G14" s="16"/>
      <c r="H14" s="16"/>
      <c r="I14" s="16"/>
      <c r="J14" s="16"/>
      <c r="K14" s="16"/>
      <c r="L14" s="16"/>
      <c r="M14" s="16"/>
      <c r="N14" s="16"/>
      <c r="O14" s="16"/>
      <c r="P14" s="16"/>
      <c r="Q14" s="16"/>
      <c r="R14" s="16"/>
      <c r="S14" s="16"/>
      <c r="T14" s="16"/>
      <c r="U14" s="16"/>
      <c r="V14" s="16"/>
      <c r="W14" s="16"/>
      <c r="X14" s="16"/>
      <c r="Y14" s="16"/>
      <c r="Z14" s="16">
        <v>0.02</v>
      </c>
      <c r="AA14" s="16"/>
      <c r="AB14" s="16"/>
      <c r="AC14" s="16"/>
      <c r="AD14" s="16"/>
      <c r="AE14" s="16"/>
      <c r="AF14" s="16"/>
      <c r="AG14" s="16"/>
      <c r="AH14" s="16"/>
      <c r="AI14" s="16"/>
      <c r="AJ14" s="16"/>
      <c r="AK14" s="16"/>
      <c r="AL14" s="16">
        <v>0.02</v>
      </c>
    </row>
    <row r="15" spans="1:39">
      <c r="A15" s="22" t="s">
        <v>99</v>
      </c>
      <c r="B15" s="23">
        <v>367.81000000000006</v>
      </c>
      <c r="C15" s="23">
        <v>7.39</v>
      </c>
      <c r="D15" s="23">
        <v>1.03</v>
      </c>
      <c r="E15" s="23">
        <v>2.41</v>
      </c>
      <c r="F15" s="23">
        <v>76.759999999999991</v>
      </c>
      <c r="G15" s="23">
        <v>0.37</v>
      </c>
      <c r="H15" s="23">
        <v>3.84</v>
      </c>
      <c r="I15" s="23"/>
      <c r="J15" s="23">
        <v>0.05</v>
      </c>
      <c r="K15" s="23">
        <v>775.72</v>
      </c>
      <c r="L15" s="23">
        <v>88.970000000000013</v>
      </c>
      <c r="M15" s="23">
        <v>95.700000000000017</v>
      </c>
      <c r="N15" s="23"/>
      <c r="O15" s="23">
        <v>168.82999999999998</v>
      </c>
      <c r="P15" s="23">
        <v>6.35</v>
      </c>
      <c r="Q15" s="23">
        <v>5.17</v>
      </c>
      <c r="R15" s="23">
        <v>61.06</v>
      </c>
      <c r="S15" s="23">
        <v>2.39</v>
      </c>
      <c r="T15" s="23">
        <v>1.92</v>
      </c>
      <c r="U15" s="23"/>
      <c r="V15" s="23"/>
      <c r="W15" s="23">
        <v>37.130000000000003</v>
      </c>
      <c r="X15" s="23">
        <v>191.97</v>
      </c>
      <c r="Y15" s="23">
        <v>11.84</v>
      </c>
      <c r="Z15" s="23"/>
      <c r="AA15" s="23">
        <v>2.08</v>
      </c>
      <c r="AB15" s="23"/>
      <c r="AC15" s="23">
        <v>2.48</v>
      </c>
      <c r="AD15" s="23"/>
      <c r="AE15" s="23"/>
      <c r="AF15" s="23"/>
      <c r="AG15" s="23">
        <v>440.99</v>
      </c>
      <c r="AH15" s="23">
        <v>0.51</v>
      </c>
      <c r="AI15" s="23">
        <v>90.039999999999992</v>
      </c>
      <c r="AJ15" s="23">
        <v>17.2</v>
      </c>
      <c r="AK15" s="23">
        <v>2.2999999999999998</v>
      </c>
      <c r="AL15" s="23">
        <v>2462.3100000000004</v>
      </c>
    </row>
    <row r="16" spans="1:39">
      <c r="A16" s="14" t="s">
        <v>100</v>
      </c>
      <c r="B16" s="16">
        <v>8.27</v>
      </c>
      <c r="C16" s="16"/>
      <c r="D16" s="16"/>
      <c r="E16" s="16"/>
      <c r="F16" s="16">
        <v>1.59</v>
      </c>
      <c r="G16" s="16"/>
      <c r="H16" s="16">
        <v>2.19</v>
      </c>
      <c r="I16" s="16"/>
      <c r="J16" s="16"/>
      <c r="K16" s="16">
        <v>24.6</v>
      </c>
      <c r="L16" s="16"/>
      <c r="M16" s="16"/>
      <c r="N16" s="16"/>
      <c r="O16" s="16"/>
      <c r="P16" s="16"/>
      <c r="Q16" s="16"/>
      <c r="R16" s="16"/>
      <c r="S16" s="16"/>
      <c r="T16" s="16"/>
      <c r="U16" s="16"/>
      <c r="V16" s="16"/>
      <c r="W16" s="16"/>
      <c r="X16" s="16"/>
      <c r="Y16" s="16"/>
      <c r="Z16" s="16"/>
      <c r="AA16" s="16"/>
      <c r="AB16" s="16"/>
      <c r="AC16" s="16">
        <v>5.2099999999999991</v>
      </c>
      <c r="AD16" s="16"/>
      <c r="AE16" s="16"/>
      <c r="AF16" s="16"/>
      <c r="AG16" s="16">
        <v>21.91</v>
      </c>
      <c r="AH16" s="16"/>
      <c r="AI16" s="16"/>
      <c r="AJ16" s="16"/>
      <c r="AK16" s="16"/>
      <c r="AL16" s="16">
        <v>63.769999999999996</v>
      </c>
    </row>
    <row r="17" spans="1:39">
      <c r="A17" s="14" t="s">
        <v>101</v>
      </c>
      <c r="B17" s="16"/>
      <c r="C17" s="16"/>
      <c r="D17" s="16"/>
      <c r="E17" s="16">
        <v>2.12</v>
      </c>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v>2.12</v>
      </c>
    </row>
    <row r="18" spans="1:39">
      <c r="A18" s="14" t="s">
        <v>102</v>
      </c>
      <c r="B18" s="16"/>
      <c r="C18" s="16"/>
      <c r="D18" s="16"/>
      <c r="E18" s="16"/>
      <c r="F18" s="16"/>
      <c r="G18" s="16"/>
      <c r="H18" s="16"/>
      <c r="I18" s="16"/>
      <c r="J18" s="16"/>
      <c r="K18" s="16">
        <v>11.73</v>
      </c>
      <c r="L18" s="16">
        <v>1.39</v>
      </c>
      <c r="M18" s="16"/>
      <c r="N18" s="16"/>
      <c r="O18" s="16">
        <v>16.73</v>
      </c>
      <c r="P18" s="16"/>
      <c r="Q18" s="16"/>
      <c r="R18" s="16"/>
      <c r="S18" s="16"/>
      <c r="T18" s="16"/>
      <c r="U18" s="16"/>
      <c r="V18" s="16"/>
      <c r="W18" s="16"/>
      <c r="X18" s="16">
        <v>1.5</v>
      </c>
      <c r="Y18" s="16"/>
      <c r="Z18" s="16"/>
      <c r="AA18" s="16"/>
      <c r="AB18" s="16"/>
      <c r="AC18" s="16"/>
      <c r="AD18" s="16"/>
      <c r="AE18" s="16"/>
      <c r="AF18" s="16"/>
      <c r="AG18" s="16">
        <v>3.79</v>
      </c>
      <c r="AH18" s="16">
        <v>15.31</v>
      </c>
      <c r="AI18" s="16"/>
      <c r="AJ18" s="16">
        <v>11.11</v>
      </c>
      <c r="AK18" s="16"/>
      <c r="AL18" s="16">
        <v>61.56</v>
      </c>
    </row>
    <row r="19" spans="1:39">
      <c r="A19" s="14" t="s">
        <v>103</v>
      </c>
      <c r="B19" s="16"/>
      <c r="C19" s="16"/>
      <c r="D19" s="16"/>
      <c r="E19" s="16"/>
      <c r="F19" s="16"/>
      <c r="G19" s="16"/>
      <c r="H19" s="16">
        <v>2.68</v>
      </c>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v>2.68</v>
      </c>
    </row>
    <row r="20" spans="1:39">
      <c r="A20" s="14" t="s">
        <v>104</v>
      </c>
      <c r="B20" s="16"/>
      <c r="C20" s="16"/>
      <c r="D20" s="16"/>
      <c r="E20" s="16"/>
      <c r="F20" s="16"/>
      <c r="G20" s="16"/>
      <c r="H20" s="16"/>
      <c r="I20" s="16"/>
      <c r="J20" s="16"/>
      <c r="K20" s="16"/>
      <c r="L20" s="16"/>
      <c r="M20" s="16"/>
      <c r="N20" s="16"/>
      <c r="O20" s="16">
        <v>0.35</v>
      </c>
      <c r="P20" s="16"/>
      <c r="Q20" s="16"/>
      <c r="R20" s="16"/>
      <c r="S20" s="16"/>
      <c r="T20" s="16"/>
      <c r="U20" s="16"/>
      <c r="V20" s="16"/>
      <c r="W20" s="16"/>
      <c r="X20" s="16"/>
      <c r="Y20" s="16"/>
      <c r="Z20" s="16"/>
      <c r="AA20" s="16"/>
      <c r="AB20" s="16"/>
      <c r="AC20" s="16"/>
      <c r="AD20" s="16"/>
      <c r="AE20" s="16"/>
      <c r="AF20" s="16"/>
      <c r="AG20" s="16"/>
      <c r="AH20" s="16"/>
      <c r="AI20" s="16"/>
      <c r="AJ20" s="16"/>
      <c r="AK20" s="16"/>
      <c r="AL20" s="16">
        <v>0.35</v>
      </c>
    </row>
    <row r="21" spans="1:39">
      <c r="A21" s="14" t="s">
        <v>105</v>
      </c>
      <c r="B21" s="16"/>
      <c r="C21" s="16"/>
      <c r="D21" s="16"/>
      <c r="E21" s="16"/>
      <c r="F21" s="16"/>
      <c r="G21" s="16"/>
      <c r="H21" s="16">
        <v>2.5299999999999998</v>
      </c>
      <c r="I21" s="16"/>
      <c r="J21" s="16"/>
      <c r="K21" s="16">
        <v>10.54</v>
      </c>
      <c r="L21" s="16"/>
      <c r="M21" s="16">
        <v>0.55000000000000004</v>
      </c>
      <c r="N21" s="16"/>
      <c r="O21" s="16">
        <v>0.91999999999999993</v>
      </c>
      <c r="P21" s="16"/>
      <c r="Q21" s="16"/>
      <c r="R21" s="16">
        <v>10.48</v>
      </c>
      <c r="S21" s="16"/>
      <c r="T21" s="16"/>
      <c r="U21" s="16"/>
      <c r="V21" s="16">
        <v>4.9800000000000004</v>
      </c>
      <c r="W21" s="16"/>
      <c r="X21" s="16"/>
      <c r="Y21" s="16"/>
      <c r="Z21" s="16"/>
      <c r="AA21" s="16"/>
      <c r="AB21" s="16"/>
      <c r="AC21" s="16">
        <v>3.0300000000000002</v>
      </c>
      <c r="AD21" s="16"/>
      <c r="AE21" s="16"/>
      <c r="AF21" s="16"/>
      <c r="AG21" s="16">
        <v>1.1599999999999999</v>
      </c>
      <c r="AH21" s="16"/>
      <c r="AI21" s="16"/>
      <c r="AJ21" s="16"/>
      <c r="AK21" s="16"/>
      <c r="AL21" s="16">
        <v>34.19</v>
      </c>
    </row>
    <row r="22" spans="1:39">
      <c r="A22" s="14" t="s">
        <v>106</v>
      </c>
      <c r="B22" s="16"/>
      <c r="C22" s="16"/>
      <c r="D22" s="16"/>
      <c r="E22" s="16"/>
      <c r="F22" s="16"/>
      <c r="G22" s="16"/>
      <c r="H22" s="16"/>
      <c r="I22" s="16"/>
      <c r="J22" s="16"/>
      <c r="K22" s="16">
        <v>21.46</v>
      </c>
      <c r="L22" s="16">
        <v>10.029999999999999</v>
      </c>
      <c r="M22" s="16"/>
      <c r="N22" s="16"/>
      <c r="O22" s="16"/>
      <c r="P22" s="16"/>
      <c r="Q22" s="16"/>
      <c r="R22" s="16"/>
      <c r="S22" s="16"/>
      <c r="T22" s="16"/>
      <c r="U22" s="16"/>
      <c r="V22" s="16"/>
      <c r="W22" s="16"/>
      <c r="X22" s="16">
        <v>0.47</v>
      </c>
      <c r="Y22" s="16"/>
      <c r="Z22" s="16"/>
      <c r="AA22" s="16"/>
      <c r="AB22" s="16"/>
      <c r="AC22" s="16"/>
      <c r="AD22" s="16"/>
      <c r="AE22" s="16"/>
      <c r="AF22" s="16"/>
      <c r="AG22" s="16"/>
      <c r="AH22" s="16"/>
      <c r="AI22" s="16"/>
      <c r="AJ22" s="16">
        <v>1.1200000000000001</v>
      </c>
      <c r="AK22" s="16"/>
      <c r="AL22" s="16">
        <v>33.08</v>
      </c>
    </row>
    <row r="23" spans="1:39">
      <c r="A23" s="14" t="s">
        <v>107</v>
      </c>
      <c r="B23" s="16"/>
      <c r="C23" s="16"/>
      <c r="D23" s="16"/>
      <c r="E23" s="16"/>
      <c r="F23" s="16"/>
      <c r="G23" s="16"/>
      <c r="H23" s="16">
        <v>8.77</v>
      </c>
      <c r="I23" s="16">
        <v>1.97</v>
      </c>
      <c r="J23" s="16"/>
      <c r="K23" s="16">
        <v>52.8</v>
      </c>
      <c r="L23" s="16">
        <v>1.57</v>
      </c>
      <c r="M23" s="16"/>
      <c r="N23" s="16"/>
      <c r="O23" s="16"/>
      <c r="P23" s="16"/>
      <c r="Q23" s="16"/>
      <c r="R23" s="16"/>
      <c r="S23" s="16"/>
      <c r="T23" s="16"/>
      <c r="U23" s="16"/>
      <c r="V23" s="16"/>
      <c r="W23" s="16"/>
      <c r="X23" s="16">
        <v>3.37</v>
      </c>
      <c r="Y23" s="16"/>
      <c r="Z23" s="16"/>
      <c r="AA23" s="16"/>
      <c r="AB23" s="16"/>
      <c r="AC23" s="16"/>
      <c r="AD23" s="16"/>
      <c r="AE23" s="16"/>
      <c r="AF23" s="16">
        <v>8.1</v>
      </c>
      <c r="AG23" s="16">
        <v>4.34</v>
      </c>
      <c r="AH23" s="16"/>
      <c r="AI23" s="16">
        <v>24.450000000000003</v>
      </c>
      <c r="AJ23" s="16">
        <v>6.76</v>
      </c>
      <c r="AK23" s="16">
        <v>0.91999999999999993</v>
      </c>
      <c r="AL23" s="16">
        <v>113.05000000000001</v>
      </c>
    </row>
    <row r="24" spans="1:39" s="29" customFormat="1">
      <c r="A24" s="121" t="s">
        <v>28</v>
      </c>
      <c r="B24" s="28">
        <v>97.53</v>
      </c>
      <c r="C24" s="28">
        <v>6.5299999999999994</v>
      </c>
      <c r="D24" s="28"/>
      <c r="E24" s="28"/>
      <c r="F24" s="28">
        <v>3.16</v>
      </c>
      <c r="G24" s="28"/>
      <c r="H24" s="28">
        <v>2.8699999999999997</v>
      </c>
      <c r="I24" s="28"/>
      <c r="J24" s="28"/>
      <c r="K24" s="28">
        <v>166.07999999999998</v>
      </c>
      <c r="L24" s="28">
        <v>7.5900000000000007</v>
      </c>
      <c r="M24" s="28">
        <v>8.0400000000000009</v>
      </c>
      <c r="N24" s="28"/>
      <c r="O24" s="28">
        <v>21.689999999999998</v>
      </c>
      <c r="P24" s="28">
        <v>15</v>
      </c>
      <c r="Q24" s="28">
        <v>0.99</v>
      </c>
      <c r="R24" s="28">
        <v>35.54</v>
      </c>
      <c r="S24" s="28"/>
      <c r="T24" s="28"/>
      <c r="U24" s="28"/>
      <c r="V24" s="28">
        <v>29.06</v>
      </c>
      <c r="W24" s="28">
        <v>0.22</v>
      </c>
      <c r="X24" s="28">
        <v>30.87</v>
      </c>
      <c r="Y24" s="28">
        <v>1.48</v>
      </c>
      <c r="Z24" s="28"/>
      <c r="AA24" s="28"/>
      <c r="AB24" s="28"/>
      <c r="AC24" s="28">
        <v>15.829999999999998</v>
      </c>
      <c r="AD24" s="28"/>
      <c r="AE24" s="28"/>
      <c r="AF24" s="28">
        <v>7.42</v>
      </c>
      <c r="AG24" s="28">
        <v>307.5</v>
      </c>
      <c r="AH24" s="28">
        <v>0.74</v>
      </c>
      <c r="AI24" s="28"/>
      <c r="AJ24" s="28"/>
      <c r="AK24" s="28">
        <v>24.64</v>
      </c>
      <c r="AL24" s="28">
        <v>782.78000000000009</v>
      </c>
      <c r="AM24"/>
    </row>
    <row r="25" spans="1:39" s="10" customFormat="1" ht="45">
      <c r="A25" s="197" t="s">
        <v>108</v>
      </c>
      <c r="B25" s="124">
        <v>473.61</v>
      </c>
      <c r="C25" s="124">
        <v>13.919999999999998</v>
      </c>
      <c r="D25" s="124">
        <v>1.03</v>
      </c>
      <c r="E25" s="124">
        <v>4.53</v>
      </c>
      <c r="F25" s="124">
        <v>81.98</v>
      </c>
      <c r="G25" s="124">
        <v>1.4300000000000002</v>
      </c>
      <c r="H25" s="124">
        <v>31.770000000000003</v>
      </c>
      <c r="I25" s="124">
        <v>1.97</v>
      </c>
      <c r="J25" s="124">
        <v>0.05</v>
      </c>
      <c r="K25" s="124">
        <v>1067.21</v>
      </c>
      <c r="L25" s="124">
        <v>109.55000000000001</v>
      </c>
      <c r="M25" s="124">
        <v>104.29000000000002</v>
      </c>
      <c r="N25" s="124"/>
      <c r="O25" s="124">
        <v>210.30999999999995</v>
      </c>
      <c r="P25" s="124">
        <v>21.35</v>
      </c>
      <c r="Q25" s="124">
        <v>6.7700000000000005</v>
      </c>
      <c r="R25" s="124">
        <v>110.1</v>
      </c>
      <c r="S25" s="124">
        <v>2.39</v>
      </c>
      <c r="T25" s="124">
        <v>1.92</v>
      </c>
      <c r="U25" s="124"/>
      <c r="V25" s="124">
        <v>34.04</v>
      </c>
      <c r="W25" s="124">
        <v>37.35</v>
      </c>
      <c r="X25" s="124">
        <v>228.72</v>
      </c>
      <c r="Y25" s="124">
        <v>13.74</v>
      </c>
      <c r="Z25" s="124">
        <v>0.02</v>
      </c>
      <c r="AA25" s="124">
        <v>5.79</v>
      </c>
      <c r="AB25" s="124"/>
      <c r="AC25" s="124">
        <v>29.49</v>
      </c>
      <c r="AD25" s="124"/>
      <c r="AE25" s="124"/>
      <c r="AF25" s="124">
        <v>15.52</v>
      </c>
      <c r="AG25" s="124">
        <v>779.69000000000017</v>
      </c>
      <c r="AH25" s="124">
        <v>16.59</v>
      </c>
      <c r="AI25" s="124">
        <v>117.17999999999999</v>
      </c>
      <c r="AJ25" s="124">
        <v>36.19</v>
      </c>
      <c r="AK25" s="124">
        <v>27.86</v>
      </c>
      <c r="AL25" s="124">
        <v>3586.36</v>
      </c>
      <c r="AM25"/>
    </row>
    <row r="26" spans="1:39" s="144" customFormat="1" ht="29.25" customHeight="1">
      <c r="A26" s="137" t="s">
        <v>405</v>
      </c>
      <c r="B26" s="162">
        <f>B24/B25</f>
        <v>0.20592892886552225</v>
      </c>
      <c r="C26" s="162">
        <f t="shared" ref="C26:AL26" si="0">C24/C25</f>
        <v>0.46910919540229884</v>
      </c>
      <c r="D26" s="162">
        <f t="shared" si="0"/>
        <v>0</v>
      </c>
      <c r="E26" s="162">
        <f t="shared" si="0"/>
        <v>0</v>
      </c>
      <c r="F26" s="162">
        <f t="shared" si="0"/>
        <v>3.8545986826055138E-2</v>
      </c>
      <c r="G26" s="162"/>
      <c r="H26" s="162">
        <f t="shared" si="0"/>
        <v>9.0336795719231963E-2</v>
      </c>
      <c r="I26" s="162">
        <f t="shared" si="0"/>
        <v>0</v>
      </c>
      <c r="J26" s="162">
        <f t="shared" si="0"/>
        <v>0</v>
      </c>
      <c r="K26" s="162">
        <f t="shared" si="0"/>
        <v>0.1556207306903046</v>
      </c>
      <c r="L26" s="162">
        <f t="shared" si="0"/>
        <v>6.9283432222729341E-2</v>
      </c>
      <c r="M26" s="162">
        <f t="shared" si="0"/>
        <v>7.7092722216895185E-2</v>
      </c>
      <c r="N26" s="162"/>
      <c r="O26" s="162">
        <f t="shared" si="0"/>
        <v>0.10313346964005517</v>
      </c>
      <c r="P26" s="162">
        <f t="shared" si="0"/>
        <v>0.70257611241217799</v>
      </c>
      <c r="Q26" s="162">
        <f t="shared" si="0"/>
        <v>0.14623338257016247</v>
      </c>
      <c r="R26" s="162">
        <f t="shared" si="0"/>
        <v>0.32279745685740235</v>
      </c>
      <c r="S26" s="162">
        <f t="shared" si="0"/>
        <v>0</v>
      </c>
      <c r="T26" s="162">
        <f t="shared" si="0"/>
        <v>0</v>
      </c>
      <c r="U26" s="162" t="e">
        <f t="shared" si="0"/>
        <v>#DIV/0!</v>
      </c>
      <c r="V26" s="162">
        <f t="shared" si="0"/>
        <v>0.85370152761457108</v>
      </c>
      <c r="W26" s="162">
        <f t="shared" si="0"/>
        <v>5.890227576974565E-3</v>
      </c>
      <c r="X26" s="162">
        <f t="shared" si="0"/>
        <v>0.13496852046169991</v>
      </c>
      <c r="Y26" s="162">
        <f t="shared" si="0"/>
        <v>0.10771470160116448</v>
      </c>
      <c r="Z26" s="162">
        <f t="shared" si="0"/>
        <v>0</v>
      </c>
      <c r="AA26" s="162">
        <f t="shared" si="0"/>
        <v>0</v>
      </c>
      <c r="AB26" s="162" t="e">
        <f t="shared" si="0"/>
        <v>#DIV/0!</v>
      </c>
      <c r="AC26" s="162">
        <f t="shared" si="0"/>
        <v>0.5367921329264157</v>
      </c>
      <c r="AD26" s="162" t="e">
        <f t="shared" si="0"/>
        <v>#DIV/0!</v>
      </c>
      <c r="AE26" s="162" t="e">
        <f t="shared" si="0"/>
        <v>#DIV/0!</v>
      </c>
      <c r="AF26" s="162">
        <f t="shared" si="0"/>
        <v>0.47809278350515466</v>
      </c>
      <c r="AG26" s="162">
        <f t="shared" si="0"/>
        <v>0.39438751298593022</v>
      </c>
      <c r="AH26" s="162"/>
      <c r="AI26" s="162">
        <f t="shared" si="0"/>
        <v>0</v>
      </c>
      <c r="AJ26" s="162">
        <f t="shared" si="0"/>
        <v>0</v>
      </c>
      <c r="AK26" s="162">
        <f t="shared" si="0"/>
        <v>0.88442211055276387</v>
      </c>
      <c r="AL26" s="162">
        <f t="shared" si="0"/>
        <v>0.21826587403383935</v>
      </c>
      <c r="AM26"/>
    </row>
    <row r="27" spans="1:39" s="170" customFormat="1" ht="29.25" customHeight="1">
      <c r="A27" s="201"/>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55"/>
    </row>
    <row r="28" spans="1:39" s="161" customFormat="1" ht="18.75">
      <c r="A28" s="3" t="s">
        <v>439</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row>
    <row r="29" spans="1:39">
      <c r="A29" s="13"/>
      <c r="B29" s="13" t="s">
        <v>0</v>
      </c>
      <c r="C29" s="13" t="s">
        <v>1</v>
      </c>
      <c r="D29" s="13" t="s">
        <v>60</v>
      </c>
      <c r="E29" s="13" t="s">
        <v>87</v>
      </c>
      <c r="F29" s="13" t="s">
        <v>37</v>
      </c>
      <c r="G29" s="13" t="s">
        <v>38</v>
      </c>
      <c r="H29" s="13" t="s">
        <v>3</v>
      </c>
      <c r="I29" s="13" t="s">
        <v>61</v>
      </c>
      <c r="J29" s="13" t="s">
        <v>4</v>
      </c>
      <c r="K29" s="13" t="s">
        <v>88</v>
      </c>
      <c r="L29" s="13" t="s">
        <v>5</v>
      </c>
      <c r="M29" s="13" t="s">
        <v>40</v>
      </c>
      <c r="N29" s="13" t="s">
        <v>6</v>
      </c>
      <c r="O29" s="13" t="s">
        <v>62</v>
      </c>
      <c r="P29" s="13" t="s">
        <v>41</v>
      </c>
      <c r="Q29" s="13" t="s">
        <v>43</v>
      </c>
      <c r="R29" s="13" t="s">
        <v>65</v>
      </c>
      <c r="S29" s="13" t="s">
        <v>7</v>
      </c>
      <c r="T29" s="13" t="s">
        <v>8</v>
      </c>
      <c r="U29" s="13" t="s">
        <v>9</v>
      </c>
      <c r="V29" s="13" t="s">
        <v>89</v>
      </c>
      <c r="W29" s="13" t="s">
        <v>45</v>
      </c>
      <c r="X29" s="13" t="s">
        <v>66</v>
      </c>
      <c r="Y29" s="13" t="s">
        <v>10</v>
      </c>
      <c r="Z29" s="13" t="s">
        <v>90</v>
      </c>
      <c r="AA29" s="13" t="s">
        <v>91</v>
      </c>
      <c r="AB29" s="13" t="s">
        <v>113</v>
      </c>
      <c r="AC29" s="13" t="s">
        <v>67</v>
      </c>
      <c r="AD29" s="13" t="s">
        <v>114</v>
      </c>
      <c r="AE29" s="13" t="s">
        <v>11</v>
      </c>
      <c r="AF29" s="13" t="s">
        <v>12</v>
      </c>
      <c r="AG29" s="13" t="s">
        <v>13</v>
      </c>
      <c r="AH29" s="13" t="s">
        <v>48</v>
      </c>
      <c r="AI29" s="13" t="s">
        <v>14</v>
      </c>
      <c r="AJ29" s="13" t="s">
        <v>15</v>
      </c>
      <c r="AK29" s="13" t="s">
        <v>16</v>
      </c>
      <c r="AL29" s="13" t="s">
        <v>17</v>
      </c>
    </row>
    <row r="30" spans="1:39">
      <c r="A30" s="173" t="s">
        <v>109</v>
      </c>
      <c r="B30" s="174">
        <v>0.06</v>
      </c>
      <c r="C30" s="198"/>
      <c r="D30" s="198"/>
      <c r="E30" s="198"/>
      <c r="F30" s="198"/>
      <c r="G30" s="198"/>
      <c r="H30" s="198"/>
      <c r="I30" s="198"/>
      <c r="J30" s="198"/>
      <c r="K30" s="174">
        <v>2.0099999999999998</v>
      </c>
      <c r="L30" s="198"/>
      <c r="M30" s="198"/>
      <c r="N30" s="174">
        <v>1.07</v>
      </c>
      <c r="O30" s="174">
        <v>2.44</v>
      </c>
      <c r="P30" s="198"/>
      <c r="Q30" s="198"/>
      <c r="R30" s="198"/>
      <c r="S30" s="198"/>
      <c r="T30" s="198"/>
      <c r="U30" s="174">
        <v>240</v>
      </c>
      <c r="V30" s="174">
        <v>0.19</v>
      </c>
      <c r="W30" s="198"/>
      <c r="X30" s="198"/>
      <c r="Y30" s="198"/>
      <c r="Z30" s="198"/>
      <c r="AA30" s="198"/>
      <c r="AB30" s="198"/>
      <c r="AC30" s="198"/>
      <c r="AD30" s="198"/>
      <c r="AE30" s="174">
        <v>20.18</v>
      </c>
      <c r="AF30" s="198"/>
      <c r="AG30" s="198"/>
      <c r="AH30" s="198"/>
      <c r="AI30" s="198"/>
      <c r="AJ30" s="198"/>
      <c r="AK30" s="174">
        <v>0.46</v>
      </c>
      <c r="AL30" s="199">
        <f>SUM(B30:AK30)</f>
        <v>266.40999999999997</v>
      </c>
    </row>
    <row r="31" spans="1:39" s="29" customFormat="1" ht="39">
      <c r="A31" s="136" t="s">
        <v>111</v>
      </c>
      <c r="B31" s="163">
        <f t="shared" ref="B31:AL31" si="1">B30/SUM(B25,B33,B30)</f>
        <v>4.3493389004871255E-5</v>
      </c>
      <c r="C31" s="163">
        <f t="shared" si="1"/>
        <v>0</v>
      </c>
      <c r="D31" s="163">
        <f t="shared" si="1"/>
        <v>0</v>
      </c>
      <c r="E31" s="163">
        <f t="shared" si="1"/>
        <v>0</v>
      </c>
      <c r="F31" s="163">
        <f t="shared" si="1"/>
        <v>0</v>
      </c>
      <c r="G31" s="163">
        <f t="shared" si="1"/>
        <v>0</v>
      </c>
      <c r="H31" s="163">
        <f t="shared" si="1"/>
        <v>0</v>
      </c>
      <c r="I31" s="163">
        <f t="shared" si="1"/>
        <v>0</v>
      </c>
      <c r="J31" s="163">
        <f t="shared" si="1"/>
        <v>0</v>
      </c>
      <c r="K31" s="163">
        <f t="shared" si="1"/>
        <v>7.6060591153509938E-4</v>
      </c>
      <c r="L31" s="163">
        <f t="shared" si="1"/>
        <v>0</v>
      </c>
      <c r="M31" s="163">
        <f t="shared" si="1"/>
        <v>0</v>
      </c>
      <c r="N31" s="163">
        <f t="shared" si="1"/>
        <v>1</v>
      </c>
      <c r="O31" s="163">
        <f t="shared" si="1"/>
        <v>8.4140832442498037E-3</v>
      </c>
      <c r="P31" s="163">
        <f t="shared" si="1"/>
        <v>0</v>
      </c>
      <c r="Q31" s="163">
        <f t="shared" si="1"/>
        <v>0</v>
      </c>
      <c r="R31" s="163">
        <f t="shared" si="1"/>
        <v>0</v>
      </c>
      <c r="S31" s="163">
        <f t="shared" si="1"/>
        <v>0</v>
      </c>
      <c r="T31" s="163">
        <f t="shared" si="1"/>
        <v>0</v>
      </c>
      <c r="U31" s="163">
        <f t="shared" si="1"/>
        <v>1</v>
      </c>
      <c r="V31" s="163">
        <f t="shared" si="1"/>
        <v>2.0771837761014542E-3</v>
      </c>
      <c r="W31" s="163">
        <f t="shared" si="1"/>
        <v>0</v>
      </c>
      <c r="X31" s="163">
        <f t="shared" si="1"/>
        <v>0</v>
      </c>
      <c r="Y31" s="163">
        <f t="shared" si="1"/>
        <v>0</v>
      </c>
      <c r="Z31" s="163">
        <f t="shared" si="1"/>
        <v>0</v>
      </c>
      <c r="AA31" s="163">
        <f t="shared" si="1"/>
        <v>0</v>
      </c>
      <c r="AB31" s="163">
        <f t="shared" si="1"/>
        <v>0</v>
      </c>
      <c r="AC31" s="163">
        <f t="shared" si="1"/>
        <v>0</v>
      </c>
      <c r="AD31" s="163">
        <f t="shared" si="1"/>
        <v>0</v>
      </c>
      <c r="AE31" s="163">
        <f t="shared" si="1"/>
        <v>1</v>
      </c>
      <c r="AF31" s="163">
        <f t="shared" si="1"/>
        <v>0</v>
      </c>
      <c r="AG31" s="163">
        <f t="shared" si="1"/>
        <v>0</v>
      </c>
      <c r="AH31" s="163">
        <f t="shared" si="1"/>
        <v>0</v>
      </c>
      <c r="AI31" s="163">
        <f t="shared" si="1"/>
        <v>0</v>
      </c>
      <c r="AJ31" s="163">
        <f t="shared" si="1"/>
        <v>0</v>
      </c>
      <c r="AK31" s="163">
        <f t="shared" si="1"/>
        <v>2.2164402042979666E-3</v>
      </c>
      <c r="AL31" s="163">
        <f t="shared" si="1"/>
        <v>3.0353922105917995E-2</v>
      </c>
    </row>
    <row r="32" spans="1:39" s="29" customFormat="1" ht="75">
      <c r="A32" s="120" t="s">
        <v>404</v>
      </c>
      <c r="B32" s="120">
        <v>162.70999999999998</v>
      </c>
      <c r="C32" s="120">
        <v>0.69</v>
      </c>
      <c r="D32" s="120"/>
      <c r="E32" s="120"/>
      <c r="F32" s="120">
        <v>1.87</v>
      </c>
      <c r="G32" s="120"/>
      <c r="H32" s="120">
        <v>35.58</v>
      </c>
      <c r="I32" s="120"/>
      <c r="J32" s="120"/>
      <c r="K32" s="120">
        <v>693.63</v>
      </c>
      <c r="L32" s="120">
        <v>6.19</v>
      </c>
      <c r="M32" s="120">
        <v>84.56</v>
      </c>
      <c r="N32" s="120"/>
      <c r="O32" s="120">
        <v>8.69</v>
      </c>
      <c r="P32" s="120">
        <v>74.570000000000007</v>
      </c>
      <c r="Q32" s="120">
        <v>18.87</v>
      </c>
      <c r="R32" s="120">
        <v>8.18</v>
      </c>
      <c r="S32" s="120"/>
      <c r="T32" s="120"/>
      <c r="U32" s="120"/>
      <c r="V32" s="120">
        <v>52.370000000000005</v>
      </c>
      <c r="W32" s="120"/>
      <c r="X32" s="120">
        <v>9.32</v>
      </c>
      <c r="Y32" s="120">
        <v>3.3400000000000003</v>
      </c>
      <c r="Z32" s="120"/>
      <c r="AA32" s="120"/>
      <c r="AB32" s="120"/>
      <c r="AC32" s="120">
        <v>15.46</v>
      </c>
      <c r="AD32" s="120"/>
      <c r="AE32" s="120"/>
      <c r="AF32" s="120">
        <v>11.75</v>
      </c>
      <c r="AG32" s="120">
        <v>276.77000000000004</v>
      </c>
      <c r="AH32" s="120">
        <v>0.82000000000000006</v>
      </c>
      <c r="AI32" s="120"/>
      <c r="AJ32" s="120"/>
      <c r="AK32" s="120">
        <v>168.66</v>
      </c>
      <c r="AL32" s="202">
        <f>SUM(B32:AK32)</f>
        <v>1634.0299999999997</v>
      </c>
    </row>
    <row r="33" spans="1:39" ht="49.5" customHeight="1">
      <c r="A33" s="132" t="s">
        <v>110</v>
      </c>
      <c r="B33" s="147">
        <v>905.84999999999991</v>
      </c>
      <c r="C33" s="147">
        <v>6.48</v>
      </c>
      <c r="D33" s="147">
        <v>1.07</v>
      </c>
      <c r="E33" s="147">
        <v>2.17</v>
      </c>
      <c r="F33" s="148">
        <v>33.25</v>
      </c>
      <c r="G33" s="147">
        <v>2.67</v>
      </c>
      <c r="H33" s="147">
        <v>233.04000000000002</v>
      </c>
      <c r="I33" s="147"/>
      <c r="J33" s="147"/>
      <c r="K33" s="147">
        <v>1573.4099999999999</v>
      </c>
      <c r="L33" s="147">
        <v>188.54000000000005</v>
      </c>
      <c r="M33" s="147">
        <v>310.54999999999995</v>
      </c>
      <c r="N33" s="148"/>
      <c r="O33" s="148">
        <v>77.239999999999981</v>
      </c>
      <c r="P33" s="148">
        <v>89.43</v>
      </c>
      <c r="Q33" s="148">
        <v>67.000000000000014</v>
      </c>
      <c r="R33" s="147">
        <v>16.12</v>
      </c>
      <c r="S33" s="148">
        <v>8.3699999999999992</v>
      </c>
      <c r="T33" s="147">
        <v>8.8899999999999988</v>
      </c>
      <c r="U33" s="147"/>
      <c r="V33" s="148">
        <v>57.24</v>
      </c>
      <c r="W33" s="147">
        <v>32.229999999999997</v>
      </c>
      <c r="X33" s="148">
        <v>34.370000000000005</v>
      </c>
      <c r="Y33" s="148">
        <v>8.02</v>
      </c>
      <c r="Z33" s="148">
        <v>3.75</v>
      </c>
      <c r="AA33" s="147">
        <v>22.64</v>
      </c>
      <c r="AB33" s="148">
        <v>9.7100000000000009</v>
      </c>
      <c r="AC33" s="148">
        <v>49.379999999999995</v>
      </c>
      <c r="AD33" s="147">
        <v>2.8600000000000003</v>
      </c>
      <c r="AE33" s="147"/>
      <c r="AF33" s="147">
        <v>17.079999999999998</v>
      </c>
      <c r="AG33" s="147">
        <v>806.45</v>
      </c>
      <c r="AH33" s="148">
        <v>2.34</v>
      </c>
      <c r="AI33" s="148">
        <v>92.140000000000015</v>
      </c>
      <c r="AJ33" s="147">
        <v>82.509999999999991</v>
      </c>
      <c r="AK33" s="148">
        <v>179.21999999999997</v>
      </c>
      <c r="AL33" s="147">
        <f>SUM(B33:AK33)</f>
        <v>4924.0199999999995</v>
      </c>
      <c r="AM33" s="30"/>
    </row>
    <row r="34" spans="1:39" s="144" customFormat="1" ht="38.25">
      <c r="A34" s="137" t="s">
        <v>405</v>
      </c>
      <c r="B34" s="162">
        <f>B32/B33</f>
        <v>0.17962135011315339</v>
      </c>
      <c r="C34" s="162">
        <f t="shared" ref="C34:AL34" si="2">C32/C33</f>
        <v>0.10648148148148147</v>
      </c>
      <c r="D34" s="162">
        <f t="shared" si="2"/>
        <v>0</v>
      </c>
      <c r="E34" s="162">
        <f t="shared" si="2"/>
        <v>0</v>
      </c>
      <c r="F34" s="162">
        <f t="shared" si="2"/>
        <v>5.6240601503759403E-2</v>
      </c>
      <c r="G34" s="162"/>
      <c r="H34" s="162">
        <f t="shared" si="2"/>
        <v>0.15267765190525229</v>
      </c>
      <c r="I34" s="162"/>
      <c r="J34" s="162"/>
      <c r="K34" s="162">
        <f t="shared" si="2"/>
        <v>0.44084504356779231</v>
      </c>
      <c r="L34" s="162">
        <f t="shared" si="2"/>
        <v>3.2831229447332126E-2</v>
      </c>
      <c r="M34" s="162">
        <f t="shared" si="2"/>
        <v>0.27229109644179683</v>
      </c>
      <c r="N34" s="162" t="e">
        <f t="shared" si="2"/>
        <v>#DIV/0!</v>
      </c>
      <c r="O34" s="162">
        <f t="shared" si="2"/>
        <v>0.11250647332988091</v>
      </c>
      <c r="P34" s="162">
        <f t="shared" si="2"/>
        <v>0.83383652018338372</v>
      </c>
      <c r="Q34" s="162">
        <f t="shared" si="2"/>
        <v>0.2816417910447761</v>
      </c>
      <c r="R34" s="162">
        <f t="shared" si="2"/>
        <v>0.50744416873449127</v>
      </c>
      <c r="S34" s="162">
        <f t="shared" si="2"/>
        <v>0</v>
      </c>
      <c r="T34" s="162">
        <f t="shared" si="2"/>
        <v>0</v>
      </c>
      <c r="U34" s="162"/>
      <c r="V34" s="162">
        <f t="shared" si="2"/>
        <v>0.91491963661774989</v>
      </c>
      <c r="W34" s="162">
        <f t="shared" si="2"/>
        <v>0</v>
      </c>
      <c r="X34" s="162">
        <f t="shared" si="2"/>
        <v>0.27116671515856849</v>
      </c>
      <c r="Y34" s="162">
        <f t="shared" si="2"/>
        <v>0.41645885286783046</v>
      </c>
      <c r="Z34" s="162">
        <f t="shared" si="2"/>
        <v>0</v>
      </c>
      <c r="AA34" s="162">
        <f t="shared" si="2"/>
        <v>0</v>
      </c>
      <c r="AB34" s="162">
        <f t="shared" si="2"/>
        <v>0</v>
      </c>
      <c r="AC34" s="162">
        <f t="shared" si="2"/>
        <v>0.31308221952207377</v>
      </c>
      <c r="AD34" s="162">
        <f t="shared" si="2"/>
        <v>0</v>
      </c>
      <c r="AE34" s="162"/>
      <c r="AF34" s="162">
        <f t="shared" si="2"/>
        <v>0.68793911007025765</v>
      </c>
      <c r="AG34" s="162">
        <f t="shared" si="2"/>
        <v>0.3431954863909728</v>
      </c>
      <c r="AH34" s="162">
        <f t="shared" si="2"/>
        <v>0.35042735042735046</v>
      </c>
      <c r="AI34" s="162">
        <f t="shared" si="2"/>
        <v>0</v>
      </c>
      <c r="AJ34" s="162">
        <f t="shared" si="2"/>
        <v>0</v>
      </c>
      <c r="AK34" s="162">
        <f t="shared" si="2"/>
        <v>0.941078004686977</v>
      </c>
      <c r="AL34" s="162">
        <f t="shared" si="2"/>
        <v>0.33184877396923651</v>
      </c>
      <c r="AM34" s="74"/>
    </row>
    <row r="35" spans="1:39" s="29" customFormat="1" ht="51.75">
      <c r="A35" s="139" t="s">
        <v>112</v>
      </c>
      <c r="B35" s="176">
        <f>B33/SUM(B25,B30,B33)</f>
        <v>0.65664144050104378</v>
      </c>
      <c r="C35" s="176">
        <f t="shared" ref="C35:AL35" si="3">C33/SUM(C25,C30,C33)</f>
        <v>0.31764705882352945</v>
      </c>
      <c r="D35" s="176">
        <f t="shared" si="3"/>
        <v>0.50952380952380949</v>
      </c>
      <c r="E35" s="176">
        <f t="shared" si="3"/>
        <v>0.32388059701492533</v>
      </c>
      <c r="F35" s="176">
        <f t="shared" si="3"/>
        <v>0.28855332812635598</v>
      </c>
      <c r="G35" s="176">
        <f t="shared" si="3"/>
        <v>0.65121951219512197</v>
      </c>
      <c r="H35" s="176">
        <f t="shared" si="3"/>
        <v>0.88002718930553991</v>
      </c>
      <c r="I35" s="176">
        <f t="shared" si="3"/>
        <v>0</v>
      </c>
      <c r="J35" s="176">
        <f t="shared" si="3"/>
        <v>0</v>
      </c>
      <c r="K35" s="176">
        <f t="shared" si="3"/>
        <v>0.59539549615345311</v>
      </c>
      <c r="L35" s="176">
        <f t="shared" si="3"/>
        <v>0.63249354221879306</v>
      </c>
      <c r="M35" s="176">
        <f t="shared" si="3"/>
        <v>0.74860187060071348</v>
      </c>
      <c r="N35" s="176">
        <f t="shared" si="3"/>
        <v>0</v>
      </c>
      <c r="O35" s="176">
        <f t="shared" si="3"/>
        <v>0.26635401220731753</v>
      </c>
      <c r="P35" s="176">
        <f t="shared" si="3"/>
        <v>0.8072756815309623</v>
      </c>
      <c r="Q35" s="176">
        <f t="shared" si="3"/>
        <v>0.90822827707740283</v>
      </c>
      <c r="R35" s="176">
        <f t="shared" si="3"/>
        <v>0.12771351608302964</v>
      </c>
      <c r="S35" s="176">
        <f t="shared" si="3"/>
        <v>0.77788104089219323</v>
      </c>
      <c r="T35" s="176">
        <f t="shared" si="3"/>
        <v>0.8223866790009251</v>
      </c>
      <c r="U35" s="176">
        <f t="shared" si="3"/>
        <v>0</v>
      </c>
      <c r="V35" s="176">
        <f t="shared" si="3"/>
        <v>0.62577894391603806</v>
      </c>
      <c r="W35" s="176">
        <f t="shared" si="3"/>
        <v>0.46320781833860303</v>
      </c>
      <c r="X35" s="176">
        <f t="shared" si="3"/>
        <v>0.13063970504390132</v>
      </c>
      <c r="Y35" s="176">
        <f t="shared" si="3"/>
        <v>0.36856617647058826</v>
      </c>
      <c r="Z35" s="176">
        <f t="shared" si="3"/>
        <v>0.99469496021220161</v>
      </c>
      <c r="AA35" s="176">
        <f t="shared" si="3"/>
        <v>0.79634189236721775</v>
      </c>
      <c r="AB35" s="176">
        <f t="shared" si="3"/>
        <v>1</v>
      </c>
      <c r="AC35" s="176">
        <f t="shared" si="3"/>
        <v>0.62609357170026625</v>
      </c>
      <c r="AD35" s="176">
        <f t="shared" si="3"/>
        <v>1</v>
      </c>
      <c r="AE35" s="176">
        <f t="shared" si="3"/>
        <v>0</v>
      </c>
      <c r="AF35" s="176">
        <f t="shared" si="3"/>
        <v>0.52392638036809824</v>
      </c>
      <c r="AG35" s="176">
        <f t="shared" si="3"/>
        <v>0.50843557315243293</v>
      </c>
      <c r="AH35" s="176">
        <f t="shared" si="3"/>
        <v>0.12361331220285261</v>
      </c>
      <c r="AI35" s="176">
        <f t="shared" si="3"/>
        <v>0.44018727307471822</v>
      </c>
      <c r="AJ35" s="176">
        <f t="shared" si="3"/>
        <v>0.69511373209772531</v>
      </c>
      <c r="AK35" s="176">
        <f t="shared" si="3"/>
        <v>0.8635443769875687</v>
      </c>
      <c r="AL35" s="176">
        <f t="shared" si="3"/>
        <v>0.56102743713817926</v>
      </c>
    </row>
    <row r="36" spans="1:39" s="41" customFormat="1">
      <c r="A36" s="201"/>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39" s="41" customFormat="1">
      <c r="A37" s="201"/>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row>
    <row r="38" spans="1:39" s="41" customFormat="1" ht="18.75">
      <c r="A38" s="3" t="s">
        <v>440</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row>
    <row r="40" spans="1:39" ht="45">
      <c r="A40" s="203" t="s">
        <v>134</v>
      </c>
      <c r="B40" s="204" t="s">
        <v>115</v>
      </c>
      <c r="C40" s="175" t="s">
        <v>116</v>
      </c>
      <c r="Z40" s="2"/>
      <c r="AB40" s="2"/>
      <c r="AG40" s="2"/>
    </row>
    <row r="41" spans="1:39">
      <c r="A41" s="205" t="s">
        <v>88</v>
      </c>
      <c r="B41" s="200">
        <v>1573.4099999999999</v>
      </c>
      <c r="C41" s="160">
        <v>1067.21</v>
      </c>
    </row>
    <row r="42" spans="1:39">
      <c r="A42" s="205" t="s">
        <v>0</v>
      </c>
      <c r="B42" s="200">
        <v>905.84999999999991</v>
      </c>
      <c r="C42" s="160">
        <v>473.61</v>
      </c>
    </row>
    <row r="43" spans="1:39">
      <c r="A43" s="205" t="s">
        <v>13</v>
      </c>
      <c r="B43" s="200">
        <v>806.45</v>
      </c>
      <c r="C43" s="160">
        <v>779.69000000000017</v>
      </c>
    </row>
    <row r="44" spans="1:39">
      <c r="A44" s="205" t="s">
        <v>40</v>
      </c>
      <c r="B44" s="200">
        <v>310.54999999999995</v>
      </c>
      <c r="C44" s="160">
        <v>104.29000000000002</v>
      </c>
    </row>
    <row r="45" spans="1:39">
      <c r="A45" s="205" t="s">
        <v>3</v>
      </c>
      <c r="B45" s="200">
        <v>233.04000000000002</v>
      </c>
      <c r="C45" s="160">
        <v>31.770000000000003</v>
      </c>
    </row>
    <row r="46" spans="1:39">
      <c r="A46" s="205" t="s">
        <v>5</v>
      </c>
      <c r="B46" s="200">
        <v>188.54000000000005</v>
      </c>
      <c r="C46" s="160">
        <v>109.55000000000001</v>
      </c>
    </row>
    <row r="47" spans="1:39">
      <c r="A47" s="205" t="s">
        <v>16</v>
      </c>
      <c r="B47" s="200">
        <v>179.21999999999997</v>
      </c>
      <c r="C47" s="160">
        <v>27.86</v>
      </c>
    </row>
    <row r="48" spans="1:39">
      <c r="A48" s="205" t="s">
        <v>14</v>
      </c>
      <c r="B48" s="200">
        <v>92.140000000000015</v>
      </c>
      <c r="C48" s="160">
        <v>117.17999999999999</v>
      </c>
    </row>
    <row r="49" spans="1:3">
      <c r="A49" s="205" t="s">
        <v>41</v>
      </c>
      <c r="B49" s="200">
        <v>89.43</v>
      </c>
      <c r="C49" s="160">
        <v>21.35</v>
      </c>
    </row>
    <row r="50" spans="1:3">
      <c r="A50" s="205" t="s">
        <v>15</v>
      </c>
      <c r="B50" s="200">
        <v>82.509999999999991</v>
      </c>
      <c r="C50" s="160">
        <v>36.19</v>
      </c>
    </row>
    <row r="51" spans="1:3">
      <c r="A51" s="205" t="s">
        <v>62</v>
      </c>
      <c r="B51" s="200">
        <v>77.239999999999981</v>
      </c>
      <c r="C51" s="160">
        <v>210.30999999999995</v>
      </c>
    </row>
    <row r="52" spans="1:3">
      <c r="A52" s="205" t="s">
        <v>43</v>
      </c>
      <c r="B52" s="200">
        <v>67.000000000000014</v>
      </c>
      <c r="C52" s="160">
        <v>6.7700000000000005</v>
      </c>
    </row>
    <row r="53" spans="1:3">
      <c r="A53" s="205" t="s">
        <v>89</v>
      </c>
      <c r="B53" s="200">
        <v>57.24</v>
      </c>
      <c r="C53" s="160">
        <v>34.04</v>
      </c>
    </row>
    <row r="54" spans="1:3">
      <c r="A54" s="205" t="s">
        <v>67</v>
      </c>
      <c r="B54" s="200">
        <v>49.379999999999995</v>
      </c>
      <c r="C54" s="160">
        <v>29.49</v>
      </c>
    </row>
    <row r="55" spans="1:3">
      <c r="A55" s="205" t="s">
        <v>66</v>
      </c>
      <c r="B55" s="200">
        <v>34.370000000000005</v>
      </c>
      <c r="C55" s="160">
        <v>228.72</v>
      </c>
    </row>
    <row r="56" spans="1:3">
      <c r="A56" s="205" t="s">
        <v>37</v>
      </c>
      <c r="B56" s="200">
        <v>33.25</v>
      </c>
      <c r="C56" s="160">
        <v>81.97999999999999</v>
      </c>
    </row>
    <row r="57" spans="1:3">
      <c r="A57" s="205" t="s">
        <v>45</v>
      </c>
      <c r="B57" s="200">
        <v>32.229999999999997</v>
      </c>
      <c r="C57" s="160">
        <v>37.35</v>
      </c>
    </row>
    <row r="58" spans="1:3">
      <c r="A58" s="205" t="s">
        <v>91</v>
      </c>
      <c r="B58" s="200">
        <v>22.64</v>
      </c>
      <c r="C58" s="160">
        <v>5.79</v>
      </c>
    </row>
    <row r="59" spans="1:3">
      <c r="A59" s="205" t="s">
        <v>12</v>
      </c>
      <c r="B59" s="200">
        <v>17.079999999999998</v>
      </c>
      <c r="C59" s="160">
        <v>15.52</v>
      </c>
    </row>
    <row r="60" spans="1:3">
      <c r="A60" s="205" t="s">
        <v>65</v>
      </c>
      <c r="B60" s="200">
        <v>16.12</v>
      </c>
      <c r="C60" s="160">
        <v>110.1</v>
      </c>
    </row>
    <row r="61" spans="1:3">
      <c r="A61" s="205" t="s">
        <v>113</v>
      </c>
      <c r="B61" s="200">
        <v>9.7100000000000009</v>
      </c>
      <c r="C61" s="160"/>
    </row>
    <row r="62" spans="1:3">
      <c r="A62" s="205" t="s">
        <v>8</v>
      </c>
      <c r="B62" s="200">
        <v>8.8899999999999988</v>
      </c>
      <c r="C62" s="160">
        <v>1.92</v>
      </c>
    </row>
    <row r="63" spans="1:3">
      <c r="A63" s="205" t="s">
        <v>7</v>
      </c>
      <c r="B63" s="200">
        <v>8.3699999999999992</v>
      </c>
      <c r="C63" s="160">
        <v>2.39</v>
      </c>
    </row>
    <row r="64" spans="1:3">
      <c r="A64" s="205" t="s">
        <v>10</v>
      </c>
      <c r="B64" s="200">
        <v>8.02</v>
      </c>
      <c r="C64" s="160">
        <v>13.74</v>
      </c>
    </row>
    <row r="65" spans="1:3">
      <c r="A65" s="205" t="s">
        <v>1</v>
      </c>
      <c r="B65" s="200">
        <v>6.48</v>
      </c>
      <c r="C65" s="160">
        <v>13.919999999999998</v>
      </c>
    </row>
    <row r="66" spans="1:3">
      <c r="A66" s="205" t="s">
        <v>90</v>
      </c>
      <c r="B66" s="200">
        <v>3.75</v>
      </c>
      <c r="C66" s="160">
        <v>0.02</v>
      </c>
    </row>
    <row r="67" spans="1:3">
      <c r="A67" s="205" t="s">
        <v>114</v>
      </c>
      <c r="B67" s="200">
        <v>2.8600000000000003</v>
      </c>
      <c r="C67" s="160"/>
    </row>
    <row r="68" spans="1:3">
      <c r="A68" s="205" t="s">
        <v>38</v>
      </c>
      <c r="B68" s="200">
        <v>2.67</v>
      </c>
      <c r="C68" s="160">
        <v>1.4300000000000002</v>
      </c>
    </row>
    <row r="69" spans="1:3">
      <c r="A69" s="205" t="s">
        <v>48</v>
      </c>
      <c r="B69" s="200">
        <v>2.34</v>
      </c>
      <c r="C69" s="160">
        <v>16.59</v>
      </c>
    </row>
    <row r="70" spans="1:3">
      <c r="A70" s="205" t="s">
        <v>87</v>
      </c>
      <c r="B70" s="200">
        <v>2.17</v>
      </c>
      <c r="C70" s="160">
        <v>4.53</v>
      </c>
    </row>
    <row r="71" spans="1:3">
      <c r="A71" s="205" t="s">
        <v>60</v>
      </c>
      <c r="B71" s="200">
        <v>1.07</v>
      </c>
      <c r="C71" s="160">
        <v>1.03</v>
      </c>
    </row>
    <row r="72" spans="1:3">
      <c r="A72" s="205" t="s">
        <v>61</v>
      </c>
      <c r="B72" s="200"/>
      <c r="C72" s="160">
        <v>1.97</v>
      </c>
    </row>
    <row r="73" spans="1:3">
      <c r="A73" s="205" t="s">
        <v>4</v>
      </c>
      <c r="B73" s="200"/>
      <c r="C73" s="160">
        <v>0.05</v>
      </c>
    </row>
    <row r="74" spans="1:3">
      <c r="A74" s="205" t="s">
        <v>6</v>
      </c>
      <c r="B74" s="200"/>
      <c r="C74" s="160"/>
    </row>
    <row r="75" spans="1:3">
      <c r="A75" s="205" t="s">
        <v>9</v>
      </c>
      <c r="B75" s="200"/>
      <c r="C75" s="160"/>
    </row>
    <row r="76" spans="1:3">
      <c r="A76" s="205" t="s">
        <v>11</v>
      </c>
      <c r="B76" s="200"/>
      <c r="C76" s="160"/>
    </row>
    <row r="77" spans="1:3">
      <c r="A77" s="205" t="s">
        <v>441</v>
      </c>
      <c r="B77" s="160">
        <f>SUM(B41:B76)</f>
        <v>4924.0200000000004</v>
      </c>
      <c r="C77" s="160">
        <v>3586.36</v>
      </c>
    </row>
    <row r="78" spans="1:3">
      <c r="B78" s="10"/>
    </row>
    <row r="79" spans="1:3">
      <c r="B79" s="10"/>
    </row>
    <row r="80" spans="1:3">
      <c r="B80" s="10"/>
    </row>
    <row r="81" spans="2:2">
      <c r="B81" s="10"/>
    </row>
    <row r="82" spans="2:2">
      <c r="B82" s="10"/>
    </row>
    <row r="83" spans="2:2">
      <c r="B83" s="10"/>
    </row>
    <row r="84" spans="2:2">
      <c r="B84" s="10"/>
    </row>
    <row r="85" spans="2:2">
      <c r="B85" s="10"/>
    </row>
    <row r="86" spans="2:2">
      <c r="B86" s="10"/>
    </row>
    <row r="87" spans="2:2">
      <c r="B87" s="10"/>
    </row>
    <row r="88" spans="2:2">
      <c r="B88" s="10"/>
    </row>
    <row r="89" spans="2:2">
      <c r="B89" s="10"/>
    </row>
    <row r="90" spans="2:2">
      <c r="B90" s="10"/>
    </row>
    <row r="91" spans="2:2">
      <c r="B91" s="10"/>
    </row>
    <row r="92" spans="2:2">
      <c r="B92" s="10"/>
    </row>
    <row r="93" spans="2:2">
      <c r="B93" s="10"/>
    </row>
    <row r="94" spans="2:2">
      <c r="B94" s="10"/>
    </row>
    <row r="95" spans="2:2">
      <c r="B95" s="10"/>
    </row>
    <row r="96" spans="2:2">
      <c r="B96" s="10"/>
    </row>
    <row r="97" spans="2:2">
      <c r="B97" s="10"/>
    </row>
    <row r="98" spans="2:2">
      <c r="B98" s="10"/>
    </row>
    <row r="99" spans="2:2">
      <c r="B99" s="10"/>
    </row>
    <row r="100" spans="2:2">
      <c r="B100" s="10"/>
    </row>
    <row r="101" spans="2:2">
      <c r="B101" s="10"/>
    </row>
    <row r="102" spans="2:2">
      <c r="B102" s="10"/>
    </row>
    <row r="103" spans="2:2">
      <c r="B103" s="10"/>
    </row>
    <row r="104" spans="2:2">
      <c r="B104" s="10"/>
    </row>
    <row r="105" spans="2:2">
      <c r="B105" s="10"/>
    </row>
    <row r="106" spans="2:2">
      <c r="B106" s="10"/>
    </row>
    <row r="107" spans="2:2">
      <c r="B107" s="10"/>
    </row>
    <row r="108" spans="2:2">
      <c r="B108" s="10"/>
    </row>
    <row r="109" spans="2:2">
      <c r="B109" s="10"/>
    </row>
    <row r="110" spans="2:2">
      <c r="B110" s="10"/>
    </row>
    <row r="111" spans="2:2">
      <c r="B111" s="10"/>
    </row>
    <row r="112" spans="2:2">
      <c r="B112" s="10"/>
    </row>
    <row r="113" spans="2:2">
      <c r="B113" s="10"/>
    </row>
    <row r="114" spans="2:2">
      <c r="B114" s="10"/>
    </row>
    <row r="115" spans="2:2">
      <c r="B115" s="10"/>
    </row>
    <row r="116" spans="2:2">
      <c r="B116" s="10"/>
    </row>
    <row r="117" spans="2:2">
      <c r="B117" s="10"/>
    </row>
    <row r="118" spans="2:2">
      <c r="B118" s="10"/>
    </row>
    <row r="119" spans="2:2">
      <c r="B119" s="10"/>
    </row>
    <row r="120" spans="2:2">
      <c r="B120" s="10"/>
    </row>
    <row r="121" spans="2:2">
      <c r="B121" s="10"/>
    </row>
    <row r="122" spans="2:2">
      <c r="B122" s="10"/>
    </row>
    <row r="123" spans="2:2">
      <c r="B123" s="10"/>
    </row>
    <row r="124" spans="2:2">
      <c r="B124" s="10"/>
    </row>
    <row r="125" spans="2:2">
      <c r="B125" s="10"/>
    </row>
    <row r="126" spans="2:2">
      <c r="B126" s="10"/>
    </row>
    <row r="127" spans="2:2">
      <c r="B127" s="10"/>
    </row>
    <row r="128" spans="2:2">
      <c r="B128" s="10"/>
    </row>
    <row r="129" spans="2:2">
      <c r="B129" s="10"/>
    </row>
    <row r="130" spans="2:2">
      <c r="B130" s="10"/>
    </row>
    <row r="131" spans="2:2">
      <c r="B131" s="10"/>
    </row>
    <row r="132" spans="2:2">
      <c r="B132" s="10"/>
    </row>
    <row r="133" spans="2:2">
      <c r="B133" s="10"/>
    </row>
    <row r="134" spans="2:2">
      <c r="B134" s="10"/>
    </row>
    <row r="135" spans="2:2">
      <c r="B135" s="10"/>
    </row>
    <row r="136" spans="2:2">
      <c r="B136" s="10"/>
    </row>
    <row r="137" spans="2:2">
      <c r="B137" s="10"/>
    </row>
    <row r="138" spans="2:2">
      <c r="B138" s="10"/>
    </row>
    <row r="139" spans="2:2">
      <c r="B139" s="10"/>
    </row>
    <row r="140" spans="2:2">
      <c r="B140" s="10"/>
    </row>
    <row r="141" spans="2:2">
      <c r="B141" s="10"/>
    </row>
    <row r="142" spans="2:2">
      <c r="B142" s="10"/>
    </row>
    <row r="143" spans="2:2">
      <c r="B143" s="10"/>
    </row>
    <row r="144" spans="2:2">
      <c r="B144" s="10"/>
    </row>
    <row r="145" spans="2:2">
      <c r="B145" s="10"/>
    </row>
    <row r="146" spans="2:2">
      <c r="B146" s="10"/>
    </row>
    <row r="147" spans="2:2">
      <c r="B147" s="10"/>
    </row>
    <row r="148" spans="2:2">
      <c r="B148" s="10"/>
    </row>
    <row r="149" spans="2:2">
      <c r="B149" s="10"/>
    </row>
    <row r="150" spans="2:2">
      <c r="B150" s="10"/>
    </row>
    <row r="151" spans="2:2">
      <c r="B151" s="10"/>
    </row>
    <row r="152" spans="2:2">
      <c r="B152" s="10"/>
    </row>
    <row r="153" spans="2:2">
      <c r="B153" s="10"/>
    </row>
    <row r="154" spans="2:2">
      <c r="B154" s="10"/>
    </row>
    <row r="155" spans="2:2">
      <c r="B155" s="10"/>
    </row>
    <row r="156" spans="2:2">
      <c r="B156" s="10"/>
    </row>
    <row r="157" spans="2:2">
      <c r="B157" s="10"/>
    </row>
    <row r="158" spans="2:2">
      <c r="B158" s="10"/>
    </row>
    <row r="159" spans="2:2">
      <c r="B159" s="10"/>
    </row>
    <row r="160" spans="2:2">
      <c r="B160" s="10"/>
    </row>
    <row r="161" spans="2:2">
      <c r="B161" s="10"/>
    </row>
    <row r="162" spans="2:2">
      <c r="B162" s="10"/>
    </row>
    <row r="163" spans="2:2">
      <c r="B163" s="10"/>
    </row>
    <row r="164" spans="2:2">
      <c r="B164" s="10"/>
    </row>
    <row r="165" spans="2:2">
      <c r="B165" s="10"/>
    </row>
    <row r="166" spans="2:2">
      <c r="B166" s="10"/>
    </row>
    <row r="167" spans="2:2">
      <c r="B167" s="10"/>
    </row>
    <row r="168" spans="2:2">
      <c r="B168" s="10"/>
    </row>
    <row r="169" spans="2:2">
      <c r="B169" s="10"/>
    </row>
    <row r="170" spans="2:2">
      <c r="B170" s="10"/>
    </row>
    <row r="171" spans="2:2">
      <c r="B171" s="10"/>
    </row>
    <row r="172" spans="2:2">
      <c r="B172" s="10"/>
    </row>
    <row r="173" spans="2:2">
      <c r="B173" s="10"/>
    </row>
    <row r="174" spans="2:2">
      <c r="B174" s="10"/>
    </row>
    <row r="175" spans="2:2">
      <c r="B175" s="10"/>
    </row>
    <row r="176" spans="2:2">
      <c r="B176" s="10"/>
    </row>
    <row r="177" spans="2:2">
      <c r="B177" s="10"/>
    </row>
    <row r="178" spans="2:2">
      <c r="B178" s="10"/>
    </row>
    <row r="179" spans="2:2">
      <c r="B179" s="10"/>
    </row>
    <row r="180" spans="2:2">
      <c r="B180" s="10"/>
    </row>
    <row r="181" spans="2:2">
      <c r="B181" s="10"/>
    </row>
    <row r="182" spans="2:2">
      <c r="B182" s="10"/>
    </row>
    <row r="183" spans="2:2">
      <c r="B183" s="10"/>
    </row>
    <row r="184" spans="2:2">
      <c r="B184" s="10"/>
    </row>
    <row r="185" spans="2:2">
      <c r="B185" s="10"/>
    </row>
    <row r="186" spans="2:2">
      <c r="B186" s="10"/>
    </row>
    <row r="187" spans="2:2">
      <c r="B187" s="10"/>
    </row>
    <row r="188" spans="2:2">
      <c r="B188" s="10"/>
    </row>
    <row r="189" spans="2:2">
      <c r="B189" s="10"/>
    </row>
    <row r="190" spans="2:2">
      <c r="B190" s="10"/>
    </row>
    <row r="191" spans="2:2">
      <c r="B191" s="10"/>
    </row>
    <row r="192" spans="2:2">
      <c r="B192" s="10"/>
    </row>
    <row r="193" spans="2:2">
      <c r="B193" s="10"/>
    </row>
    <row r="194" spans="2:2">
      <c r="B194" s="10"/>
    </row>
    <row r="195" spans="2:2">
      <c r="B195" s="10"/>
    </row>
    <row r="196" spans="2:2">
      <c r="B196" s="10"/>
    </row>
    <row r="197" spans="2:2">
      <c r="B197" s="10"/>
    </row>
    <row r="198" spans="2:2">
      <c r="B198" s="10"/>
    </row>
    <row r="199" spans="2:2">
      <c r="B199" s="10"/>
    </row>
    <row r="200" spans="2:2">
      <c r="B200" s="10"/>
    </row>
    <row r="201" spans="2:2">
      <c r="B201" s="10"/>
    </row>
    <row r="202" spans="2:2">
      <c r="B202" s="10"/>
    </row>
    <row r="203" spans="2:2">
      <c r="B203" s="10"/>
    </row>
    <row r="204" spans="2:2">
      <c r="B204" s="10"/>
    </row>
    <row r="205" spans="2:2">
      <c r="B205" s="10"/>
    </row>
    <row r="206" spans="2:2">
      <c r="B206" s="10"/>
    </row>
    <row r="207" spans="2:2">
      <c r="B207" s="10"/>
    </row>
    <row r="208" spans="2:2">
      <c r="B208" s="10"/>
    </row>
    <row r="209" spans="2:2">
      <c r="B209" s="10"/>
    </row>
    <row r="210" spans="2:2">
      <c r="B210" s="10"/>
    </row>
    <row r="211" spans="2:2">
      <c r="B211" s="10"/>
    </row>
    <row r="212" spans="2:2">
      <c r="B212" s="10"/>
    </row>
    <row r="213" spans="2:2">
      <c r="B213" s="10"/>
    </row>
    <row r="214" spans="2:2">
      <c r="B214" s="10"/>
    </row>
    <row r="215" spans="2:2">
      <c r="B215" s="10"/>
    </row>
    <row r="216" spans="2:2">
      <c r="B216" s="10"/>
    </row>
    <row r="217" spans="2:2">
      <c r="B217" s="10"/>
    </row>
    <row r="218" spans="2:2">
      <c r="B218" s="10"/>
    </row>
    <row r="219" spans="2:2">
      <c r="B219" s="10"/>
    </row>
    <row r="220" spans="2:2">
      <c r="B220" s="10"/>
    </row>
    <row r="221" spans="2:2">
      <c r="B221" s="10"/>
    </row>
    <row r="222" spans="2:2">
      <c r="B222" s="10"/>
    </row>
    <row r="223" spans="2:2">
      <c r="B223" s="10"/>
    </row>
    <row r="224" spans="2:2">
      <c r="B224" s="10"/>
    </row>
    <row r="225" spans="2:2">
      <c r="B225" s="10"/>
    </row>
    <row r="226" spans="2:2">
      <c r="B226" s="10"/>
    </row>
    <row r="227" spans="2:2">
      <c r="B227" s="10"/>
    </row>
    <row r="228" spans="2:2">
      <c r="B228" s="10"/>
    </row>
    <row r="229" spans="2:2">
      <c r="B229" s="10"/>
    </row>
    <row r="230" spans="2:2">
      <c r="B230" s="10"/>
    </row>
    <row r="231" spans="2:2">
      <c r="B231" s="10"/>
    </row>
    <row r="232" spans="2:2">
      <c r="B232" s="10"/>
    </row>
    <row r="233" spans="2:2">
      <c r="B233" s="10"/>
    </row>
    <row r="234" spans="2:2">
      <c r="B234" s="10"/>
    </row>
    <row r="235" spans="2:2">
      <c r="B235" s="10"/>
    </row>
    <row r="236" spans="2:2">
      <c r="B236" s="10"/>
    </row>
    <row r="237" spans="2:2">
      <c r="B237" s="10"/>
    </row>
    <row r="238" spans="2:2">
      <c r="B238" s="10"/>
    </row>
    <row r="239" spans="2:2">
      <c r="B239" s="10"/>
    </row>
    <row r="240" spans="2:2">
      <c r="B240" s="10"/>
    </row>
    <row r="241" spans="2:2">
      <c r="B241" s="10"/>
    </row>
    <row r="242" spans="2:2">
      <c r="B242" s="10"/>
    </row>
    <row r="243" spans="2:2">
      <c r="B243" s="10"/>
    </row>
    <row r="244" spans="2:2">
      <c r="B244" s="10"/>
    </row>
    <row r="245" spans="2:2">
      <c r="B245" s="10"/>
    </row>
    <row r="246" spans="2:2">
      <c r="B246" s="10"/>
    </row>
    <row r="247" spans="2:2">
      <c r="B247" s="10"/>
    </row>
    <row r="248" spans="2:2">
      <c r="B248" s="10"/>
    </row>
    <row r="249" spans="2:2">
      <c r="B249" s="10"/>
    </row>
    <row r="250" spans="2:2">
      <c r="B250" s="10"/>
    </row>
    <row r="251" spans="2:2">
      <c r="B251" s="10"/>
    </row>
    <row r="252" spans="2:2">
      <c r="B252" s="10"/>
    </row>
    <row r="253" spans="2:2">
      <c r="B253" s="10"/>
    </row>
    <row r="254" spans="2:2">
      <c r="B254" s="10"/>
    </row>
    <row r="255" spans="2:2">
      <c r="B255" s="10"/>
    </row>
    <row r="256" spans="2:2">
      <c r="B256" s="10"/>
    </row>
    <row r="257" spans="2:2">
      <c r="B257" s="10"/>
    </row>
    <row r="258" spans="2:2">
      <c r="B258" s="10"/>
    </row>
    <row r="259" spans="2:2">
      <c r="B259" s="10"/>
    </row>
    <row r="260" spans="2:2">
      <c r="B260" s="10"/>
    </row>
    <row r="261" spans="2:2">
      <c r="B261" s="10"/>
    </row>
    <row r="262" spans="2:2">
      <c r="B262" s="10"/>
    </row>
    <row r="263" spans="2:2">
      <c r="B263" s="10"/>
    </row>
    <row r="264" spans="2:2">
      <c r="B264" s="10"/>
    </row>
    <row r="265" spans="2:2">
      <c r="B265" s="10"/>
    </row>
    <row r="266" spans="2:2">
      <c r="B266" s="10"/>
    </row>
    <row r="267" spans="2:2">
      <c r="B267" s="10"/>
    </row>
    <row r="268" spans="2:2">
      <c r="B268" s="10"/>
    </row>
    <row r="269" spans="2:2">
      <c r="B269" s="10"/>
    </row>
    <row r="270" spans="2:2">
      <c r="B270" s="10"/>
    </row>
    <row r="271" spans="2:2">
      <c r="B271" s="10"/>
    </row>
    <row r="272" spans="2:2">
      <c r="B272" s="10"/>
    </row>
    <row r="273" spans="2:2">
      <c r="B273" s="10"/>
    </row>
    <row r="274" spans="2:2">
      <c r="B274" s="10"/>
    </row>
    <row r="275" spans="2:2">
      <c r="B275" s="10"/>
    </row>
    <row r="276" spans="2:2">
      <c r="B276" s="10"/>
    </row>
    <row r="277" spans="2:2">
      <c r="B277" s="10"/>
    </row>
    <row r="278" spans="2:2">
      <c r="B278" s="10"/>
    </row>
    <row r="279" spans="2:2">
      <c r="B279" s="10"/>
    </row>
    <row r="280" spans="2:2">
      <c r="B280" s="10"/>
    </row>
    <row r="281" spans="2:2">
      <c r="B281" s="10"/>
    </row>
    <row r="282" spans="2:2">
      <c r="B282" s="10"/>
    </row>
    <row r="283" spans="2:2">
      <c r="B283" s="10"/>
    </row>
    <row r="284" spans="2:2">
      <c r="B284" s="10"/>
    </row>
    <row r="285" spans="2:2">
      <c r="B285" s="10"/>
    </row>
    <row r="286" spans="2:2">
      <c r="B286" s="10"/>
    </row>
    <row r="287" spans="2:2">
      <c r="B287" s="10"/>
    </row>
    <row r="288" spans="2:2">
      <c r="B288" s="10"/>
    </row>
    <row r="289" spans="2:2">
      <c r="B289" s="10"/>
    </row>
    <row r="290" spans="2:2">
      <c r="B290" s="10"/>
    </row>
    <row r="291" spans="2:2">
      <c r="B291" s="10"/>
    </row>
    <row r="292" spans="2:2">
      <c r="B292" s="10"/>
    </row>
    <row r="293" spans="2:2">
      <c r="B293" s="10"/>
    </row>
    <row r="294" spans="2:2">
      <c r="B294" s="10"/>
    </row>
    <row r="295" spans="2:2">
      <c r="B295" s="10"/>
    </row>
    <row r="296" spans="2:2">
      <c r="B296" s="10"/>
    </row>
    <row r="297" spans="2:2">
      <c r="B297" s="10"/>
    </row>
    <row r="298" spans="2:2">
      <c r="B298" s="10"/>
    </row>
    <row r="299" spans="2:2">
      <c r="B299" s="10"/>
    </row>
    <row r="300" spans="2:2">
      <c r="B300" s="10"/>
    </row>
    <row r="301" spans="2:2">
      <c r="B301" s="10"/>
    </row>
    <row r="302" spans="2:2">
      <c r="B302" s="10"/>
    </row>
    <row r="303" spans="2:2">
      <c r="B303" s="10"/>
    </row>
    <row r="304" spans="2:2">
      <c r="B304" s="10"/>
    </row>
    <row r="305" spans="2:2">
      <c r="B305" s="10"/>
    </row>
    <row r="306" spans="2:2">
      <c r="B306" s="10"/>
    </row>
    <row r="307" spans="2:2">
      <c r="B307" s="10"/>
    </row>
    <row r="308" spans="2:2">
      <c r="B308" s="10"/>
    </row>
    <row r="309" spans="2:2">
      <c r="B309" s="10"/>
    </row>
    <row r="310" spans="2:2">
      <c r="B310" s="10"/>
    </row>
    <row r="311" spans="2:2">
      <c r="B311" s="10"/>
    </row>
    <row r="312" spans="2:2">
      <c r="B312" s="10"/>
    </row>
    <row r="313" spans="2:2">
      <c r="B313" s="10"/>
    </row>
    <row r="314" spans="2:2">
      <c r="B314" s="10"/>
    </row>
    <row r="315" spans="2:2">
      <c r="B315" s="10"/>
    </row>
    <row r="316" spans="2:2">
      <c r="B316" s="10"/>
    </row>
    <row r="317" spans="2:2">
      <c r="B317" s="10"/>
    </row>
    <row r="318" spans="2:2">
      <c r="B318" s="10"/>
    </row>
    <row r="319" spans="2:2">
      <c r="B319" s="10"/>
    </row>
    <row r="320" spans="2:2">
      <c r="B320" s="10"/>
    </row>
    <row r="321" spans="2:2">
      <c r="B321" s="10"/>
    </row>
    <row r="322" spans="2:2">
      <c r="B322" s="10"/>
    </row>
    <row r="323" spans="2:2">
      <c r="B323" s="10"/>
    </row>
    <row r="324" spans="2:2">
      <c r="B324" s="10"/>
    </row>
    <row r="325" spans="2:2">
      <c r="B325" s="10"/>
    </row>
    <row r="326" spans="2:2">
      <c r="B326" s="10"/>
    </row>
    <row r="327" spans="2:2">
      <c r="B327" s="10"/>
    </row>
    <row r="328" spans="2:2">
      <c r="B328" s="10"/>
    </row>
    <row r="329" spans="2:2">
      <c r="B329" s="10"/>
    </row>
    <row r="330" spans="2:2">
      <c r="B330" s="10"/>
    </row>
    <row r="331" spans="2:2">
      <c r="B331" s="10"/>
    </row>
    <row r="332" spans="2:2">
      <c r="B332" s="10"/>
    </row>
    <row r="333" spans="2:2">
      <c r="B333" s="10"/>
    </row>
    <row r="334" spans="2:2">
      <c r="B334" s="10"/>
    </row>
    <row r="335" spans="2:2">
      <c r="B335" s="10"/>
    </row>
    <row r="336" spans="2:2">
      <c r="B336" s="10"/>
    </row>
    <row r="337" spans="2:2">
      <c r="B337" s="10"/>
    </row>
    <row r="338" spans="2:2">
      <c r="B338" s="10"/>
    </row>
    <row r="339" spans="2:2">
      <c r="B339" s="10"/>
    </row>
    <row r="340" spans="2:2">
      <c r="B340" s="10"/>
    </row>
    <row r="341" spans="2:2">
      <c r="B341" s="10"/>
    </row>
    <row r="342" spans="2:2">
      <c r="B342" s="10"/>
    </row>
    <row r="343" spans="2:2">
      <c r="B343" s="10"/>
    </row>
    <row r="344" spans="2:2">
      <c r="B344" s="10"/>
    </row>
    <row r="345" spans="2:2">
      <c r="B345" s="10"/>
    </row>
    <row r="346" spans="2:2">
      <c r="B346" s="10"/>
    </row>
    <row r="347" spans="2:2">
      <c r="B347" s="10"/>
    </row>
    <row r="348" spans="2:2">
      <c r="B348" s="10"/>
    </row>
    <row r="349" spans="2:2">
      <c r="B349" s="10"/>
    </row>
    <row r="350" spans="2:2">
      <c r="B350" s="10"/>
    </row>
    <row r="351" spans="2:2">
      <c r="B351" s="10"/>
    </row>
    <row r="352" spans="2:2">
      <c r="B352" s="10"/>
    </row>
    <row r="353" spans="2:2">
      <c r="B353" s="10"/>
    </row>
    <row r="354" spans="2:2">
      <c r="B354" s="10"/>
    </row>
    <row r="355" spans="2:2">
      <c r="B355" s="10"/>
    </row>
    <row r="356" spans="2:2">
      <c r="B356" s="10"/>
    </row>
    <row r="357" spans="2:2">
      <c r="B357" s="10"/>
    </row>
    <row r="358" spans="2:2">
      <c r="B358" s="10"/>
    </row>
    <row r="359" spans="2:2">
      <c r="B359" s="10"/>
    </row>
    <row r="360" spans="2:2">
      <c r="B360" s="10"/>
    </row>
    <row r="361" spans="2:2">
      <c r="B361" s="10"/>
    </row>
    <row r="362" spans="2:2">
      <c r="B362" s="10"/>
    </row>
    <row r="363" spans="2:2">
      <c r="B363" s="10"/>
    </row>
    <row r="364" spans="2:2">
      <c r="B364" s="10"/>
    </row>
    <row r="365" spans="2:2">
      <c r="B365" s="10"/>
    </row>
    <row r="366" spans="2:2">
      <c r="B366" s="10"/>
    </row>
    <row r="367" spans="2:2">
      <c r="B367" s="10"/>
    </row>
    <row r="368" spans="2:2">
      <c r="B368" s="10"/>
    </row>
    <row r="369" spans="2:2">
      <c r="B369" s="10"/>
    </row>
    <row r="370" spans="2:2">
      <c r="B370" s="10"/>
    </row>
    <row r="371" spans="2:2">
      <c r="B371" s="10"/>
    </row>
    <row r="372" spans="2:2">
      <c r="B372" s="10"/>
    </row>
    <row r="373" spans="2:2">
      <c r="B373" s="10"/>
    </row>
    <row r="374" spans="2:2">
      <c r="B374" s="10"/>
    </row>
    <row r="375" spans="2:2">
      <c r="B375" s="10"/>
    </row>
    <row r="376" spans="2:2">
      <c r="B376" s="10"/>
    </row>
    <row r="377" spans="2:2">
      <c r="B377" s="10"/>
    </row>
    <row r="378" spans="2:2">
      <c r="B378" s="10"/>
    </row>
    <row r="379" spans="2:2">
      <c r="B379" s="10"/>
    </row>
    <row r="380" spans="2:2">
      <c r="B380" s="10"/>
    </row>
    <row r="381" spans="2:2">
      <c r="B381" s="10"/>
    </row>
    <row r="382" spans="2:2">
      <c r="B382" s="10"/>
    </row>
    <row r="383" spans="2:2">
      <c r="B383" s="10"/>
    </row>
    <row r="384" spans="2:2">
      <c r="B384" s="10"/>
    </row>
    <row r="385" spans="2:2">
      <c r="B385" s="10"/>
    </row>
    <row r="386" spans="2:2">
      <c r="B386" s="10"/>
    </row>
    <row r="387" spans="2:2">
      <c r="B387" s="10"/>
    </row>
    <row r="388" spans="2:2">
      <c r="B388" s="10"/>
    </row>
    <row r="389" spans="2:2">
      <c r="B389" s="10"/>
    </row>
    <row r="390" spans="2:2">
      <c r="B390" s="10"/>
    </row>
    <row r="391" spans="2:2">
      <c r="B391" s="10"/>
    </row>
    <row r="392" spans="2:2">
      <c r="B392" s="10"/>
    </row>
    <row r="393" spans="2:2">
      <c r="B393" s="10"/>
    </row>
    <row r="394" spans="2:2">
      <c r="B394" s="10"/>
    </row>
    <row r="395" spans="2:2">
      <c r="B395" s="10"/>
    </row>
    <row r="396" spans="2:2">
      <c r="B396" s="10"/>
    </row>
    <row r="397" spans="2:2">
      <c r="B397" s="10"/>
    </row>
    <row r="398" spans="2:2">
      <c r="B398" s="10"/>
    </row>
    <row r="399" spans="2:2">
      <c r="B399" s="10"/>
    </row>
    <row r="400" spans="2:2">
      <c r="B400" s="10"/>
    </row>
    <row r="401" spans="2:2">
      <c r="B401" s="10"/>
    </row>
    <row r="402" spans="2:2">
      <c r="B402" s="10"/>
    </row>
    <row r="403" spans="2:2">
      <c r="B403" s="10"/>
    </row>
    <row r="404" spans="2:2">
      <c r="B404" s="10"/>
    </row>
    <row r="405" spans="2:2">
      <c r="B405" s="10"/>
    </row>
    <row r="406" spans="2:2">
      <c r="B406" s="10"/>
    </row>
    <row r="407" spans="2:2">
      <c r="B407" s="10"/>
    </row>
    <row r="408" spans="2:2">
      <c r="B408" s="10"/>
    </row>
    <row r="409" spans="2:2">
      <c r="B409" s="10"/>
    </row>
    <row r="410" spans="2:2">
      <c r="B410" s="10"/>
    </row>
    <row r="411" spans="2:2">
      <c r="B411" s="10"/>
    </row>
    <row r="412" spans="2:2">
      <c r="B412" s="10"/>
    </row>
    <row r="413" spans="2:2">
      <c r="B413" s="10"/>
    </row>
    <row r="414" spans="2:2">
      <c r="B414" s="10"/>
    </row>
    <row r="415" spans="2:2">
      <c r="B415" s="10"/>
    </row>
    <row r="416" spans="2:2">
      <c r="B416" s="10"/>
    </row>
    <row r="417" spans="2:2">
      <c r="B417" s="10"/>
    </row>
    <row r="418" spans="2:2">
      <c r="B418" s="10"/>
    </row>
    <row r="419" spans="2:2">
      <c r="B419" s="10"/>
    </row>
    <row r="420" spans="2:2">
      <c r="B420" s="10"/>
    </row>
    <row r="421" spans="2:2">
      <c r="B421" s="10"/>
    </row>
    <row r="422" spans="2:2">
      <c r="B422" s="10"/>
    </row>
    <row r="423" spans="2:2">
      <c r="B423" s="10"/>
    </row>
    <row r="424" spans="2:2">
      <c r="B424" s="10"/>
    </row>
    <row r="425" spans="2:2">
      <c r="B425" s="10"/>
    </row>
    <row r="426" spans="2:2">
      <c r="B426" s="10"/>
    </row>
    <row r="427" spans="2:2">
      <c r="B427" s="10"/>
    </row>
    <row r="428" spans="2:2">
      <c r="B428" s="10"/>
    </row>
    <row r="429" spans="2:2">
      <c r="B429" s="10"/>
    </row>
    <row r="430" spans="2:2">
      <c r="B430" s="10"/>
    </row>
    <row r="431" spans="2:2">
      <c r="B431" s="10"/>
    </row>
    <row r="432" spans="2:2">
      <c r="B432" s="10"/>
    </row>
    <row r="433" spans="2:2">
      <c r="B433" s="10"/>
    </row>
    <row r="434" spans="2:2">
      <c r="B434" s="10"/>
    </row>
    <row r="435" spans="2:2">
      <c r="B435" s="10"/>
    </row>
    <row r="436" spans="2:2">
      <c r="B436" s="10"/>
    </row>
    <row r="437" spans="2:2">
      <c r="B437" s="10"/>
    </row>
    <row r="438" spans="2:2">
      <c r="B438" s="10"/>
    </row>
    <row r="439" spans="2:2">
      <c r="B439" s="10"/>
    </row>
    <row r="440" spans="2:2">
      <c r="B440" s="10"/>
    </row>
    <row r="441" spans="2:2">
      <c r="B441" s="10"/>
    </row>
    <row r="442" spans="2:2">
      <c r="B442" s="10"/>
    </row>
    <row r="443" spans="2:2">
      <c r="B443" s="10"/>
    </row>
    <row r="444" spans="2:2">
      <c r="B444" s="10"/>
    </row>
    <row r="445" spans="2:2">
      <c r="B445" s="10"/>
    </row>
    <row r="446" spans="2:2">
      <c r="B446" s="10"/>
    </row>
    <row r="447" spans="2:2">
      <c r="B447" s="10"/>
    </row>
    <row r="448" spans="2:2">
      <c r="B448" s="10"/>
    </row>
    <row r="449" spans="2:2">
      <c r="B449" s="10"/>
    </row>
    <row r="450" spans="2:2">
      <c r="B450" s="10"/>
    </row>
    <row r="451" spans="2:2">
      <c r="B451" s="10"/>
    </row>
    <row r="452" spans="2:2">
      <c r="B452" s="10"/>
    </row>
    <row r="453" spans="2:2">
      <c r="B453" s="10"/>
    </row>
    <row r="454" spans="2:2">
      <c r="B454" s="10"/>
    </row>
    <row r="455" spans="2:2">
      <c r="B455" s="10"/>
    </row>
    <row r="456" spans="2:2">
      <c r="B456" s="10"/>
    </row>
    <row r="457" spans="2:2">
      <c r="B457" s="10"/>
    </row>
    <row r="458" spans="2:2">
      <c r="B458" s="10"/>
    </row>
    <row r="459" spans="2:2">
      <c r="B459" s="10"/>
    </row>
    <row r="460" spans="2:2">
      <c r="B460" s="10"/>
    </row>
    <row r="461" spans="2:2">
      <c r="B461" s="10"/>
    </row>
    <row r="462" spans="2:2">
      <c r="B462" s="10"/>
    </row>
    <row r="463" spans="2:2">
      <c r="B463" s="10"/>
    </row>
    <row r="464" spans="2:2">
      <c r="B464" s="10"/>
    </row>
    <row r="465" spans="2:2">
      <c r="B465" s="10"/>
    </row>
    <row r="466" spans="2:2">
      <c r="B466" s="10"/>
    </row>
    <row r="467" spans="2:2">
      <c r="B467" s="10"/>
    </row>
    <row r="468" spans="2:2">
      <c r="B468" s="10"/>
    </row>
    <row r="469" spans="2:2">
      <c r="B469" s="10"/>
    </row>
    <row r="470" spans="2:2">
      <c r="B470" s="10"/>
    </row>
    <row r="471" spans="2:2">
      <c r="B471" s="10"/>
    </row>
    <row r="472" spans="2:2">
      <c r="B472" s="10"/>
    </row>
    <row r="473" spans="2:2">
      <c r="B473" s="10"/>
    </row>
    <row r="474" spans="2:2">
      <c r="B474" s="10"/>
    </row>
    <row r="475" spans="2:2">
      <c r="B475" s="10"/>
    </row>
    <row r="476" spans="2:2">
      <c r="B476" s="10"/>
    </row>
    <row r="477" spans="2:2">
      <c r="B477" s="10"/>
    </row>
    <row r="478" spans="2:2">
      <c r="B478" s="10"/>
    </row>
    <row r="479" spans="2:2">
      <c r="B479" s="10"/>
    </row>
    <row r="480" spans="2:2">
      <c r="B480" s="10"/>
    </row>
    <row r="481" spans="2:2">
      <c r="B481" s="10"/>
    </row>
    <row r="482" spans="2:2">
      <c r="B482" s="10"/>
    </row>
    <row r="483" spans="2:2">
      <c r="B483" s="10"/>
    </row>
    <row r="484" spans="2:2">
      <c r="B484" s="10"/>
    </row>
    <row r="485" spans="2:2">
      <c r="B485" s="10"/>
    </row>
    <row r="486" spans="2:2">
      <c r="B486" s="10"/>
    </row>
    <row r="487" spans="2:2">
      <c r="B487" s="10"/>
    </row>
    <row r="488" spans="2:2">
      <c r="B488" s="10"/>
    </row>
    <row r="489" spans="2:2">
      <c r="B489" s="10"/>
    </row>
    <row r="490" spans="2:2">
      <c r="B490" s="10"/>
    </row>
    <row r="491" spans="2:2">
      <c r="B491" s="10"/>
    </row>
    <row r="492" spans="2:2">
      <c r="B492" s="10"/>
    </row>
    <row r="493" spans="2:2">
      <c r="B493" s="10"/>
    </row>
    <row r="494" spans="2:2">
      <c r="B494" s="10"/>
    </row>
    <row r="495" spans="2:2">
      <c r="B495" s="10"/>
    </row>
    <row r="496" spans="2:2">
      <c r="B496" s="10"/>
    </row>
    <row r="497" spans="2:2">
      <c r="B497" s="10"/>
    </row>
    <row r="498" spans="2:2">
      <c r="B498" s="10"/>
    </row>
    <row r="499" spans="2:2">
      <c r="B499" s="10"/>
    </row>
    <row r="500" spans="2:2">
      <c r="B500" s="10"/>
    </row>
    <row r="501" spans="2:2">
      <c r="B501" s="10"/>
    </row>
    <row r="502" spans="2:2">
      <c r="B502" s="10"/>
    </row>
    <row r="503" spans="2:2">
      <c r="B503" s="10"/>
    </row>
    <row r="504" spans="2:2">
      <c r="B504" s="10"/>
    </row>
    <row r="505" spans="2:2">
      <c r="B505" s="10"/>
    </row>
    <row r="506" spans="2:2">
      <c r="B506" s="10"/>
    </row>
    <row r="507" spans="2:2">
      <c r="B507" s="10"/>
    </row>
    <row r="508" spans="2:2">
      <c r="B508" s="10"/>
    </row>
    <row r="509" spans="2:2">
      <c r="B509" s="10"/>
    </row>
    <row r="510" spans="2:2">
      <c r="B510" s="10"/>
    </row>
    <row r="511" spans="2:2">
      <c r="B511" s="10"/>
    </row>
    <row r="512" spans="2:2">
      <c r="B512" s="10"/>
    </row>
    <row r="513" spans="2:2">
      <c r="B513" s="10"/>
    </row>
    <row r="514" spans="2:2">
      <c r="B514" s="10"/>
    </row>
    <row r="515" spans="2:2">
      <c r="B515" s="10"/>
    </row>
    <row r="516" spans="2:2">
      <c r="B516" s="10"/>
    </row>
    <row r="517" spans="2:2">
      <c r="B517" s="10"/>
    </row>
    <row r="518" spans="2:2">
      <c r="B518" s="10"/>
    </row>
    <row r="519" spans="2:2">
      <c r="B519" s="10"/>
    </row>
    <row r="520" spans="2:2">
      <c r="B520" s="10"/>
    </row>
    <row r="521" spans="2:2">
      <c r="B521" s="10"/>
    </row>
    <row r="522" spans="2:2">
      <c r="B522" s="10"/>
    </row>
    <row r="523" spans="2:2">
      <c r="B523" s="10"/>
    </row>
    <row r="524" spans="2:2">
      <c r="B524" s="10"/>
    </row>
    <row r="525" spans="2:2">
      <c r="B525" s="10"/>
    </row>
    <row r="526" spans="2:2">
      <c r="B526" s="10"/>
    </row>
    <row r="527" spans="2:2">
      <c r="B527" s="10"/>
    </row>
    <row r="528" spans="2:2">
      <c r="B528" s="10"/>
    </row>
    <row r="529" spans="2:2">
      <c r="B529" s="10"/>
    </row>
    <row r="530" spans="2:2">
      <c r="B530" s="10"/>
    </row>
    <row r="531" spans="2:2">
      <c r="B531" s="10"/>
    </row>
    <row r="532" spans="2:2">
      <c r="B532" s="10"/>
    </row>
    <row r="533" spans="2:2">
      <c r="B533" s="10"/>
    </row>
    <row r="534" spans="2:2">
      <c r="B534" s="10"/>
    </row>
    <row r="535" spans="2:2">
      <c r="B535" s="10"/>
    </row>
    <row r="536" spans="2:2">
      <c r="B536" s="10"/>
    </row>
    <row r="537" spans="2:2">
      <c r="B537" s="10"/>
    </row>
    <row r="538" spans="2:2">
      <c r="B538" s="10"/>
    </row>
    <row r="539" spans="2:2">
      <c r="B539" s="10"/>
    </row>
    <row r="540" spans="2:2">
      <c r="B540" s="10"/>
    </row>
    <row r="541" spans="2:2">
      <c r="B541" s="10"/>
    </row>
    <row r="542" spans="2:2">
      <c r="B542" s="10"/>
    </row>
    <row r="543" spans="2:2">
      <c r="B543" s="10"/>
    </row>
    <row r="544" spans="2:2">
      <c r="B544" s="10"/>
    </row>
    <row r="545" spans="2:2">
      <c r="B545" s="10"/>
    </row>
    <row r="546" spans="2:2">
      <c r="B546" s="10"/>
    </row>
    <row r="547" spans="2:2">
      <c r="B547" s="10"/>
    </row>
    <row r="548" spans="2:2">
      <c r="B548" s="10"/>
    </row>
    <row r="549" spans="2:2">
      <c r="B549" s="10"/>
    </row>
    <row r="550" spans="2:2">
      <c r="B550" s="10"/>
    </row>
    <row r="551" spans="2:2">
      <c r="B551" s="10"/>
    </row>
    <row r="552" spans="2:2">
      <c r="B552" s="10"/>
    </row>
    <row r="553" spans="2:2">
      <c r="B553" s="10"/>
    </row>
    <row r="554" spans="2:2">
      <c r="B554" s="10"/>
    </row>
    <row r="555" spans="2:2">
      <c r="B555" s="10"/>
    </row>
    <row r="556" spans="2:2">
      <c r="B556" s="10"/>
    </row>
    <row r="557" spans="2:2">
      <c r="B557" s="10"/>
    </row>
    <row r="558" spans="2:2">
      <c r="B558" s="10"/>
    </row>
    <row r="559" spans="2:2">
      <c r="B559" s="10"/>
    </row>
    <row r="560" spans="2:2">
      <c r="B560" s="10"/>
    </row>
    <row r="561" spans="2:2">
      <c r="B561" s="10"/>
    </row>
    <row r="562" spans="2:2">
      <c r="B562" s="10"/>
    </row>
    <row r="563" spans="2:2">
      <c r="B563" s="10"/>
    </row>
    <row r="564" spans="2:2">
      <c r="B564" s="10"/>
    </row>
    <row r="565" spans="2:2">
      <c r="B565" s="10"/>
    </row>
    <row r="566" spans="2:2">
      <c r="B566" s="10"/>
    </row>
    <row r="567" spans="2:2">
      <c r="B567" s="10"/>
    </row>
    <row r="568" spans="2:2">
      <c r="B568" s="10"/>
    </row>
    <row r="569" spans="2:2">
      <c r="B569" s="10"/>
    </row>
    <row r="570" spans="2:2">
      <c r="B570" s="10"/>
    </row>
    <row r="571" spans="2:2">
      <c r="B571" s="10"/>
    </row>
    <row r="572" spans="2:2">
      <c r="B572" s="10"/>
    </row>
    <row r="573" spans="2:2">
      <c r="B573" s="10"/>
    </row>
    <row r="574" spans="2:2">
      <c r="B574" s="10"/>
    </row>
    <row r="575" spans="2:2">
      <c r="B575" s="10"/>
    </row>
    <row r="576" spans="2:2">
      <c r="B576" s="10"/>
    </row>
    <row r="577" spans="2:2">
      <c r="B577" s="10"/>
    </row>
    <row r="578" spans="2:2">
      <c r="B578" s="10"/>
    </row>
    <row r="579" spans="2:2">
      <c r="B579" s="10"/>
    </row>
    <row r="580" spans="2:2">
      <c r="B580" s="10"/>
    </row>
    <row r="581" spans="2:2">
      <c r="B581" s="10"/>
    </row>
    <row r="582" spans="2:2">
      <c r="B582" s="10"/>
    </row>
    <row r="583" spans="2:2">
      <c r="B583" s="10"/>
    </row>
    <row r="584" spans="2:2">
      <c r="B584" s="10"/>
    </row>
    <row r="585" spans="2:2">
      <c r="B585" s="10"/>
    </row>
    <row r="586" spans="2:2">
      <c r="B586" s="10"/>
    </row>
    <row r="587" spans="2:2">
      <c r="B587" s="10"/>
    </row>
    <row r="588" spans="2:2">
      <c r="B588" s="10"/>
    </row>
    <row r="589" spans="2:2">
      <c r="B589" s="10"/>
    </row>
    <row r="590" spans="2:2">
      <c r="B590" s="10"/>
    </row>
    <row r="591" spans="2:2">
      <c r="B591" s="10"/>
    </row>
    <row r="592" spans="2:2">
      <c r="B592" s="10"/>
    </row>
    <row r="593" spans="2:2">
      <c r="B593" s="10"/>
    </row>
    <row r="594" spans="2:2">
      <c r="B594" s="10"/>
    </row>
    <row r="595" spans="2:2">
      <c r="B595" s="10"/>
    </row>
    <row r="596" spans="2:2">
      <c r="B596" s="10"/>
    </row>
    <row r="597" spans="2:2">
      <c r="B597" s="10"/>
    </row>
    <row r="598" spans="2:2">
      <c r="B598" s="10"/>
    </row>
    <row r="599" spans="2:2">
      <c r="B599" s="10"/>
    </row>
    <row r="600" spans="2:2">
      <c r="B600" s="10"/>
    </row>
    <row r="601" spans="2:2">
      <c r="B601" s="10"/>
    </row>
    <row r="602" spans="2:2">
      <c r="B602" s="10"/>
    </row>
    <row r="603" spans="2:2">
      <c r="B603" s="10"/>
    </row>
    <row r="604" spans="2:2">
      <c r="B604" s="10"/>
    </row>
    <row r="605" spans="2:2">
      <c r="B605" s="10"/>
    </row>
    <row r="606" spans="2:2">
      <c r="B606" s="10"/>
    </row>
    <row r="607" spans="2:2">
      <c r="B607" s="10"/>
    </row>
    <row r="608" spans="2:2">
      <c r="B608" s="10"/>
    </row>
    <row r="609" spans="2:2">
      <c r="B609" s="10"/>
    </row>
    <row r="610" spans="2:2">
      <c r="B610" s="10"/>
    </row>
    <row r="611" spans="2:2">
      <c r="B611" s="10"/>
    </row>
    <row r="612" spans="2:2">
      <c r="B612" s="10"/>
    </row>
    <row r="613" spans="2:2">
      <c r="B613" s="10"/>
    </row>
    <row r="614" spans="2:2">
      <c r="B614" s="10"/>
    </row>
    <row r="615" spans="2:2">
      <c r="B615" s="10"/>
    </row>
    <row r="616" spans="2:2">
      <c r="B616" s="10"/>
    </row>
    <row r="617" spans="2:2">
      <c r="B617" s="10"/>
    </row>
    <row r="618" spans="2:2">
      <c r="B618" s="10"/>
    </row>
    <row r="619" spans="2:2">
      <c r="B619" s="10"/>
    </row>
    <row r="620" spans="2:2">
      <c r="B620" s="10"/>
    </row>
    <row r="621" spans="2:2">
      <c r="B621" s="10"/>
    </row>
    <row r="622" spans="2:2">
      <c r="B622" s="10"/>
    </row>
    <row r="623" spans="2:2">
      <c r="B623" s="10"/>
    </row>
    <row r="624" spans="2:2">
      <c r="B624" s="10"/>
    </row>
    <row r="625" spans="2:2">
      <c r="B625" s="10"/>
    </row>
    <row r="626" spans="2:2">
      <c r="B626" s="10"/>
    </row>
    <row r="627" spans="2:2">
      <c r="B627" s="10"/>
    </row>
    <row r="628" spans="2:2">
      <c r="B628" s="10"/>
    </row>
    <row r="629" spans="2:2">
      <c r="B629" s="10"/>
    </row>
    <row r="630" spans="2:2">
      <c r="B630" s="10"/>
    </row>
    <row r="631" spans="2:2">
      <c r="B631" s="10"/>
    </row>
    <row r="632" spans="2:2">
      <c r="B632" s="10"/>
    </row>
    <row r="633" spans="2:2">
      <c r="B633" s="10"/>
    </row>
    <row r="634" spans="2:2">
      <c r="B634" s="10"/>
    </row>
    <row r="635" spans="2:2">
      <c r="B635" s="10"/>
    </row>
    <row r="636" spans="2:2">
      <c r="B636" s="10"/>
    </row>
    <row r="637" spans="2:2">
      <c r="B637" s="10"/>
    </row>
    <row r="638" spans="2:2">
      <c r="B638" s="10"/>
    </row>
    <row r="639" spans="2:2">
      <c r="B639" s="10"/>
    </row>
    <row r="640" spans="2:2">
      <c r="B640" s="10"/>
    </row>
    <row r="641" spans="2:2">
      <c r="B641" s="10"/>
    </row>
    <row r="642" spans="2:2">
      <c r="B642" s="10"/>
    </row>
    <row r="643" spans="2:2">
      <c r="B643" s="10"/>
    </row>
    <row r="644" spans="2:2">
      <c r="B644" s="10"/>
    </row>
    <row r="645" spans="2:2">
      <c r="B645" s="10"/>
    </row>
    <row r="646" spans="2:2">
      <c r="B646" s="10"/>
    </row>
    <row r="647" spans="2:2">
      <c r="B647" s="10"/>
    </row>
    <row r="648" spans="2:2">
      <c r="B648" s="10"/>
    </row>
    <row r="649" spans="2:2">
      <c r="B649" s="10"/>
    </row>
    <row r="650" spans="2:2">
      <c r="B650" s="10"/>
    </row>
    <row r="651" spans="2:2">
      <c r="B651" s="10"/>
    </row>
    <row r="652" spans="2:2">
      <c r="B652" s="10"/>
    </row>
    <row r="653" spans="2:2">
      <c r="B653" s="10"/>
    </row>
    <row r="654" spans="2:2">
      <c r="B654" s="10"/>
    </row>
    <row r="655" spans="2:2">
      <c r="B655" s="10"/>
    </row>
    <row r="656" spans="2:2">
      <c r="B656" s="10"/>
    </row>
    <row r="657" spans="2:2">
      <c r="B657" s="10"/>
    </row>
    <row r="658" spans="2:2">
      <c r="B658" s="10"/>
    </row>
    <row r="659" spans="2:2">
      <c r="B659" s="10"/>
    </row>
    <row r="660" spans="2:2">
      <c r="B660" s="10"/>
    </row>
    <row r="661" spans="2:2">
      <c r="B661" s="10"/>
    </row>
    <row r="662" spans="2:2">
      <c r="B662" s="10"/>
    </row>
    <row r="663" spans="2:2">
      <c r="B663" s="10"/>
    </row>
    <row r="664" spans="2:2">
      <c r="B664" s="10"/>
    </row>
    <row r="665" spans="2:2">
      <c r="B665" s="10"/>
    </row>
    <row r="666" spans="2:2">
      <c r="B666" s="10"/>
    </row>
    <row r="667" spans="2:2">
      <c r="B667" s="10"/>
    </row>
    <row r="668" spans="2:2">
      <c r="B668" s="10"/>
    </row>
    <row r="669" spans="2:2">
      <c r="B669" s="10"/>
    </row>
    <row r="670" spans="2:2">
      <c r="B670" s="10"/>
    </row>
    <row r="671" spans="2:2">
      <c r="B671" s="10"/>
    </row>
    <row r="672" spans="2:2">
      <c r="B672" s="10"/>
    </row>
    <row r="673" spans="2:2">
      <c r="B673" s="10"/>
    </row>
    <row r="674" spans="2:2">
      <c r="B674" s="10"/>
    </row>
    <row r="675" spans="2:2">
      <c r="B675" s="10"/>
    </row>
    <row r="676" spans="2:2">
      <c r="B676" s="10"/>
    </row>
    <row r="677" spans="2:2">
      <c r="B677" s="10"/>
    </row>
    <row r="678" spans="2:2">
      <c r="B678" s="10"/>
    </row>
    <row r="679" spans="2:2">
      <c r="B679" s="10"/>
    </row>
    <row r="680" spans="2:2">
      <c r="B680" s="10"/>
    </row>
    <row r="681" spans="2:2">
      <c r="B681" s="10"/>
    </row>
    <row r="682" spans="2:2">
      <c r="B682" s="10"/>
    </row>
    <row r="683" spans="2:2">
      <c r="B683" s="10"/>
    </row>
    <row r="684" spans="2:2">
      <c r="B684" s="10"/>
    </row>
    <row r="685" spans="2:2">
      <c r="B685" s="10"/>
    </row>
    <row r="686" spans="2:2">
      <c r="B686" s="10"/>
    </row>
    <row r="687" spans="2:2">
      <c r="B687" s="10"/>
    </row>
    <row r="688" spans="2:2">
      <c r="B688" s="10"/>
    </row>
    <row r="689" spans="2:2">
      <c r="B689" s="10"/>
    </row>
    <row r="690" spans="2:2">
      <c r="B690" s="10"/>
    </row>
    <row r="691" spans="2:2">
      <c r="B691" s="10"/>
    </row>
    <row r="692" spans="2:2">
      <c r="B692" s="10"/>
    </row>
    <row r="693" spans="2:2">
      <c r="B693" s="10"/>
    </row>
    <row r="694" spans="2:2">
      <c r="B694" s="10"/>
    </row>
    <row r="695" spans="2:2">
      <c r="B695" s="10"/>
    </row>
    <row r="696" spans="2:2">
      <c r="B696" s="10"/>
    </row>
    <row r="697" spans="2:2">
      <c r="B697" s="10"/>
    </row>
    <row r="698" spans="2:2">
      <c r="B698" s="10"/>
    </row>
    <row r="699" spans="2:2">
      <c r="B699" s="10"/>
    </row>
    <row r="700" spans="2:2">
      <c r="B700" s="10"/>
    </row>
    <row r="701" spans="2:2">
      <c r="B701" s="10"/>
    </row>
    <row r="702" spans="2:2">
      <c r="B702" s="10"/>
    </row>
    <row r="703" spans="2:2">
      <c r="B703" s="10"/>
    </row>
    <row r="704" spans="2:2">
      <c r="B704" s="10"/>
    </row>
    <row r="705" spans="2:2">
      <c r="B705" s="10"/>
    </row>
    <row r="706" spans="2:2">
      <c r="B706" s="10"/>
    </row>
    <row r="707" spans="2:2">
      <c r="B707" s="10"/>
    </row>
    <row r="708" spans="2:2">
      <c r="B708" s="10"/>
    </row>
    <row r="709" spans="2:2">
      <c r="B709" s="10"/>
    </row>
    <row r="710" spans="2:2">
      <c r="B710" s="10"/>
    </row>
    <row r="711" spans="2:2">
      <c r="B711" s="10"/>
    </row>
    <row r="712" spans="2:2">
      <c r="B712" s="10"/>
    </row>
    <row r="713" spans="2:2">
      <c r="B713" s="10"/>
    </row>
    <row r="714" spans="2:2">
      <c r="B714" s="10"/>
    </row>
    <row r="715" spans="2:2">
      <c r="B715" s="10"/>
    </row>
    <row r="716" spans="2:2">
      <c r="B716" s="10"/>
    </row>
    <row r="717" spans="2:2">
      <c r="B717" s="10"/>
    </row>
    <row r="718" spans="2:2">
      <c r="B718" s="10"/>
    </row>
    <row r="719" spans="2:2">
      <c r="B719" s="10"/>
    </row>
    <row r="720" spans="2:2">
      <c r="B720" s="10"/>
    </row>
    <row r="721" spans="2:2">
      <c r="B721" s="10"/>
    </row>
    <row r="722" spans="2:2">
      <c r="B722" s="10"/>
    </row>
    <row r="723" spans="2:2">
      <c r="B723" s="10"/>
    </row>
    <row r="724" spans="2:2">
      <c r="B724" s="10"/>
    </row>
    <row r="725" spans="2:2">
      <c r="B725" s="10"/>
    </row>
    <row r="726" spans="2:2">
      <c r="B726" s="10"/>
    </row>
    <row r="727" spans="2:2">
      <c r="B727" s="10"/>
    </row>
    <row r="728" spans="2:2">
      <c r="B728" s="10"/>
    </row>
    <row r="729" spans="2:2">
      <c r="B729" s="10"/>
    </row>
    <row r="730" spans="2:2">
      <c r="B730" s="10"/>
    </row>
    <row r="731" spans="2:2">
      <c r="B731" s="10"/>
    </row>
    <row r="732" spans="2:2">
      <c r="B732" s="10"/>
    </row>
    <row r="733" spans="2:2">
      <c r="B733" s="10"/>
    </row>
    <row r="734" spans="2:2">
      <c r="B734" s="10"/>
    </row>
    <row r="735" spans="2:2">
      <c r="B735" s="10"/>
    </row>
    <row r="736" spans="2:2">
      <c r="B736" s="10"/>
    </row>
    <row r="737" spans="2:2">
      <c r="B737" s="10"/>
    </row>
    <row r="738" spans="2:2">
      <c r="B738" s="10"/>
    </row>
    <row r="739" spans="2:2">
      <c r="B739" s="10"/>
    </row>
    <row r="740" spans="2:2">
      <c r="B740" s="10"/>
    </row>
    <row r="741" spans="2:2">
      <c r="B741" s="10"/>
    </row>
    <row r="742" spans="2:2">
      <c r="B742" s="10"/>
    </row>
    <row r="743" spans="2:2">
      <c r="B743" s="10"/>
    </row>
    <row r="744" spans="2:2">
      <c r="B744" s="10"/>
    </row>
    <row r="745" spans="2:2">
      <c r="B745" s="10"/>
    </row>
    <row r="746" spans="2:2">
      <c r="B746" s="10"/>
    </row>
    <row r="747" spans="2:2">
      <c r="B747" s="10"/>
    </row>
    <row r="748" spans="2:2">
      <c r="B748" s="10"/>
    </row>
    <row r="749" spans="2:2">
      <c r="B749" s="10"/>
    </row>
    <row r="750" spans="2:2">
      <c r="B750" s="10"/>
    </row>
    <row r="751" spans="2:2">
      <c r="B751" s="10"/>
    </row>
    <row r="752" spans="2:2">
      <c r="B752" s="10"/>
    </row>
    <row r="753" spans="2:2">
      <c r="B753" s="10"/>
    </row>
    <row r="754" spans="2:2">
      <c r="B754" s="10"/>
    </row>
    <row r="755" spans="2:2">
      <c r="B755" s="10"/>
    </row>
    <row r="756" spans="2:2">
      <c r="B756" s="10"/>
    </row>
    <row r="757" spans="2:2">
      <c r="B757" s="10"/>
    </row>
    <row r="758" spans="2:2">
      <c r="B758" s="10"/>
    </row>
    <row r="759" spans="2:2">
      <c r="B759" s="10"/>
    </row>
    <row r="760" spans="2:2">
      <c r="B760" s="10"/>
    </row>
    <row r="761" spans="2:2">
      <c r="B761" s="10"/>
    </row>
    <row r="762" spans="2:2">
      <c r="B762" s="10"/>
    </row>
    <row r="763" spans="2:2">
      <c r="B763" s="10"/>
    </row>
    <row r="764" spans="2:2">
      <c r="B764" s="10"/>
    </row>
    <row r="765" spans="2:2">
      <c r="B765" s="10"/>
    </row>
    <row r="766" spans="2:2">
      <c r="B766" s="10"/>
    </row>
    <row r="767" spans="2:2">
      <c r="B767" s="10"/>
    </row>
    <row r="768" spans="2:2">
      <c r="B768" s="10"/>
    </row>
    <row r="769" spans="2:2">
      <c r="B769" s="10"/>
    </row>
    <row r="770" spans="2:2">
      <c r="B770" s="10"/>
    </row>
    <row r="771" spans="2:2">
      <c r="B771" s="10"/>
    </row>
    <row r="772" spans="2:2">
      <c r="B772" s="10"/>
    </row>
    <row r="773" spans="2:2">
      <c r="B773" s="10"/>
    </row>
    <row r="774" spans="2:2">
      <c r="B774" s="10"/>
    </row>
    <row r="775" spans="2:2">
      <c r="B775" s="10"/>
    </row>
    <row r="776" spans="2:2">
      <c r="B776" s="10"/>
    </row>
    <row r="777" spans="2:2">
      <c r="B777" s="10"/>
    </row>
    <row r="778" spans="2:2">
      <c r="B778" s="10"/>
    </row>
    <row r="779" spans="2:2">
      <c r="B779" s="10"/>
    </row>
    <row r="780" spans="2:2">
      <c r="B780" s="10"/>
    </row>
    <row r="781" spans="2:2">
      <c r="B781" s="10"/>
    </row>
    <row r="782" spans="2:2">
      <c r="B782" s="10"/>
    </row>
    <row r="783" spans="2:2">
      <c r="B783" s="10"/>
    </row>
    <row r="784" spans="2:2">
      <c r="B784" s="10"/>
    </row>
    <row r="785" spans="2:2">
      <c r="B785" s="10"/>
    </row>
    <row r="786" spans="2:2">
      <c r="B786" s="10"/>
    </row>
    <row r="787" spans="2:2">
      <c r="B787" s="10"/>
    </row>
    <row r="788" spans="2:2">
      <c r="B788" s="10"/>
    </row>
    <row r="789" spans="2:2">
      <c r="B789" s="10"/>
    </row>
    <row r="790" spans="2:2">
      <c r="B790" s="10"/>
    </row>
    <row r="791" spans="2:2">
      <c r="B791" s="10"/>
    </row>
    <row r="792" spans="2:2">
      <c r="B792" s="10"/>
    </row>
    <row r="793" spans="2:2">
      <c r="B793" s="10"/>
    </row>
    <row r="794" spans="2:2">
      <c r="B794" s="10"/>
    </row>
    <row r="795" spans="2:2">
      <c r="B795" s="10"/>
    </row>
    <row r="796" spans="2:2">
      <c r="B796" s="10"/>
    </row>
    <row r="797" spans="2:2">
      <c r="B797" s="10"/>
    </row>
    <row r="798" spans="2:2">
      <c r="B798" s="10"/>
    </row>
    <row r="799" spans="2:2">
      <c r="B799" s="10"/>
    </row>
    <row r="800" spans="2:2">
      <c r="B800" s="10"/>
    </row>
    <row r="801" spans="2:2">
      <c r="B801" s="10"/>
    </row>
    <row r="802" spans="2:2">
      <c r="B802" s="10"/>
    </row>
    <row r="803" spans="2:2">
      <c r="B803" s="10"/>
    </row>
    <row r="804" spans="2:2">
      <c r="B804" s="10"/>
    </row>
    <row r="805" spans="2:2">
      <c r="B805" s="10"/>
    </row>
    <row r="806" spans="2:2">
      <c r="B806" s="10"/>
    </row>
    <row r="807" spans="2:2">
      <c r="B807" s="10"/>
    </row>
    <row r="808" spans="2:2">
      <c r="B808" s="10"/>
    </row>
    <row r="809" spans="2:2">
      <c r="B809" s="10"/>
    </row>
    <row r="810" spans="2:2">
      <c r="B810" s="10"/>
    </row>
    <row r="811" spans="2:2">
      <c r="B811" s="10"/>
    </row>
    <row r="812" spans="2:2">
      <c r="B812" s="10"/>
    </row>
    <row r="813" spans="2:2">
      <c r="B813" s="10"/>
    </row>
    <row r="814" spans="2:2">
      <c r="B814" s="10"/>
    </row>
    <row r="815" spans="2:2">
      <c r="B815" s="10"/>
    </row>
    <row r="816" spans="2:2">
      <c r="B816" s="10"/>
    </row>
    <row r="817" spans="2:2">
      <c r="B817" s="10"/>
    </row>
    <row r="818" spans="2:2">
      <c r="B818" s="10"/>
    </row>
    <row r="819" spans="2:2">
      <c r="B819" s="10"/>
    </row>
    <row r="820" spans="2:2">
      <c r="B820" s="10"/>
    </row>
    <row r="821" spans="2:2">
      <c r="B821" s="10"/>
    </row>
    <row r="822" spans="2:2">
      <c r="B822" s="10"/>
    </row>
    <row r="823" spans="2:2">
      <c r="B823" s="10"/>
    </row>
    <row r="824" spans="2:2">
      <c r="B824" s="10"/>
    </row>
    <row r="825" spans="2:2">
      <c r="B825" s="10"/>
    </row>
    <row r="826" spans="2:2">
      <c r="B826" s="10"/>
    </row>
    <row r="827" spans="2:2">
      <c r="B827" s="10"/>
    </row>
    <row r="828" spans="2:2">
      <c r="B828" s="10"/>
    </row>
    <row r="829" spans="2:2">
      <c r="B829" s="10"/>
    </row>
    <row r="830" spans="2:2">
      <c r="B830" s="10"/>
    </row>
    <row r="831" spans="2:2">
      <c r="B831" s="10"/>
    </row>
    <row r="832" spans="2:2">
      <c r="B832" s="10"/>
    </row>
    <row r="833" spans="2:2">
      <c r="B833" s="10"/>
    </row>
    <row r="834" spans="2:2">
      <c r="B834" s="10"/>
    </row>
    <row r="835" spans="2:2">
      <c r="B835" s="10"/>
    </row>
    <row r="836" spans="2:2">
      <c r="B836" s="10"/>
    </row>
    <row r="837" spans="2:2">
      <c r="B837" s="10"/>
    </row>
    <row r="838" spans="2:2">
      <c r="B838" s="10"/>
    </row>
    <row r="839" spans="2:2">
      <c r="B839" s="10"/>
    </row>
    <row r="840" spans="2:2">
      <c r="B840" s="10"/>
    </row>
    <row r="841" spans="2:2">
      <c r="B841" s="10"/>
    </row>
    <row r="842" spans="2:2">
      <c r="B842" s="10"/>
    </row>
    <row r="843" spans="2:2">
      <c r="B843" s="10"/>
    </row>
    <row r="844" spans="2:2">
      <c r="B844" s="10"/>
    </row>
    <row r="845" spans="2:2">
      <c r="B845" s="10"/>
    </row>
    <row r="846" spans="2:2">
      <c r="B846" s="10"/>
    </row>
    <row r="847" spans="2:2">
      <c r="B847" s="10"/>
    </row>
    <row r="848" spans="2:2">
      <c r="B848" s="10"/>
    </row>
    <row r="849" spans="2:2">
      <c r="B849" s="10"/>
    </row>
    <row r="850" spans="2:2">
      <c r="B850" s="10"/>
    </row>
    <row r="851" spans="2:2">
      <c r="B851" s="10"/>
    </row>
    <row r="852" spans="2:2">
      <c r="B852" s="10"/>
    </row>
    <row r="853" spans="2:2">
      <c r="B853" s="10"/>
    </row>
    <row r="854" spans="2:2">
      <c r="B854" s="10"/>
    </row>
    <row r="855" spans="2:2">
      <c r="B855" s="10"/>
    </row>
    <row r="856" spans="2:2">
      <c r="B856" s="10"/>
    </row>
    <row r="857" spans="2:2">
      <c r="B857" s="10"/>
    </row>
    <row r="858" spans="2:2">
      <c r="B858" s="10"/>
    </row>
    <row r="859" spans="2:2">
      <c r="B859" s="10"/>
    </row>
    <row r="860" spans="2:2">
      <c r="B860" s="10"/>
    </row>
    <row r="861" spans="2:2">
      <c r="B861" s="10"/>
    </row>
    <row r="862" spans="2:2">
      <c r="B862" s="10"/>
    </row>
    <row r="863" spans="2:2">
      <c r="B863" s="10"/>
    </row>
    <row r="864" spans="2:2">
      <c r="B864" s="10"/>
    </row>
    <row r="865" spans="2:2">
      <c r="B865" s="10"/>
    </row>
    <row r="866" spans="2:2">
      <c r="B866" s="10"/>
    </row>
    <row r="867" spans="2:2">
      <c r="B867" s="10"/>
    </row>
    <row r="868" spans="2:2">
      <c r="B868" s="10"/>
    </row>
    <row r="869" spans="2:2">
      <c r="B869" s="10"/>
    </row>
    <row r="870" spans="2:2">
      <c r="B870" s="10"/>
    </row>
    <row r="871" spans="2:2">
      <c r="B871" s="10"/>
    </row>
    <row r="872" spans="2:2">
      <c r="B872" s="10"/>
    </row>
    <row r="873" spans="2:2">
      <c r="B873" s="10"/>
    </row>
    <row r="874" spans="2:2">
      <c r="B874" s="10"/>
    </row>
    <row r="875" spans="2:2">
      <c r="B875" s="10"/>
    </row>
    <row r="876" spans="2:2">
      <c r="B876" s="10"/>
    </row>
    <row r="877" spans="2:2">
      <c r="B877" s="10"/>
    </row>
    <row r="878" spans="2:2">
      <c r="B878" s="10"/>
    </row>
    <row r="879" spans="2:2">
      <c r="B879" s="10"/>
    </row>
    <row r="880" spans="2:2">
      <c r="B880" s="10"/>
    </row>
    <row r="881" spans="2:2">
      <c r="B881" s="10"/>
    </row>
    <row r="882" spans="2:2">
      <c r="B882" s="10"/>
    </row>
    <row r="883" spans="2:2">
      <c r="B883" s="10"/>
    </row>
    <row r="884" spans="2:2">
      <c r="B884" s="10"/>
    </row>
    <row r="885" spans="2:2">
      <c r="B885" s="10"/>
    </row>
    <row r="886" spans="2:2">
      <c r="B886" s="10"/>
    </row>
    <row r="887" spans="2:2">
      <c r="B887" s="10"/>
    </row>
    <row r="888" spans="2:2">
      <c r="B888" s="10"/>
    </row>
    <row r="889" spans="2:2">
      <c r="B889" s="10"/>
    </row>
    <row r="890" spans="2:2">
      <c r="B890" s="10"/>
    </row>
    <row r="891" spans="2:2">
      <c r="B891" s="10"/>
    </row>
    <row r="892" spans="2:2">
      <c r="B892" s="10"/>
    </row>
    <row r="893" spans="2:2">
      <c r="B893" s="10"/>
    </row>
    <row r="894" spans="2:2">
      <c r="B894" s="10"/>
    </row>
    <row r="895" spans="2:2">
      <c r="B895" s="10"/>
    </row>
    <row r="896" spans="2:2">
      <c r="B896" s="10"/>
    </row>
    <row r="897" spans="2:2">
      <c r="B897" s="10"/>
    </row>
    <row r="898" spans="2:2">
      <c r="B898" s="10"/>
    </row>
    <row r="899" spans="2:2">
      <c r="B899" s="10"/>
    </row>
    <row r="900" spans="2:2">
      <c r="B900" s="10"/>
    </row>
    <row r="901" spans="2:2">
      <c r="B901" s="10"/>
    </row>
    <row r="902" spans="2:2">
      <c r="B902" s="10"/>
    </row>
    <row r="903" spans="2:2">
      <c r="B903" s="10"/>
    </row>
    <row r="904" spans="2:2">
      <c r="B904" s="10"/>
    </row>
    <row r="905" spans="2:2">
      <c r="B905" s="10"/>
    </row>
    <row r="906" spans="2:2">
      <c r="B906" s="10"/>
    </row>
    <row r="907" spans="2:2">
      <c r="B907" s="10"/>
    </row>
    <row r="908" spans="2:2">
      <c r="B908" s="10"/>
    </row>
    <row r="909" spans="2:2">
      <c r="B909" s="10"/>
    </row>
    <row r="910" spans="2:2">
      <c r="B910" s="10"/>
    </row>
    <row r="911" spans="2:2">
      <c r="B911" s="10"/>
    </row>
    <row r="912" spans="2:2">
      <c r="B912" s="10"/>
    </row>
    <row r="913" spans="2:2">
      <c r="B913" s="10"/>
    </row>
    <row r="914" spans="2:2">
      <c r="B914" s="10"/>
    </row>
    <row r="915" spans="2:2">
      <c r="B915" s="10"/>
    </row>
    <row r="916" spans="2:2">
      <c r="B916" s="10"/>
    </row>
    <row r="917" spans="2:2">
      <c r="B917" s="10"/>
    </row>
    <row r="918" spans="2:2">
      <c r="B918" s="10"/>
    </row>
    <row r="919" spans="2:2">
      <c r="B919" s="10"/>
    </row>
    <row r="920" spans="2:2">
      <c r="B920" s="10"/>
    </row>
    <row r="921" spans="2:2">
      <c r="B921" s="10"/>
    </row>
    <row r="922" spans="2:2">
      <c r="B922" s="10"/>
    </row>
    <row r="923" spans="2:2">
      <c r="B923" s="10"/>
    </row>
    <row r="924" spans="2:2">
      <c r="B924" s="10"/>
    </row>
    <row r="925" spans="2:2">
      <c r="B925" s="10"/>
    </row>
    <row r="926" spans="2:2">
      <c r="B926" s="10"/>
    </row>
    <row r="927" spans="2:2">
      <c r="B927" s="10"/>
    </row>
    <row r="928" spans="2:2">
      <c r="B928" s="10"/>
    </row>
    <row r="929" spans="2:2">
      <c r="B929" s="10"/>
    </row>
    <row r="930" spans="2:2">
      <c r="B930" s="10"/>
    </row>
    <row r="931" spans="2:2">
      <c r="B931" s="10"/>
    </row>
    <row r="932" spans="2:2">
      <c r="B932" s="10"/>
    </row>
    <row r="933" spans="2:2">
      <c r="B933" s="10"/>
    </row>
    <row r="934" spans="2:2">
      <c r="B934" s="10"/>
    </row>
    <row r="935" spans="2:2">
      <c r="B935" s="10"/>
    </row>
    <row r="936" spans="2:2">
      <c r="B936" s="10"/>
    </row>
    <row r="937" spans="2:2">
      <c r="B937" s="10"/>
    </row>
    <row r="938" spans="2:2">
      <c r="B938" s="10"/>
    </row>
    <row r="939" spans="2:2">
      <c r="B939" s="10"/>
    </row>
    <row r="940" spans="2:2">
      <c r="B940" s="10"/>
    </row>
    <row r="941" spans="2:2">
      <c r="B941" s="10"/>
    </row>
    <row r="942" spans="2:2">
      <c r="B942" s="10"/>
    </row>
    <row r="943" spans="2:2">
      <c r="B943" s="10"/>
    </row>
    <row r="944" spans="2:2">
      <c r="B944" s="10"/>
    </row>
    <row r="945" spans="2:2">
      <c r="B945" s="10"/>
    </row>
    <row r="946" spans="2:2">
      <c r="B946" s="10"/>
    </row>
    <row r="947" spans="2:2">
      <c r="B947" s="10"/>
    </row>
    <row r="948" spans="2:2">
      <c r="B948" s="10"/>
    </row>
    <row r="949" spans="2:2">
      <c r="B949" s="10"/>
    </row>
    <row r="950" spans="2:2">
      <c r="B950" s="10"/>
    </row>
    <row r="951" spans="2:2">
      <c r="B951" s="10"/>
    </row>
    <row r="952" spans="2:2">
      <c r="B952" s="10"/>
    </row>
    <row r="953" spans="2:2">
      <c r="B953" s="10"/>
    </row>
    <row r="954" spans="2:2">
      <c r="B954" s="10"/>
    </row>
    <row r="955" spans="2:2">
      <c r="B955" s="10"/>
    </row>
    <row r="956" spans="2:2">
      <c r="B956" s="10"/>
    </row>
    <row r="957" spans="2:2">
      <c r="B957" s="10"/>
    </row>
    <row r="958" spans="2:2">
      <c r="B958" s="10"/>
    </row>
    <row r="959" spans="2:2">
      <c r="B959" s="10"/>
    </row>
    <row r="960" spans="2:2">
      <c r="B960" s="10"/>
    </row>
    <row r="961" spans="2:2">
      <c r="B961" s="10"/>
    </row>
    <row r="962" spans="2:2">
      <c r="B962" s="10"/>
    </row>
    <row r="963" spans="2:2">
      <c r="B963" s="10"/>
    </row>
    <row r="964" spans="2:2">
      <c r="B964" s="10"/>
    </row>
    <row r="965" spans="2:2">
      <c r="B965" s="10"/>
    </row>
    <row r="966" spans="2:2">
      <c r="B966" s="10"/>
    </row>
    <row r="967" spans="2:2">
      <c r="B967" s="10"/>
    </row>
    <row r="968" spans="2:2">
      <c r="B968" s="10"/>
    </row>
    <row r="969" spans="2:2">
      <c r="B969" s="10"/>
    </row>
    <row r="970" spans="2:2">
      <c r="B970" s="10"/>
    </row>
    <row r="971" spans="2:2">
      <c r="B971" s="10"/>
    </row>
    <row r="972" spans="2:2">
      <c r="B972" s="10"/>
    </row>
    <row r="973" spans="2:2">
      <c r="B973" s="10"/>
    </row>
    <row r="974" spans="2:2">
      <c r="B974" s="10"/>
    </row>
    <row r="975" spans="2:2">
      <c r="B975" s="10"/>
    </row>
    <row r="976" spans="2:2">
      <c r="B976" s="10"/>
    </row>
    <row r="977" spans="2:2">
      <c r="B977" s="10"/>
    </row>
    <row r="978" spans="2:2">
      <c r="B978" s="10"/>
    </row>
    <row r="979" spans="2:2">
      <c r="B979" s="10"/>
    </row>
    <row r="980" spans="2:2">
      <c r="B980" s="10"/>
    </row>
    <row r="981" spans="2:2">
      <c r="B981" s="10"/>
    </row>
    <row r="982" spans="2:2">
      <c r="B982" s="10"/>
    </row>
    <row r="983" spans="2:2">
      <c r="B983" s="10"/>
    </row>
    <row r="984" spans="2:2">
      <c r="B984" s="10"/>
    </row>
    <row r="985" spans="2:2">
      <c r="B985" s="10"/>
    </row>
    <row r="986" spans="2:2">
      <c r="B986" s="10"/>
    </row>
    <row r="987" spans="2:2">
      <c r="B987" s="10"/>
    </row>
    <row r="988" spans="2:2">
      <c r="B988" s="10"/>
    </row>
    <row r="989" spans="2:2">
      <c r="B989" s="10"/>
    </row>
    <row r="990" spans="2:2">
      <c r="B990" s="10"/>
    </row>
    <row r="991" spans="2:2">
      <c r="B991" s="10"/>
    </row>
    <row r="992" spans="2:2">
      <c r="B992" s="10"/>
    </row>
    <row r="993" spans="2:2">
      <c r="B993" s="10"/>
    </row>
    <row r="994" spans="2:2">
      <c r="B994" s="10"/>
    </row>
    <row r="995" spans="2:2">
      <c r="B995" s="10"/>
    </row>
    <row r="996" spans="2:2">
      <c r="B996" s="10"/>
    </row>
    <row r="997" spans="2:2">
      <c r="B997" s="10"/>
    </row>
    <row r="998" spans="2:2">
      <c r="B998" s="10"/>
    </row>
    <row r="999" spans="2:2">
      <c r="B999" s="10"/>
    </row>
    <row r="1000" spans="2:2">
      <c r="B1000" s="10"/>
    </row>
    <row r="1001" spans="2:2">
      <c r="B1001" s="10"/>
    </row>
    <row r="1002" spans="2:2">
      <c r="B1002" s="10"/>
    </row>
    <row r="1003" spans="2:2">
      <c r="B1003" s="10"/>
    </row>
    <row r="1004" spans="2:2">
      <c r="B1004" s="10"/>
    </row>
    <row r="1005" spans="2:2">
      <c r="B1005" s="10"/>
    </row>
    <row r="1006" spans="2:2">
      <c r="B1006" s="10"/>
    </row>
    <row r="1007" spans="2:2">
      <c r="B1007" s="10"/>
    </row>
    <row r="1008" spans="2:2">
      <c r="B1008" s="10"/>
    </row>
    <row r="1009" spans="2:2">
      <c r="B1009" s="10"/>
    </row>
    <row r="1010" spans="2:2">
      <c r="B1010" s="10"/>
    </row>
    <row r="1011" spans="2:2">
      <c r="B1011" s="10"/>
    </row>
    <row r="1012" spans="2:2">
      <c r="B1012" s="10"/>
    </row>
    <row r="1013" spans="2:2">
      <c r="B1013" s="10"/>
    </row>
    <row r="1014" spans="2:2">
      <c r="B1014" s="10"/>
    </row>
    <row r="1015" spans="2:2">
      <c r="B1015" s="10"/>
    </row>
    <row r="1016" spans="2:2">
      <c r="B1016" s="10"/>
    </row>
    <row r="1017" spans="2:2">
      <c r="B1017" s="10"/>
    </row>
    <row r="1018" spans="2:2">
      <c r="B1018" s="10"/>
    </row>
    <row r="1019" spans="2:2">
      <c r="B1019" s="10"/>
    </row>
    <row r="1020" spans="2:2">
      <c r="B1020" s="10"/>
    </row>
    <row r="1021" spans="2:2">
      <c r="B1021" s="10"/>
    </row>
    <row r="1022" spans="2:2">
      <c r="B1022" s="10"/>
    </row>
    <row r="1023" spans="2:2">
      <c r="B1023" s="10"/>
    </row>
    <row r="1024" spans="2:2">
      <c r="B1024" s="10"/>
    </row>
    <row r="1025" spans="2:2">
      <c r="B1025" s="10"/>
    </row>
    <row r="1026" spans="2:2">
      <c r="B1026" s="10"/>
    </row>
    <row r="1027" spans="2:2">
      <c r="B1027" s="10"/>
    </row>
    <row r="1028" spans="2:2">
      <c r="B1028" s="10"/>
    </row>
    <row r="1029" spans="2:2">
      <c r="B1029" s="10"/>
    </row>
    <row r="1030" spans="2:2">
      <c r="B1030" s="10"/>
    </row>
    <row r="1031" spans="2:2">
      <c r="B1031" s="10"/>
    </row>
    <row r="1032" spans="2:2">
      <c r="B1032" s="10"/>
    </row>
    <row r="1033" spans="2:2">
      <c r="B1033" s="10"/>
    </row>
    <row r="1034" spans="2:2">
      <c r="B1034" s="10"/>
    </row>
    <row r="1035" spans="2:2">
      <c r="B1035" s="10"/>
    </row>
    <row r="1036" spans="2:2">
      <c r="B1036" s="10"/>
    </row>
    <row r="1037" spans="2:2">
      <c r="B1037" s="10"/>
    </row>
    <row r="1038" spans="2:2">
      <c r="B1038" s="10"/>
    </row>
    <row r="1039" spans="2:2">
      <c r="B1039" s="10"/>
    </row>
    <row r="1040" spans="2:2">
      <c r="B1040" s="10"/>
    </row>
    <row r="1041" spans="2:2">
      <c r="B1041" s="10"/>
    </row>
    <row r="1042" spans="2:2">
      <c r="B1042" s="10"/>
    </row>
    <row r="1043" spans="2:2">
      <c r="B1043" s="10"/>
    </row>
    <row r="1044" spans="2:2">
      <c r="B1044" s="10"/>
    </row>
    <row r="1045" spans="2:2">
      <c r="B1045" s="10"/>
    </row>
    <row r="1046" spans="2:2">
      <c r="B1046" s="10"/>
    </row>
    <row r="1047" spans="2:2">
      <c r="B1047" s="10"/>
    </row>
    <row r="1048" spans="2:2">
      <c r="B1048" s="10"/>
    </row>
    <row r="1049" spans="2:2">
      <c r="B1049" s="10"/>
    </row>
    <row r="1050" spans="2:2">
      <c r="B1050" s="10"/>
    </row>
    <row r="1051" spans="2:2">
      <c r="B1051" s="10"/>
    </row>
    <row r="1052" spans="2:2">
      <c r="B1052" s="10"/>
    </row>
    <row r="1053" spans="2:2">
      <c r="B1053" s="10"/>
    </row>
    <row r="1054" spans="2:2">
      <c r="B1054" s="10"/>
    </row>
    <row r="1055" spans="2:2">
      <c r="B1055" s="10"/>
    </row>
    <row r="1056" spans="2:2">
      <c r="B1056" s="10"/>
    </row>
    <row r="1057" spans="2:2">
      <c r="B1057" s="10"/>
    </row>
    <row r="1058" spans="2:2">
      <c r="B1058" s="10"/>
    </row>
    <row r="1059" spans="2:2">
      <c r="B1059" s="10"/>
    </row>
    <row r="1060" spans="2:2">
      <c r="B1060" s="10"/>
    </row>
    <row r="1061" spans="2:2">
      <c r="B1061" s="10"/>
    </row>
    <row r="1062" spans="2:2">
      <c r="B1062" s="10"/>
    </row>
    <row r="1063" spans="2:2">
      <c r="B1063" s="10"/>
    </row>
    <row r="1064" spans="2:2">
      <c r="B1064" s="10"/>
    </row>
    <row r="1065" spans="2:2">
      <c r="B1065" s="10"/>
    </row>
    <row r="1066" spans="2:2">
      <c r="B1066" s="10"/>
    </row>
    <row r="1067" spans="2:2">
      <c r="B1067" s="10"/>
    </row>
    <row r="1068" spans="2:2">
      <c r="B1068" s="10"/>
    </row>
    <row r="1069" spans="2:2">
      <c r="B1069" s="10"/>
    </row>
    <row r="1070" spans="2:2">
      <c r="B1070" s="10"/>
    </row>
    <row r="1071" spans="2:2">
      <c r="B1071" s="10"/>
    </row>
    <row r="1072" spans="2:2">
      <c r="B1072" s="10"/>
    </row>
    <row r="1073" spans="2:2">
      <c r="B1073" s="10"/>
    </row>
    <row r="1074" spans="2:2">
      <c r="B1074" s="10"/>
    </row>
    <row r="1075" spans="2:2">
      <c r="B1075" s="10"/>
    </row>
    <row r="1076" spans="2:2">
      <c r="B1076" s="10"/>
    </row>
    <row r="1077" spans="2:2">
      <c r="B1077" s="10"/>
    </row>
    <row r="1078" spans="2:2">
      <c r="B1078" s="10"/>
    </row>
    <row r="1079" spans="2:2">
      <c r="B1079" s="10"/>
    </row>
    <row r="1080" spans="2:2">
      <c r="B1080" s="10"/>
    </row>
    <row r="1081" spans="2:2">
      <c r="B1081" s="10"/>
    </row>
    <row r="1082" spans="2:2">
      <c r="B1082" s="10"/>
    </row>
    <row r="1083" spans="2:2">
      <c r="B1083" s="10"/>
    </row>
    <row r="1084" spans="2:2">
      <c r="B1084" s="10"/>
    </row>
    <row r="1085" spans="2:2">
      <c r="B1085" s="10"/>
    </row>
    <row r="1086" spans="2:2">
      <c r="B1086" s="10"/>
    </row>
    <row r="1087" spans="2:2">
      <c r="B1087" s="10"/>
    </row>
    <row r="1088" spans="2:2">
      <c r="B1088" s="10"/>
    </row>
    <row r="1089" spans="2:2">
      <c r="B1089" s="10"/>
    </row>
    <row r="1090" spans="2:2">
      <c r="B1090" s="10"/>
    </row>
    <row r="1091" spans="2:2">
      <c r="B1091" s="10"/>
    </row>
    <row r="1092" spans="2:2">
      <c r="B1092" s="10"/>
    </row>
    <row r="1093" spans="2:2">
      <c r="B1093" s="10"/>
    </row>
    <row r="1094" spans="2:2">
      <c r="B1094" s="10"/>
    </row>
    <row r="1095" spans="2:2">
      <c r="B1095" s="10"/>
    </row>
    <row r="1096" spans="2:2">
      <c r="B1096" s="10"/>
    </row>
    <row r="1097" spans="2:2">
      <c r="B1097" s="10"/>
    </row>
    <row r="1098" spans="2:2">
      <c r="B1098" s="10"/>
    </row>
    <row r="1099" spans="2:2">
      <c r="B1099" s="10"/>
    </row>
    <row r="1100" spans="2:2">
      <c r="B1100" s="10"/>
    </row>
    <row r="1101" spans="2:2">
      <c r="B1101" s="10"/>
    </row>
    <row r="1102" spans="2:2">
      <c r="B1102" s="10"/>
    </row>
    <row r="1103" spans="2:2">
      <c r="B1103" s="10"/>
    </row>
    <row r="1104" spans="2:2">
      <c r="B1104" s="10"/>
    </row>
    <row r="1105" spans="2:2">
      <c r="B1105" s="10"/>
    </row>
    <row r="1106" spans="2:2">
      <c r="B1106" s="10"/>
    </row>
    <row r="1107" spans="2:2">
      <c r="B1107" s="10"/>
    </row>
    <row r="1108" spans="2:2">
      <c r="B1108" s="10"/>
    </row>
    <row r="1109" spans="2:2">
      <c r="B1109" s="10"/>
    </row>
    <row r="1110" spans="2:2">
      <c r="B1110" s="10"/>
    </row>
    <row r="1111" spans="2:2">
      <c r="B1111" s="10"/>
    </row>
    <row r="1112" spans="2:2">
      <c r="B1112" s="10"/>
    </row>
    <row r="1113" spans="2:2">
      <c r="B1113" s="10"/>
    </row>
    <row r="1114" spans="2:2">
      <c r="B1114" s="10"/>
    </row>
    <row r="1115" spans="2:2">
      <c r="B1115" s="10"/>
    </row>
    <row r="1116" spans="2:2">
      <c r="B1116" s="10"/>
    </row>
    <row r="1117" spans="2:2">
      <c r="B1117" s="10"/>
    </row>
    <row r="1118" spans="2:2">
      <c r="B1118" s="10"/>
    </row>
    <row r="1119" spans="2:2">
      <c r="B1119" s="10"/>
    </row>
    <row r="1120" spans="2:2">
      <c r="B1120" s="10"/>
    </row>
    <row r="1121" spans="2:2">
      <c r="B1121" s="10"/>
    </row>
    <row r="1122" spans="2:2">
      <c r="B1122" s="10"/>
    </row>
    <row r="1123" spans="2:2">
      <c r="B1123" s="10"/>
    </row>
    <row r="1124" spans="2:2">
      <c r="B1124" s="10"/>
    </row>
    <row r="1125" spans="2:2">
      <c r="B1125" s="10"/>
    </row>
    <row r="1126" spans="2:2">
      <c r="B1126" s="10"/>
    </row>
    <row r="1127" spans="2:2">
      <c r="B1127" s="10"/>
    </row>
    <row r="1128" spans="2:2">
      <c r="B1128" s="10"/>
    </row>
    <row r="1129" spans="2:2">
      <c r="B1129" s="10"/>
    </row>
    <row r="1130" spans="2:2">
      <c r="B1130" s="10"/>
    </row>
    <row r="1131" spans="2:2">
      <c r="B1131" s="10"/>
    </row>
    <row r="1132" spans="2:2">
      <c r="B1132" s="10"/>
    </row>
    <row r="1133" spans="2:2">
      <c r="B1133" s="10"/>
    </row>
    <row r="1134" spans="2:2">
      <c r="B1134" s="10"/>
    </row>
    <row r="1135" spans="2:2">
      <c r="B1135" s="10"/>
    </row>
    <row r="1136" spans="2:2">
      <c r="B1136" s="10"/>
    </row>
    <row r="1137" spans="2:2">
      <c r="B1137" s="10"/>
    </row>
    <row r="1138" spans="2:2">
      <c r="B1138" s="10"/>
    </row>
    <row r="1139" spans="2:2">
      <c r="B1139" s="10"/>
    </row>
    <row r="1140" spans="2:2">
      <c r="B1140" s="10"/>
    </row>
    <row r="1141" spans="2:2">
      <c r="B1141" s="10"/>
    </row>
    <row r="1142" spans="2:2">
      <c r="B1142" s="10"/>
    </row>
    <row r="1143" spans="2:2">
      <c r="B1143" s="10"/>
    </row>
    <row r="1144" spans="2:2">
      <c r="B1144" s="10"/>
    </row>
    <row r="1145" spans="2:2">
      <c r="B1145" s="10"/>
    </row>
    <row r="1146" spans="2:2">
      <c r="B1146" s="10"/>
    </row>
    <row r="1147" spans="2:2">
      <c r="B1147" s="10"/>
    </row>
    <row r="1148" spans="2:2">
      <c r="B1148" s="10"/>
    </row>
    <row r="1149" spans="2:2">
      <c r="B1149" s="10"/>
    </row>
    <row r="1150" spans="2:2">
      <c r="B1150" s="10"/>
    </row>
    <row r="1151" spans="2:2">
      <c r="B1151" s="10"/>
    </row>
    <row r="1152" spans="2:2">
      <c r="B1152" s="10"/>
    </row>
    <row r="1153" spans="2:2">
      <c r="B1153" s="10"/>
    </row>
    <row r="1154" spans="2:2">
      <c r="B1154" s="10"/>
    </row>
    <row r="1155" spans="2:2">
      <c r="B1155" s="10"/>
    </row>
    <row r="1156" spans="2:2">
      <c r="B1156" s="10"/>
    </row>
    <row r="1157" spans="2:2">
      <c r="B1157" s="10"/>
    </row>
    <row r="1158" spans="2:2">
      <c r="B1158" s="10"/>
    </row>
    <row r="1159" spans="2:2">
      <c r="B1159" s="10"/>
    </row>
    <row r="1160" spans="2:2">
      <c r="B1160" s="10"/>
    </row>
    <row r="1161" spans="2:2">
      <c r="B1161" s="10"/>
    </row>
    <row r="1162" spans="2:2">
      <c r="B1162" s="10"/>
    </row>
    <row r="1163" spans="2:2">
      <c r="B1163" s="10"/>
    </row>
    <row r="1164" spans="2:2">
      <c r="B1164" s="10"/>
    </row>
    <row r="1165" spans="2:2">
      <c r="B1165" s="10"/>
    </row>
    <row r="1166" spans="2:2">
      <c r="B1166" s="10"/>
    </row>
    <row r="1167" spans="2:2">
      <c r="B1167" s="10"/>
    </row>
    <row r="1168" spans="2:2">
      <c r="B1168" s="10"/>
    </row>
    <row r="1169" spans="2:2">
      <c r="B1169" s="10"/>
    </row>
    <row r="1170" spans="2:2">
      <c r="B1170" s="10"/>
    </row>
    <row r="1171" spans="2:2">
      <c r="B1171" s="10"/>
    </row>
    <row r="1172" spans="2:2">
      <c r="B1172" s="10"/>
    </row>
    <row r="1173" spans="2:2">
      <c r="B1173" s="10"/>
    </row>
    <row r="1174" spans="2:2">
      <c r="B1174" s="10"/>
    </row>
    <row r="1175" spans="2:2">
      <c r="B1175" s="10"/>
    </row>
    <row r="1176" spans="2:2">
      <c r="B1176" s="10"/>
    </row>
    <row r="1177" spans="2:2">
      <c r="B1177" s="10"/>
    </row>
    <row r="1178" spans="2:2">
      <c r="B1178" s="10"/>
    </row>
    <row r="1179" spans="2:2">
      <c r="B1179" s="10"/>
    </row>
    <row r="1180" spans="2:2">
      <c r="B1180" s="10"/>
    </row>
    <row r="1181" spans="2:2">
      <c r="B1181" s="10"/>
    </row>
    <row r="1182" spans="2:2">
      <c r="B1182" s="10"/>
    </row>
    <row r="1183" spans="2:2">
      <c r="B1183" s="10"/>
    </row>
    <row r="1184" spans="2:2">
      <c r="B1184" s="10"/>
    </row>
    <row r="1185" spans="2:2">
      <c r="B1185" s="10"/>
    </row>
    <row r="1186" spans="2:2">
      <c r="B1186" s="10"/>
    </row>
    <row r="1187" spans="2:2">
      <c r="B1187" s="10"/>
    </row>
    <row r="1188" spans="2:2">
      <c r="B1188" s="10"/>
    </row>
    <row r="1189" spans="2:2">
      <c r="B1189" s="10"/>
    </row>
    <row r="1190" spans="2:2">
      <c r="B1190" s="10"/>
    </row>
    <row r="1191" spans="2:2">
      <c r="B1191" s="10"/>
    </row>
    <row r="1192" spans="2:2">
      <c r="B1192" s="10"/>
    </row>
    <row r="1193" spans="2:2">
      <c r="B1193" s="10"/>
    </row>
    <row r="1194" spans="2:2">
      <c r="B1194" s="10"/>
    </row>
    <row r="1195" spans="2:2">
      <c r="B1195" s="10"/>
    </row>
    <row r="1196" spans="2:2">
      <c r="B1196" s="10"/>
    </row>
    <row r="1197" spans="2:2">
      <c r="B1197" s="10"/>
    </row>
    <row r="1198" spans="2:2">
      <c r="B1198" s="10"/>
    </row>
    <row r="1199" spans="2:2">
      <c r="B1199" s="10"/>
    </row>
    <row r="1200" spans="2:2">
      <c r="B1200" s="10"/>
    </row>
    <row r="1201" spans="2:2">
      <c r="B1201" s="10"/>
    </row>
    <row r="1202" spans="2:2">
      <c r="B1202" s="10"/>
    </row>
    <row r="1203" spans="2:2">
      <c r="B1203" s="10"/>
    </row>
    <row r="1204" spans="2:2">
      <c r="B1204" s="10"/>
    </row>
    <row r="1205" spans="2:2">
      <c r="B1205" s="10"/>
    </row>
    <row r="1206" spans="2:2">
      <c r="B1206" s="10"/>
    </row>
    <row r="1207" spans="2:2">
      <c r="B1207" s="10"/>
    </row>
    <row r="1208" spans="2:2">
      <c r="B1208" s="10"/>
    </row>
    <row r="1209" spans="2:2">
      <c r="B1209" s="10"/>
    </row>
    <row r="1210" spans="2:2">
      <c r="B1210" s="10"/>
    </row>
    <row r="1211" spans="2:2">
      <c r="B1211" s="10"/>
    </row>
    <row r="1212" spans="2:2">
      <c r="B1212" s="10"/>
    </row>
    <row r="1213" spans="2:2">
      <c r="B1213" s="10"/>
    </row>
    <row r="1214" spans="2:2">
      <c r="B1214" s="10"/>
    </row>
    <row r="1215" spans="2:2">
      <c r="B1215" s="10"/>
    </row>
    <row r="1216" spans="2:2">
      <c r="B1216" s="10"/>
    </row>
    <row r="1217" spans="2:2">
      <c r="B1217" s="10"/>
    </row>
    <row r="1218" spans="2:2">
      <c r="B1218" s="10"/>
    </row>
    <row r="1219" spans="2:2">
      <c r="B1219" s="10"/>
    </row>
    <row r="1220" spans="2:2">
      <c r="B1220" s="10"/>
    </row>
    <row r="1221" spans="2:2">
      <c r="B1221" s="10"/>
    </row>
    <row r="1222" spans="2:2">
      <c r="B1222" s="10"/>
    </row>
    <row r="1223" spans="2:2">
      <c r="B1223" s="10"/>
    </row>
    <row r="1224" spans="2:2">
      <c r="B1224" s="10"/>
    </row>
    <row r="1225" spans="2:2">
      <c r="B1225" s="10"/>
    </row>
    <row r="1226" spans="2:2">
      <c r="B1226" s="10"/>
    </row>
    <row r="1227" spans="2:2">
      <c r="B1227" s="10"/>
    </row>
    <row r="1228" spans="2:2">
      <c r="B1228" s="10"/>
    </row>
    <row r="1229" spans="2:2">
      <c r="B1229" s="10"/>
    </row>
    <row r="1230" spans="2:2">
      <c r="B1230" s="10"/>
    </row>
    <row r="1231" spans="2:2">
      <c r="B1231" s="10"/>
    </row>
    <row r="1232" spans="2:2">
      <c r="B1232" s="10"/>
    </row>
    <row r="1233" spans="2:2">
      <c r="B1233" s="10"/>
    </row>
    <row r="1234" spans="2:2">
      <c r="B1234" s="10"/>
    </row>
    <row r="1235" spans="2:2">
      <c r="B1235" s="10"/>
    </row>
    <row r="1236" spans="2:2">
      <c r="B1236" s="10"/>
    </row>
    <row r="1237" spans="2:2">
      <c r="B1237" s="10"/>
    </row>
    <row r="1238" spans="2:2">
      <c r="B1238" s="10"/>
    </row>
    <row r="1239" spans="2:2">
      <c r="B1239" s="10"/>
    </row>
    <row r="1240" spans="2:2">
      <c r="B1240" s="10"/>
    </row>
    <row r="1241" spans="2:2">
      <c r="B1241" s="10"/>
    </row>
    <row r="1242" spans="2:2">
      <c r="B1242" s="10"/>
    </row>
    <row r="1243" spans="2:2">
      <c r="B1243" s="10"/>
    </row>
    <row r="1244" spans="2:2">
      <c r="B1244" s="10"/>
    </row>
    <row r="1245" spans="2:2">
      <c r="B1245" s="10"/>
    </row>
    <row r="1246" spans="2:2">
      <c r="B1246" s="10"/>
    </row>
    <row r="1247" spans="2:2">
      <c r="B1247" s="10"/>
    </row>
    <row r="1248" spans="2:2">
      <c r="B1248" s="10"/>
    </row>
    <row r="1249" spans="2:2">
      <c r="B1249" s="10"/>
    </row>
    <row r="1250" spans="2:2">
      <c r="B1250" s="10"/>
    </row>
    <row r="1251" spans="2:2">
      <c r="B1251" s="10"/>
    </row>
    <row r="1252" spans="2:2">
      <c r="B1252" s="10"/>
    </row>
    <row r="1253" spans="2:2">
      <c r="B1253" s="10"/>
    </row>
    <row r="1254" spans="2:2">
      <c r="B1254" s="10"/>
    </row>
    <row r="1255" spans="2:2">
      <c r="B1255" s="10"/>
    </row>
    <row r="1256" spans="2:2">
      <c r="B1256" s="10"/>
    </row>
    <row r="1257" spans="2:2">
      <c r="B1257" s="10"/>
    </row>
    <row r="1258" spans="2:2">
      <c r="B1258" s="10"/>
    </row>
    <row r="1259" spans="2:2">
      <c r="B1259" s="10"/>
    </row>
    <row r="1260" spans="2:2">
      <c r="B1260" s="10"/>
    </row>
    <row r="1261" spans="2:2">
      <c r="B1261" s="10"/>
    </row>
    <row r="1262" spans="2:2">
      <c r="B1262" s="10"/>
    </row>
    <row r="1263" spans="2:2">
      <c r="B1263" s="10"/>
    </row>
    <row r="1264" spans="2:2">
      <c r="B1264" s="10"/>
    </row>
    <row r="1265" spans="2:2">
      <c r="B1265" s="10"/>
    </row>
    <row r="1266" spans="2:2">
      <c r="B1266" s="10"/>
    </row>
    <row r="1267" spans="2:2">
      <c r="B1267" s="10"/>
    </row>
    <row r="1268" spans="2:2">
      <c r="B1268" s="10"/>
    </row>
    <row r="1269" spans="2:2">
      <c r="B1269" s="10"/>
    </row>
    <row r="1270" spans="2:2">
      <c r="B1270" s="10"/>
    </row>
    <row r="1271" spans="2:2">
      <c r="B1271" s="10"/>
    </row>
    <row r="1272" spans="2:2">
      <c r="B1272" s="10"/>
    </row>
    <row r="1273" spans="2:2">
      <c r="B1273" s="10"/>
    </row>
    <row r="1274" spans="2:2">
      <c r="B1274" s="10"/>
    </row>
    <row r="1275" spans="2:2">
      <c r="B1275" s="10"/>
    </row>
    <row r="1276" spans="2:2">
      <c r="B1276" s="10"/>
    </row>
    <row r="1277" spans="2:2">
      <c r="B1277" s="10"/>
    </row>
    <row r="1278" spans="2:2">
      <c r="B1278" s="10"/>
    </row>
    <row r="1279" spans="2:2">
      <c r="B1279" s="10"/>
    </row>
    <row r="1280" spans="2:2">
      <c r="B1280" s="10"/>
    </row>
    <row r="1281" spans="2:2">
      <c r="B1281" s="10"/>
    </row>
    <row r="1282" spans="2:2">
      <c r="B1282" s="10"/>
    </row>
    <row r="1283" spans="2:2">
      <c r="B1283" s="10"/>
    </row>
    <row r="1284" spans="2:2">
      <c r="B1284" s="10"/>
    </row>
    <row r="1285" spans="2:2">
      <c r="B1285" s="10"/>
    </row>
    <row r="1286" spans="2:2">
      <c r="B1286" s="10"/>
    </row>
    <row r="1287" spans="2:2">
      <c r="B1287" s="10"/>
    </row>
    <row r="1288" spans="2:2">
      <c r="B1288" s="10"/>
    </row>
    <row r="1289" spans="2:2">
      <c r="B1289" s="10"/>
    </row>
    <row r="1290" spans="2:2">
      <c r="B1290" s="10"/>
    </row>
    <row r="1291" spans="2:2">
      <c r="B1291" s="10"/>
    </row>
    <row r="1292" spans="2:2">
      <c r="B1292" s="10"/>
    </row>
    <row r="1293" spans="2:2">
      <c r="B1293" s="10"/>
    </row>
    <row r="1294" spans="2:2">
      <c r="B1294" s="10"/>
    </row>
    <row r="1295" spans="2:2">
      <c r="B1295" s="10"/>
    </row>
    <row r="1296" spans="2:2">
      <c r="B1296" s="10"/>
    </row>
    <row r="1297" spans="2:2">
      <c r="B1297" s="10"/>
    </row>
    <row r="1298" spans="2:2">
      <c r="B1298" s="10"/>
    </row>
    <row r="1299" spans="2:2">
      <c r="B1299" s="10"/>
    </row>
    <row r="1300" spans="2:2">
      <c r="B1300" s="10"/>
    </row>
    <row r="1301" spans="2:2">
      <c r="B1301" s="10"/>
    </row>
    <row r="1302" spans="2:2">
      <c r="B1302" s="10"/>
    </row>
    <row r="1303" spans="2:2">
      <c r="B1303" s="10"/>
    </row>
    <row r="1304" spans="2:2">
      <c r="B1304" s="10"/>
    </row>
    <row r="1305" spans="2:2">
      <c r="B1305" s="10"/>
    </row>
    <row r="1306" spans="2:2">
      <c r="B1306" s="10"/>
    </row>
    <row r="1307" spans="2:2">
      <c r="B1307" s="10"/>
    </row>
    <row r="1308" spans="2:2">
      <c r="B1308" s="10"/>
    </row>
    <row r="1309" spans="2:2">
      <c r="B1309" s="10"/>
    </row>
    <row r="1310" spans="2:2">
      <c r="B1310" s="10"/>
    </row>
    <row r="1311" spans="2:2">
      <c r="B1311" s="10"/>
    </row>
    <row r="1312" spans="2:2">
      <c r="B1312" s="10"/>
    </row>
    <row r="1313" spans="2:2">
      <c r="B1313" s="10"/>
    </row>
    <row r="1314" spans="2:2">
      <c r="B1314" s="10"/>
    </row>
    <row r="1315" spans="2:2">
      <c r="B1315" s="10"/>
    </row>
    <row r="1316" spans="2:2">
      <c r="B1316" s="10"/>
    </row>
    <row r="1317" spans="2:2">
      <c r="B1317" s="10"/>
    </row>
    <row r="1318" spans="2:2">
      <c r="B1318" s="10"/>
    </row>
    <row r="1319" spans="2:2">
      <c r="B1319" s="10"/>
    </row>
    <row r="1320" spans="2:2">
      <c r="B1320" s="10"/>
    </row>
    <row r="1321" spans="2:2">
      <c r="B1321" s="10"/>
    </row>
    <row r="1322" spans="2:2">
      <c r="B1322" s="10"/>
    </row>
    <row r="1323" spans="2:2">
      <c r="B1323" s="10"/>
    </row>
    <row r="1324" spans="2:2">
      <c r="B1324" s="10"/>
    </row>
    <row r="1325" spans="2:2">
      <c r="B1325" s="10"/>
    </row>
    <row r="1326" spans="2:2">
      <c r="B1326" s="10"/>
    </row>
    <row r="1327" spans="2:2">
      <c r="B1327" s="10"/>
    </row>
    <row r="1328" spans="2:2">
      <c r="B1328" s="10"/>
    </row>
    <row r="1329" spans="2:2">
      <c r="B1329" s="10"/>
    </row>
    <row r="1330" spans="2:2">
      <c r="B1330" s="10"/>
    </row>
    <row r="1331" spans="2:2">
      <c r="B1331" s="10"/>
    </row>
    <row r="1332" spans="2:2">
      <c r="B1332" s="10"/>
    </row>
    <row r="1333" spans="2:2">
      <c r="B1333" s="10"/>
    </row>
    <row r="1334" spans="2:2">
      <c r="B1334" s="10"/>
    </row>
    <row r="1335" spans="2:2">
      <c r="B1335" s="10"/>
    </row>
    <row r="1336" spans="2:2">
      <c r="B1336" s="10"/>
    </row>
    <row r="1337" spans="2:2">
      <c r="B1337" s="10"/>
    </row>
    <row r="1338" spans="2:2">
      <c r="B1338" s="10"/>
    </row>
    <row r="1339" spans="2:2">
      <c r="B1339" s="10"/>
    </row>
    <row r="1340" spans="2:2">
      <c r="B1340" s="10"/>
    </row>
    <row r="1341" spans="2:2">
      <c r="B1341" s="10"/>
    </row>
    <row r="1342" spans="2:2">
      <c r="B1342" s="10"/>
    </row>
    <row r="1343" spans="2:2">
      <c r="B1343" s="10"/>
    </row>
    <row r="1344" spans="2:2">
      <c r="B1344" s="10"/>
    </row>
    <row r="1345" spans="2:2">
      <c r="B1345" s="10"/>
    </row>
    <row r="1346" spans="2:2">
      <c r="B1346" s="10"/>
    </row>
    <row r="1347" spans="2:2">
      <c r="B1347" s="10"/>
    </row>
    <row r="1348" spans="2:2">
      <c r="B1348" s="10"/>
    </row>
    <row r="1349" spans="2:2">
      <c r="B1349" s="10"/>
    </row>
    <row r="1350" spans="2:2">
      <c r="B1350" s="10"/>
    </row>
    <row r="1351" spans="2:2">
      <c r="B1351" s="10"/>
    </row>
    <row r="1352" spans="2:2">
      <c r="B1352" s="10"/>
    </row>
    <row r="1353" spans="2:2">
      <c r="B1353" s="10"/>
    </row>
    <row r="1354" spans="2:2">
      <c r="B1354" s="10"/>
    </row>
    <row r="1355" spans="2:2">
      <c r="B1355" s="10"/>
    </row>
    <row r="1356" spans="2:2">
      <c r="B1356" s="10"/>
    </row>
    <row r="1357" spans="2:2">
      <c r="B1357" s="10"/>
    </row>
    <row r="1358" spans="2:2">
      <c r="B1358" s="10"/>
    </row>
    <row r="1359" spans="2:2">
      <c r="B1359" s="10"/>
    </row>
    <row r="1360" spans="2:2">
      <c r="B1360" s="10"/>
    </row>
    <row r="1361" spans="2:2">
      <c r="B1361" s="10"/>
    </row>
    <row r="1362" spans="2:2">
      <c r="B1362" s="10"/>
    </row>
    <row r="1363" spans="2:2">
      <c r="B1363" s="10"/>
    </row>
    <row r="1364" spans="2:2">
      <c r="B1364" s="10"/>
    </row>
    <row r="1365" spans="2:2">
      <c r="B1365" s="10"/>
    </row>
    <row r="1366" spans="2:2">
      <c r="B1366" s="10"/>
    </row>
    <row r="1367" spans="2:2">
      <c r="B1367" s="10"/>
    </row>
    <row r="1368" spans="2:2">
      <c r="B1368" s="10"/>
    </row>
    <row r="1369" spans="2:2">
      <c r="B1369" s="10"/>
    </row>
    <row r="1370" spans="2:2">
      <c r="B1370" s="10"/>
    </row>
    <row r="1371" spans="2:2">
      <c r="B1371" s="10"/>
    </row>
    <row r="1372" spans="2:2">
      <c r="B1372" s="10"/>
    </row>
    <row r="1373" spans="2:2">
      <c r="B1373" s="10"/>
    </row>
    <row r="1374" spans="2:2">
      <c r="B1374" s="10"/>
    </row>
    <row r="1375" spans="2:2">
      <c r="B1375" s="10"/>
    </row>
    <row r="1376" spans="2:2">
      <c r="B1376" s="10"/>
    </row>
    <row r="1377" spans="2:2">
      <c r="B1377" s="10"/>
    </row>
    <row r="1378" spans="2:2">
      <c r="B1378" s="10"/>
    </row>
    <row r="1379" spans="2:2">
      <c r="B1379" s="10"/>
    </row>
    <row r="1380" spans="2:2">
      <c r="B1380" s="10"/>
    </row>
    <row r="1381" spans="2:2">
      <c r="B1381" s="10"/>
    </row>
    <row r="1382" spans="2:2">
      <c r="B1382" s="10"/>
    </row>
    <row r="1383" spans="2:2">
      <c r="B1383" s="10"/>
    </row>
    <row r="1384" spans="2:2">
      <c r="B1384" s="10"/>
    </row>
    <row r="1385" spans="2:2">
      <c r="B1385" s="10"/>
    </row>
    <row r="1386" spans="2:2">
      <c r="B1386" s="10"/>
    </row>
    <row r="1387" spans="2:2">
      <c r="B1387" s="10"/>
    </row>
    <row r="1388" spans="2:2">
      <c r="B1388" s="10"/>
    </row>
    <row r="1389" spans="2:2">
      <c r="B1389" s="10"/>
    </row>
    <row r="1390" spans="2:2">
      <c r="B1390" s="10"/>
    </row>
    <row r="1391" spans="2:2">
      <c r="B1391" s="10"/>
    </row>
    <row r="1392" spans="2:2">
      <c r="B1392" s="10"/>
    </row>
    <row r="1393" spans="2:2">
      <c r="B1393" s="10"/>
    </row>
    <row r="1394" spans="2:2">
      <c r="B1394" s="10"/>
    </row>
    <row r="1395" spans="2:2">
      <c r="B1395" s="10"/>
    </row>
    <row r="1396" spans="2:2">
      <c r="B1396" s="10"/>
    </row>
    <row r="1397" spans="2:2">
      <c r="B1397" s="10"/>
    </row>
    <row r="1398" spans="2:2">
      <c r="B1398" s="10"/>
    </row>
    <row r="1399" spans="2:2">
      <c r="B1399" s="10"/>
    </row>
    <row r="1400" spans="2:2">
      <c r="B1400" s="10"/>
    </row>
    <row r="1401" spans="2:2">
      <c r="B1401" s="10"/>
    </row>
    <row r="1402" spans="2:2">
      <c r="B1402" s="10"/>
    </row>
    <row r="1403" spans="2:2">
      <c r="B1403" s="10"/>
    </row>
    <row r="1404" spans="2:2">
      <c r="B1404" s="10"/>
    </row>
    <row r="1405" spans="2:2">
      <c r="B1405" s="10"/>
    </row>
    <row r="1406" spans="2:2">
      <c r="B1406" s="10"/>
    </row>
    <row r="1407" spans="2:2">
      <c r="B1407" s="10"/>
    </row>
    <row r="1408" spans="2:2">
      <c r="B1408" s="10"/>
    </row>
    <row r="1409" spans="2:2">
      <c r="B1409" s="10"/>
    </row>
    <row r="1410" spans="2:2">
      <c r="B1410" s="10"/>
    </row>
    <row r="1411" spans="2:2">
      <c r="B1411" s="10"/>
    </row>
    <row r="1412" spans="2:2">
      <c r="B1412" s="10"/>
    </row>
    <row r="1413" spans="2:2">
      <c r="B1413" s="10"/>
    </row>
    <row r="1414" spans="2:2">
      <c r="B1414" s="10"/>
    </row>
    <row r="1415" spans="2:2">
      <c r="B1415" s="10"/>
    </row>
    <row r="1416" spans="2:2">
      <c r="B1416" s="10"/>
    </row>
    <row r="1417" spans="2:2">
      <c r="B1417" s="10"/>
    </row>
    <row r="1418" spans="2:2">
      <c r="B1418" s="10"/>
    </row>
    <row r="1419" spans="2:2">
      <c r="B1419" s="10"/>
    </row>
    <row r="1420" spans="2:2">
      <c r="B1420" s="10"/>
    </row>
    <row r="1421" spans="2:2">
      <c r="B1421" s="10"/>
    </row>
    <row r="1422" spans="2:2">
      <c r="B1422" s="10"/>
    </row>
    <row r="1423" spans="2:2">
      <c r="B1423" s="10"/>
    </row>
    <row r="1424" spans="2:2">
      <c r="B1424" s="10"/>
    </row>
    <row r="1425" spans="2:2">
      <c r="B1425" s="10"/>
    </row>
    <row r="1426" spans="2:2">
      <c r="B1426" s="10"/>
    </row>
    <row r="1427" spans="2:2">
      <c r="B1427" s="10"/>
    </row>
    <row r="1428" spans="2:2">
      <c r="B1428" s="10"/>
    </row>
    <row r="1429" spans="2:2">
      <c r="B1429" s="10"/>
    </row>
    <row r="1430" spans="2:2">
      <c r="B1430" s="10"/>
    </row>
    <row r="1431" spans="2:2">
      <c r="B1431" s="10"/>
    </row>
    <row r="1432" spans="2:2">
      <c r="B1432" s="10"/>
    </row>
    <row r="1433" spans="2:2">
      <c r="B1433" s="10"/>
    </row>
    <row r="1434" spans="2:2">
      <c r="B1434" s="10"/>
    </row>
    <row r="1435" spans="2:2">
      <c r="B1435" s="10"/>
    </row>
    <row r="1436" spans="2:2">
      <c r="B1436" s="10"/>
    </row>
    <row r="1437" spans="2:2">
      <c r="B1437" s="10"/>
    </row>
    <row r="1438" spans="2:2">
      <c r="B1438" s="10"/>
    </row>
    <row r="1439" spans="2:2">
      <c r="B1439" s="10"/>
    </row>
    <row r="1440" spans="2:2">
      <c r="B1440" s="10"/>
    </row>
    <row r="1441" spans="2:2">
      <c r="B1441" s="10"/>
    </row>
    <row r="1442" spans="2:2">
      <c r="B1442" s="10"/>
    </row>
    <row r="1443" spans="2:2">
      <c r="B1443" s="10"/>
    </row>
    <row r="1444" spans="2:2">
      <c r="B1444" s="10"/>
    </row>
    <row r="1445" spans="2:2">
      <c r="B1445" s="10"/>
    </row>
    <row r="1446" spans="2:2">
      <c r="B1446" s="10"/>
    </row>
    <row r="1447" spans="2:2">
      <c r="B1447" s="10"/>
    </row>
    <row r="1448" spans="2:2">
      <c r="B1448" s="10"/>
    </row>
    <row r="1449" spans="2:2">
      <c r="B1449" s="10"/>
    </row>
    <row r="1450" spans="2:2">
      <c r="B1450" s="10"/>
    </row>
    <row r="1451" spans="2:2">
      <c r="B1451" s="10"/>
    </row>
    <row r="1452" spans="2:2">
      <c r="B1452" s="10"/>
    </row>
    <row r="1453" spans="2:2">
      <c r="B1453" s="10"/>
    </row>
    <row r="1454" spans="2:2">
      <c r="B1454" s="10"/>
    </row>
    <row r="1455" spans="2:2">
      <c r="B1455" s="10"/>
    </row>
    <row r="1456" spans="2:2">
      <c r="B1456" s="10"/>
    </row>
    <row r="1457" spans="2:2">
      <c r="B1457" s="10"/>
    </row>
    <row r="1458" spans="2:2">
      <c r="B1458" s="10"/>
    </row>
    <row r="1459" spans="2:2">
      <c r="B1459" s="10"/>
    </row>
    <row r="1460" spans="2:2">
      <c r="B1460" s="10"/>
    </row>
    <row r="1461" spans="2:2">
      <c r="B1461" s="10"/>
    </row>
    <row r="1462" spans="2:2">
      <c r="B1462" s="10"/>
    </row>
    <row r="1463" spans="2:2">
      <c r="B1463" s="10"/>
    </row>
    <row r="1464" spans="2:2">
      <c r="B1464" s="10"/>
    </row>
    <row r="1465" spans="2:2">
      <c r="B1465" s="10"/>
    </row>
    <row r="1466" spans="2:2">
      <c r="B1466" s="10"/>
    </row>
    <row r="1467" spans="2:2">
      <c r="B1467" s="10"/>
    </row>
    <row r="1468" spans="2:2">
      <c r="B1468" s="10"/>
    </row>
    <row r="1469" spans="2:2">
      <c r="B1469" s="10"/>
    </row>
    <row r="1470" spans="2:2">
      <c r="B1470" s="10"/>
    </row>
    <row r="1471" spans="2:2">
      <c r="B1471" s="10"/>
    </row>
    <row r="1472" spans="2:2">
      <c r="B1472" s="10"/>
    </row>
    <row r="1473" spans="2:2">
      <c r="B1473" s="10"/>
    </row>
    <row r="1474" spans="2:2">
      <c r="B1474" s="10"/>
    </row>
    <row r="1475" spans="2:2">
      <c r="B1475" s="10"/>
    </row>
    <row r="1476" spans="2:2">
      <c r="B1476" s="10"/>
    </row>
    <row r="1477" spans="2:2">
      <c r="B1477" s="10"/>
    </row>
    <row r="1478" spans="2:2">
      <c r="B1478" s="10"/>
    </row>
    <row r="1479" spans="2:2">
      <c r="B1479" s="10"/>
    </row>
    <row r="1480" spans="2:2">
      <c r="B1480" s="10"/>
    </row>
    <row r="1481" spans="2:2">
      <c r="B1481" s="10"/>
    </row>
    <row r="1482" spans="2:2">
      <c r="B1482" s="10"/>
    </row>
    <row r="1483" spans="2:2">
      <c r="B1483" s="10"/>
    </row>
    <row r="1484" spans="2:2">
      <c r="B1484" s="10"/>
    </row>
    <row r="1485" spans="2:2">
      <c r="B1485" s="10"/>
    </row>
    <row r="1486" spans="2:2">
      <c r="B1486" s="10"/>
    </row>
    <row r="1487" spans="2:2">
      <c r="B1487" s="10"/>
    </row>
    <row r="1488" spans="2:2">
      <c r="B1488" s="10"/>
    </row>
    <row r="1489" spans="2:2">
      <c r="B1489" s="10"/>
    </row>
    <row r="1490" spans="2:2">
      <c r="B1490" s="10"/>
    </row>
    <row r="1491" spans="2:2">
      <c r="B1491" s="10"/>
    </row>
    <row r="1492" spans="2:2">
      <c r="B1492" s="10"/>
    </row>
    <row r="1493" spans="2:2">
      <c r="B1493" s="10"/>
    </row>
    <row r="1494" spans="2:2">
      <c r="B1494" s="10"/>
    </row>
    <row r="1495" spans="2:2">
      <c r="B1495" s="10"/>
    </row>
    <row r="1496" spans="2:2">
      <c r="B1496" s="10"/>
    </row>
    <row r="1497" spans="2:2">
      <c r="B1497" s="10"/>
    </row>
    <row r="1498" spans="2:2">
      <c r="B1498" s="10"/>
    </row>
    <row r="1499" spans="2:2">
      <c r="B1499" s="10"/>
    </row>
    <row r="1500" spans="2:2">
      <c r="B1500" s="10"/>
    </row>
    <row r="1501" spans="2:2">
      <c r="B1501" s="10"/>
    </row>
    <row r="1502" spans="2:2">
      <c r="B1502" s="10"/>
    </row>
    <row r="1503" spans="2:2">
      <c r="B1503" s="10"/>
    </row>
    <row r="1504" spans="2:2">
      <c r="B1504" s="10"/>
    </row>
    <row r="1505" spans="2:2">
      <c r="B1505" s="10"/>
    </row>
    <row r="1506" spans="2:2">
      <c r="B1506" s="10"/>
    </row>
    <row r="1507" spans="2:2">
      <c r="B1507" s="10"/>
    </row>
    <row r="1508" spans="2:2">
      <c r="B1508" s="10"/>
    </row>
    <row r="1509" spans="2:2">
      <c r="B1509" s="10"/>
    </row>
    <row r="1510" spans="2:2">
      <c r="B1510" s="10"/>
    </row>
    <row r="1511" spans="2:2">
      <c r="B1511" s="10"/>
    </row>
    <row r="1512" spans="2:2">
      <c r="B1512" s="10"/>
    </row>
    <row r="1513" spans="2:2">
      <c r="B1513" s="10"/>
    </row>
    <row r="1514" spans="2:2">
      <c r="B1514" s="10"/>
    </row>
    <row r="1515" spans="2:2">
      <c r="B1515" s="10"/>
    </row>
    <row r="1516" spans="2:2">
      <c r="B1516" s="10"/>
    </row>
    <row r="1517" spans="2:2">
      <c r="B1517" s="10"/>
    </row>
    <row r="1518" spans="2:2">
      <c r="B1518" s="10"/>
    </row>
    <row r="1519" spans="2:2">
      <c r="B1519" s="10"/>
    </row>
    <row r="1520" spans="2:2">
      <c r="B1520" s="10"/>
    </row>
    <row r="1521" spans="2:2">
      <c r="B1521" s="10"/>
    </row>
    <row r="1522" spans="2:2">
      <c r="B1522" s="10"/>
    </row>
    <row r="1523" spans="2:2">
      <c r="B1523" s="10"/>
    </row>
    <row r="1524" spans="2:2">
      <c r="B1524" s="10"/>
    </row>
    <row r="1525" spans="2:2">
      <c r="B1525" s="10"/>
    </row>
    <row r="1526" spans="2:2">
      <c r="B1526" s="10"/>
    </row>
    <row r="1527" spans="2:2">
      <c r="B1527" s="10"/>
    </row>
    <row r="1528" spans="2:2">
      <c r="B1528" s="10"/>
    </row>
    <row r="1529" spans="2:2">
      <c r="B1529" s="10"/>
    </row>
    <row r="1530" spans="2:2">
      <c r="B1530" s="10"/>
    </row>
    <row r="1531" spans="2:2">
      <c r="B1531" s="10"/>
    </row>
    <row r="1532" spans="2:2">
      <c r="B1532" s="10"/>
    </row>
    <row r="1533" spans="2:2">
      <c r="B1533" s="10"/>
    </row>
    <row r="1534" spans="2:2">
      <c r="B1534" s="10"/>
    </row>
    <row r="1535" spans="2:2">
      <c r="B1535" s="10"/>
    </row>
    <row r="1536" spans="2:2">
      <c r="B1536" s="10"/>
    </row>
    <row r="1537" spans="2:2">
      <c r="B1537" s="10"/>
    </row>
    <row r="1538" spans="2:2">
      <c r="B1538" s="10"/>
    </row>
    <row r="1539" spans="2:2">
      <c r="B1539" s="10"/>
    </row>
    <row r="1540" spans="2:2">
      <c r="B1540" s="10"/>
    </row>
    <row r="1541" spans="2:2">
      <c r="B1541" s="10"/>
    </row>
    <row r="1542" spans="2:2">
      <c r="B1542" s="10"/>
    </row>
    <row r="1543" spans="2:2">
      <c r="B1543" s="10"/>
    </row>
    <row r="1544" spans="2:2">
      <c r="B1544" s="10"/>
    </row>
    <row r="1545" spans="2:2">
      <c r="B1545" s="10"/>
    </row>
    <row r="1546" spans="2:2">
      <c r="B1546" s="10"/>
    </row>
    <row r="1547" spans="2:2">
      <c r="B1547" s="10"/>
    </row>
    <row r="1548" spans="2:2">
      <c r="B1548" s="10"/>
    </row>
    <row r="1549" spans="2:2">
      <c r="B1549" s="10"/>
    </row>
    <row r="1550" spans="2:2">
      <c r="B1550" s="10"/>
    </row>
    <row r="1551" spans="2:2">
      <c r="B1551" s="10"/>
    </row>
    <row r="1552" spans="2:2">
      <c r="B1552" s="10"/>
    </row>
    <row r="1553" spans="2:2">
      <c r="B1553" s="10"/>
    </row>
    <row r="1554" spans="2:2">
      <c r="B1554" s="10"/>
    </row>
    <row r="1555" spans="2:2">
      <c r="B1555" s="10"/>
    </row>
    <row r="1556" spans="2:2">
      <c r="B1556" s="10"/>
    </row>
    <row r="1557" spans="2:2">
      <c r="B1557" s="10"/>
    </row>
    <row r="1558" spans="2:2">
      <c r="B1558" s="10"/>
    </row>
    <row r="1559" spans="2:2">
      <c r="B1559" s="10"/>
    </row>
    <row r="1560" spans="2:2">
      <c r="B1560" s="10"/>
    </row>
    <row r="1561" spans="2:2">
      <c r="B1561" s="10"/>
    </row>
    <row r="1562" spans="2:2">
      <c r="B1562" s="10"/>
    </row>
    <row r="1563" spans="2:2">
      <c r="B1563" s="10"/>
    </row>
    <row r="1564" spans="2:2">
      <c r="B1564" s="10"/>
    </row>
    <row r="1565" spans="2:2">
      <c r="B1565" s="10"/>
    </row>
    <row r="1566" spans="2:2">
      <c r="B1566" s="10"/>
    </row>
    <row r="1567" spans="2:2">
      <c r="B1567" s="10"/>
    </row>
    <row r="1568" spans="2:2">
      <c r="B1568" s="10"/>
    </row>
    <row r="1569" spans="2:2">
      <c r="B1569" s="10"/>
    </row>
    <row r="1570" spans="2:2">
      <c r="B1570" s="10"/>
    </row>
    <row r="1571" spans="2:2">
      <c r="B1571" s="10"/>
    </row>
    <row r="1572" spans="2:2">
      <c r="B1572" s="10"/>
    </row>
    <row r="1573" spans="2:2">
      <c r="B1573" s="10"/>
    </row>
    <row r="1574" spans="2:2">
      <c r="B1574" s="10"/>
    </row>
    <row r="1575" spans="2:2">
      <c r="B1575" s="10"/>
    </row>
    <row r="1576" spans="2:2">
      <c r="B1576" s="10"/>
    </row>
    <row r="1577" spans="2:2">
      <c r="B1577" s="10"/>
    </row>
    <row r="1578" spans="2:2">
      <c r="B1578" s="10"/>
    </row>
    <row r="1579" spans="2:2">
      <c r="B1579" s="10"/>
    </row>
    <row r="1580" spans="2:2">
      <c r="B1580" s="10"/>
    </row>
    <row r="1581" spans="2:2">
      <c r="B1581" s="10"/>
    </row>
    <row r="1582" spans="2:2">
      <c r="B1582" s="10"/>
    </row>
    <row r="1583" spans="2:2">
      <c r="B1583" s="10"/>
    </row>
    <row r="1584" spans="2:2">
      <c r="B1584" s="10"/>
    </row>
    <row r="1585" spans="2:2">
      <c r="B1585" s="10"/>
    </row>
    <row r="1586" spans="2:2">
      <c r="B1586" s="10"/>
    </row>
    <row r="1587" spans="2:2">
      <c r="B1587" s="10"/>
    </row>
    <row r="1588" spans="2:2">
      <c r="B1588" s="10"/>
    </row>
    <row r="1589" spans="2:2">
      <c r="B1589" s="10"/>
    </row>
    <row r="1590" spans="2:2">
      <c r="B1590" s="10"/>
    </row>
    <row r="1591" spans="2:2">
      <c r="B1591" s="10"/>
    </row>
    <row r="1592" spans="2:2">
      <c r="B1592" s="10"/>
    </row>
    <row r="1593" spans="2:2">
      <c r="B1593" s="10"/>
    </row>
    <row r="1594" spans="2:2">
      <c r="B1594" s="10"/>
    </row>
    <row r="1595" spans="2:2">
      <c r="B1595" s="10"/>
    </row>
    <row r="1596" spans="2:2">
      <c r="B1596" s="10"/>
    </row>
    <row r="1597" spans="2:2">
      <c r="B1597" s="10"/>
    </row>
    <row r="1598" spans="2:2">
      <c r="B1598" s="10"/>
    </row>
    <row r="1599" spans="2:2">
      <c r="B1599" s="10"/>
    </row>
    <row r="1600" spans="2:2">
      <c r="B1600" s="10"/>
    </row>
    <row r="1601" spans="2:2">
      <c r="B1601" s="10"/>
    </row>
    <row r="1602" spans="2:2">
      <c r="B1602" s="10"/>
    </row>
    <row r="1603" spans="2:2">
      <c r="B1603" s="10"/>
    </row>
    <row r="1604" spans="2:2">
      <c r="B1604" s="10"/>
    </row>
    <row r="1605" spans="2:2">
      <c r="B1605" s="10"/>
    </row>
    <row r="1606" spans="2:2">
      <c r="B1606" s="10"/>
    </row>
    <row r="1607" spans="2:2">
      <c r="B1607" s="10"/>
    </row>
    <row r="1608" spans="2:2">
      <c r="B1608" s="10"/>
    </row>
    <row r="1609" spans="2:2">
      <c r="B1609" s="10"/>
    </row>
    <row r="1610" spans="2:2">
      <c r="B1610" s="10"/>
    </row>
    <row r="1611" spans="2:2">
      <c r="B1611" s="10"/>
    </row>
    <row r="1612" spans="2:2">
      <c r="B1612" s="10"/>
    </row>
    <row r="1613" spans="2:2">
      <c r="B1613" s="10"/>
    </row>
    <row r="1614" spans="2:2">
      <c r="B1614" s="10"/>
    </row>
    <row r="1615" spans="2:2">
      <c r="B1615" s="10"/>
    </row>
    <row r="1616" spans="2:2">
      <c r="B1616" s="10"/>
    </row>
    <row r="1617" spans="2:2">
      <c r="B1617" s="10"/>
    </row>
    <row r="1618" spans="2:2">
      <c r="B1618" s="10"/>
    </row>
    <row r="1619" spans="2:2">
      <c r="B1619" s="10"/>
    </row>
    <row r="1620" spans="2:2">
      <c r="B1620" s="10"/>
    </row>
    <row r="1621" spans="2:2">
      <c r="B1621" s="10"/>
    </row>
    <row r="1622" spans="2:2">
      <c r="B1622" s="10"/>
    </row>
    <row r="1623" spans="2:2">
      <c r="B1623" s="10"/>
    </row>
    <row r="1624" spans="2:2">
      <c r="B1624" s="10"/>
    </row>
    <row r="1625" spans="2:2">
      <c r="B1625" s="10"/>
    </row>
    <row r="1626" spans="2:2">
      <c r="B1626" s="10"/>
    </row>
    <row r="1627" spans="2:2">
      <c r="B1627" s="10"/>
    </row>
    <row r="1628" spans="2:2">
      <c r="B1628" s="10"/>
    </row>
    <row r="1629" spans="2:2">
      <c r="B1629" s="10"/>
    </row>
    <row r="1630" spans="2:2">
      <c r="B1630" s="10"/>
    </row>
    <row r="1631" spans="2:2">
      <c r="B1631" s="10"/>
    </row>
    <row r="1632" spans="2:2">
      <c r="B1632" s="10"/>
    </row>
    <row r="1633" spans="2:2">
      <c r="B1633" s="10"/>
    </row>
    <row r="1634" spans="2:2">
      <c r="B1634" s="10"/>
    </row>
    <row r="1635" spans="2:2">
      <c r="B1635" s="10"/>
    </row>
    <row r="1636" spans="2:2">
      <c r="B1636" s="10"/>
    </row>
    <row r="1637" spans="2:2">
      <c r="B1637" s="10"/>
    </row>
    <row r="1638" spans="2:2">
      <c r="B1638" s="10"/>
    </row>
    <row r="1639" spans="2:2">
      <c r="B1639" s="10"/>
    </row>
    <row r="1640" spans="2:2">
      <c r="B1640" s="10"/>
    </row>
    <row r="1641" spans="2:2">
      <c r="B1641" s="10"/>
    </row>
    <row r="1642" spans="2:2">
      <c r="B1642" s="10"/>
    </row>
    <row r="1643" spans="2:2">
      <c r="B1643" s="10"/>
    </row>
    <row r="1644" spans="2:2">
      <c r="B1644" s="10"/>
    </row>
    <row r="1645" spans="2:2">
      <c r="B1645" s="10"/>
    </row>
    <row r="1646" spans="2:2">
      <c r="B1646" s="10"/>
    </row>
    <row r="1647" spans="2:2">
      <c r="B1647" s="10"/>
    </row>
    <row r="1648" spans="2:2">
      <c r="B1648" s="10"/>
    </row>
    <row r="1649" spans="2:2">
      <c r="B1649" s="10"/>
    </row>
    <row r="1650" spans="2:2">
      <c r="B1650" s="10"/>
    </row>
    <row r="1651" spans="2:2">
      <c r="B1651" s="10"/>
    </row>
    <row r="1652" spans="2:2">
      <c r="B1652" s="10"/>
    </row>
    <row r="1653" spans="2:2">
      <c r="B1653" s="10"/>
    </row>
    <row r="1654" spans="2:2">
      <c r="B1654" s="10"/>
    </row>
    <row r="1655" spans="2:2">
      <c r="B1655" s="10"/>
    </row>
    <row r="1656" spans="2:2">
      <c r="B1656" s="10"/>
    </row>
    <row r="1657" spans="2:2">
      <c r="B1657" s="10"/>
    </row>
    <row r="1658" spans="2:2">
      <c r="B1658" s="10"/>
    </row>
    <row r="1659" spans="2:2">
      <c r="B1659" s="10"/>
    </row>
    <row r="1660" spans="2:2">
      <c r="B1660" s="10"/>
    </row>
    <row r="1661" spans="2:2">
      <c r="B1661" s="10"/>
    </row>
    <row r="1662" spans="2:2">
      <c r="B1662" s="10"/>
    </row>
    <row r="1663" spans="2:2">
      <c r="B1663" s="10"/>
    </row>
    <row r="1664" spans="2:2">
      <c r="B1664" s="10"/>
    </row>
    <row r="1665" spans="2:2">
      <c r="B1665" s="10"/>
    </row>
    <row r="1666" spans="2:2">
      <c r="B1666" s="10"/>
    </row>
    <row r="1667" spans="2:2">
      <c r="B1667" s="10"/>
    </row>
    <row r="1668" spans="2:2">
      <c r="B1668" s="10"/>
    </row>
    <row r="1669" spans="2:2">
      <c r="B1669" s="10"/>
    </row>
    <row r="1670" spans="2:2">
      <c r="B1670" s="10"/>
    </row>
    <row r="1671" spans="2:2">
      <c r="B1671" s="10"/>
    </row>
    <row r="1672" spans="2:2">
      <c r="B1672" s="10"/>
    </row>
    <row r="1673" spans="2:2">
      <c r="B1673" s="10"/>
    </row>
    <row r="1674" spans="2:2">
      <c r="B1674" s="10"/>
    </row>
    <row r="1675" spans="2:2">
      <c r="B1675" s="10"/>
    </row>
    <row r="1676" spans="2:2">
      <c r="B1676" s="10"/>
    </row>
    <row r="1677" spans="2:2">
      <c r="B1677" s="10"/>
    </row>
    <row r="1678" spans="2:2">
      <c r="B1678" s="10"/>
    </row>
    <row r="1679" spans="2:2">
      <c r="B1679" s="10"/>
    </row>
    <row r="1680" spans="2:2">
      <c r="B1680" s="10"/>
    </row>
    <row r="1681" spans="2:2">
      <c r="B1681" s="10"/>
    </row>
    <row r="1682" spans="2:2">
      <c r="B1682" s="10"/>
    </row>
    <row r="1683" spans="2:2">
      <c r="B1683" s="10"/>
    </row>
    <row r="1684" spans="2:2">
      <c r="B1684" s="10"/>
    </row>
    <row r="1685" spans="2:2">
      <c r="B1685" s="10"/>
    </row>
    <row r="1686" spans="2:2">
      <c r="B1686" s="10"/>
    </row>
    <row r="1687" spans="2:2">
      <c r="B1687" s="10"/>
    </row>
    <row r="1688" spans="2:2">
      <c r="B1688" s="10"/>
    </row>
    <row r="1689" spans="2:2">
      <c r="B1689" s="10"/>
    </row>
    <row r="1690" spans="2:2">
      <c r="B1690" s="10"/>
    </row>
    <row r="1691" spans="2:2">
      <c r="B1691" s="10"/>
    </row>
    <row r="1692" spans="2:2">
      <c r="B1692" s="10"/>
    </row>
    <row r="1693" spans="2:2">
      <c r="B1693" s="10"/>
    </row>
    <row r="1694" spans="2:2">
      <c r="B1694" s="10"/>
    </row>
    <row r="1695" spans="2:2">
      <c r="B1695" s="10"/>
    </row>
    <row r="1696" spans="2:2">
      <c r="B1696" s="10"/>
    </row>
    <row r="1697" spans="2:2">
      <c r="B1697" s="10"/>
    </row>
    <row r="1698" spans="2:2">
      <c r="B1698" s="10"/>
    </row>
    <row r="1699" spans="2:2">
      <c r="B1699" s="10"/>
    </row>
    <row r="1700" spans="2:2">
      <c r="B1700" s="10"/>
    </row>
    <row r="1701" spans="2:2">
      <c r="B1701" s="10"/>
    </row>
    <row r="1702" spans="2:2">
      <c r="B1702" s="10"/>
    </row>
    <row r="1703" spans="2:2">
      <c r="B1703" s="10"/>
    </row>
    <row r="1704" spans="2:2">
      <c r="B1704" s="10"/>
    </row>
    <row r="1705" spans="2:2">
      <c r="B1705" s="10"/>
    </row>
    <row r="1706" spans="2:2">
      <c r="B1706" s="10"/>
    </row>
    <row r="1707" spans="2:2">
      <c r="B1707" s="10"/>
    </row>
    <row r="1708" spans="2:2">
      <c r="B1708" s="10"/>
    </row>
    <row r="1709" spans="2:2">
      <c r="B1709" s="10"/>
    </row>
    <row r="1710" spans="2:2">
      <c r="B1710" s="10"/>
    </row>
    <row r="1711" spans="2:2">
      <c r="B1711" s="10"/>
    </row>
    <row r="1712" spans="2:2">
      <c r="B1712" s="10"/>
    </row>
    <row r="1713" spans="2:2">
      <c r="B1713" s="10"/>
    </row>
    <row r="1714" spans="2:2">
      <c r="B1714" s="10"/>
    </row>
    <row r="1715" spans="2:2">
      <c r="B1715" s="10"/>
    </row>
    <row r="1716" spans="2:2">
      <c r="B1716" s="10"/>
    </row>
    <row r="1717" spans="2:2">
      <c r="B1717" s="10"/>
    </row>
    <row r="1718" spans="2:2">
      <c r="B1718" s="10"/>
    </row>
    <row r="1719" spans="2:2">
      <c r="B1719" s="10"/>
    </row>
    <row r="1720" spans="2:2">
      <c r="B1720" s="10"/>
    </row>
    <row r="1721" spans="2:2">
      <c r="B1721" s="10"/>
    </row>
    <row r="1722" spans="2:2">
      <c r="B1722" s="10"/>
    </row>
    <row r="1723" spans="2:2">
      <c r="B1723" s="10"/>
    </row>
    <row r="1724" spans="2:2">
      <c r="B1724" s="10"/>
    </row>
    <row r="1725" spans="2:2">
      <c r="B1725" s="10"/>
    </row>
    <row r="1726" spans="2:2">
      <c r="B1726" s="10"/>
    </row>
    <row r="1727" spans="2:2">
      <c r="B1727" s="10"/>
    </row>
    <row r="1728" spans="2:2">
      <c r="B1728" s="10"/>
    </row>
    <row r="1729" spans="2:2">
      <c r="B1729" s="10"/>
    </row>
    <row r="1730" spans="2:2">
      <c r="B1730" s="10"/>
    </row>
    <row r="1731" spans="2:2">
      <c r="B1731" s="10"/>
    </row>
    <row r="1732" spans="2:2">
      <c r="B1732" s="10"/>
    </row>
    <row r="1733" spans="2:2">
      <c r="B1733" s="10"/>
    </row>
    <row r="1734" spans="2:2">
      <c r="B1734" s="10"/>
    </row>
    <row r="1735" spans="2:2">
      <c r="B1735" s="10"/>
    </row>
    <row r="1736" spans="2:2">
      <c r="B1736" s="10"/>
    </row>
    <row r="1737" spans="2:2">
      <c r="B1737" s="10"/>
    </row>
    <row r="1738" spans="2:2">
      <c r="B1738" s="10"/>
    </row>
    <row r="1739" spans="2:2">
      <c r="B1739" s="10"/>
    </row>
    <row r="1740" spans="2:2">
      <c r="B1740" s="10"/>
    </row>
    <row r="1741" spans="2:2">
      <c r="B1741" s="10"/>
    </row>
    <row r="1742" spans="2:2">
      <c r="B1742" s="10"/>
    </row>
    <row r="1743" spans="2:2">
      <c r="B1743" s="10"/>
    </row>
    <row r="1744" spans="2:2">
      <c r="B1744" s="10"/>
    </row>
    <row r="1745" spans="2:2">
      <c r="B1745" s="10"/>
    </row>
    <row r="1746" spans="2:2">
      <c r="B1746" s="10"/>
    </row>
    <row r="1747" spans="2:2">
      <c r="B1747" s="10"/>
    </row>
    <row r="1748" spans="2:2">
      <c r="B1748" s="10"/>
    </row>
    <row r="1749" spans="2:2">
      <c r="B1749" s="10"/>
    </row>
    <row r="1750" spans="2:2">
      <c r="B1750" s="10"/>
    </row>
    <row r="1751" spans="2:2">
      <c r="B1751" s="10"/>
    </row>
    <row r="1752" spans="2:2">
      <c r="B1752" s="10"/>
    </row>
    <row r="1753" spans="2:2">
      <c r="B1753" s="10"/>
    </row>
    <row r="1754" spans="2:2">
      <c r="B1754" s="10"/>
    </row>
    <row r="1755" spans="2:2">
      <c r="B1755" s="10"/>
    </row>
    <row r="1756" spans="2:2">
      <c r="B1756" s="10"/>
    </row>
    <row r="1757" spans="2:2">
      <c r="B1757" s="10"/>
    </row>
    <row r="1758" spans="2:2">
      <c r="B1758" s="10"/>
    </row>
    <row r="1759" spans="2:2">
      <c r="B1759" s="10"/>
    </row>
    <row r="1760" spans="2:2">
      <c r="B1760" s="10"/>
    </row>
    <row r="1761" spans="2:2">
      <c r="B1761" s="10"/>
    </row>
    <row r="1762" spans="2:2">
      <c r="B1762" s="10"/>
    </row>
    <row r="1763" spans="2:2">
      <c r="B1763" s="10"/>
    </row>
    <row r="1764" spans="2:2">
      <c r="B1764" s="10"/>
    </row>
    <row r="1765" spans="2:2">
      <c r="B1765" s="10"/>
    </row>
    <row r="1766" spans="2:2">
      <c r="B1766" s="10"/>
    </row>
    <row r="1767" spans="2:2">
      <c r="B1767" s="10"/>
    </row>
    <row r="1768" spans="2:2">
      <c r="B1768" s="10"/>
    </row>
    <row r="1769" spans="2:2">
      <c r="B1769" s="10"/>
    </row>
    <row r="1770" spans="2:2">
      <c r="B1770" s="10"/>
    </row>
    <row r="1771" spans="2:2">
      <c r="B1771" s="10"/>
    </row>
    <row r="1772" spans="2:2">
      <c r="B1772" s="10"/>
    </row>
    <row r="1773" spans="2:2">
      <c r="B1773" s="10"/>
    </row>
    <row r="1774" spans="2:2">
      <c r="B1774" s="10"/>
    </row>
    <row r="1775" spans="2:2">
      <c r="B1775" s="10"/>
    </row>
    <row r="1776" spans="2:2">
      <c r="B1776" s="10"/>
    </row>
    <row r="1777" spans="2:2">
      <c r="B1777" s="10"/>
    </row>
    <row r="1778" spans="2:2">
      <c r="B1778" s="10"/>
    </row>
    <row r="1779" spans="2:2">
      <c r="B1779" s="10"/>
    </row>
    <row r="1780" spans="2:2">
      <c r="B1780" s="10"/>
    </row>
    <row r="1781" spans="2:2">
      <c r="B1781" s="10"/>
    </row>
    <row r="1782" spans="2:2">
      <c r="B1782" s="10"/>
    </row>
    <row r="1783" spans="2:2">
      <c r="B1783" s="10"/>
    </row>
    <row r="1784" spans="2:2">
      <c r="B1784" s="10"/>
    </row>
    <row r="1785" spans="2:2">
      <c r="B1785" s="10"/>
    </row>
    <row r="1786" spans="2:2">
      <c r="B1786" s="10"/>
    </row>
    <row r="1787" spans="2:2">
      <c r="B1787" s="10"/>
    </row>
    <row r="1788" spans="2:2">
      <c r="B1788" s="10"/>
    </row>
    <row r="1789" spans="2:2">
      <c r="B1789" s="10"/>
    </row>
    <row r="1790" spans="2:2">
      <c r="B1790" s="10"/>
    </row>
    <row r="1791" spans="2:2">
      <c r="B1791" s="10"/>
    </row>
    <row r="1792" spans="2:2">
      <c r="B1792" s="10"/>
    </row>
    <row r="1793" spans="2:2">
      <c r="B1793" s="10"/>
    </row>
    <row r="1794" spans="2:2">
      <c r="B1794" s="10"/>
    </row>
    <row r="1795" spans="2:2">
      <c r="B1795" s="10"/>
    </row>
    <row r="1796" spans="2:2">
      <c r="B1796" s="10"/>
    </row>
    <row r="1797" spans="2:2">
      <c r="B1797" s="10"/>
    </row>
    <row r="1798" spans="2:2">
      <c r="B1798" s="10"/>
    </row>
    <row r="1799" spans="2:2">
      <c r="B1799" s="10"/>
    </row>
    <row r="1800" spans="2:2">
      <c r="B1800" s="10"/>
    </row>
    <row r="1801" spans="2:2">
      <c r="B1801" s="10"/>
    </row>
    <row r="1802" spans="2:2">
      <c r="B1802" s="10"/>
    </row>
    <row r="1803" spans="2:2">
      <c r="B1803" s="10"/>
    </row>
    <row r="1804" spans="2:2">
      <c r="B1804" s="10"/>
    </row>
    <row r="1805" spans="2:2">
      <c r="B1805" s="10"/>
    </row>
    <row r="1806" spans="2:2">
      <c r="B1806" s="10"/>
    </row>
    <row r="1807" spans="2:2">
      <c r="B1807" s="10"/>
    </row>
    <row r="1808" spans="2:2">
      <c r="B1808" s="10"/>
    </row>
    <row r="1809" spans="2:2">
      <c r="B1809" s="10"/>
    </row>
    <row r="1810" spans="2:2">
      <c r="B1810" s="10"/>
    </row>
    <row r="1811" spans="2:2">
      <c r="B1811" s="10"/>
    </row>
    <row r="1812" spans="2:2">
      <c r="B1812" s="10"/>
    </row>
    <row r="1813" spans="2:2">
      <c r="B1813" s="10"/>
    </row>
    <row r="1814" spans="2:2">
      <c r="B1814" s="10"/>
    </row>
    <row r="1815" spans="2:2">
      <c r="B1815" s="10"/>
    </row>
    <row r="1816" spans="2:2">
      <c r="B1816" s="10"/>
    </row>
    <row r="1817" spans="2:2">
      <c r="B1817" s="10"/>
    </row>
    <row r="1818" spans="2:2">
      <c r="B1818" s="10"/>
    </row>
    <row r="1819" spans="2:2">
      <c r="B1819" s="10"/>
    </row>
    <row r="1820" spans="2:2">
      <c r="B1820" s="10"/>
    </row>
    <row r="1821" spans="2:2">
      <c r="B1821" s="10"/>
    </row>
    <row r="1822" spans="2:2">
      <c r="B1822" s="10"/>
    </row>
    <row r="1823" spans="2:2">
      <c r="B1823" s="10"/>
    </row>
    <row r="1824" spans="2:2">
      <c r="B1824" s="10"/>
    </row>
    <row r="1825" spans="2:2">
      <c r="B1825" s="10"/>
    </row>
    <row r="1826" spans="2:2">
      <c r="B1826" s="10"/>
    </row>
    <row r="1827" spans="2:2">
      <c r="B1827" s="10"/>
    </row>
    <row r="1828" spans="2:2">
      <c r="B1828" s="10"/>
    </row>
    <row r="1829" spans="2:2">
      <c r="B1829" s="10"/>
    </row>
    <row r="1830" spans="2:2">
      <c r="B1830" s="10"/>
    </row>
    <row r="1831" spans="2:2">
      <c r="B1831" s="10"/>
    </row>
    <row r="1832" spans="2:2">
      <c r="B1832" s="10"/>
    </row>
    <row r="1833" spans="2:2">
      <c r="B1833" s="10"/>
    </row>
    <row r="1834" spans="2:2">
      <c r="B1834" s="10"/>
    </row>
    <row r="1835" spans="2:2">
      <c r="B1835" s="10"/>
    </row>
    <row r="1836" spans="2:2">
      <c r="B1836" s="10"/>
    </row>
    <row r="1837" spans="2:2">
      <c r="B1837" s="10"/>
    </row>
    <row r="1838" spans="2:2">
      <c r="B1838" s="10"/>
    </row>
    <row r="1839" spans="2:2">
      <c r="B1839" s="10"/>
    </row>
    <row r="1840" spans="2:2">
      <c r="B1840" s="10"/>
    </row>
    <row r="1841" spans="2:2">
      <c r="B1841" s="10"/>
    </row>
    <row r="1842" spans="2:2">
      <c r="B1842" s="10"/>
    </row>
    <row r="1843" spans="2:2">
      <c r="B1843" s="10"/>
    </row>
    <row r="1844" spans="2:2">
      <c r="B1844" s="10"/>
    </row>
    <row r="1845" spans="2:2">
      <c r="B1845" s="10"/>
    </row>
    <row r="1846" spans="2:2">
      <c r="B1846" s="10"/>
    </row>
    <row r="1847" spans="2:2">
      <c r="B1847" s="10"/>
    </row>
    <row r="1848" spans="2:2">
      <c r="B1848" s="10"/>
    </row>
    <row r="1849" spans="2:2">
      <c r="B1849" s="10"/>
    </row>
    <row r="1850" spans="2:2">
      <c r="B1850" s="10"/>
    </row>
    <row r="1851" spans="2:2">
      <c r="B1851" s="10"/>
    </row>
    <row r="1852" spans="2:2">
      <c r="B1852" s="10"/>
    </row>
    <row r="1853" spans="2:2">
      <c r="B1853" s="10"/>
    </row>
    <row r="1854" spans="2:2">
      <c r="B1854" s="10"/>
    </row>
    <row r="1855" spans="2:2">
      <c r="B1855" s="10"/>
    </row>
    <row r="1856" spans="2:2">
      <c r="B1856" s="10"/>
    </row>
    <row r="1857" spans="2:2">
      <c r="B1857" s="10"/>
    </row>
    <row r="1858" spans="2:2">
      <c r="B1858" s="10"/>
    </row>
    <row r="1859" spans="2:2">
      <c r="B1859" s="10"/>
    </row>
    <row r="1860" spans="2:2">
      <c r="B1860" s="10"/>
    </row>
    <row r="1861" spans="2:2">
      <c r="B1861" s="10"/>
    </row>
    <row r="1862" spans="2:2">
      <c r="B1862" s="10"/>
    </row>
    <row r="1863" spans="2:2">
      <c r="B1863" s="10"/>
    </row>
    <row r="1864" spans="2:2">
      <c r="B1864" s="10"/>
    </row>
    <row r="1865" spans="2:2">
      <c r="B1865" s="10"/>
    </row>
    <row r="1866" spans="2:2">
      <c r="B1866" s="10"/>
    </row>
    <row r="1867" spans="2:2">
      <c r="B1867" s="10"/>
    </row>
    <row r="1868" spans="2:2">
      <c r="B1868" s="10"/>
    </row>
    <row r="1869" spans="2:2">
      <c r="B1869" s="10"/>
    </row>
    <row r="1870" spans="2:2">
      <c r="B1870" s="10"/>
    </row>
    <row r="1871" spans="2:2">
      <c r="B1871" s="10"/>
    </row>
    <row r="1872" spans="2:2">
      <c r="B1872" s="10"/>
    </row>
    <row r="1873" spans="2:2">
      <c r="B1873" s="10"/>
    </row>
    <row r="1874" spans="2:2">
      <c r="B1874" s="10"/>
    </row>
    <row r="1875" spans="2:2">
      <c r="B1875" s="10"/>
    </row>
    <row r="1876" spans="2:2">
      <c r="B1876" s="10"/>
    </row>
    <row r="1877" spans="2:2">
      <c r="B1877" s="10"/>
    </row>
    <row r="1878" spans="2:2">
      <c r="B1878" s="10"/>
    </row>
    <row r="1879" spans="2:2">
      <c r="B1879" s="10"/>
    </row>
    <row r="1880" spans="2:2">
      <c r="B1880" s="10"/>
    </row>
    <row r="1881" spans="2:2">
      <c r="B1881" s="10"/>
    </row>
    <row r="1882" spans="2:2">
      <c r="B1882" s="10"/>
    </row>
    <row r="1883" spans="2:2">
      <c r="B1883" s="10"/>
    </row>
    <row r="1884" spans="2:2">
      <c r="B1884" s="10"/>
    </row>
    <row r="1885" spans="2:2">
      <c r="B1885" s="10"/>
    </row>
    <row r="1886" spans="2:2">
      <c r="B1886" s="10"/>
    </row>
    <row r="1887" spans="2:2">
      <c r="B1887" s="10"/>
    </row>
    <row r="1888" spans="2:2">
      <c r="B1888" s="10"/>
    </row>
    <row r="1889" spans="2:2">
      <c r="B1889" s="10"/>
    </row>
    <row r="1890" spans="2:2">
      <c r="B1890" s="10"/>
    </row>
    <row r="1891" spans="2:2">
      <c r="B1891" s="10"/>
    </row>
    <row r="1892" spans="2:2">
      <c r="B1892" s="10"/>
    </row>
    <row r="1893" spans="2:2">
      <c r="B1893" s="10"/>
    </row>
    <row r="1894" spans="2:2">
      <c r="B1894" s="10"/>
    </row>
    <row r="1895" spans="2:2">
      <c r="B1895" s="10"/>
    </row>
    <row r="1896" spans="2:2">
      <c r="B1896" s="10"/>
    </row>
    <row r="1897" spans="2:2">
      <c r="B1897" s="10"/>
    </row>
    <row r="1898" spans="2:2">
      <c r="B1898" s="10"/>
    </row>
    <row r="1899" spans="2:2">
      <c r="B1899" s="10"/>
    </row>
    <row r="1900" spans="2:2">
      <c r="B1900" s="10"/>
    </row>
    <row r="1901" spans="2:2">
      <c r="B1901" s="10"/>
    </row>
    <row r="1902" spans="2:2">
      <c r="B1902" s="10"/>
    </row>
    <row r="1903" spans="2:2">
      <c r="B1903" s="10"/>
    </row>
    <row r="1904" spans="2:2">
      <c r="B1904" s="10"/>
    </row>
    <row r="1905" spans="2:2">
      <c r="B1905" s="10"/>
    </row>
    <row r="1906" spans="2:2">
      <c r="B1906" s="10"/>
    </row>
    <row r="1907" spans="2:2">
      <c r="B1907" s="10"/>
    </row>
    <row r="1908" spans="2:2">
      <c r="B1908" s="10"/>
    </row>
    <row r="1909" spans="2:2">
      <c r="B1909" s="10"/>
    </row>
    <row r="1910" spans="2:2">
      <c r="B1910" s="10"/>
    </row>
    <row r="1911" spans="2:2">
      <c r="B1911" s="10"/>
    </row>
    <row r="1912" spans="2:2">
      <c r="B1912" s="10"/>
    </row>
    <row r="1913" spans="2:2">
      <c r="B1913" s="10"/>
    </row>
    <row r="1914" spans="2:2">
      <c r="B1914" s="10"/>
    </row>
    <row r="1915" spans="2:2">
      <c r="B1915" s="10"/>
    </row>
    <row r="1916" spans="2:2">
      <c r="B1916" s="10"/>
    </row>
    <row r="1917" spans="2:2">
      <c r="B1917" s="10"/>
    </row>
    <row r="1918" spans="2:2">
      <c r="B1918" s="10"/>
    </row>
    <row r="1919" spans="2:2">
      <c r="B1919" s="10"/>
    </row>
    <row r="1920" spans="2:2">
      <c r="B1920" s="10"/>
    </row>
    <row r="1921" spans="2:2">
      <c r="B1921" s="10"/>
    </row>
    <row r="1922" spans="2:2">
      <c r="B1922" s="10"/>
    </row>
    <row r="1923" spans="2:2">
      <c r="B1923" s="10"/>
    </row>
    <row r="1924" spans="2:2">
      <c r="B1924" s="10"/>
    </row>
    <row r="1925" spans="2:2">
      <c r="B1925" s="10"/>
    </row>
    <row r="1926" spans="2:2">
      <c r="B1926" s="10"/>
    </row>
    <row r="1927" spans="2:2">
      <c r="B1927" s="10"/>
    </row>
    <row r="1928" spans="2:2">
      <c r="B1928" s="10"/>
    </row>
    <row r="1929" spans="2:2">
      <c r="B1929" s="10"/>
    </row>
    <row r="1930" spans="2:2">
      <c r="B1930" s="10"/>
    </row>
    <row r="1931" spans="2:2">
      <c r="B1931" s="10"/>
    </row>
    <row r="1932" spans="2:2">
      <c r="B1932" s="10"/>
    </row>
    <row r="1933" spans="2:2">
      <c r="B1933" s="10"/>
    </row>
    <row r="1934" spans="2:2">
      <c r="B1934" s="10"/>
    </row>
    <row r="1935" spans="2:2">
      <c r="B1935" s="10"/>
    </row>
    <row r="1936" spans="2:2">
      <c r="B1936" s="10"/>
    </row>
    <row r="1937" spans="2:2">
      <c r="B1937" s="10"/>
    </row>
    <row r="1938" spans="2:2">
      <c r="B1938" s="10"/>
    </row>
    <row r="1939" spans="2:2">
      <c r="B1939" s="10"/>
    </row>
    <row r="1940" spans="2:2">
      <c r="B1940" s="10"/>
    </row>
    <row r="1941" spans="2:2">
      <c r="B1941" s="10"/>
    </row>
    <row r="1942" spans="2:2">
      <c r="B1942" s="10"/>
    </row>
    <row r="1943" spans="2:2">
      <c r="B1943" s="10"/>
    </row>
    <row r="1944" spans="2:2">
      <c r="B1944" s="10"/>
    </row>
    <row r="1945" spans="2:2">
      <c r="B1945" s="10"/>
    </row>
    <row r="1946" spans="2:2">
      <c r="B1946" s="10"/>
    </row>
    <row r="1947" spans="2:2">
      <c r="B1947" s="10"/>
    </row>
    <row r="1948" spans="2:2">
      <c r="B1948" s="10"/>
    </row>
    <row r="1949" spans="2:2">
      <c r="B1949" s="10"/>
    </row>
    <row r="1950" spans="2:2">
      <c r="B1950" s="10"/>
    </row>
    <row r="1951" spans="2:2">
      <c r="B1951" s="10"/>
    </row>
    <row r="1952" spans="2:2">
      <c r="B1952" s="10"/>
    </row>
    <row r="1953" spans="2:2">
      <c r="B1953" s="10"/>
    </row>
    <row r="1954" spans="2:2">
      <c r="B1954" s="10"/>
    </row>
    <row r="1955" spans="2:2">
      <c r="B1955" s="10"/>
    </row>
    <row r="1956" spans="2:2">
      <c r="B1956" s="10"/>
    </row>
    <row r="1957" spans="2:2">
      <c r="B1957" s="10"/>
    </row>
    <row r="1958" spans="2:2">
      <c r="B1958" s="10"/>
    </row>
    <row r="1959" spans="2:2">
      <c r="B1959" s="10"/>
    </row>
    <row r="1960" spans="2:2">
      <c r="B1960" s="10"/>
    </row>
    <row r="1961" spans="2:2">
      <c r="B1961" s="10"/>
    </row>
    <row r="1962" spans="2:2">
      <c r="B1962" s="10"/>
    </row>
    <row r="1963" spans="2:2">
      <c r="B1963" s="10"/>
    </row>
    <row r="1964" spans="2:2">
      <c r="B1964" s="10"/>
    </row>
    <row r="1965" spans="2:2">
      <c r="B1965" s="10"/>
    </row>
    <row r="1966" spans="2:2">
      <c r="B1966" s="10"/>
    </row>
    <row r="1967" spans="2:2">
      <c r="B1967" s="10"/>
    </row>
    <row r="1968" spans="2:2">
      <c r="B1968" s="10"/>
    </row>
    <row r="1969" spans="2:2">
      <c r="B1969" s="10"/>
    </row>
    <row r="1970" spans="2:2">
      <c r="B1970" s="10"/>
    </row>
    <row r="1971" spans="2:2">
      <c r="B1971" s="10"/>
    </row>
    <row r="1972" spans="2:2">
      <c r="B1972" s="10"/>
    </row>
    <row r="1973" spans="2:2">
      <c r="B1973" s="10"/>
    </row>
    <row r="1974" spans="2:2">
      <c r="B1974" s="10"/>
    </row>
    <row r="1975" spans="2:2">
      <c r="B1975" s="10"/>
    </row>
    <row r="1976" spans="2:2">
      <c r="B1976" s="10"/>
    </row>
    <row r="1977" spans="2:2">
      <c r="B1977" s="10"/>
    </row>
    <row r="1978" spans="2:2">
      <c r="B1978" s="10"/>
    </row>
    <row r="1979" spans="2:2">
      <c r="B1979" s="10"/>
    </row>
    <row r="1980" spans="2:2">
      <c r="B1980" s="10"/>
    </row>
    <row r="1981" spans="2:2">
      <c r="B1981" s="10"/>
    </row>
    <row r="1982" spans="2:2">
      <c r="B1982" s="10"/>
    </row>
    <row r="1983" spans="2:2">
      <c r="B1983" s="10"/>
    </row>
    <row r="1984" spans="2:2">
      <c r="B1984" s="10"/>
    </row>
    <row r="1985" spans="2:2">
      <c r="B1985" s="10"/>
    </row>
    <row r="1986" spans="2:2">
      <c r="B1986" s="10"/>
    </row>
    <row r="1987" spans="2:2">
      <c r="B1987" s="10"/>
    </row>
    <row r="1988" spans="2:2">
      <c r="B1988" s="10"/>
    </row>
    <row r="1989" spans="2:2">
      <c r="B1989" s="10"/>
    </row>
    <row r="1990" spans="2:2">
      <c r="B1990" s="10"/>
    </row>
    <row r="1991" spans="2:2">
      <c r="B1991" s="10"/>
    </row>
    <row r="1992" spans="2:2">
      <c r="B1992" s="10"/>
    </row>
    <row r="1993" spans="2:2">
      <c r="B1993" s="10"/>
    </row>
    <row r="1994" spans="2:2">
      <c r="B1994" s="10"/>
    </row>
    <row r="1995" spans="2:2">
      <c r="B1995" s="10"/>
    </row>
    <row r="1996" spans="2:2">
      <c r="B1996" s="10"/>
    </row>
    <row r="1997" spans="2:2">
      <c r="B1997" s="10"/>
    </row>
    <row r="1998" spans="2:2">
      <c r="B1998" s="10"/>
    </row>
    <row r="1999" spans="2:2">
      <c r="B1999" s="10"/>
    </row>
    <row r="2000" spans="2:2">
      <c r="B2000" s="10"/>
    </row>
    <row r="2001" spans="2:2">
      <c r="B2001" s="10"/>
    </row>
    <row r="2002" spans="2:2">
      <c r="B2002" s="10"/>
    </row>
    <row r="2003" spans="2:2">
      <c r="B2003" s="10"/>
    </row>
    <row r="2004" spans="2:2">
      <c r="B2004" s="10"/>
    </row>
    <row r="2005" spans="2:2">
      <c r="B2005" s="10"/>
    </row>
    <row r="2006" spans="2:2">
      <c r="B2006" s="10"/>
    </row>
    <row r="2007" spans="2:2">
      <c r="B2007" s="10"/>
    </row>
    <row r="2008" spans="2:2">
      <c r="B2008" s="10"/>
    </row>
    <row r="2009" spans="2:2">
      <c r="B2009" s="10"/>
    </row>
    <row r="2010" spans="2:2">
      <c r="B2010" s="10"/>
    </row>
    <row r="2011" spans="2:2">
      <c r="B2011" s="10"/>
    </row>
    <row r="2012" spans="2:2">
      <c r="B2012" s="10"/>
    </row>
    <row r="2013" spans="2:2">
      <c r="B2013" s="10"/>
    </row>
    <row r="2014" spans="2:2">
      <c r="B2014" s="10"/>
    </row>
    <row r="2015" spans="2:2">
      <c r="B2015" s="10"/>
    </row>
    <row r="2016" spans="2:2">
      <c r="B2016" s="10"/>
    </row>
    <row r="2017" spans="2:2">
      <c r="B2017" s="10"/>
    </row>
    <row r="2018" spans="2:2">
      <c r="B2018" s="10"/>
    </row>
    <row r="2019" spans="2:2">
      <c r="B2019" s="10"/>
    </row>
    <row r="2020" spans="2:2">
      <c r="B2020" s="10"/>
    </row>
    <row r="2021" spans="2:2">
      <c r="B2021" s="10"/>
    </row>
    <row r="2022" spans="2:2">
      <c r="B2022" s="10"/>
    </row>
    <row r="2023" spans="2:2">
      <c r="B2023" s="10"/>
    </row>
    <row r="2024" spans="2:2">
      <c r="B2024" s="10"/>
    </row>
    <row r="2025" spans="2:2">
      <c r="B2025" s="10"/>
    </row>
    <row r="2026" spans="2:2">
      <c r="B2026" s="10"/>
    </row>
    <row r="2027" spans="2:2">
      <c r="B2027" s="10"/>
    </row>
    <row r="2028" spans="2:2">
      <c r="B2028" s="10"/>
    </row>
    <row r="2029" spans="2:2">
      <c r="B2029" s="10"/>
    </row>
    <row r="2030" spans="2:2">
      <c r="B2030" s="10"/>
    </row>
    <row r="2031" spans="2:2">
      <c r="B2031" s="10"/>
    </row>
    <row r="2032" spans="2:2">
      <c r="B2032" s="10"/>
    </row>
    <row r="2033" spans="2:2">
      <c r="B2033" s="10"/>
    </row>
    <row r="2034" spans="2:2">
      <c r="B2034" s="10"/>
    </row>
    <row r="2035" spans="2:2">
      <c r="B2035" s="10"/>
    </row>
    <row r="2036" spans="2:2">
      <c r="B2036" s="10"/>
    </row>
    <row r="2037" spans="2:2">
      <c r="B2037" s="10"/>
    </row>
    <row r="2038" spans="2:2">
      <c r="B2038" s="10"/>
    </row>
    <row r="2039" spans="2:2">
      <c r="B2039" s="10"/>
    </row>
    <row r="2040" spans="2:2">
      <c r="B2040" s="10"/>
    </row>
    <row r="2041" spans="2:2">
      <c r="B2041" s="10"/>
    </row>
    <row r="2042" spans="2:2">
      <c r="B2042" s="10"/>
    </row>
    <row r="2043" spans="2:2">
      <c r="B2043" s="10"/>
    </row>
    <row r="2044" spans="2:2">
      <c r="B2044" s="10"/>
    </row>
    <row r="2045" spans="2:2">
      <c r="B2045" s="10"/>
    </row>
    <row r="2046" spans="2:2">
      <c r="B2046" s="10"/>
    </row>
    <row r="2047" spans="2:2">
      <c r="B2047" s="10"/>
    </row>
    <row r="2048" spans="2:2">
      <c r="B2048" s="10"/>
    </row>
    <row r="2049" spans="2:2">
      <c r="B2049" s="10"/>
    </row>
    <row r="2050" spans="2:2">
      <c r="B2050" s="10"/>
    </row>
    <row r="2051" spans="2:2">
      <c r="B2051" s="10"/>
    </row>
    <row r="2052" spans="2:2">
      <c r="B2052" s="10"/>
    </row>
    <row r="2053" spans="2:2">
      <c r="B2053" s="10"/>
    </row>
    <row r="2054" spans="2:2">
      <c r="B2054" s="10"/>
    </row>
    <row r="2055" spans="2:2">
      <c r="B2055" s="10"/>
    </row>
    <row r="2056" spans="2:2">
      <c r="B2056" s="10"/>
    </row>
    <row r="2057" spans="2:2">
      <c r="B2057" s="10"/>
    </row>
    <row r="2058" spans="2:2">
      <c r="B2058" s="10"/>
    </row>
    <row r="2059" spans="2:2">
      <c r="B2059" s="10"/>
    </row>
    <row r="2060" spans="2:2">
      <c r="B2060" s="10"/>
    </row>
    <row r="2061" spans="2:2">
      <c r="B2061" s="10"/>
    </row>
    <row r="2062" spans="2:2">
      <c r="B2062" s="10"/>
    </row>
    <row r="2063" spans="2:2">
      <c r="B2063" s="10"/>
    </row>
    <row r="2064" spans="2:2">
      <c r="B2064" s="10"/>
    </row>
    <row r="2065" spans="2:2">
      <c r="B2065" s="10"/>
    </row>
    <row r="2066" spans="2:2">
      <c r="B2066" s="10"/>
    </row>
    <row r="2067" spans="2:2">
      <c r="B2067" s="10"/>
    </row>
    <row r="2068" spans="2:2">
      <c r="B2068" s="10"/>
    </row>
    <row r="2069" spans="2:2">
      <c r="B2069" s="10"/>
    </row>
    <row r="2070" spans="2:2">
      <c r="B2070" s="10"/>
    </row>
    <row r="2071" spans="2:2">
      <c r="B2071" s="10"/>
    </row>
    <row r="2072" spans="2:2">
      <c r="B2072" s="10"/>
    </row>
    <row r="2073" spans="2:2">
      <c r="B2073" s="10"/>
    </row>
    <row r="2074" spans="2:2">
      <c r="B2074" s="10"/>
    </row>
    <row r="2075" spans="2:2">
      <c r="B2075" s="10"/>
    </row>
    <row r="2076" spans="2:2">
      <c r="B2076" s="10"/>
    </row>
    <row r="2077" spans="2:2">
      <c r="B2077" s="10"/>
    </row>
    <row r="2078" spans="2:2">
      <c r="B2078" s="10"/>
    </row>
    <row r="2079" spans="2:2">
      <c r="B2079" s="10"/>
    </row>
    <row r="2080" spans="2:2">
      <c r="B2080" s="10"/>
    </row>
    <row r="2081" spans="2:2">
      <c r="B2081" s="10"/>
    </row>
    <row r="2082" spans="2:2">
      <c r="B2082" s="10"/>
    </row>
    <row r="2083" spans="2:2">
      <c r="B2083" s="10"/>
    </row>
    <row r="2084" spans="2:2">
      <c r="B2084" s="10"/>
    </row>
    <row r="2085" spans="2:2">
      <c r="B2085" s="10"/>
    </row>
    <row r="2086" spans="2:2">
      <c r="B2086" s="10"/>
    </row>
    <row r="2087" spans="2:2">
      <c r="B2087" s="10"/>
    </row>
    <row r="2088" spans="2:2">
      <c r="B2088" s="10"/>
    </row>
    <row r="2089" spans="2:2">
      <c r="B2089" s="10"/>
    </row>
    <row r="2090" spans="2:2">
      <c r="B2090" s="10"/>
    </row>
    <row r="2091" spans="2:2">
      <c r="B2091" s="10"/>
    </row>
    <row r="2092" spans="2:2">
      <c r="B2092" s="10"/>
    </row>
    <row r="2093" spans="2:2">
      <c r="B2093" s="10"/>
    </row>
    <row r="2094" spans="2:2">
      <c r="B2094" s="10"/>
    </row>
    <row r="2095" spans="2:2">
      <c r="B2095" s="10"/>
    </row>
    <row r="2096" spans="2:2">
      <c r="B2096" s="10"/>
    </row>
    <row r="2097" spans="2:2">
      <c r="B2097" s="10"/>
    </row>
    <row r="2098" spans="2:2">
      <c r="B2098" s="10"/>
    </row>
    <row r="2099" spans="2:2">
      <c r="B2099" s="10"/>
    </row>
    <row r="2100" spans="2:2">
      <c r="B2100" s="10"/>
    </row>
    <row r="2101" spans="2:2">
      <c r="B2101" s="10"/>
    </row>
    <row r="2102" spans="2:2">
      <c r="B2102" s="10"/>
    </row>
    <row r="2103" spans="2:2">
      <c r="B2103" s="10"/>
    </row>
    <row r="2104" spans="2:2">
      <c r="B2104" s="10"/>
    </row>
    <row r="2105" spans="2:2">
      <c r="B2105" s="10"/>
    </row>
    <row r="2106" spans="2:2">
      <c r="B2106" s="10"/>
    </row>
    <row r="2107" spans="2:2">
      <c r="B2107" s="10"/>
    </row>
    <row r="2108" spans="2:2">
      <c r="B2108" s="10"/>
    </row>
    <row r="2109" spans="2:2">
      <c r="B2109" s="10"/>
    </row>
    <row r="2110" spans="2:2">
      <c r="B2110" s="10"/>
    </row>
    <row r="2111" spans="2:2">
      <c r="B2111" s="10"/>
    </row>
    <row r="2112" spans="2:2">
      <c r="B2112" s="10"/>
    </row>
    <row r="2113" spans="2:2">
      <c r="B2113" s="10"/>
    </row>
    <row r="2114" spans="2:2">
      <c r="B2114" s="10"/>
    </row>
    <row r="2115" spans="2:2">
      <c r="B2115" s="10"/>
    </row>
    <row r="2116" spans="2:2">
      <c r="B2116" s="10"/>
    </row>
    <row r="2117" spans="2:2">
      <c r="B2117" s="10"/>
    </row>
    <row r="2118" spans="2:2">
      <c r="B2118" s="10"/>
    </row>
    <row r="2119" spans="2:2">
      <c r="B2119" s="10"/>
    </row>
    <row r="2120" spans="2:2">
      <c r="B2120" s="10"/>
    </row>
    <row r="2121" spans="2:2">
      <c r="B2121" s="10"/>
    </row>
    <row r="2122" spans="2:2">
      <c r="B2122" s="10"/>
    </row>
    <row r="2123" spans="2:2">
      <c r="B2123" s="10"/>
    </row>
    <row r="2124" spans="2:2">
      <c r="B2124" s="10"/>
    </row>
    <row r="2125" spans="2:2">
      <c r="B2125" s="10"/>
    </row>
    <row r="2126" spans="2:2">
      <c r="B2126" s="10"/>
    </row>
    <row r="2127" spans="2:2">
      <c r="B2127" s="10"/>
    </row>
    <row r="2128" spans="2:2">
      <c r="B2128" s="10"/>
    </row>
    <row r="2129" spans="2:2">
      <c r="B2129" s="10"/>
    </row>
    <row r="2130" spans="2:2">
      <c r="B2130" s="10"/>
    </row>
    <row r="2131" spans="2:2">
      <c r="B2131" s="10"/>
    </row>
    <row r="2132" spans="2:2">
      <c r="B2132" s="10"/>
    </row>
    <row r="2133" spans="2:2">
      <c r="B2133" s="10"/>
    </row>
    <row r="2134" spans="2:2">
      <c r="B2134" s="10"/>
    </row>
    <row r="2135" spans="2:2">
      <c r="B2135" s="10"/>
    </row>
    <row r="2136" spans="2:2">
      <c r="B2136" s="10"/>
    </row>
    <row r="2137" spans="2:2">
      <c r="B2137" s="10"/>
    </row>
    <row r="2138" spans="2:2">
      <c r="B2138" s="10"/>
    </row>
    <row r="2139" spans="2:2">
      <c r="B2139" s="10"/>
    </row>
    <row r="2140" spans="2:2">
      <c r="B2140" s="10"/>
    </row>
    <row r="2141" spans="2:2">
      <c r="B2141" s="10"/>
    </row>
    <row r="2142" spans="2:2">
      <c r="B2142" s="10"/>
    </row>
    <row r="2143" spans="2:2">
      <c r="B2143" s="10"/>
    </row>
    <row r="2144" spans="2:2">
      <c r="B2144" s="10"/>
    </row>
    <row r="2145" spans="2:2">
      <c r="B2145" s="10"/>
    </row>
    <row r="2146" spans="2:2">
      <c r="B2146" s="10"/>
    </row>
    <row r="2147" spans="2:2">
      <c r="B2147" s="10"/>
    </row>
    <row r="2148" spans="2:2">
      <c r="B2148" s="10"/>
    </row>
    <row r="2149" spans="2:2">
      <c r="B2149" s="10"/>
    </row>
    <row r="2150" spans="2:2">
      <c r="B2150" s="10"/>
    </row>
    <row r="2151" spans="2:2">
      <c r="B2151" s="10"/>
    </row>
    <row r="2152" spans="2:2">
      <c r="B2152" s="10"/>
    </row>
    <row r="2153" spans="2:2">
      <c r="B2153" s="10"/>
    </row>
    <row r="2154" spans="2:2">
      <c r="B2154" s="10"/>
    </row>
    <row r="2155" spans="2:2">
      <c r="B2155" s="10"/>
    </row>
    <row r="2156" spans="2:2">
      <c r="B2156" s="10"/>
    </row>
    <row r="2157" spans="2:2">
      <c r="B2157" s="10"/>
    </row>
    <row r="2158" spans="2:2">
      <c r="B2158" s="10"/>
    </row>
    <row r="2159" spans="2:2">
      <c r="B2159" s="10"/>
    </row>
    <row r="2160" spans="2:2">
      <c r="B2160" s="10"/>
    </row>
    <row r="2161" spans="2:2">
      <c r="B2161" s="10"/>
    </row>
    <row r="2162" spans="2:2">
      <c r="B2162" s="10"/>
    </row>
    <row r="2163" spans="2:2">
      <c r="B2163" s="10"/>
    </row>
    <row r="2164" spans="2:2">
      <c r="B2164" s="10"/>
    </row>
    <row r="2165" spans="2:2">
      <c r="B2165" s="10"/>
    </row>
    <row r="2166" spans="2:2">
      <c r="B2166" s="10"/>
    </row>
    <row r="2167" spans="2:2">
      <c r="B2167" s="10"/>
    </row>
    <row r="2168" spans="2:2">
      <c r="B2168" s="10"/>
    </row>
    <row r="2169" spans="2:2">
      <c r="B2169" s="10"/>
    </row>
    <row r="2170" spans="2:2">
      <c r="B2170" s="10"/>
    </row>
    <row r="2171" spans="2:2">
      <c r="B2171" s="10"/>
    </row>
    <row r="2172" spans="2:2">
      <c r="B2172" s="10"/>
    </row>
    <row r="2173" spans="2:2">
      <c r="B2173" s="10"/>
    </row>
    <row r="2174" spans="2:2">
      <c r="B2174" s="10"/>
    </row>
    <row r="2175" spans="2:2">
      <c r="B2175" s="10"/>
    </row>
    <row r="2176" spans="2:2">
      <c r="B2176" s="10"/>
    </row>
    <row r="2177" spans="2:2">
      <c r="B2177" s="10"/>
    </row>
    <row r="2178" spans="2:2">
      <c r="B2178" s="10"/>
    </row>
    <row r="2179" spans="2:2">
      <c r="B2179" s="10"/>
    </row>
    <row r="2180" spans="2:2">
      <c r="B2180" s="10"/>
    </row>
    <row r="2181" spans="2:2">
      <c r="B2181" s="10"/>
    </row>
    <row r="2182" spans="2:2">
      <c r="B2182" s="10"/>
    </row>
    <row r="2183" spans="2:2">
      <c r="B2183" s="10"/>
    </row>
    <row r="2184" spans="2:2">
      <c r="B2184" s="10"/>
    </row>
    <row r="2185" spans="2:2">
      <c r="B2185" s="10"/>
    </row>
    <row r="2186" spans="2:2">
      <c r="B2186" s="10"/>
    </row>
    <row r="2187" spans="2:2">
      <c r="B2187" s="10"/>
    </row>
    <row r="2188" spans="2:2">
      <c r="B2188" s="10"/>
    </row>
    <row r="2189" spans="2:2">
      <c r="B2189" s="10"/>
    </row>
    <row r="2190" spans="2:2">
      <c r="B2190" s="10"/>
    </row>
    <row r="2191" spans="2:2">
      <c r="B2191" s="10"/>
    </row>
    <row r="2192" spans="2:2">
      <c r="B2192" s="10"/>
    </row>
    <row r="2193" spans="2:2">
      <c r="B2193" s="10"/>
    </row>
    <row r="2194" spans="2:2">
      <c r="B2194" s="10"/>
    </row>
    <row r="2195" spans="2:2">
      <c r="B2195" s="10"/>
    </row>
    <row r="2196" spans="2:2">
      <c r="B2196" s="10"/>
    </row>
    <row r="2197" spans="2:2">
      <c r="B2197" s="10"/>
    </row>
    <row r="2198" spans="2:2">
      <c r="B2198" s="10"/>
    </row>
    <row r="2199" spans="2:2">
      <c r="B2199" s="10"/>
    </row>
    <row r="2200" spans="2:2">
      <c r="B2200" s="10"/>
    </row>
    <row r="2201" spans="2:2">
      <c r="B2201" s="10"/>
    </row>
    <row r="2202" spans="2:2">
      <c r="B2202" s="10"/>
    </row>
    <row r="2203" spans="2:2">
      <c r="B2203" s="10"/>
    </row>
    <row r="2204" spans="2:2">
      <c r="B2204" s="10"/>
    </row>
    <row r="2205" spans="2:2">
      <c r="B2205" s="10"/>
    </row>
    <row r="2206" spans="2:2">
      <c r="B2206" s="10"/>
    </row>
    <row r="2207" spans="2:2">
      <c r="B2207" s="10"/>
    </row>
    <row r="2208" spans="2:2">
      <c r="B2208" s="10"/>
    </row>
    <row r="2209" spans="2:2">
      <c r="B2209" s="10"/>
    </row>
    <row r="2210" spans="2:2">
      <c r="B2210" s="10"/>
    </row>
    <row r="2211" spans="2:2">
      <c r="B2211" s="10"/>
    </row>
    <row r="2212" spans="2:2">
      <c r="B2212" s="10"/>
    </row>
    <row r="2213" spans="2:2">
      <c r="B2213" s="10"/>
    </row>
    <row r="2214" spans="2:2">
      <c r="B2214" s="10"/>
    </row>
    <row r="2215" spans="2:2">
      <c r="B2215" s="10"/>
    </row>
    <row r="2216" spans="2:2">
      <c r="B2216" s="10"/>
    </row>
    <row r="2217" spans="2:2">
      <c r="B2217" s="10"/>
    </row>
    <row r="2218" spans="2:2">
      <c r="B2218" s="10"/>
    </row>
    <row r="2219" spans="2:2">
      <c r="B2219" s="10"/>
    </row>
    <row r="2220" spans="2:2">
      <c r="B2220" s="10"/>
    </row>
    <row r="2221" spans="2:2">
      <c r="B2221" s="10"/>
    </row>
    <row r="2222" spans="2:2">
      <c r="B2222" s="10"/>
    </row>
    <row r="2223" spans="2:2">
      <c r="B2223" s="10"/>
    </row>
    <row r="2224" spans="2:2">
      <c r="B2224" s="10"/>
    </row>
    <row r="2225" spans="2:2">
      <c r="B2225" s="10"/>
    </row>
    <row r="2226" spans="2:2">
      <c r="B2226" s="10"/>
    </row>
    <row r="2227" spans="2:2">
      <c r="B2227" s="10"/>
    </row>
    <row r="2228" spans="2:2">
      <c r="B2228" s="10"/>
    </row>
    <row r="2229" spans="2:2">
      <c r="B2229" s="10"/>
    </row>
    <row r="2230" spans="2:2">
      <c r="B2230" s="10"/>
    </row>
    <row r="2231" spans="2:2">
      <c r="B2231" s="10"/>
    </row>
    <row r="2232" spans="2:2">
      <c r="B2232" s="10"/>
    </row>
    <row r="2233" spans="2:2">
      <c r="B2233" s="10"/>
    </row>
    <row r="2234" spans="2:2">
      <c r="B2234" s="10"/>
    </row>
    <row r="2235" spans="2:2">
      <c r="B2235" s="10"/>
    </row>
    <row r="2236" spans="2:2">
      <c r="B2236" s="10"/>
    </row>
    <row r="2237" spans="2:2">
      <c r="B2237" s="10"/>
    </row>
    <row r="2238" spans="2:2">
      <c r="B2238" s="10"/>
    </row>
    <row r="2239" spans="2:2">
      <c r="B2239" s="10"/>
    </row>
    <row r="2240" spans="2:2">
      <c r="B2240" s="10"/>
    </row>
    <row r="2241" spans="2:2">
      <c r="B2241" s="10"/>
    </row>
    <row r="2242" spans="2:2">
      <c r="B2242" s="10"/>
    </row>
    <row r="2243" spans="2:2">
      <c r="B2243" s="10"/>
    </row>
    <row r="2244" spans="2:2">
      <c r="B2244" s="10"/>
    </row>
    <row r="2245" spans="2:2">
      <c r="B2245" s="10"/>
    </row>
    <row r="2246" spans="2:2">
      <c r="B2246" s="10"/>
    </row>
    <row r="2247" spans="2:2">
      <c r="B2247" s="10"/>
    </row>
    <row r="2248" spans="2:2">
      <c r="B2248" s="10"/>
    </row>
    <row r="2249" spans="2:2">
      <c r="B2249" s="10"/>
    </row>
    <row r="2250" spans="2:2">
      <c r="B2250" s="10"/>
    </row>
    <row r="2251" spans="2:2">
      <c r="B2251" s="10"/>
    </row>
    <row r="2252" spans="2:2">
      <c r="B2252" s="10"/>
    </row>
    <row r="2253" spans="2:2">
      <c r="B2253" s="10"/>
    </row>
    <row r="2254" spans="2:2">
      <c r="B2254" s="10"/>
    </row>
    <row r="2255" spans="2:2">
      <c r="B2255" s="10"/>
    </row>
    <row r="2256" spans="2:2">
      <c r="B2256" s="10"/>
    </row>
    <row r="2257" spans="2:2">
      <c r="B2257" s="10"/>
    </row>
    <row r="2258" spans="2:2">
      <c r="B2258" s="10"/>
    </row>
    <row r="2259" spans="2:2">
      <c r="B2259" s="10"/>
    </row>
    <row r="2260" spans="2:2">
      <c r="B2260" s="10"/>
    </row>
    <row r="2261" spans="2:2">
      <c r="B2261" s="10"/>
    </row>
    <row r="2262" spans="2:2">
      <c r="B2262" s="10"/>
    </row>
    <row r="2263" spans="2:2">
      <c r="B2263" s="10"/>
    </row>
    <row r="2264" spans="2:2">
      <c r="B2264" s="10"/>
    </row>
    <row r="2265" spans="2:2">
      <c r="B2265" s="10"/>
    </row>
    <row r="2266" spans="2:2">
      <c r="B2266" s="10"/>
    </row>
    <row r="2267" spans="2:2">
      <c r="B2267" s="10"/>
    </row>
    <row r="2268" spans="2:2">
      <c r="B2268" s="10"/>
    </row>
    <row r="2269" spans="2:2">
      <c r="B2269" s="10"/>
    </row>
    <row r="2270" spans="2:2">
      <c r="B2270" s="10"/>
    </row>
    <row r="2271" spans="2:2">
      <c r="B2271" s="10"/>
    </row>
    <row r="2272" spans="2:2">
      <c r="B2272" s="10"/>
    </row>
    <row r="2273" spans="2:2">
      <c r="B2273" s="10"/>
    </row>
    <row r="2274" spans="2:2">
      <c r="B2274" s="10"/>
    </row>
    <row r="2275" spans="2:2">
      <c r="B2275" s="10"/>
    </row>
    <row r="2276" spans="2:2">
      <c r="B2276" s="10"/>
    </row>
    <row r="2277" spans="2:2">
      <c r="B2277" s="10"/>
    </row>
    <row r="2278" spans="2:2">
      <c r="B2278" s="10"/>
    </row>
    <row r="2279" spans="2:2">
      <c r="B2279" s="10"/>
    </row>
    <row r="2280" spans="2:2">
      <c r="B2280" s="10"/>
    </row>
    <row r="2281" spans="2:2">
      <c r="B2281" s="10"/>
    </row>
    <row r="2282" spans="2:2">
      <c r="B2282" s="10"/>
    </row>
    <row r="2283" spans="2:2">
      <c r="B2283" s="10"/>
    </row>
    <row r="2284" spans="2:2">
      <c r="B2284" s="10"/>
    </row>
    <row r="2285" spans="2:2">
      <c r="B2285" s="10"/>
    </row>
    <row r="2286" spans="2:2">
      <c r="B2286" s="10"/>
    </row>
    <row r="2287" spans="2:2">
      <c r="B2287" s="10"/>
    </row>
    <row r="2288" spans="2:2">
      <c r="B2288" s="10"/>
    </row>
    <row r="2289" spans="2:2">
      <c r="B2289" s="10"/>
    </row>
    <row r="2290" spans="2:2">
      <c r="B2290" s="10"/>
    </row>
    <row r="2291" spans="2:2">
      <c r="B2291" s="10"/>
    </row>
    <row r="2292" spans="2:2">
      <c r="B2292" s="10"/>
    </row>
    <row r="2293" spans="2:2">
      <c r="B2293" s="10"/>
    </row>
    <row r="2294" spans="2:2">
      <c r="B2294" s="10"/>
    </row>
    <row r="2295" spans="2:2">
      <c r="B2295" s="10"/>
    </row>
    <row r="2296" spans="2:2">
      <c r="B2296" s="10"/>
    </row>
    <row r="2297" spans="2:2">
      <c r="B2297" s="10"/>
    </row>
    <row r="2298" spans="2:2">
      <c r="B2298" s="10"/>
    </row>
    <row r="2299" spans="2:2">
      <c r="B2299" s="10"/>
    </row>
    <row r="2300" spans="2:2">
      <c r="B2300" s="10"/>
    </row>
    <row r="2301" spans="2:2">
      <c r="B2301" s="10"/>
    </row>
    <row r="2302" spans="2:2">
      <c r="B2302" s="10"/>
    </row>
    <row r="2303" spans="2:2">
      <c r="B2303" s="10"/>
    </row>
    <row r="2304" spans="2:2">
      <c r="B2304" s="10"/>
    </row>
    <row r="2305" spans="2:2">
      <c r="B2305" s="10"/>
    </row>
    <row r="2306" spans="2:2">
      <c r="B2306" s="10"/>
    </row>
    <row r="2307" spans="2:2">
      <c r="B2307" s="10"/>
    </row>
    <row r="2308" spans="2:2">
      <c r="B2308" s="10"/>
    </row>
    <row r="2309" spans="2:2">
      <c r="B2309" s="10"/>
    </row>
    <row r="2310" spans="2:2">
      <c r="B2310" s="10"/>
    </row>
    <row r="2311" spans="2:2">
      <c r="B2311" s="10"/>
    </row>
    <row r="2312" spans="2:2">
      <c r="B2312" s="10"/>
    </row>
    <row r="2313" spans="2:2">
      <c r="B2313" s="10"/>
    </row>
    <row r="2314" spans="2:2">
      <c r="B2314" s="10"/>
    </row>
    <row r="2315" spans="2:2">
      <c r="B2315" s="10"/>
    </row>
    <row r="2316" spans="2:2">
      <c r="B2316" s="10"/>
    </row>
    <row r="2317" spans="2:2">
      <c r="B2317" s="10"/>
    </row>
    <row r="2318" spans="2:2">
      <c r="B2318" s="10"/>
    </row>
    <row r="2319" spans="2:2">
      <c r="B2319" s="10"/>
    </row>
    <row r="2320" spans="2:2">
      <c r="B2320" s="10"/>
    </row>
    <row r="2321" spans="2:2">
      <c r="B2321" s="10"/>
    </row>
    <row r="2322" spans="2:2">
      <c r="B2322" s="10"/>
    </row>
    <row r="2323" spans="2:2">
      <c r="B2323" s="10"/>
    </row>
    <row r="2324" spans="2:2">
      <c r="B2324" s="10"/>
    </row>
    <row r="2325" spans="2:2">
      <c r="B2325" s="10"/>
    </row>
    <row r="2326" spans="2:2">
      <c r="B2326" s="10"/>
    </row>
    <row r="2327" spans="2:2">
      <c r="B2327" s="10"/>
    </row>
    <row r="2328" spans="2:2">
      <c r="B2328" s="10"/>
    </row>
    <row r="2329" spans="2:2">
      <c r="B2329" s="10"/>
    </row>
    <row r="2330" spans="2:2">
      <c r="B2330" s="10"/>
    </row>
    <row r="2331" spans="2:2">
      <c r="B2331" s="10"/>
    </row>
    <row r="2332" spans="2:2">
      <c r="B2332" s="10"/>
    </row>
    <row r="2333" spans="2:2">
      <c r="B2333" s="10"/>
    </row>
    <row r="2334" spans="2:2">
      <c r="B2334" s="10"/>
    </row>
    <row r="2335" spans="2:2">
      <c r="B2335" s="10"/>
    </row>
    <row r="2336" spans="2:2">
      <c r="B2336" s="10"/>
    </row>
    <row r="2337" spans="2:2">
      <c r="B2337" s="10"/>
    </row>
    <row r="2338" spans="2:2">
      <c r="B2338" s="10"/>
    </row>
    <row r="2339" spans="2:2">
      <c r="B2339" s="10"/>
    </row>
    <row r="2340" spans="2:2">
      <c r="B2340" s="10"/>
    </row>
    <row r="2341" spans="2:2">
      <c r="B2341" s="10"/>
    </row>
    <row r="2342" spans="2:2">
      <c r="B2342" s="10"/>
    </row>
    <row r="2343" spans="2:2">
      <c r="B2343" s="10"/>
    </row>
    <row r="2344" spans="2:2">
      <c r="B2344" s="10"/>
    </row>
    <row r="2345" spans="2:2">
      <c r="B2345" s="10"/>
    </row>
    <row r="2346" spans="2:2">
      <c r="B2346" s="10"/>
    </row>
    <row r="2347" spans="2:2">
      <c r="B2347" s="10"/>
    </row>
    <row r="2348" spans="2:2">
      <c r="B2348" s="10"/>
    </row>
    <row r="2349" spans="2:2">
      <c r="B2349" s="10"/>
    </row>
    <row r="2350" spans="2:2">
      <c r="B2350" s="10"/>
    </row>
    <row r="2351" spans="2:2">
      <c r="B2351" s="10"/>
    </row>
    <row r="2352" spans="2:2">
      <c r="B2352" s="10"/>
    </row>
    <row r="2353" spans="2:2">
      <c r="B2353" s="10"/>
    </row>
    <row r="2354" spans="2:2">
      <c r="B2354" s="10"/>
    </row>
    <row r="2355" spans="2:2">
      <c r="B2355" s="10"/>
    </row>
    <row r="2356" spans="2:2">
      <c r="B2356" s="10"/>
    </row>
    <row r="2357" spans="2:2">
      <c r="B2357" s="10"/>
    </row>
    <row r="2358" spans="2:2">
      <c r="B2358" s="10"/>
    </row>
    <row r="2359" spans="2:2">
      <c r="B2359" s="10"/>
    </row>
    <row r="2360" spans="2:2">
      <c r="B2360" s="10"/>
    </row>
    <row r="2361" spans="2:2">
      <c r="B2361" s="10"/>
    </row>
    <row r="2362" spans="2:2">
      <c r="B2362" s="10"/>
    </row>
    <row r="2363" spans="2:2">
      <c r="B2363" s="10"/>
    </row>
    <row r="2364" spans="2:2">
      <c r="B2364" s="10"/>
    </row>
    <row r="2365" spans="2:2">
      <c r="B2365" s="10"/>
    </row>
    <row r="2366" spans="2:2">
      <c r="B2366" s="10"/>
    </row>
    <row r="2367" spans="2:2">
      <c r="B2367" s="10"/>
    </row>
    <row r="2368" spans="2:2">
      <c r="B2368" s="10"/>
    </row>
    <row r="2369" spans="2:2">
      <c r="B2369" s="10"/>
    </row>
    <row r="2370" spans="2:2">
      <c r="B2370" s="10"/>
    </row>
    <row r="2371" spans="2:2">
      <c r="B2371" s="10"/>
    </row>
    <row r="2372" spans="2:2">
      <c r="B2372" s="10"/>
    </row>
    <row r="2373" spans="2:2">
      <c r="B2373" s="10"/>
    </row>
    <row r="2374" spans="2:2">
      <c r="B2374" s="10"/>
    </row>
    <row r="2375" spans="2:2">
      <c r="B2375" s="10"/>
    </row>
    <row r="2376" spans="2:2">
      <c r="B2376" s="10"/>
    </row>
    <row r="2377" spans="2:2">
      <c r="B2377" s="10"/>
    </row>
    <row r="2378" spans="2:2">
      <c r="B2378" s="10"/>
    </row>
    <row r="2379" spans="2:2">
      <c r="B2379" s="10"/>
    </row>
    <row r="2380" spans="2:2">
      <c r="B2380" s="10"/>
    </row>
    <row r="2381" spans="2:2">
      <c r="B2381" s="10"/>
    </row>
    <row r="2382" spans="2:2">
      <c r="B2382" s="10"/>
    </row>
    <row r="2383" spans="2:2">
      <c r="B2383" s="10"/>
    </row>
    <row r="2384" spans="2:2">
      <c r="B2384" s="10"/>
    </row>
    <row r="2385" spans="2:2">
      <c r="B2385" s="10"/>
    </row>
    <row r="2386" spans="2:2">
      <c r="B2386" s="10"/>
    </row>
    <row r="2387" spans="2:2">
      <c r="B2387" s="10"/>
    </row>
    <row r="2388" spans="2:2">
      <c r="B2388" s="10"/>
    </row>
    <row r="2389" spans="2:2">
      <c r="B2389" s="10"/>
    </row>
    <row r="2390" spans="2:2">
      <c r="B2390" s="10"/>
    </row>
    <row r="2391" spans="2:2">
      <c r="B2391" s="10"/>
    </row>
    <row r="2392" spans="2:2">
      <c r="B2392" s="10"/>
    </row>
    <row r="2393" spans="2:2">
      <c r="B2393" s="10"/>
    </row>
    <row r="2394" spans="2:2">
      <c r="B2394" s="10"/>
    </row>
    <row r="2395" spans="2:2">
      <c r="B2395" s="10"/>
    </row>
    <row r="2396" spans="2:2">
      <c r="B2396" s="10"/>
    </row>
    <row r="2397" spans="2:2">
      <c r="B2397" s="10"/>
    </row>
    <row r="2398" spans="2:2">
      <c r="B2398" s="10"/>
    </row>
    <row r="2399" spans="2:2">
      <c r="B2399" s="10"/>
    </row>
    <row r="2400" spans="2:2">
      <c r="B2400" s="10"/>
    </row>
    <row r="2401" spans="2:2">
      <c r="B2401" s="10"/>
    </row>
    <row r="2402" spans="2:2">
      <c r="B2402" s="10"/>
    </row>
    <row r="2403" spans="2:2">
      <c r="B2403" s="10"/>
    </row>
    <row r="2404" spans="2:2">
      <c r="B2404" s="10"/>
    </row>
    <row r="2405" spans="2:2">
      <c r="B2405" s="10"/>
    </row>
    <row r="2406" spans="2:2">
      <c r="B2406" s="10"/>
    </row>
    <row r="2407" spans="2:2">
      <c r="B2407" s="10"/>
    </row>
    <row r="2408" spans="2:2">
      <c r="B2408" s="10"/>
    </row>
    <row r="2409" spans="2:2">
      <c r="B2409" s="10"/>
    </row>
    <row r="2410" spans="2:2">
      <c r="B2410" s="10"/>
    </row>
    <row r="2411" spans="2:2">
      <c r="B2411" s="10"/>
    </row>
    <row r="2412" spans="2:2">
      <c r="B2412" s="10"/>
    </row>
    <row r="2413" spans="2:2">
      <c r="B2413" s="10"/>
    </row>
    <row r="2414" spans="2:2">
      <c r="B2414" s="10"/>
    </row>
    <row r="2415" spans="2:2">
      <c r="B2415" s="10"/>
    </row>
    <row r="2416" spans="2:2">
      <c r="B2416" s="10"/>
    </row>
    <row r="2417" spans="2:2">
      <c r="B2417" s="10"/>
    </row>
    <row r="2418" spans="2:2">
      <c r="B2418" s="10"/>
    </row>
    <row r="2419" spans="2:2">
      <c r="B2419" s="10"/>
    </row>
    <row r="2420" spans="2:2">
      <c r="B2420" s="10"/>
    </row>
    <row r="2421" spans="2:2">
      <c r="B2421" s="10"/>
    </row>
    <row r="2422" spans="2:2">
      <c r="B2422" s="10"/>
    </row>
    <row r="2423" spans="2:2">
      <c r="B2423" s="10"/>
    </row>
    <row r="2424" spans="2:2">
      <c r="B2424" s="10"/>
    </row>
    <row r="2425" spans="2:2">
      <c r="B2425" s="10"/>
    </row>
    <row r="2426" spans="2:2">
      <c r="B2426" s="10"/>
    </row>
    <row r="2427" spans="2:2">
      <c r="B2427" s="10"/>
    </row>
    <row r="2428" spans="2:2">
      <c r="B2428" s="10"/>
    </row>
    <row r="2429" spans="2:2">
      <c r="B2429" s="10"/>
    </row>
    <row r="2430" spans="2:2">
      <c r="B2430" s="10"/>
    </row>
    <row r="2431" spans="2:2">
      <c r="B2431" s="10"/>
    </row>
    <row r="2432" spans="2:2">
      <c r="B2432" s="10"/>
    </row>
    <row r="2433" spans="2:2">
      <c r="B2433" s="10"/>
    </row>
    <row r="2434" spans="2:2">
      <c r="B2434" s="10"/>
    </row>
    <row r="2435" spans="2:2">
      <c r="B2435" s="10"/>
    </row>
    <row r="2436" spans="2:2">
      <c r="B2436" s="10"/>
    </row>
    <row r="2437" spans="2:2">
      <c r="B2437" s="10"/>
    </row>
    <row r="2438" spans="2:2">
      <c r="B2438" s="10"/>
    </row>
    <row r="2439" spans="2:2">
      <c r="B2439" s="10"/>
    </row>
    <row r="2440" spans="2:2">
      <c r="B2440" s="10"/>
    </row>
    <row r="2441" spans="2:2">
      <c r="B2441" s="10"/>
    </row>
    <row r="2442" spans="2:2">
      <c r="B2442" s="10"/>
    </row>
    <row r="2443" spans="2:2">
      <c r="B2443" s="10"/>
    </row>
    <row r="2444" spans="2:2">
      <c r="B2444" s="10"/>
    </row>
    <row r="2445" spans="2:2">
      <c r="B2445" s="10"/>
    </row>
    <row r="2446" spans="2:2">
      <c r="B2446" s="10"/>
    </row>
    <row r="2447" spans="2:2">
      <c r="B2447" s="10"/>
    </row>
    <row r="2448" spans="2:2">
      <c r="B2448" s="10"/>
    </row>
    <row r="2449" spans="2:2">
      <c r="B2449" s="10"/>
    </row>
    <row r="2450" spans="2:2">
      <c r="B2450" s="10"/>
    </row>
    <row r="2451" spans="2:2">
      <c r="B2451" s="10"/>
    </row>
    <row r="2452" spans="2:2">
      <c r="B2452" s="10"/>
    </row>
    <row r="2453" spans="2:2">
      <c r="B2453" s="10"/>
    </row>
    <row r="2454" spans="2:2">
      <c r="B2454" s="10"/>
    </row>
    <row r="2455" spans="2:2">
      <c r="B2455" s="10"/>
    </row>
    <row r="2456" spans="2:2">
      <c r="B2456" s="10"/>
    </row>
    <row r="2457" spans="2:2">
      <c r="B2457" s="10"/>
    </row>
    <row r="2458" spans="2:2">
      <c r="B2458" s="10"/>
    </row>
    <row r="2459" spans="2:2">
      <c r="B2459" s="10"/>
    </row>
    <row r="2460" spans="2:2">
      <c r="B2460" s="10"/>
    </row>
    <row r="2461" spans="2:2">
      <c r="B2461" s="10"/>
    </row>
    <row r="2462" spans="2:2">
      <c r="B2462" s="10"/>
    </row>
    <row r="2463" spans="2:2">
      <c r="B2463" s="10"/>
    </row>
    <row r="2464" spans="2:2">
      <c r="B2464" s="10"/>
    </row>
    <row r="2465" spans="2:2">
      <c r="B2465" s="10"/>
    </row>
    <row r="2466" spans="2:2">
      <c r="B2466" s="10"/>
    </row>
    <row r="2467" spans="2:2">
      <c r="B2467" s="10"/>
    </row>
    <row r="2468" spans="2:2">
      <c r="B2468" s="10"/>
    </row>
    <row r="2469" spans="2:2">
      <c r="B2469" s="10"/>
    </row>
    <row r="2470" spans="2:2">
      <c r="B2470" s="10"/>
    </row>
    <row r="2471" spans="2:2">
      <c r="B2471" s="10"/>
    </row>
    <row r="2472" spans="2:2">
      <c r="B2472" s="10"/>
    </row>
    <row r="2473" spans="2:2">
      <c r="B2473" s="10"/>
    </row>
    <row r="2474" spans="2:2">
      <c r="B2474" s="10"/>
    </row>
    <row r="2475" spans="2:2">
      <c r="B2475" s="10"/>
    </row>
    <row r="2476" spans="2:2">
      <c r="B2476" s="10"/>
    </row>
    <row r="2477" spans="2:2">
      <c r="B2477" s="10"/>
    </row>
    <row r="2478" spans="2:2">
      <c r="B2478" s="10"/>
    </row>
    <row r="2479" spans="2:2">
      <c r="B2479" s="10"/>
    </row>
    <row r="2480" spans="2:2">
      <c r="B2480" s="10"/>
    </row>
    <row r="2481" spans="2:2">
      <c r="B2481" s="10"/>
    </row>
    <row r="2482" spans="2:2">
      <c r="B2482" s="10"/>
    </row>
    <row r="2483" spans="2:2">
      <c r="B2483" s="10"/>
    </row>
    <row r="2484" spans="2:2">
      <c r="B2484" s="10"/>
    </row>
    <row r="2485" spans="2:2">
      <c r="B2485" s="10"/>
    </row>
    <row r="2486" spans="2:2">
      <c r="B2486" s="10"/>
    </row>
    <row r="2487" spans="2:2">
      <c r="B2487" s="10"/>
    </row>
    <row r="2488" spans="2:2">
      <c r="B2488" s="10"/>
    </row>
    <row r="2489" spans="2:2">
      <c r="B2489" s="10"/>
    </row>
    <row r="2490" spans="2:2">
      <c r="B2490" s="10"/>
    </row>
    <row r="2491" spans="2:2">
      <c r="B2491" s="10"/>
    </row>
    <row r="2492" spans="2:2">
      <c r="B2492" s="10"/>
    </row>
    <row r="2493" spans="2:2">
      <c r="B2493" s="10"/>
    </row>
    <row r="2494" spans="2:2">
      <c r="B2494" s="10"/>
    </row>
    <row r="2495" spans="2:2">
      <c r="B2495" s="10"/>
    </row>
    <row r="2496" spans="2:2">
      <c r="B2496" s="10"/>
    </row>
    <row r="2497" spans="2:2">
      <c r="B2497" s="10"/>
    </row>
    <row r="2498" spans="2:2">
      <c r="B2498" s="10"/>
    </row>
    <row r="2499" spans="2:2">
      <c r="B2499" s="10"/>
    </row>
    <row r="2500" spans="2:2">
      <c r="B2500" s="10"/>
    </row>
    <row r="2501" spans="2:2">
      <c r="B2501" s="10"/>
    </row>
    <row r="2502" spans="2:2">
      <c r="B2502" s="10"/>
    </row>
    <row r="2503" spans="2:2">
      <c r="B2503" s="10"/>
    </row>
    <row r="2504" spans="2:2">
      <c r="B2504" s="10"/>
    </row>
    <row r="2505" spans="2:2">
      <c r="B2505" s="10"/>
    </row>
    <row r="2506" spans="2:2">
      <c r="B2506" s="10"/>
    </row>
    <row r="2507" spans="2:2">
      <c r="B2507" s="10"/>
    </row>
    <row r="2508" spans="2:2">
      <c r="B2508" s="10"/>
    </row>
    <row r="2509" spans="2:2">
      <c r="B2509" s="10"/>
    </row>
    <row r="2510" spans="2:2">
      <c r="B2510" s="10"/>
    </row>
    <row r="2511" spans="2:2">
      <c r="B2511" s="10"/>
    </row>
    <row r="2512" spans="2:2">
      <c r="B2512" s="10"/>
    </row>
    <row r="2513" spans="2:2">
      <c r="B2513" s="10"/>
    </row>
    <row r="2514" spans="2:2">
      <c r="B2514" s="10"/>
    </row>
    <row r="2515" spans="2:2">
      <c r="B2515" s="10"/>
    </row>
    <row r="2516" spans="2:2">
      <c r="B2516" s="10"/>
    </row>
    <row r="2517" spans="2:2">
      <c r="B2517" s="10"/>
    </row>
    <row r="2518" spans="2:2">
      <c r="B2518" s="10"/>
    </row>
    <row r="2519" spans="2:2">
      <c r="B2519" s="10"/>
    </row>
    <row r="2520" spans="2:2">
      <c r="B2520" s="10"/>
    </row>
    <row r="2521" spans="2:2">
      <c r="B2521" s="10"/>
    </row>
    <row r="2522" spans="2:2">
      <c r="B2522" s="10"/>
    </row>
    <row r="2523" spans="2:2">
      <c r="B2523" s="10"/>
    </row>
    <row r="2524" spans="2:2">
      <c r="B2524" s="10"/>
    </row>
    <row r="2525" spans="2:2">
      <c r="B2525" s="10"/>
    </row>
    <row r="2526" spans="2:2">
      <c r="B2526" s="10"/>
    </row>
    <row r="2527" spans="2:2">
      <c r="B2527" s="10"/>
    </row>
    <row r="2528" spans="2:2">
      <c r="B2528" s="10"/>
    </row>
    <row r="2529" spans="2:2">
      <c r="B2529" s="10"/>
    </row>
    <row r="2530" spans="2:2">
      <c r="B2530" s="10"/>
    </row>
    <row r="2531" spans="2:2">
      <c r="B2531" s="10"/>
    </row>
    <row r="2532" spans="2:2">
      <c r="B2532" s="10"/>
    </row>
    <row r="2533" spans="2:2">
      <c r="B2533" s="10"/>
    </row>
    <row r="2534" spans="2:2">
      <c r="B2534" s="10"/>
    </row>
    <row r="2535" spans="2:2">
      <c r="B2535" s="10"/>
    </row>
    <row r="2536" spans="2:2">
      <c r="B2536" s="10"/>
    </row>
    <row r="2537" spans="2:2">
      <c r="B2537" s="10"/>
    </row>
    <row r="2538" spans="2:2">
      <c r="B2538" s="10"/>
    </row>
    <row r="2539" spans="2:2">
      <c r="B2539" s="10"/>
    </row>
    <row r="2540" spans="2:2">
      <c r="B2540" s="10"/>
    </row>
    <row r="2541" spans="2:2">
      <c r="B2541" s="10"/>
    </row>
    <row r="2542" spans="2:2">
      <c r="B2542" s="10"/>
    </row>
    <row r="2543" spans="2:2">
      <c r="B2543" s="10"/>
    </row>
    <row r="2544" spans="2:2">
      <c r="B2544" s="10"/>
    </row>
    <row r="2545" spans="2:2">
      <c r="B2545" s="10"/>
    </row>
    <row r="2546" spans="2:2">
      <c r="B2546" s="10"/>
    </row>
    <row r="2547" spans="2:2">
      <c r="B2547" s="10"/>
    </row>
    <row r="2548" spans="2:2">
      <c r="B2548" s="10"/>
    </row>
    <row r="2549" spans="2:2">
      <c r="B2549" s="10"/>
    </row>
    <row r="2550" spans="2:2">
      <c r="B2550" s="10"/>
    </row>
    <row r="2551" spans="2:2">
      <c r="B2551" s="10"/>
    </row>
    <row r="2552" spans="2:2">
      <c r="B2552" s="10"/>
    </row>
    <row r="2553" spans="2:2">
      <c r="B2553" s="10"/>
    </row>
    <row r="2554" spans="2:2">
      <c r="B2554" s="10"/>
    </row>
    <row r="2555" spans="2:2">
      <c r="B2555" s="10"/>
    </row>
    <row r="2556" spans="2:2">
      <c r="B2556" s="10"/>
    </row>
    <row r="2557" spans="2:2">
      <c r="B2557" s="10"/>
    </row>
    <row r="2558" spans="2:2">
      <c r="B2558" s="10"/>
    </row>
    <row r="2559" spans="2:2">
      <c r="B2559" s="10"/>
    </row>
    <row r="2560" spans="2:2">
      <c r="B2560" s="10"/>
    </row>
    <row r="2561" spans="2:2">
      <c r="B2561" s="10"/>
    </row>
    <row r="2562" spans="2:2">
      <c r="B2562" s="10"/>
    </row>
    <row r="2563" spans="2:2">
      <c r="B2563" s="10"/>
    </row>
    <row r="2564" spans="2:2">
      <c r="B2564" s="10"/>
    </row>
    <row r="2565" spans="2:2">
      <c r="B2565" s="10"/>
    </row>
    <row r="2566" spans="2:2">
      <c r="B2566" s="10"/>
    </row>
    <row r="2567" spans="2:2">
      <c r="B2567" s="10"/>
    </row>
    <row r="2568" spans="2:2">
      <c r="B2568" s="10"/>
    </row>
    <row r="2569" spans="2:2">
      <c r="B2569" s="10"/>
    </row>
    <row r="2570" spans="2:2">
      <c r="B2570" s="10"/>
    </row>
    <row r="2571" spans="2:2">
      <c r="B2571" s="10"/>
    </row>
    <row r="2572" spans="2:2">
      <c r="B2572" s="10"/>
    </row>
    <row r="2573" spans="2:2">
      <c r="B2573" s="10"/>
    </row>
    <row r="2574" spans="2:2">
      <c r="B2574" s="10"/>
    </row>
    <row r="2575" spans="2:2">
      <c r="B2575" s="10"/>
    </row>
    <row r="2576" spans="2:2">
      <c r="B2576" s="10"/>
    </row>
    <row r="2577" spans="2:2">
      <c r="B2577" s="10"/>
    </row>
    <row r="2578" spans="2:2">
      <c r="B2578" s="10"/>
    </row>
    <row r="2579" spans="2:2">
      <c r="B2579" s="10"/>
    </row>
    <row r="2580" spans="2:2">
      <c r="B2580" s="10"/>
    </row>
    <row r="2581" spans="2:2">
      <c r="B2581" s="10"/>
    </row>
    <row r="2582" spans="2:2">
      <c r="B2582" s="10"/>
    </row>
    <row r="2583" spans="2:2">
      <c r="B2583" s="10"/>
    </row>
    <row r="2584" spans="2:2">
      <c r="B2584" s="10"/>
    </row>
    <row r="2585" spans="2:2">
      <c r="B2585" s="10"/>
    </row>
    <row r="2586" spans="2:2">
      <c r="B2586" s="10"/>
    </row>
    <row r="2587" spans="2:2">
      <c r="B2587" s="10"/>
    </row>
    <row r="2588" spans="2:2">
      <c r="B2588" s="10"/>
    </row>
    <row r="2589" spans="2:2">
      <c r="B2589" s="10"/>
    </row>
    <row r="2590" spans="2:2">
      <c r="B2590" s="10"/>
    </row>
    <row r="2591" spans="2:2">
      <c r="B2591" s="10"/>
    </row>
    <row r="2592" spans="2:2">
      <c r="B2592" s="10"/>
    </row>
    <row r="2593" spans="2:2">
      <c r="B2593" s="10"/>
    </row>
    <row r="2594" spans="2:2">
      <c r="B2594" s="10"/>
    </row>
    <row r="2595" spans="2:2">
      <c r="B2595" s="10"/>
    </row>
    <row r="2596" spans="2:2">
      <c r="B2596" s="10"/>
    </row>
    <row r="2597" spans="2:2">
      <c r="B2597" s="10"/>
    </row>
    <row r="2598" spans="2:2">
      <c r="B2598" s="10"/>
    </row>
    <row r="2599" spans="2:2">
      <c r="B2599" s="10"/>
    </row>
    <row r="2600" spans="2:2">
      <c r="B2600" s="10"/>
    </row>
    <row r="2601" spans="2:2">
      <c r="B2601" s="10"/>
    </row>
    <row r="2602" spans="2:2">
      <c r="B2602" s="10"/>
    </row>
    <row r="2603" spans="2:2">
      <c r="B2603" s="10"/>
    </row>
    <row r="2604" spans="2:2">
      <c r="B2604" s="10"/>
    </row>
    <row r="2605" spans="2:2">
      <c r="B2605" s="10"/>
    </row>
    <row r="2606" spans="2:2">
      <c r="B2606" s="10"/>
    </row>
    <row r="2607" spans="2:2">
      <c r="B2607" s="10"/>
    </row>
    <row r="2608" spans="2:2">
      <c r="B2608" s="10"/>
    </row>
    <row r="2609" spans="2:2">
      <c r="B2609" s="10"/>
    </row>
    <row r="2610" spans="2:2">
      <c r="B2610" s="10"/>
    </row>
    <row r="2611" spans="2:2">
      <c r="B2611" s="10"/>
    </row>
    <row r="2612" spans="2:2">
      <c r="B2612" s="10"/>
    </row>
    <row r="2613" spans="2:2">
      <c r="B2613" s="10"/>
    </row>
    <row r="2614" spans="2:2">
      <c r="B2614" s="10"/>
    </row>
    <row r="2615" spans="2:2">
      <c r="B2615" s="10"/>
    </row>
    <row r="2616" spans="2:2">
      <c r="B2616" s="10"/>
    </row>
    <row r="2617" spans="2:2">
      <c r="B2617" s="10"/>
    </row>
    <row r="2618" spans="2:2">
      <c r="B2618" s="10"/>
    </row>
    <row r="2619" spans="2:2">
      <c r="B2619" s="10"/>
    </row>
    <row r="2620" spans="2:2">
      <c r="B2620" s="10"/>
    </row>
    <row r="2621" spans="2:2">
      <c r="B2621" s="10"/>
    </row>
    <row r="2622" spans="2:2">
      <c r="B2622" s="10"/>
    </row>
    <row r="2623" spans="2:2">
      <c r="B2623" s="10"/>
    </row>
    <row r="2624" spans="2:2">
      <c r="B2624" s="10"/>
    </row>
    <row r="2625" spans="2:2">
      <c r="B2625" s="10"/>
    </row>
    <row r="2626" spans="2:2">
      <c r="B2626" s="10"/>
    </row>
    <row r="2627" spans="2:2">
      <c r="B2627" s="10"/>
    </row>
    <row r="2628" spans="2:2">
      <c r="B2628" s="10"/>
    </row>
    <row r="2629" spans="2:2">
      <c r="B2629" s="10"/>
    </row>
    <row r="2630" spans="2:2">
      <c r="B2630" s="10"/>
    </row>
    <row r="2631" spans="2:2">
      <c r="B2631" s="10"/>
    </row>
    <row r="2632" spans="2:2">
      <c r="B2632" s="10"/>
    </row>
    <row r="2633" spans="2:2">
      <c r="B2633" s="10"/>
    </row>
    <row r="2634" spans="2:2">
      <c r="B2634" s="10"/>
    </row>
    <row r="2635" spans="2:2">
      <c r="B2635" s="10"/>
    </row>
    <row r="2636" spans="2:2">
      <c r="B2636" s="10"/>
    </row>
    <row r="2637" spans="2:2">
      <c r="B2637" s="10"/>
    </row>
    <row r="2638" spans="2:2">
      <c r="B2638" s="10"/>
    </row>
    <row r="2639" spans="2:2">
      <c r="B2639" s="10"/>
    </row>
    <row r="2640" spans="2:2">
      <c r="B2640" s="10"/>
    </row>
    <row r="2641" spans="2:2">
      <c r="B2641" s="10"/>
    </row>
    <row r="2642" spans="2:2">
      <c r="B2642" s="10"/>
    </row>
    <row r="2643" spans="2:2">
      <c r="B2643" s="10"/>
    </row>
    <row r="2644" spans="2:2">
      <c r="B2644" s="10"/>
    </row>
    <row r="2645" spans="2:2">
      <c r="B2645" s="10"/>
    </row>
    <row r="2646" spans="2:2">
      <c r="B2646" s="10"/>
    </row>
    <row r="2647" spans="2:2">
      <c r="B2647" s="10"/>
    </row>
    <row r="2648" spans="2:2">
      <c r="B2648" s="10"/>
    </row>
    <row r="2649" spans="2:2">
      <c r="B2649" s="10"/>
    </row>
    <row r="2650" spans="2:2">
      <c r="B2650" s="10"/>
    </row>
    <row r="2651" spans="2:2">
      <c r="B2651" s="10"/>
    </row>
    <row r="2652" spans="2:2">
      <c r="B2652" s="10"/>
    </row>
    <row r="2653" spans="2:2">
      <c r="B2653" s="10"/>
    </row>
    <row r="2654" spans="2:2">
      <c r="B2654" s="10"/>
    </row>
    <row r="2655" spans="2:2">
      <c r="B2655" s="10"/>
    </row>
    <row r="2656" spans="2:2">
      <c r="B2656" s="10"/>
    </row>
    <row r="2657" spans="2:2">
      <c r="B2657" s="10"/>
    </row>
    <row r="2658" spans="2:2">
      <c r="B2658" s="10"/>
    </row>
    <row r="2659" spans="2:2">
      <c r="B2659" s="10"/>
    </row>
    <row r="2660" spans="2:2">
      <c r="B2660" s="10"/>
    </row>
    <row r="2661" spans="2:2">
      <c r="B2661" s="10"/>
    </row>
    <row r="2662" spans="2:2">
      <c r="B2662" s="10"/>
    </row>
    <row r="2663" spans="2:2">
      <c r="B2663" s="10"/>
    </row>
    <row r="2664" spans="2:2">
      <c r="B2664" s="10"/>
    </row>
    <row r="2665" spans="2:2">
      <c r="B2665" s="10"/>
    </row>
    <row r="2666" spans="2:2">
      <c r="B2666" s="10"/>
    </row>
    <row r="2667" spans="2:2">
      <c r="B2667" s="10"/>
    </row>
    <row r="2668" spans="2:2">
      <c r="B2668" s="10"/>
    </row>
    <row r="2669" spans="2:2">
      <c r="B2669" s="10"/>
    </row>
    <row r="2670" spans="2:2">
      <c r="B2670" s="10"/>
    </row>
    <row r="2671" spans="2:2">
      <c r="B2671" s="10"/>
    </row>
    <row r="2672" spans="2:2">
      <c r="B2672" s="10"/>
    </row>
    <row r="2673" spans="2:2">
      <c r="B2673" s="10"/>
    </row>
    <row r="2674" spans="2:2">
      <c r="B2674" s="10"/>
    </row>
    <row r="2675" spans="2:2">
      <c r="B2675" s="10"/>
    </row>
    <row r="2676" spans="2:2">
      <c r="B2676" s="10"/>
    </row>
    <row r="2677" spans="2:2">
      <c r="B2677" s="10"/>
    </row>
    <row r="2678" spans="2:2">
      <c r="B2678" s="10"/>
    </row>
    <row r="2679" spans="2:2">
      <c r="B2679" s="10"/>
    </row>
    <row r="2680" spans="2:2">
      <c r="B2680" s="10"/>
    </row>
    <row r="2681" spans="2:2">
      <c r="B2681" s="10"/>
    </row>
    <row r="2682" spans="2:2">
      <c r="B2682" s="10"/>
    </row>
    <row r="2683" spans="2:2">
      <c r="B2683" s="10"/>
    </row>
    <row r="2684" spans="2:2">
      <c r="B2684" s="10"/>
    </row>
    <row r="2685" spans="2:2">
      <c r="B2685" s="10"/>
    </row>
    <row r="2686" spans="2:2">
      <c r="B2686" s="10"/>
    </row>
    <row r="2687" spans="2:2">
      <c r="B2687" s="10"/>
    </row>
    <row r="2688" spans="2:2">
      <c r="B2688" s="10"/>
    </row>
    <row r="2689" spans="2:2">
      <c r="B2689" s="10"/>
    </row>
    <row r="2690" spans="2:2">
      <c r="B2690" s="10"/>
    </row>
    <row r="2691" spans="2:2">
      <c r="B2691" s="10"/>
    </row>
    <row r="2692" spans="2:2">
      <c r="B2692" s="10"/>
    </row>
    <row r="2693" spans="2:2">
      <c r="B2693" s="10"/>
    </row>
    <row r="2694" spans="2:2">
      <c r="B2694" s="10"/>
    </row>
    <row r="2695" spans="2:2">
      <c r="B2695" s="10"/>
    </row>
    <row r="2696" spans="2:2">
      <c r="B2696" s="10"/>
    </row>
    <row r="2697" spans="2:2">
      <c r="B2697" s="10"/>
    </row>
    <row r="2698" spans="2:2">
      <c r="B2698" s="10"/>
    </row>
    <row r="2699" spans="2:2">
      <c r="B2699" s="10"/>
    </row>
    <row r="2700" spans="2:2">
      <c r="B2700" s="10"/>
    </row>
    <row r="2701" spans="2:2">
      <c r="B2701" s="10"/>
    </row>
    <row r="2702" spans="2:2">
      <c r="B2702" s="10"/>
    </row>
    <row r="2703" spans="2:2">
      <c r="B2703" s="10"/>
    </row>
    <row r="2704" spans="2:2">
      <c r="B2704" s="10"/>
    </row>
    <row r="2705" spans="2:2">
      <c r="B2705" s="10"/>
    </row>
    <row r="2706" spans="2:2">
      <c r="B2706" s="10"/>
    </row>
    <row r="2707" spans="2:2">
      <c r="B2707" s="10"/>
    </row>
    <row r="2708" spans="2:2">
      <c r="B2708" s="10"/>
    </row>
    <row r="2709" spans="2:2">
      <c r="B2709" s="10"/>
    </row>
    <row r="2710" spans="2:2">
      <c r="B2710" s="10"/>
    </row>
    <row r="2711" spans="2:2">
      <c r="B2711" s="10"/>
    </row>
    <row r="2712" spans="2:2">
      <c r="B2712" s="10"/>
    </row>
    <row r="2713" spans="2:2">
      <c r="B2713" s="10"/>
    </row>
    <row r="2714" spans="2:2">
      <c r="B2714" s="10"/>
    </row>
    <row r="2715" spans="2:2">
      <c r="B2715" s="10"/>
    </row>
    <row r="2716" spans="2:2">
      <c r="B2716" s="10"/>
    </row>
    <row r="2717" spans="2:2">
      <c r="B2717" s="10"/>
    </row>
    <row r="2718" spans="2:2">
      <c r="B2718" s="10"/>
    </row>
    <row r="2719" spans="2:2">
      <c r="B2719" s="10"/>
    </row>
    <row r="2720" spans="2:2">
      <c r="B2720" s="10"/>
    </row>
    <row r="2721" spans="2:2">
      <c r="B2721" s="10"/>
    </row>
    <row r="2722" spans="2:2">
      <c r="B2722" s="10"/>
    </row>
    <row r="2723" spans="2:2">
      <c r="B2723" s="10"/>
    </row>
    <row r="2724" spans="2:2">
      <c r="B2724" s="10"/>
    </row>
    <row r="2725" spans="2:2">
      <c r="B2725" s="10"/>
    </row>
    <row r="2726" spans="2:2">
      <c r="B2726" s="10"/>
    </row>
    <row r="2727" spans="2:2">
      <c r="B2727" s="10"/>
    </row>
    <row r="2728" spans="2:2">
      <c r="B2728" s="10"/>
    </row>
    <row r="2729" spans="2:2">
      <c r="B2729" s="10"/>
    </row>
    <row r="2730" spans="2:2">
      <c r="B2730" s="10"/>
    </row>
    <row r="2731" spans="2:2">
      <c r="B2731" s="10"/>
    </row>
    <row r="2732" spans="2:2">
      <c r="B2732" s="10"/>
    </row>
    <row r="2733" spans="2:2">
      <c r="B2733" s="10"/>
    </row>
    <row r="2734" spans="2:2">
      <c r="B2734" s="10"/>
    </row>
    <row r="2735" spans="2:2">
      <c r="B2735" s="10"/>
    </row>
    <row r="2736" spans="2:2">
      <c r="B2736" s="10"/>
    </row>
    <row r="2737" spans="2:2">
      <c r="B2737" s="10"/>
    </row>
    <row r="2738" spans="2:2">
      <c r="B2738" s="10"/>
    </row>
    <row r="2739" spans="2:2">
      <c r="B2739" s="10"/>
    </row>
    <row r="2740" spans="2:2">
      <c r="B2740" s="10"/>
    </row>
    <row r="2741" spans="2:2">
      <c r="B2741" s="10"/>
    </row>
    <row r="2742" spans="2:2">
      <c r="B2742" s="10"/>
    </row>
    <row r="2743" spans="2:2">
      <c r="B2743" s="10"/>
    </row>
    <row r="2744" spans="2:2">
      <c r="B2744" s="10"/>
    </row>
    <row r="2745" spans="2:2">
      <c r="B2745" s="10"/>
    </row>
    <row r="2746" spans="2:2">
      <c r="B2746" s="10"/>
    </row>
    <row r="2747" spans="2:2">
      <c r="B2747" s="10"/>
    </row>
    <row r="2748" spans="2:2">
      <c r="B2748" s="10"/>
    </row>
    <row r="2749" spans="2:2">
      <c r="B2749" s="10"/>
    </row>
    <row r="2750" spans="2:2">
      <c r="B2750" s="10"/>
    </row>
    <row r="2751" spans="2:2">
      <c r="B2751" s="10"/>
    </row>
    <row r="2752" spans="2:2">
      <c r="B2752" s="10"/>
    </row>
    <row r="2753" spans="2:2">
      <c r="B2753" s="10"/>
    </row>
    <row r="2754" spans="2:2">
      <c r="B2754" s="10"/>
    </row>
    <row r="2755" spans="2:2">
      <c r="B2755" s="10"/>
    </row>
    <row r="2756" spans="2:2">
      <c r="B2756" s="10"/>
    </row>
    <row r="2757" spans="2:2">
      <c r="B2757" s="10"/>
    </row>
    <row r="2758" spans="2:2">
      <c r="B2758" s="10"/>
    </row>
    <row r="2759" spans="2:2">
      <c r="B2759" s="10"/>
    </row>
    <row r="2760" spans="2:2">
      <c r="B2760" s="10"/>
    </row>
    <row r="2761" spans="2:2">
      <c r="B2761" s="10"/>
    </row>
    <row r="2762" spans="2:2">
      <c r="B2762" s="10"/>
    </row>
    <row r="2763" spans="2:2">
      <c r="B2763" s="10"/>
    </row>
    <row r="2764" spans="2:2">
      <c r="B2764" s="10"/>
    </row>
    <row r="2765" spans="2:2">
      <c r="B2765" s="10"/>
    </row>
    <row r="2766" spans="2:2">
      <c r="B2766" s="10"/>
    </row>
    <row r="2767" spans="2:2">
      <c r="B2767" s="10"/>
    </row>
    <row r="2768" spans="2:2">
      <c r="B2768" s="10"/>
    </row>
    <row r="2769" spans="2:2">
      <c r="B2769" s="10"/>
    </row>
    <row r="2770" spans="2:2">
      <c r="B2770" s="10"/>
    </row>
    <row r="2771" spans="2:2">
      <c r="B2771" s="10"/>
    </row>
    <row r="2772" spans="2:2">
      <c r="B2772" s="10"/>
    </row>
    <row r="2773" spans="2:2">
      <c r="B2773" s="10"/>
    </row>
    <row r="2774" spans="2:2">
      <c r="B2774" s="10"/>
    </row>
    <row r="2775" spans="2:2">
      <c r="B2775" s="10"/>
    </row>
    <row r="2776" spans="2:2">
      <c r="B2776" s="10"/>
    </row>
    <row r="2777" spans="2:2">
      <c r="B2777" s="10"/>
    </row>
    <row r="2778" spans="2:2">
      <c r="B2778" s="10"/>
    </row>
    <row r="2779" spans="2:2">
      <c r="B2779" s="10"/>
    </row>
    <row r="2780" spans="2:2">
      <c r="B2780" s="10"/>
    </row>
    <row r="2781" spans="2:2">
      <c r="B2781" s="10"/>
    </row>
    <row r="2782" spans="2:2">
      <c r="B2782" s="10"/>
    </row>
    <row r="2783" spans="2:2">
      <c r="B2783" s="10"/>
    </row>
    <row r="2784" spans="2:2">
      <c r="B2784" s="10"/>
    </row>
    <row r="2785" spans="2:2">
      <c r="B2785" s="10"/>
    </row>
    <row r="2786" spans="2:2">
      <c r="B2786" s="10"/>
    </row>
    <row r="2787" spans="2:2">
      <c r="B2787" s="10"/>
    </row>
    <row r="2788" spans="2:2">
      <c r="B2788" s="10"/>
    </row>
    <row r="2789" spans="2:2">
      <c r="B2789" s="10"/>
    </row>
    <row r="2790" spans="2:2">
      <c r="B2790" s="10"/>
    </row>
    <row r="2791" spans="2:2">
      <c r="B2791" s="10"/>
    </row>
    <row r="2792" spans="2:2">
      <c r="B2792" s="10"/>
    </row>
    <row r="2793" spans="2:2">
      <c r="B2793" s="10"/>
    </row>
    <row r="2794" spans="2:2">
      <c r="B2794" s="10"/>
    </row>
    <row r="2795" spans="2:2">
      <c r="B2795" s="10"/>
    </row>
    <row r="2796" spans="2:2">
      <c r="B2796" s="10"/>
    </row>
    <row r="2797" spans="2:2">
      <c r="B2797" s="10"/>
    </row>
    <row r="2798" spans="2:2">
      <c r="B2798" s="10"/>
    </row>
    <row r="2799" spans="2:2">
      <c r="B2799" s="10"/>
    </row>
    <row r="2800" spans="2:2">
      <c r="B2800" s="10"/>
    </row>
    <row r="2801" spans="2:2">
      <c r="B2801" s="10"/>
    </row>
    <row r="2802" spans="2:2">
      <c r="B2802" s="10"/>
    </row>
    <row r="2803" spans="2:2">
      <c r="B2803" s="10"/>
    </row>
    <row r="2804" spans="2:2">
      <c r="B2804" s="10"/>
    </row>
    <row r="2805" spans="2:2">
      <c r="B2805" s="10"/>
    </row>
    <row r="2806" spans="2:2">
      <c r="B2806" s="10"/>
    </row>
    <row r="2807" spans="2:2">
      <c r="B2807" s="10"/>
    </row>
    <row r="2808" spans="2:2">
      <c r="B2808" s="10"/>
    </row>
    <row r="2809" spans="2:2">
      <c r="B2809" s="10"/>
    </row>
    <row r="2810" spans="2:2">
      <c r="B2810" s="10"/>
    </row>
    <row r="2811" spans="2:2">
      <c r="B2811" s="10"/>
    </row>
    <row r="2812" spans="2:2">
      <c r="B2812" s="10"/>
    </row>
    <row r="2813" spans="2:2">
      <c r="B2813" s="10"/>
    </row>
    <row r="2814" spans="2:2">
      <c r="B2814" s="10"/>
    </row>
    <row r="2815" spans="2:2">
      <c r="B2815" s="10"/>
    </row>
    <row r="2816" spans="2:2">
      <c r="B2816" s="10"/>
    </row>
    <row r="2817" spans="2:2">
      <c r="B2817" s="10"/>
    </row>
    <row r="2818" spans="2:2">
      <c r="B2818" s="10"/>
    </row>
    <row r="2819" spans="2:2">
      <c r="B2819" s="10"/>
    </row>
    <row r="2820" spans="2:2">
      <c r="B2820" s="10"/>
    </row>
    <row r="2821" spans="2:2">
      <c r="B2821" s="10"/>
    </row>
    <row r="2822" spans="2:2">
      <c r="B2822" s="10"/>
    </row>
    <row r="2823" spans="2:2">
      <c r="B2823" s="10"/>
    </row>
    <row r="2824" spans="2:2">
      <c r="B2824" s="10"/>
    </row>
    <row r="2825" spans="2:2">
      <c r="B2825" s="10"/>
    </row>
    <row r="2826" spans="2:2">
      <c r="B2826" s="10"/>
    </row>
    <row r="2827" spans="2:2">
      <c r="B2827" s="10"/>
    </row>
    <row r="2828" spans="2:2">
      <c r="B2828" s="10"/>
    </row>
    <row r="2829" spans="2:2">
      <c r="B2829" s="10"/>
    </row>
    <row r="2830" spans="2:2">
      <c r="B2830" s="10"/>
    </row>
    <row r="2831" spans="2:2">
      <c r="B2831" s="10"/>
    </row>
    <row r="2832" spans="2:2">
      <c r="B2832" s="10"/>
    </row>
    <row r="2833" spans="2:2">
      <c r="B2833" s="10"/>
    </row>
    <row r="2834" spans="2:2">
      <c r="B2834" s="10"/>
    </row>
    <row r="2835" spans="2:2">
      <c r="B2835" s="10"/>
    </row>
    <row r="2836" spans="2:2">
      <c r="B2836" s="10"/>
    </row>
    <row r="2837" spans="2:2">
      <c r="B2837" s="10"/>
    </row>
    <row r="2838" spans="2:2">
      <c r="B2838" s="10"/>
    </row>
    <row r="2839" spans="2:2">
      <c r="B2839" s="10"/>
    </row>
    <row r="2840" spans="2:2">
      <c r="B2840" s="10"/>
    </row>
    <row r="2841" spans="2:2">
      <c r="B2841" s="10"/>
    </row>
    <row r="2842" spans="2:2">
      <c r="B2842" s="10"/>
    </row>
    <row r="2843" spans="2:2">
      <c r="B2843" s="10"/>
    </row>
    <row r="2844" spans="2:2">
      <c r="B2844" s="10"/>
    </row>
    <row r="2845" spans="2:2">
      <c r="B2845" s="10"/>
    </row>
    <row r="2846" spans="2:2">
      <c r="B2846" s="10"/>
    </row>
    <row r="2847" spans="2:2">
      <c r="B2847" s="10"/>
    </row>
    <row r="2848" spans="2:2">
      <c r="B2848" s="10"/>
    </row>
    <row r="2849" spans="2:2">
      <c r="B2849" s="10"/>
    </row>
    <row r="2850" spans="2:2">
      <c r="B2850" s="10"/>
    </row>
    <row r="2851" spans="2:2">
      <c r="B2851" s="10"/>
    </row>
    <row r="2852" spans="2:2">
      <c r="B2852" s="10"/>
    </row>
    <row r="2853" spans="2:2">
      <c r="B2853" s="10"/>
    </row>
    <row r="2854" spans="2:2">
      <c r="B2854" s="10"/>
    </row>
    <row r="2855" spans="2:2">
      <c r="B2855" s="10"/>
    </row>
    <row r="2856" spans="2:2">
      <c r="B2856" s="10"/>
    </row>
    <row r="2857" spans="2:2">
      <c r="B2857" s="10"/>
    </row>
    <row r="2858" spans="2:2">
      <c r="B2858" s="10"/>
    </row>
    <row r="2859" spans="2:2">
      <c r="B2859" s="10"/>
    </row>
    <row r="2860" spans="2:2">
      <c r="B2860" s="10"/>
    </row>
    <row r="2861" spans="2:2">
      <c r="B2861" s="10"/>
    </row>
    <row r="2862" spans="2:2">
      <c r="B2862" s="10"/>
    </row>
    <row r="2863" spans="2:2">
      <c r="B2863" s="10"/>
    </row>
    <row r="2864" spans="2:2">
      <c r="B2864" s="10"/>
    </row>
    <row r="2865" spans="2:2">
      <c r="B2865" s="10"/>
    </row>
    <row r="2866" spans="2:2">
      <c r="B2866" s="10"/>
    </row>
    <row r="2867" spans="2:2">
      <c r="B2867" s="10"/>
    </row>
    <row r="2868" spans="2:2">
      <c r="B2868" s="10"/>
    </row>
    <row r="2869" spans="2:2">
      <c r="B2869" s="10"/>
    </row>
    <row r="2870" spans="2:2">
      <c r="B2870" s="10"/>
    </row>
    <row r="2871" spans="2:2">
      <c r="B2871" s="10"/>
    </row>
    <row r="2872" spans="2:2">
      <c r="B2872" s="10"/>
    </row>
    <row r="2873" spans="2:2">
      <c r="B2873" s="10"/>
    </row>
    <row r="2874" spans="2:2">
      <c r="B2874" s="10"/>
    </row>
    <row r="2875" spans="2:2">
      <c r="B2875" s="10"/>
    </row>
    <row r="2876" spans="2:2">
      <c r="B2876" s="10"/>
    </row>
    <row r="2877" spans="2:2">
      <c r="B2877" s="10"/>
    </row>
    <row r="2878" spans="2:2">
      <c r="B2878" s="10"/>
    </row>
    <row r="2879" spans="2:2">
      <c r="B2879" s="10"/>
    </row>
    <row r="2880" spans="2:2">
      <c r="B2880" s="10"/>
    </row>
    <row r="2881" spans="2:2">
      <c r="B2881" s="10"/>
    </row>
    <row r="2882" spans="2:2">
      <c r="B2882" s="10"/>
    </row>
    <row r="2883" spans="2:2">
      <c r="B2883" s="10"/>
    </row>
    <row r="2884" spans="2:2">
      <c r="B2884" s="10"/>
    </row>
    <row r="2885" spans="2:2">
      <c r="B2885" s="10"/>
    </row>
    <row r="2886" spans="2:2">
      <c r="B2886" s="10"/>
    </row>
    <row r="2887" spans="2:2">
      <c r="B2887" s="10"/>
    </row>
    <row r="2888" spans="2:2">
      <c r="B2888" s="10"/>
    </row>
    <row r="2889" spans="2:2">
      <c r="B2889" s="10"/>
    </row>
    <row r="2890" spans="2:2">
      <c r="B2890" s="10"/>
    </row>
    <row r="2891" spans="2:2">
      <c r="B2891" s="10"/>
    </row>
    <row r="2892" spans="2:2">
      <c r="B2892" s="10"/>
    </row>
    <row r="2893" spans="2:2">
      <c r="B2893" s="10"/>
    </row>
    <row r="2894" spans="2:2">
      <c r="B2894" s="10"/>
    </row>
    <row r="2895" spans="2:2">
      <c r="B2895" s="10"/>
    </row>
    <row r="2896" spans="2:2">
      <c r="B2896" s="10"/>
    </row>
    <row r="2897" spans="2:2">
      <c r="B2897" s="10"/>
    </row>
    <row r="2898" spans="2:2">
      <c r="B2898" s="10"/>
    </row>
    <row r="2899" spans="2:2">
      <c r="B2899" s="10"/>
    </row>
    <row r="2900" spans="2:2">
      <c r="B2900" s="10"/>
    </row>
    <row r="2901" spans="2:2">
      <c r="B2901" s="10"/>
    </row>
    <row r="2902" spans="2:2">
      <c r="B2902" s="10"/>
    </row>
    <row r="2903" spans="2:2">
      <c r="B2903" s="10"/>
    </row>
    <row r="2904" spans="2:2">
      <c r="B2904" s="10"/>
    </row>
    <row r="2905" spans="2:2">
      <c r="B2905" s="10"/>
    </row>
    <row r="2906" spans="2:2">
      <c r="B2906" s="10"/>
    </row>
    <row r="2907" spans="2:2">
      <c r="B2907" s="10"/>
    </row>
    <row r="2908" spans="2:2">
      <c r="B2908" s="10"/>
    </row>
    <row r="2909" spans="2:2">
      <c r="B2909" s="10"/>
    </row>
    <row r="2910" spans="2:2">
      <c r="B2910" s="10"/>
    </row>
    <row r="2911" spans="2:2">
      <c r="B2911" s="10"/>
    </row>
    <row r="2912" spans="2:2">
      <c r="B2912" s="10"/>
    </row>
    <row r="2913" spans="2:2">
      <c r="B2913" s="10"/>
    </row>
    <row r="2914" spans="2:2">
      <c r="B2914" s="10"/>
    </row>
    <row r="2915" spans="2:2">
      <c r="B2915" s="10"/>
    </row>
    <row r="2916" spans="2:2">
      <c r="B2916" s="10"/>
    </row>
    <row r="2917" spans="2:2">
      <c r="B2917" s="10"/>
    </row>
    <row r="2918" spans="2:2">
      <c r="B2918" s="10"/>
    </row>
    <row r="2919" spans="2:2">
      <c r="B2919" s="10"/>
    </row>
    <row r="2920" spans="2:2">
      <c r="B2920" s="10"/>
    </row>
    <row r="2921" spans="2:2">
      <c r="B2921" s="10"/>
    </row>
    <row r="2922" spans="2:2">
      <c r="B2922" s="10"/>
    </row>
    <row r="2923" spans="2:2">
      <c r="B2923" s="10"/>
    </row>
    <row r="2924" spans="2:2">
      <c r="B2924" s="10"/>
    </row>
    <row r="2925" spans="2:2">
      <c r="B2925" s="10"/>
    </row>
    <row r="2926" spans="2:2">
      <c r="B2926" s="10"/>
    </row>
    <row r="2927" spans="2:2">
      <c r="B2927" s="10"/>
    </row>
    <row r="2928" spans="2:2">
      <c r="B2928" s="10"/>
    </row>
    <row r="2929" spans="2:2">
      <c r="B2929" s="10"/>
    </row>
    <row r="2930" spans="2:2">
      <c r="B2930" s="10"/>
    </row>
    <row r="2931" spans="2:2">
      <c r="B2931" s="10"/>
    </row>
    <row r="2932" spans="2:2">
      <c r="B2932" s="10"/>
    </row>
    <row r="2933" spans="2:2">
      <c r="B2933" s="10"/>
    </row>
    <row r="2934" spans="2:2">
      <c r="B2934" s="10"/>
    </row>
    <row r="2935" spans="2:2">
      <c r="B2935" s="10"/>
    </row>
    <row r="2936" spans="2:2">
      <c r="B2936" s="10"/>
    </row>
    <row r="2937" spans="2:2">
      <c r="B2937" s="10"/>
    </row>
    <row r="2938" spans="2:2">
      <c r="B2938" s="10"/>
    </row>
    <row r="2939" spans="2:2">
      <c r="B2939" s="10"/>
    </row>
    <row r="2940" spans="2:2">
      <c r="B2940" s="10"/>
    </row>
    <row r="2941" spans="2:2">
      <c r="B2941" s="10"/>
    </row>
    <row r="2942" spans="2:2">
      <c r="B2942" s="10"/>
    </row>
    <row r="2943" spans="2:2">
      <c r="B2943" s="10"/>
    </row>
    <row r="2944" spans="2:2">
      <c r="B2944" s="10"/>
    </row>
    <row r="2945" spans="2:2">
      <c r="B2945" s="10"/>
    </row>
    <row r="2946" spans="2:2">
      <c r="B2946" s="10"/>
    </row>
    <row r="2947" spans="2:2">
      <c r="B2947" s="10"/>
    </row>
    <row r="2948" spans="2:2">
      <c r="B2948" s="10"/>
    </row>
    <row r="2949" spans="2:2">
      <c r="B2949" s="10"/>
    </row>
    <row r="2950" spans="2:2">
      <c r="B2950" s="10"/>
    </row>
    <row r="2951" spans="2:2">
      <c r="B2951" s="10"/>
    </row>
    <row r="2952" spans="2:2">
      <c r="B2952" s="10"/>
    </row>
    <row r="2953" spans="2:2">
      <c r="B2953" s="10"/>
    </row>
    <row r="2954" spans="2:2">
      <c r="B2954" s="10"/>
    </row>
    <row r="2955" spans="2:2">
      <c r="B2955" s="10"/>
    </row>
    <row r="2956" spans="2:2">
      <c r="B2956" s="10"/>
    </row>
    <row r="2957" spans="2:2">
      <c r="B2957" s="10"/>
    </row>
    <row r="2958" spans="2:2">
      <c r="B2958" s="10"/>
    </row>
    <row r="2959" spans="2:2">
      <c r="B2959" s="10"/>
    </row>
    <row r="2960" spans="2:2">
      <c r="B2960" s="10"/>
    </row>
    <row r="2961" spans="2:2">
      <c r="B2961" s="10"/>
    </row>
    <row r="2962" spans="2:2">
      <c r="B2962" s="10"/>
    </row>
    <row r="2963" spans="2:2">
      <c r="B2963" s="10"/>
    </row>
    <row r="2964" spans="2:2">
      <c r="B2964" s="10"/>
    </row>
    <row r="2965" spans="2:2">
      <c r="B2965" s="10"/>
    </row>
    <row r="2966" spans="2:2">
      <c r="B2966" s="10"/>
    </row>
    <row r="2967" spans="2:2">
      <c r="B2967" s="10"/>
    </row>
    <row r="2968" spans="2:2">
      <c r="B2968" s="10"/>
    </row>
    <row r="2969" spans="2:2">
      <c r="B2969" s="10"/>
    </row>
    <row r="2970" spans="2:2">
      <c r="B2970" s="10"/>
    </row>
    <row r="2971" spans="2:2">
      <c r="B2971" s="10"/>
    </row>
    <row r="2972" spans="2:2">
      <c r="B2972" s="10"/>
    </row>
    <row r="2973" spans="2:2">
      <c r="B2973" s="10"/>
    </row>
    <row r="2974" spans="2:2">
      <c r="B2974" s="10"/>
    </row>
    <row r="2975" spans="2:2">
      <c r="B2975" s="10"/>
    </row>
    <row r="2976" spans="2:2">
      <c r="B2976" s="10"/>
    </row>
    <row r="2977" spans="2:2">
      <c r="B2977" s="10"/>
    </row>
    <row r="2978" spans="2:2">
      <c r="B2978" s="10"/>
    </row>
    <row r="2979" spans="2:2">
      <c r="B2979" s="10"/>
    </row>
    <row r="2980" spans="2:2">
      <c r="B2980" s="10"/>
    </row>
    <row r="2981" spans="2:2">
      <c r="B2981" s="10"/>
    </row>
    <row r="2982" spans="2:2">
      <c r="B2982" s="10"/>
    </row>
    <row r="2983" spans="2:2">
      <c r="B2983" s="10"/>
    </row>
    <row r="2984" spans="2:2">
      <c r="B2984" s="10"/>
    </row>
    <row r="2985" spans="2:2">
      <c r="B2985" s="10"/>
    </row>
    <row r="2986" spans="2:2">
      <c r="B2986" s="10"/>
    </row>
    <row r="2987" spans="2:2">
      <c r="B2987" s="10"/>
    </row>
    <row r="2988" spans="2:2">
      <c r="B2988" s="10"/>
    </row>
    <row r="2989" spans="2:2">
      <c r="B2989" s="10"/>
    </row>
    <row r="2990" spans="2:2">
      <c r="B2990" s="10"/>
    </row>
    <row r="2991" spans="2:2">
      <c r="B2991" s="10"/>
    </row>
    <row r="2992" spans="2:2">
      <c r="B2992" s="10"/>
    </row>
    <row r="2993" spans="2:2">
      <c r="B2993" s="10"/>
    </row>
    <row r="2994" spans="2:2">
      <c r="B2994" s="10"/>
    </row>
    <row r="2995" spans="2:2">
      <c r="B2995" s="10"/>
    </row>
    <row r="2996" spans="2:2">
      <c r="B2996" s="10"/>
    </row>
    <row r="2997" spans="2:2">
      <c r="B2997" s="10"/>
    </row>
    <row r="2998" spans="2:2">
      <c r="B2998" s="10"/>
    </row>
    <row r="2999" spans="2:2">
      <c r="B2999" s="10"/>
    </row>
    <row r="3000" spans="2:2">
      <c r="B3000" s="10"/>
    </row>
    <row r="3001" spans="2:2">
      <c r="B3001" s="10"/>
    </row>
    <row r="3002" spans="2:2">
      <c r="B3002" s="10"/>
    </row>
    <row r="3003" spans="2:2">
      <c r="B3003" s="10"/>
    </row>
    <row r="3004" spans="2:2">
      <c r="B3004" s="10"/>
    </row>
    <row r="3005" spans="2:2">
      <c r="B3005" s="10"/>
    </row>
    <row r="3006" spans="2:2">
      <c r="B3006" s="10"/>
    </row>
    <row r="3007" spans="2:2">
      <c r="B3007" s="10"/>
    </row>
    <row r="3008" spans="2:2">
      <c r="B3008" s="10"/>
    </row>
    <row r="3009" spans="2:2">
      <c r="B3009" s="10"/>
    </row>
    <row r="3010" spans="2:2">
      <c r="B3010" s="10"/>
    </row>
    <row r="3011" spans="2:2">
      <c r="B3011" s="10"/>
    </row>
    <row r="3012" spans="2:2">
      <c r="B3012" s="10"/>
    </row>
    <row r="3013" spans="2:2">
      <c r="B3013" s="10"/>
    </row>
    <row r="3014" spans="2:2">
      <c r="B3014" s="10"/>
    </row>
    <row r="3015" spans="2:2">
      <c r="B3015" s="10"/>
    </row>
    <row r="3016" spans="2:2">
      <c r="B3016" s="10"/>
    </row>
    <row r="3017" spans="2:2">
      <c r="B3017" s="10"/>
    </row>
    <row r="3018" spans="2:2">
      <c r="B3018" s="10"/>
    </row>
    <row r="3019" spans="2:2">
      <c r="B3019" s="10"/>
    </row>
    <row r="3020" spans="2:2">
      <c r="B3020" s="10"/>
    </row>
    <row r="3021" spans="2:2">
      <c r="B3021" s="10"/>
    </row>
    <row r="3022" spans="2:2">
      <c r="B3022" s="10"/>
    </row>
    <row r="3023" spans="2:2">
      <c r="B3023" s="10"/>
    </row>
    <row r="3024" spans="2:2">
      <c r="B3024" s="10"/>
    </row>
    <row r="3025" spans="2:2">
      <c r="B3025" s="10"/>
    </row>
    <row r="3026" spans="2:2">
      <c r="B3026" s="10"/>
    </row>
    <row r="3027" spans="2:2">
      <c r="B3027" s="10"/>
    </row>
    <row r="3028" spans="2:2">
      <c r="B3028" s="10"/>
    </row>
    <row r="3029" spans="2:2">
      <c r="B3029" s="10"/>
    </row>
    <row r="3030" spans="2:2">
      <c r="B3030" s="10"/>
    </row>
    <row r="3031" spans="2:2">
      <c r="B3031" s="10"/>
    </row>
    <row r="3032" spans="2:2">
      <c r="B3032" s="10"/>
    </row>
    <row r="3033" spans="2:2">
      <c r="B3033" s="10"/>
    </row>
    <row r="3034" spans="2:2">
      <c r="B3034" s="10"/>
    </row>
    <row r="3035" spans="2:2">
      <c r="B3035" s="10"/>
    </row>
    <row r="3036" spans="2:2">
      <c r="B3036" s="10"/>
    </row>
    <row r="3037" spans="2:2">
      <c r="B3037" s="10"/>
    </row>
    <row r="3038" spans="2:2">
      <c r="B3038" s="10"/>
    </row>
    <row r="3039" spans="2:2">
      <c r="B3039" s="10"/>
    </row>
    <row r="3040" spans="2:2">
      <c r="B3040" s="10"/>
    </row>
    <row r="3041" spans="2:2">
      <c r="B3041" s="10"/>
    </row>
    <row r="3042" spans="2:2">
      <c r="B3042" s="10"/>
    </row>
    <row r="3043" spans="2:2">
      <c r="B3043" s="10"/>
    </row>
    <row r="3044" spans="2:2">
      <c r="B3044" s="10"/>
    </row>
    <row r="3045" spans="2:2">
      <c r="B3045" s="10"/>
    </row>
    <row r="3046" spans="2:2">
      <c r="B3046" s="10"/>
    </row>
    <row r="3047" spans="2:2">
      <c r="B3047" s="10"/>
    </row>
    <row r="3048" spans="2:2">
      <c r="B3048" s="10"/>
    </row>
    <row r="3049" spans="2:2">
      <c r="B3049" s="10"/>
    </row>
    <row r="3050" spans="2:2">
      <c r="B3050" s="10"/>
    </row>
    <row r="3051" spans="2:2">
      <c r="B3051" s="10"/>
    </row>
    <row r="3052" spans="2:2">
      <c r="B3052" s="10"/>
    </row>
    <row r="3053" spans="2:2">
      <c r="B3053" s="10"/>
    </row>
    <row r="3054" spans="2:2">
      <c r="B3054" s="10"/>
    </row>
    <row r="3055" spans="2:2">
      <c r="B3055" s="10"/>
    </row>
    <row r="3056" spans="2:2">
      <c r="B3056" s="10"/>
    </row>
    <row r="3057" spans="2:2">
      <c r="B3057" s="10"/>
    </row>
    <row r="3058" spans="2:2">
      <c r="B3058" s="10"/>
    </row>
    <row r="3059" spans="2:2">
      <c r="B3059" s="10"/>
    </row>
    <row r="3060" spans="2:2">
      <c r="B3060" s="10"/>
    </row>
    <row r="3061" spans="2:2">
      <c r="B3061" s="10"/>
    </row>
    <row r="3062" spans="2:2">
      <c r="B3062" s="10"/>
    </row>
    <row r="3063" spans="2:2">
      <c r="B3063" s="10"/>
    </row>
    <row r="3064" spans="2:2">
      <c r="B3064" s="10"/>
    </row>
    <row r="3065" spans="2:2">
      <c r="B3065" s="10"/>
    </row>
    <row r="3066" spans="2:2">
      <c r="B3066" s="10"/>
    </row>
    <row r="3067" spans="2:2">
      <c r="B3067" s="10"/>
    </row>
    <row r="3068" spans="2:2">
      <c r="B3068" s="10"/>
    </row>
    <row r="3069" spans="2:2">
      <c r="B3069" s="10"/>
    </row>
    <row r="3070" spans="2:2">
      <c r="B3070" s="10"/>
    </row>
    <row r="3071" spans="2:2">
      <c r="B3071" s="10"/>
    </row>
    <row r="3072" spans="2:2">
      <c r="B3072" s="10"/>
    </row>
    <row r="3073" spans="2:2">
      <c r="B3073" s="10"/>
    </row>
    <row r="3074" spans="2:2">
      <c r="B3074" s="10"/>
    </row>
    <row r="3075" spans="2:2">
      <c r="B3075" s="10"/>
    </row>
    <row r="3076" spans="2:2">
      <c r="B3076" s="10"/>
    </row>
    <row r="3077" spans="2:2">
      <c r="B3077" s="10"/>
    </row>
    <row r="3078" spans="2:2">
      <c r="B3078" s="10"/>
    </row>
    <row r="3079" spans="2:2">
      <c r="B3079" s="10"/>
    </row>
    <row r="3080" spans="2:2">
      <c r="B3080" s="10"/>
    </row>
    <row r="3081" spans="2:2">
      <c r="B3081" s="10"/>
    </row>
    <row r="3082" spans="2:2">
      <c r="B3082" s="10"/>
    </row>
    <row r="3083" spans="2:2">
      <c r="B3083" s="10"/>
    </row>
    <row r="3084" spans="2:2">
      <c r="B3084" s="10"/>
    </row>
    <row r="3085" spans="2:2">
      <c r="B3085" s="10"/>
    </row>
    <row r="3086" spans="2:2">
      <c r="B3086" s="10"/>
    </row>
    <row r="3087" spans="2:2">
      <c r="B3087" s="10"/>
    </row>
    <row r="3088" spans="2:2">
      <c r="B3088" s="10"/>
    </row>
    <row r="3089" spans="2:2">
      <c r="B3089" s="10"/>
    </row>
    <row r="3090" spans="2:2">
      <c r="B3090" s="10"/>
    </row>
    <row r="3091" spans="2:2">
      <c r="B3091" s="10"/>
    </row>
    <row r="3092" spans="2:2">
      <c r="B3092" s="10"/>
    </row>
    <row r="3093" spans="2:2">
      <c r="B3093" s="10"/>
    </row>
    <row r="3094" spans="2:2">
      <c r="B3094" s="10"/>
    </row>
    <row r="3095" spans="2:2">
      <c r="B3095" s="10"/>
    </row>
    <row r="3096" spans="2:2">
      <c r="B3096" s="10"/>
    </row>
    <row r="3097" spans="2:2">
      <c r="B3097" s="10"/>
    </row>
    <row r="3098" spans="2:2">
      <c r="B3098" s="10"/>
    </row>
    <row r="3099" spans="2:2">
      <c r="B3099" s="10"/>
    </row>
    <row r="3100" spans="2:2">
      <c r="B3100" s="10"/>
    </row>
    <row r="3101" spans="2:2">
      <c r="B3101" s="10"/>
    </row>
    <row r="3102" spans="2:2">
      <c r="B3102" s="10"/>
    </row>
    <row r="3103" spans="2:2">
      <c r="B3103" s="10"/>
    </row>
    <row r="3104" spans="2:2">
      <c r="B3104" s="10"/>
    </row>
    <row r="3105" spans="2:2">
      <c r="B3105" s="10"/>
    </row>
    <row r="3106" spans="2:2">
      <c r="B3106" s="10"/>
    </row>
    <row r="3107" spans="2:2">
      <c r="B3107" s="10"/>
    </row>
    <row r="3108" spans="2:2">
      <c r="B3108" s="10"/>
    </row>
    <row r="3109" spans="2:2">
      <c r="B3109" s="10"/>
    </row>
    <row r="3110" spans="2:2">
      <c r="B3110" s="10"/>
    </row>
    <row r="3111" spans="2:2">
      <c r="B3111" s="10"/>
    </row>
    <row r="3112" spans="2:2">
      <c r="B3112" s="10"/>
    </row>
    <row r="3113" spans="2:2">
      <c r="B3113" s="10"/>
    </row>
    <row r="3114" spans="2:2">
      <c r="B3114" s="10"/>
    </row>
    <row r="3115" spans="2:2">
      <c r="B3115" s="10"/>
    </row>
    <row r="3116" spans="2:2">
      <c r="B3116" s="10"/>
    </row>
    <row r="3117" spans="2:2">
      <c r="B3117" s="10"/>
    </row>
    <row r="3118" spans="2:2">
      <c r="B3118" s="10"/>
    </row>
    <row r="3119" spans="2:2">
      <c r="B3119" s="10"/>
    </row>
    <row r="3120" spans="2:2">
      <c r="B3120" s="10"/>
    </row>
    <row r="3121" spans="2:2">
      <c r="B3121" s="10"/>
    </row>
    <row r="3122" spans="2:2">
      <c r="B3122" s="10"/>
    </row>
    <row r="3123" spans="2:2">
      <c r="B3123" s="10"/>
    </row>
    <row r="3124" spans="2:2">
      <c r="B3124" s="10"/>
    </row>
    <row r="3125" spans="2:2">
      <c r="B3125" s="10"/>
    </row>
    <row r="3126" spans="2:2">
      <c r="B3126" s="10"/>
    </row>
    <row r="3127" spans="2:2">
      <c r="B3127" s="10"/>
    </row>
    <row r="3128" spans="2:2">
      <c r="B3128" s="10"/>
    </row>
    <row r="3129" spans="2:2">
      <c r="B3129" s="10"/>
    </row>
    <row r="3130" spans="2:2">
      <c r="B3130" s="10"/>
    </row>
    <row r="3131" spans="2:2">
      <c r="B3131" s="10"/>
    </row>
    <row r="3132" spans="2:2">
      <c r="B3132" s="10"/>
    </row>
    <row r="3133" spans="2:2">
      <c r="B3133" s="10"/>
    </row>
    <row r="3134" spans="2:2">
      <c r="B3134" s="10"/>
    </row>
    <row r="3135" spans="2:2">
      <c r="B3135" s="10"/>
    </row>
    <row r="3136" spans="2:2">
      <c r="B3136" s="10"/>
    </row>
    <row r="3137" spans="2:2">
      <c r="B3137" s="10"/>
    </row>
    <row r="3138" spans="2:2">
      <c r="B3138" s="10"/>
    </row>
    <row r="3139" spans="2:2">
      <c r="B3139" s="10"/>
    </row>
    <row r="3140" spans="2:2">
      <c r="B3140" s="10"/>
    </row>
    <row r="3141" spans="2:2">
      <c r="B3141" s="10"/>
    </row>
    <row r="3142" spans="2:2">
      <c r="B3142" s="10"/>
    </row>
    <row r="3143" spans="2:2">
      <c r="B3143" s="10"/>
    </row>
    <row r="3144" spans="2:2">
      <c r="B3144" s="10"/>
    </row>
    <row r="3145" spans="2:2">
      <c r="B3145" s="10"/>
    </row>
    <row r="3146" spans="2:2">
      <c r="B3146" s="10"/>
    </row>
    <row r="3147" spans="2:2">
      <c r="B3147" s="10"/>
    </row>
    <row r="3148" spans="2:2">
      <c r="B3148" s="10"/>
    </row>
    <row r="3149" spans="2:2">
      <c r="B3149" s="10"/>
    </row>
    <row r="3150" spans="2:2">
      <c r="B3150" s="10"/>
    </row>
    <row r="3151" spans="2:2">
      <c r="B3151" s="10"/>
    </row>
    <row r="3152" spans="2:2">
      <c r="B3152" s="10"/>
    </row>
    <row r="3153" spans="2:2">
      <c r="B3153" s="10"/>
    </row>
    <row r="3154" spans="2:2">
      <c r="B3154" s="10"/>
    </row>
    <row r="3155" spans="2:2">
      <c r="B3155" s="10"/>
    </row>
    <row r="3156" spans="2:2">
      <c r="B3156" s="10"/>
    </row>
    <row r="3157" spans="2:2">
      <c r="B3157" s="10"/>
    </row>
    <row r="3158" spans="2:2">
      <c r="B3158" s="10"/>
    </row>
    <row r="3159" spans="2:2">
      <c r="B3159" s="10"/>
    </row>
    <row r="3160" spans="2:2">
      <c r="B3160" s="10"/>
    </row>
    <row r="3161" spans="2:2">
      <c r="B3161" s="10"/>
    </row>
    <row r="3162" spans="2:2">
      <c r="B3162" s="10"/>
    </row>
    <row r="3163" spans="2:2">
      <c r="B3163" s="10"/>
    </row>
    <row r="3164" spans="2:2">
      <c r="B3164" s="10"/>
    </row>
    <row r="3165" spans="2:2">
      <c r="B3165" s="10"/>
    </row>
    <row r="3166" spans="2:2">
      <c r="B3166" s="10"/>
    </row>
    <row r="3167" spans="2:2">
      <c r="B3167" s="10"/>
    </row>
    <row r="3168" spans="2:2">
      <c r="B3168" s="10"/>
    </row>
    <row r="3169" spans="2:2">
      <c r="B3169" s="10"/>
    </row>
    <row r="3170" spans="2:2">
      <c r="B3170" s="10"/>
    </row>
    <row r="3171" spans="2:2">
      <c r="B3171" s="10"/>
    </row>
    <row r="3172" spans="2:2">
      <c r="B3172" s="10"/>
    </row>
    <row r="3173" spans="2:2">
      <c r="B3173" s="10"/>
    </row>
    <row r="3174" spans="2:2">
      <c r="B3174" s="10"/>
    </row>
    <row r="3175" spans="2:2">
      <c r="B3175" s="10"/>
    </row>
    <row r="3176" spans="2:2">
      <c r="B3176" s="10"/>
    </row>
    <row r="3177" spans="2:2">
      <c r="B3177" s="10"/>
    </row>
    <row r="3178" spans="2:2">
      <c r="B3178" s="10"/>
    </row>
    <row r="3179" spans="2:2">
      <c r="B3179" s="10"/>
    </row>
    <row r="3180" spans="2:2">
      <c r="B3180" s="10"/>
    </row>
    <row r="3181" spans="2:2">
      <c r="B3181" s="10"/>
    </row>
    <row r="3182" spans="2:2">
      <c r="B3182" s="10"/>
    </row>
    <row r="3183" spans="2:2">
      <c r="B3183" s="10"/>
    </row>
    <row r="3184" spans="2:2">
      <c r="B3184" s="10"/>
    </row>
    <row r="3185" spans="2:2">
      <c r="B3185" s="10"/>
    </row>
    <row r="3186" spans="2:2">
      <c r="B3186" s="10"/>
    </row>
    <row r="3187" spans="2:2">
      <c r="B3187" s="10"/>
    </row>
    <row r="3188" spans="2:2">
      <c r="B3188" s="10"/>
    </row>
    <row r="3189" spans="2:2">
      <c r="B3189" s="10"/>
    </row>
    <row r="3190" spans="2:2">
      <c r="B3190" s="10"/>
    </row>
    <row r="3191" spans="2:2">
      <c r="B3191" s="10"/>
    </row>
    <row r="3192" spans="2:2">
      <c r="B3192" s="10"/>
    </row>
    <row r="3193" spans="2:2">
      <c r="B3193" s="10"/>
    </row>
    <row r="3194" spans="2:2">
      <c r="B3194" s="10"/>
    </row>
    <row r="3195" spans="2:2">
      <c r="B3195" s="10"/>
    </row>
    <row r="3196" spans="2:2">
      <c r="B3196" s="10"/>
    </row>
    <row r="3197" spans="2:2">
      <c r="B3197" s="10"/>
    </row>
    <row r="3198" spans="2:2">
      <c r="B3198" s="10"/>
    </row>
    <row r="3199" spans="2:2">
      <c r="B3199" s="10"/>
    </row>
    <row r="3200" spans="2:2">
      <c r="B3200" s="10"/>
    </row>
    <row r="3201" spans="2:2">
      <c r="B3201" s="10"/>
    </row>
    <row r="3202" spans="2:2">
      <c r="B3202" s="10"/>
    </row>
    <row r="3203" spans="2:2">
      <c r="B3203" s="10"/>
    </row>
    <row r="3204" spans="2:2">
      <c r="B3204" s="10"/>
    </row>
    <row r="3205" spans="2:2">
      <c r="B3205" s="10"/>
    </row>
    <row r="3206" spans="2:2">
      <c r="B3206" s="10"/>
    </row>
    <row r="3207" spans="2:2">
      <c r="B3207" s="10"/>
    </row>
    <row r="3208" spans="2:2">
      <c r="B3208" s="10"/>
    </row>
    <row r="3209" spans="2:2">
      <c r="B3209" s="10"/>
    </row>
    <row r="3210" spans="2:2">
      <c r="B3210" s="10"/>
    </row>
    <row r="3211" spans="2:2">
      <c r="B3211" s="10"/>
    </row>
    <row r="3212" spans="2:2">
      <c r="B3212" s="10"/>
    </row>
    <row r="3213" spans="2:2">
      <c r="B3213" s="10"/>
    </row>
    <row r="3214" spans="2:2">
      <c r="B3214" s="10"/>
    </row>
    <row r="3215" spans="2:2">
      <c r="B3215" s="10"/>
    </row>
    <row r="3216" spans="2:2">
      <c r="B3216" s="10"/>
    </row>
    <row r="3217" spans="2:2">
      <c r="B3217" s="10"/>
    </row>
    <row r="3218" spans="2:2">
      <c r="B3218" s="10"/>
    </row>
    <row r="3219" spans="2:2">
      <c r="B3219" s="10"/>
    </row>
    <row r="3220" spans="2:2">
      <c r="B3220" s="10"/>
    </row>
    <row r="3221" spans="2:2">
      <c r="B3221" s="10"/>
    </row>
    <row r="3222" spans="2:2">
      <c r="B3222" s="10"/>
    </row>
    <row r="3223" spans="2:2">
      <c r="B3223" s="10"/>
    </row>
    <row r="3224" spans="2:2">
      <c r="B3224" s="10"/>
    </row>
    <row r="3225" spans="2:2">
      <c r="B3225" s="10"/>
    </row>
    <row r="3226" spans="2:2">
      <c r="B3226" s="10"/>
    </row>
    <row r="3227" spans="2:2">
      <c r="B3227" s="10"/>
    </row>
    <row r="3228" spans="2:2">
      <c r="B3228" s="10"/>
    </row>
    <row r="3229" spans="2:2">
      <c r="B3229" s="10"/>
    </row>
    <row r="3230" spans="2:2">
      <c r="B3230" s="10"/>
    </row>
    <row r="3231" spans="2:2">
      <c r="B3231" s="10"/>
    </row>
    <row r="3232" spans="2:2">
      <c r="B3232" s="10"/>
    </row>
    <row r="3233" spans="2:2">
      <c r="B3233" s="10"/>
    </row>
    <row r="3234" spans="2:2">
      <c r="B3234" s="10"/>
    </row>
    <row r="3235" spans="2:2">
      <c r="B3235" s="10"/>
    </row>
    <row r="3236" spans="2:2">
      <c r="B3236" s="10"/>
    </row>
    <row r="3237" spans="2:2">
      <c r="B3237" s="10"/>
    </row>
    <row r="3238" spans="2:2">
      <c r="B3238" s="10"/>
    </row>
    <row r="3239" spans="2:2">
      <c r="B3239" s="10"/>
    </row>
    <row r="3240" spans="2:2">
      <c r="B3240" s="10"/>
    </row>
    <row r="3241" spans="2:2">
      <c r="B3241" s="10"/>
    </row>
    <row r="3242" spans="2:2">
      <c r="B3242" s="10"/>
    </row>
    <row r="3243" spans="2:2">
      <c r="B3243" s="10"/>
    </row>
    <row r="3244" spans="2:2">
      <c r="B3244" s="10"/>
    </row>
    <row r="3245" spans="2:2">
      <c r="B3245" s="10"/>
    </row>
    <row r="3246" spans="2:2">
      <c r="B3246" s="10"/>
    </row>
    <row r="3247" spans="2:2">
      <c r="B3247" s="10"/>
    </row>
    <row r="3248" spans="2:2">
      <c r="B3248" s="10"/>
    </row>
    <row r="3249" spans="2:2">
      <c r="B3249" s="10"/>
    </row>
    <row r="3250" spans="2:2">
      <c r="B3250" s="10"/>
    </row>
    <row r="3251" spans="2:2">
      <c r="B3251" s="10"/>
    </row>
    <row r="3252" spans="2:2">
      <c r="B3252" s="10"/>
    </row>
    <row r="3253" spans="2:2">
      <c r="B3253" s="10"/>
    </row>
    <row r="3254" spans="2:2">
      <c r="B3254" s="10"/>
    </row>
    <row r="3255" spans="2:2">
      <c r="B3255" s="10"/>
    </row>
    <row r="3256" spans="2:2">
      <c r="B3256" s="10"/>
    </row>
    <row r="3257" spans="2:2">
      <c r="B3257" s="10"/>
    </row>
    <row r="3258" spans="2:2">
      <c r="B3258" s="10"/>
    </row>
    <row r="3259" spans="2:2">
      <c r="B3259" s="10"/>
    </row>
    <row r="3260" spans="2:2">
      <c r="B3260" s="10"/>
    </row>
    <row r="3261" spans="2:2">
      <c r="B3261" s="10"/>
    </row>
    <row r="3262" spans="2:2">
      <c r="B3262" s="10"/>
    </row>
    <row r="3263" spans="2:2">
      <c r="B3263" s="10"/>
    </row>
    <row r="3264" spans="2:2">
      <c r="B3264" s="10"/>
    </row>
    <row r="3265" spans="2:2">
      <c r="B3265" s="10"/>
    </row>
    <row r="3266" spans="2:2">
      <c r="B3266" s="10"/>
    </row>
    <row r="3267" spans="2:2">
      <c r="B3267" s="10"/>
    </row>
    <row r="3268" spans="2:2">
      <c r="B3268" s="10"/>
    </row>
    <row r="3269" spans="2:2">
      <c r="B3269" s="10"/>
    </row>
    <row r="3270" spans="2:2">
      <c r="B3270" s="10"/>
    </row>
    <row r="3271" spans="2:2">
      <c r="B3271" s="10"/>
    </row>
    <row r="3272" spans="2:2">
      <c r="B3272" s="10"/>
    </row>
    <row r="3273" spans="2:2">
      <c r="B3273" s="10"/>
    </row>
    <row r="3274" spans="2:2">
      <c r="B3274" s="10"/>
    </row>
    <row r="3275" spans="2:2">
      <c r="B3275" s="10"/>
    </row>
    <row r="3276" spans="2:2">
      <c r="B3276" s="10"/>
    </row>
    <row r="3277" spans="2:2">
      <c r="B3277" s="10"/>
    </row>
    <row r="3278" spans="2:2">
      <c r="B3278" s="10"/>
    </row>
    <row r="3279" spans="2:2">
      <c r="B3279" s="10"/>
    </row>
    <row r="3280" spans="2:2">
      <c r="B3280" s="10"/>
    </row>
    <row r="3281" spans="2:2">
      <c r="B3281" s="10"/>
    </row>
    <row r="3282" spans="2:2">
      <c r="B3282" s="10"/>
    </row>
    <row r="3283" spans="2:2">
      <c r="B3283" s="10"/>
    </row>
    <row r="3284" spans="2:2">
      <c r="B3284" s="10"/>
    </row>
    <row r="3285" spans="2:2">
      <c r="B3285" s="10"/>
    </row>
    <row r="3286" spans="2:2">
      <c r="B3286" s="10"/>
    </row>
    <row r="3287" spans="2:2">
      <c r="B3287" s="10"/>
    </row>
    <row r="3288" spans="2:2">
      <c r="B3288" s="10"/>
    </row>
    <row r="3289" spans="2:2">
      <c r="B3289" s="10"/>
    </row>
    <row r="3290" spans="2:2">
      <c r="B3290" s="10"/>
    </row>
    <row r="3291" spans="2:2">
      <c r="B3291" s="10"/>
    </row>
    <row r="3292" spans="2:2">
      <c r="B3292" s="10"/>
    </row>
    <row r="3293" spans="2:2">
      <c r="B3293" s="10"/>
    </row>
    <row r="3294" spans="2:2">
      <c r="B3294" s="10"/>
    </row>
    <row r="3295" spans="2:2">
      <c r="B3295" s="10"/>
    </row>
    <row r="3296" spans="2:2">
      <c r="B3296" s="10"/>
    </row>
    <row r="3297" spans="2:2">
      <c r="B3297" s="10"/>
    </row>
    <row r="3298" spans="2:2">
      <c r="B3298" s="10"/>
    </row>
    <row r="3299" spans="2:2">
      <c r="B3299" s="10"/>
    </row>
    <row r="3300" spans="2:2">
      <c r="B3300" s="10"/>
    </row>
    <row r="3301" spans="2:2">
      <c r="B3301" s="10"/>
    </row>
    <row r="3302" spans="2:2">
      <c r="B3302" s="10"/>
    </row>
    <row r="3303" spans="2:2">
      <c r="B3303" s="10"/>
    </row>
    <row r="3304" spans="2:2">
      <c r="B3304" s="10"/>
    </row>
    <row r="3305" spans="2:2">
      <c r="B3305" s="10"/>
    </row>
    <row r="3306" spans="2:2">
      <c r="B3306" s="10"/>
    </row>
    <row r="3307" spans="2:2">
      <c r="B3307" s="10"/>
    </row>
    <row r="3308" spans="2:2">
      <c r="B3308" s="10"/>
    </row>
    <row r="3309" spans="2:2">
      <c r="B3309" s="10"/>
    </row>
    <row r="3310" spans="2:2">
      <c r="B3310" s="10"/>
    </row>
    <row r="3311" spans="2:2">
      <c r="B3311" s="10"/>
    </row>
    <row r="3312" spans="2:2">
      <c r="B3312" s="10"/>
    </row>
    <row r="3313" spans="2:2">
      <c r="B3313" s="10"/>
    </row>
    <row r="3314" spans="2:2">
      <c r="B3314" s="10"/>
    </row>
    <row r="3315" spans="2:2">
      <c r="B3315" s="10"/>
    </row>
    <row r="3316" spans="2:2">
      <c r="B3316" s="10"/>
    </row>
    <row r="3317" spans="2:2">
      <c r="B3317" s="10"/>
    </row>
    <row r="3318" spans="2:2">
      <c r="B3318" s="10"/>
    </row>
    <row r="3319" spans="2:2">
      <c r="B3319" s="10"/>
    </row>
    <row r="3320" spans="2:2">
      <c r="B3320" s="10"/>
    </row>
    <row r="3321" spans="2:2">
      <c r="B3321" s="10"/>
    </row>
    <row r="3322" spans="2:2">
      <c r="B3322" s="10"/>
    </row>
    <row r="3323" spans="2:2">
      <c r="B3323" s="10"/>
    </row>
    <row r="3324" spans="2:2">
      <c r="B3324" s="10"/>
    </row>
    <row r="3325" spans="2:2">
      <c r="B3325" s="10"/>
    </row>
    <row r="3326" spans="2:2">
      <c r="B3326" s="10"/>
    </row>
    <row r="3327" spans="2:2">
      <c r="B3327" s="10"/>
    </row>
    <row r="3328" spans="2:2">
      <c r="B3328" s="10"/>
    </row>
    <row r="3329" spans="2:2">
      <c r="B3329" s="10"/>
    </row>
    <row r="3330" spans="2:2">
      <c r="B3330" s="10"/>
    </row>
    <row r="3331" spans="2:2">
      <c r="B3331" s="10"/>
    </row>
    <row r="3332" spans="2:2">
      <c r="B3332" s="10"/>
    </row>
    <row r="3333" spans="2:2">
      <c r="B3333" s="10"/>
    </row>
    <row r="3334" spans="2:2">
      <c r="B3334" s="10"/>
    </row>
    <row r="3335" spans="2:2">
      <c r="B3335" s="10"/>
    </row>
    <row r="3336" spans="2:2">
      <c r="B3336" s="10"/>
    </row>
    <row r="3337" spans="2:2">
      <c r="B3337" s="10"/>
    </row>
    <row r="3338" spans="2:2">
      <c r="B3338" s="10"/>
    </row>
    <row r="3339" spans="2:2">
      <c r="B3339" s="10"/>
    </row>
    <row r="3340" spans="2:2">
      <c r="B3340" s="10"/>
    </row>
    <row r="3341" spans="2:2">
      <c r="B3341" s="10"/>
    </row>
    <row r="3342" spans="2:2">
      <c r="B3342" s="10"/>
    </row>
    <row r="3343" spans="2:2">
      <c r="B3343" s="10"/>
    </row>
    <row r="3344" spans="2:2">
      <c r="B3344" s="10"/>
    </row>
    <row r="3345" spans="2:2">
      <c r="B3345" s="10"/>
    </row>
    <row r="3346" spans="2:2">
      <c r="B3346" s="10"/>
    </row>
    <row r="3347" spans="2:2">
      <c r="B3347" s="10"/>
    </row>
    <row r="3348" spans="2:2">
      <c r="B3348" s="10"/>
    </row>
    <row r="3349" spans="2:2">
      <c r="B3349" s="10"/>
    </row>
    <row r="3350" spans="2:2">
      <c r="B3350" s="10"/>
    </row>
    <row r="3351" spans="2:2">
      <c r="B3351" s="10"/>
    </row>
    <row r="3352" spans="2:2">
      <c r="B3352" s="10"/>
    </row>
    <row r="3353" spans="2:2">
      <c r="B3353" s="10"/>
    </row>
    <row r="3354" spans="2:2">
      <c r="B3354" s="10"/>
    </row>
    <row r="3355" spans="2:2">
      <c r="B3355" s="10"/>
    </row>
    <row r="3356" spans="2:2">
      <c r="B3356" s="10"/>
    </row>
    <row r="3357" spans="2:2">
      <c r="B3357" s="10"/>
    </row>
    <row r="3358" spans="2:2">
      <c r="B3358" s="10"/>
    </row>
    <row r="3359" spans="2:2">
      <c r="B3359" s="10"/>
    </row>
    <row r="3360" spans="2:2">
      <c r="B3360" s="10"/>
    </row>
    <row r="3361" spans="2:2">
      <c r="B3361" s="10"/>
    </row>
    <row r="3362" spans="2:2">
      <c r="B3362" s="10"/>
    </row>
    <row r="3363" spans="2:2">
      <c r="B3363" s="10"/>
    </row>
    <row r="3364" spans="2:2">
      <c r="B3364" s="10"/>
    </row>
    <row r="3365" spans="2:2">
      <c r="B3365" s="10"/>
    </row>
    <row r="3366" spans="2:2">
      <c r="B3366" s="10"/>
    </row>
    <row r="3367" spans="2:2">
      <c r="B3367" s="10"/>
    </row>
    <row r="3368" spans="2:2">
      <c r="B3368" s="10"/>
    </row>
    <row r="3369" spans="2:2">
      <c r="B3369" s="10"/>
    </row>
    <row r="3370" spans="2:2">
      <c r="B3370" s="10"/>
    </row>
    <row r="3371" spans="2:2">
      <c r="B3371" s="10"/>
    </row>
    <row r="3372" spans="2:2">
      <c r="B3372" s="10"/>
    </row>
    <row r="3373" spans="2:2">
      <c r="B3373" s="10"/>
    </row>
    <row r="3374" spans="2:2">
      <c r="B3374" s="10"/>
    </row>
    <row r="3375" spans="2:2">
      <c r="B3375" s="10"/>
    </row>
    <row r="3376" spans="2:2">
      <c r="B3376" s="10"/>
    </row>
    <row r="3377" spans="2:2">
      <c r="B3377" s="10"/>
    </row>
    <row r="3378" spans="2:2">
      <c r="B3378" s="10"/>
    </row>
    <row r="3379" spans="2:2">
      <c r="B3379" s="10"/>
    </row>
    <row r="3380" spans="2:2">
      <c r="B3380" s="10"/>
    </row>
    <row r="3381" spans="2:2">
      <c r="B3381" s="10"/>
    </row>
    <row r="3382" spans="2:2">
      <c r="B3382" s="10"/>
    </row>
    <row r="3383" spans="2:2">
      <c r="B3383" s="10"/>
    </row>
    <row r="3384" spans="2:2">
      <c r="B3384" s="10"/>
    </row>
    <row r="3385" spans="2:2">
      <c r="B3385" s="10"/>
    </row>
    <row r="3386" spans="2:2">
      <c r="B3386" s="10"/>
    </row>
    <row r="3387" spans="2:2">
      <c r="B3387" s="10"/>
    </row>
    <row r="3388" spans="2:2">
      <c r="B3388" s="10"/>
    </row>
    <row r="3389" spans="2:2">
      <c r="B3389" s="10"/>
    </row>
    <row r="3390" spans="2:2">
      <c r="B3390" s="10"/>
    </row>
    <row r="3391" spans="2:2">
      <c r="B3391" s="10"/>
    </row>
    <row r="3392" spans="2:2">
      <c r="B3392" s="10"/>
    </row>
    <row r="3393" spans="2:2">
      <c r="B3393" s="10"/>
    </row>
    <row r="3394" spans="2:2">
      <c r="B3394" s="10"/>
    </row>
    <row r="3395" spans="2:2">
      <c r="B3395" s="10"/>
    </row>
    <row r="3396" spans="2:2">
      <c r="B3396" s="10"/>
    </row>
    <row r="3397" spans="2:2">
      <c r="B3397" s="10"/>
    </row>
    <row r="3398" spans="2:2">
      <c r="B3398" s="10"/>
    </row>
    <row r="3399" spans="2:2">
      <c r="B3399" s="10"/>
    </row>
    <row r="3400" spans="2:2">
      <c r="B3400" s="10"/>
    </row>
    <row r="3401" spans="2:2">
      <c r="B3401" s="10"/>
    </row>
    <row r="3402" spans="2:2">
      <c r="B3402" s="10"/>
    </row>
    <row r="3403" spans="2:2">
      <c r="B3403" s="10"/>
    </row>
    <row r="3404" spans="2:2">
      <c r="B3404" s="10"/>
    </row>
    <row r="3405" spans="2:2">
      <c r="B3405" s="10"/>
    </row>
    <row r="3406" spans="2:2">
      <c r="B3406" s="10"/>
    </row>
    <row r="3407" spans="2:2">
      <c r="B3407" s="10"/>
    </row>
    <row r="3408" spans="2:2">
      <c r="B3408" s="10"/>
    </row>
    <row r="3409" spans="2:2">
      <c r="B3409" s="10"/>
    </row>
    <row r="3410" spans="2:2">
      <c r="B3410" s="10"/>
    </row>
    <row r="3411" spans="2:2">
      <c r="B3411" s="10"/>
    </row>
    <row r="3412" spans="2:2">
      <c r="B3412" s="10"/>
    </row>
    <row r="3413" spans="2:2">
      <c r="B3413" s="10"/>
    </row>
    <row r="3414" spans="2:2">
      <c r="B3414" s="10"/>
    </row>
    <row r="3415" spans="2:2">
      <c r="B3415" s="10"/>
    </row>
    <row r="3416" spans="2:2">
      <c r="B3416" s="10"/>
    </row>
    <row r="3417" spans="2:2">
      <c r="B3417" s="10"/>
    </row>
    <row r="3418" spans="2:2">
      <c r="B3418" s="10"/>
    </row>
    <row r="3419" spans="2:2">
      <c r="B3419" s="10"/>
    </row>
    <row r="3420" spans="2:2">
      <c r="B3420" s="10"/>
    </row>
    <row r="3421" spans="2:2">
      <c r="B3421" s="10"/>
    </row>
    <row r="3422" spans="2:2">
      <c r="B3422" s="10"/>
    </row>
    <row r="3423" spans="2:2">
      <c r="B3423" s="10"/>
    </row>
    <row r="3424" spans="2:2">
      <c r="B3424" s="10"/>
    </row>
    <row r="3425" spans="2:2">
      <c r="B3425" s="10"/>
    </row>
    <row r="3426" spans="2:2">
      <c r="B3426" s="10"/>
    </row>
    <row r="3427" spans="2:2">
      <c r="B3427" s="10"/>
    </row>
    <row r="3428" spans="2:2">
      <c r="B3428" s="10"/>
    </row>
    <row r="3429" spans="2:2">
      <c r="B3429" s="10"/>
    </row>
    <row r="3430" spans="2:2">
      <c r="B3430" s="10"/>
    </row>
    <row r="3431" spans="2:2">
      <c r="B3431" s="10"/>
    </row>
    <row r="3432" spans="2:2">
      <c r="B3432" s="10"/>
    </row>
    <row r="3433" spans="2:2">
      <c r="B3433" s="10"/>
    </row>
    <row r="3434" spans="2:2">
      <c r="B3434" s="10"/>
    </row>
    <row r="3435" spans="2:2">
      <c r="B3435" s="10"/>
    </row>
    <row r="3436" spans="2:2">
      <c r="B3436" s="10"/>
    </row>
    <row r="3437" spans="2:2">
      <c r="B3437" s="10"/>
    </row>
    <row r="3438" spans="2:2">
      <c r="B3438" s="10"/>
    </row>
    <row r="3439" spans="2:2">
      <c r="B3439" s="10"/>
    </row>
    <row r="3440" spans="2:2">
      <c r="B3440" s="10"/>
    </row>
    <row r="3441" spans="2:2">
      <c r="B3441" s="10"/>
    </row>
    <row r="3442" spans="2:2">
      <c r="B3442" s="10"/>
    </row>
    <row r="3443" spans="2:2">
      <c r="B3443" s="10"/>
    </row>
    <row r="3444" spans="2:2">
      <c r="B3444" s="10"/>
    </row>
    <row r="3445" spans="2:2">
      <c r="B3445" s="10"/>
    </row>
    <row r="3446" spans="2:2">
      <c r="B3446" s="10"/>
    </row>
    <row r="3447" spans="2:2">
      <c r="B3447" s="10"/>
    </row>
    <row r="3448" spans="2:2">
      <c r="B3448" s="10"/>
    </row>
    <row r="3449" spans="2:2">
      <c r="B3449" s="10"/>
    </row>
    <row r="3450" spans="2:2">
      <c r="B3450" s="10"/>
    </row>
    <row r="3451" spans="2:2">
      <c r="B3451" s="10"/>
    </row>
    <row r="3452" spans="2:2">
      <c r="B3452" s="10"/>
    </row>
    <row r="3453" spans="2:2">
      <c r="B3453" s="10"/>
    </row>
    <row r="3454" spans="2:2">
      <c r="B3454" s="10"/>
    </row>
    <row r="3455" spans="2:2">
      <c r="B3455" s="10"/>
    </row>
    <row r="3456" spans="2:2">
      <c r="B3456" s="10"/>
    </row>
    <row r="3457" spans="2:2">
      <c r="B3457" s="10"/>
    </row>
    <row r="3458" spans="2:2">
      <c r="B3458" s="10"/>
    </row>
    <row r="3459" spans="2:2">
      <c r="B3459" s="10"/>
    </row>
    <row r="3460" spans="2:2">
      <c r="B3460" s="10"/>
    </row>
    <row r="3461" spans="2:2">
      <c r="B3461" s="10"/>
    </row>
    <row r="3462" spans="2:2">
      <c r="B3462" s="10"/>
    </row>
    <row r="3463" spans="2:2">
      <c r="B3463" s="10"/>
    </row>
    <row r="3464" spans="2:2">
      <c r="B3464" s="10"/>
    </row>
    <row r="3465" spans="2:2">
      <c r="B3465" s="10"/>
    </row>
    <row r="3466" spans="2:2">
      <c r="B3466" s="10"/>
    </row>
    <row r="3467" spans="2:2">
      <c r="B3467" s="10"/>
    </row>
    <row r="3468" spans="2:2">
      <c r="B3468" s="10"/>
    </row>
    <row r="3469" spans="2:2">
      <c r="B3469" s="10"/>
    </row>
    <row r="3470" spans="2:2">
      <c r="B3470" s="10"/>
    </row>
    <row r="3471" spans="2:2">
      <c r="B3471" s="10"/>
    </row>
    <row r="3472" spans="2:2">
      <c r="B3472" s="10"/>
    </row>
    <row r="3473" spans="2:2">
      <c r="B3473" s="10"/>
    </row>
    <row r="3474" spans="2:2">
      <c r="B3474" s="10"/>
    </row>
    <row r="3475" spans="2:2">
      <c r="B3475" s="10"/>
    </row>
    <row r="3476" spans="2:2">
      <c r="B3476" s="10"/>
    </row>
    <row r="3477" spans="2:2">
      <c r="B3477" s="10"/>
    </row>
    <row r="3478" spans="2:2">
      <c r="B3478" s="10"/>
    </row>
    <row r="3479" spans="2:2">
      <c r="B3479" s="10"/>
    </row>
    <row r="3480" spans="2:2">
      <c r="B3480" s="10"/>
    </row>
    <row r="3481" spans="2:2">
      <c r="B3481" s="10"/>
    </row>
    <row r="3482" spans="2:2">
      <c r="B3482" s="10"/>
    </row>
    <row r="3483" spans="2:2">
      <c r="B3483" s="10"/>
    </row>
    <row r="3484" spans="2:2">
      <c r="B3484" s="10"/>
    </row>
    <row r="3485" spans="2:2">
      <c r="B3485" s="10"/>
    </row>
    <row r="3486" spans="2:2">
      <c r="B3486" s="10"/>
    </row>
    <row r="3487" spans="2:2">
      <c r="B3487" s="10"/>
    </row>
    <row r="3488" spans="2:2">
      <c r="B3488" s="10"/>
    </row>
    <row r="3489" spans="2:2">
      <c r="B3489" s="10"/>
    </row>
    <row r="3490" spans="2:2">
      <c r="B3490" s="10"/>
    </row>
    <row r="3491" spans="2:2">
      <c r="B3491" s="10"/>
    </row>
    <row r="3492" spans="2:2">
      <c r="B3492" s="10"/>
    </row>
    <row r="3493" spans="2:2">
      <c r="B3493" s="10"/>
    </row>
    <row r="3494" spans="2:2">
      <c r="B3494" s="10"/>
    </row>
    <row r="3495" spans="2:2">
      <c r="B3495" s="10"/>
    </row>
    <row r="3496" spans="2:2">
      <c r="B3496" s="10"/>
    </row>
    <row r="3497" spans="2:2">
      <c r="B3497" s="10"/>
    </row>
    <row r="3498" spans="2:2">
      <c r="B3498" s="10"/>
    </row>
    <row r="3499" spans="2:2">
      <c r="B3499" s="10"/>
    </row>
    <row r="3500" spans="2:2">
      <c r="B3500" s="10"/>
    </row>
    <row r="3501" spans="2:2">
      <c r="B3501" s="10"/>
    </row>
    <row r="3502" spans="2:2">
      <c r="B3502" s="10"/>
    </row>
    <row r="3503" spans="2:2">
      <c r="B3503" s="10"/>
    </row>
    <row r="3504" spans="2:2">
      <c r="B3504" s="10"/>
    </row>
    <row r="3505" spans="2:2">
      <c r="B3505" s="10"/>
    </row>
    <row r="3506" spans="2:2">
      <c r="B3506" s="10"/>
    </row>
    <row r="3507" spans="2:2">
      <c r="B3507" s="10"/>
    </row>
    <row r="3508" spans="2:2">
      <c r="B3508" s="10"/>
    </row>
    <row r="3509" spans="2:2">
      <c r="B3509" s="10"/>
    </row>
    <row r="3510" spans="2:2">
      <c r="B3510" s="10"/>
    </row>
    <row r="3511" spans="2:2">
      <c r="B3511" s="10"/>
    </row>
    <row r="3512" spans="2:2">
      <c r="B3512" s="10"/>
    </row>
    <row r="3513" spans="2:2">
      <c r="B3513" s="10"/>
    </row>
    <row r="3514" spans="2:2">
      <c r="B3514" s="10"/>
    </row>
    <row r="3515" spans="2:2">
      <c r="B3515" s="10"/>
    </row>
    <row r="3516" spans="2:2">
      <c r="B3516" s="10"/>
    </row>
    <row r="3517" spans="2:2">
      <c r="B3517" s="10"/>
    </row>
    <row r="3518" spans="2:2">
      <c r="B3518" s="10"/>
    </row>
    <row r="3519" spans="2:2">
      <c r="B3519" s="10"/>
    </row>
    <row r="3520" spans="2:2">
      <c r="B3520" s="10"/>
    </row>
    <row r="3521" spans="2:2">
      <c r="B3521" s="10"/>
    </row>
    <row r="3522" spans="2:2">
      <c r="B3522" s="10"/>
    </row>
    <row r="3523" spans="2:2">
      <c r="B3523" s="10"/>
    </row>
    <row r="3524" spans="2:2">
      <c r="B3524" s="10"/>
    </row>
    <row r="3525" spans="2:2">
      <c r="B3525" s="10"/>
    </row>
    <row r="3526" spans="2:2">
      <c r="B3526" s="10"/>
    </row>
    <row r="3527" spans="2:2">
      <c r="B3527" s="10"/>
    </row>
    <row r="3528" spans="2:2">
      <c r="B3528" s="10"/>
    </row>
    <row r="3529" spans="2:2">
      <c r="B3529" s="10"/>
    </row>
    <row r="3530" spans="2:2">
      <c r="B3530" s="10"/>
    </row>
    <row r="3531" spans="2:2">
      <c r="B3531" s="10"/>
    </row>
    <row r="3532" spans="2:2">
      <c r="B3532" s="10"/>
    </row>
    <row r="3533" spans="2:2">
      <c r="B3533" s="10"/>
    </row>
    <row r="3534" spans="2:2">
      <c r="B3534" s="10"/>
    </row>
    <row r="3535" spans="2:2">
      <c r="B3535" s="10"/>
    </row>
    <row r="3536" spans="2:2">
      <c r="B3536" s="10"/>
    </row>
    <row r="3537" spans="2:2">
      <c r="B3537" s="10"/>
    </row>
    <row r="3538" spans="2:2">
      <c r="B3538" s="10"/>
    </row>
    <row r="3539" spans="2:2">
      <c r="B3539" s="10"/>
    </row>
    <row r="3540" spans="2:2">
      <c r="B3540" s="10"/>
    </row>
    <row r="3541" spans="2:2">
      <c r="B3541" s="10"/>
    </row>
    <row r="3542" spans="2:2">
      <c r="B3542" s="10"/>
    </row>
    <row r="3543" spans="2:2">
      <c r="B3543" s="10"/>
    </row>
    <row r="3544" spans="2:2">
      <c r="B3544" s="10"/>
    </row>
    <row r="3545" spans="2:2">
      <c r="B3545" s="10"/>
    </row>
    <row r="3546" spans="2:2">
      <c r="B3546" s="10"/>
    </row>
    <row r="3547" spans="2:2">
      <c r="B3547" s="10"/>
    </row>
    <row r="3548" spans="2:2">
      <c r="B3548" s="10"/>
    </row>
    <row r="3549" spans="2:2">
      <c r="B3549" s="10"/>
    </row>
    <row r="3550" spans="2:2">
      <c r="B3550" s="10"/>
    </row>
    <row r="3551" spans="2:2">
      <c r="B3551" s="10"/>
    </row>
    <row r="3552" spans="2:2">
      <c r="B3552" s="10"/>
    </row>
    <row r="3553" spans="2:2">
      <c r="B3553" s="10"/>
    </row>
    <row r="3554" spans="2:2">
      <c r="B3554" s="10"/>
    </row>
    <row r="3555" spans="2:2">
      <c r="B3555" s="10"/>
    </row>
    <row r="3556" spans="2:2">
      <c r="B3556" s="10"/>
    </row>
    <row r="3557" spans="2:2">
      <c r="B3557" s="10"/>
    </row>
    <row r="3558" spans="2:2">
      <c r="B3558" s="10"/>
    </row>
    <row r="3559" spans="2:2">
      <c r="B3559" s="10"/>
    </row>
    <row r="3560" spans="2:2">
      <c r="B3560" s="10"/>
    </row>
    <row r="3561" spans="2:2">
      <c r="B3561" s="10"/>
    </row>
    <row r="3562" spans="2:2">
      <c r="B3562" s="10"/>
    </row>
    <row r="3563" spans="2:2">
      <c r="B3563" s="10"/>
    </row>
    <row r="3564" spans="2:2">
      <c r="B3564" s="10"/>
    </row>
    <row r="3565" spans="2:2">
      <c r="B3565" s="10"/>
    </row>
    <row r="3566" spans="2:2">
      <c r="B3566" s="10"/>
    </row>
    <row r="3567" spans="2:2">
      <c r="B3567" s="10"/>
    </row>
    <row r="3568" spans="2:2">
      <c r="B3568" s="10"/>
    </row>
    <row r="3569" spans="2:2">
      <c r="B3569" s="10"/>
    </row>
    <row r="3570" spans="2:2">
      <c r="B3570" s="10"/>
    </row>
    <row r="3571" spans="2:2">
      <c r="B3571" s="10"/>
    </row>
    <row r="3572" spans="2:2">
      <c r="B3572" s="10"/>
    </row>
    <row r="3573" spans="2:2">
      <c r="B3573" s="10"/>
    </row>
    <row r="3574" spans="2:2">
      <c r="B3574" s="10"/>
    </row>
    <row r="3575" spans="2:2">
      <c r="B3575" s="10"/>
    </row>
    <row r="3576" spans="2:2">
      <c r="B3576" s="10"/>
    </row>
    <row r="3577" spans="2:2">
      <c r="B3577" s="10"/>
    </row>
    <row r="3578" spans="2:2">
      <c r="B3578" s="10"/>
    </row>
    <row r="3579" spans="2:2">
      <c r="B3579" s="10"/>
    </row>
    <row r="3580" spans="2:2">
      <c r="B3580" s="10"/>
    </row>
    <row r="3581" spans="2:2">
      <c r="B3581" s="10"/>
    </row>
    <row r="3582" spans="2:2">
      <c r="B3582" s="10"/>
    </row>
    <row r="3583" spans="2:2">
      <c r="B3583" s="10"/>
    </row>
    <row r="3584" spans="2:2">
      <c r="B3584" s="10"/>
    </row>
    <row r="3585" spans="2:2">
      <c r="B3585" s="10"/>
    </row>
    <row r="3586" spans="2:2">
      <c r="B3586" s="10"/>
    </row>
    <row r="3587" spans="2:2">
      <c r="B3587" s="10"/>
    </row>
    <row r="3588" spans="2:2">
      <c r="B3588" s="10"/>
    </row>
    <row r="3589" spans="2:2">
      <c r="B3589" s="10"/>
    </row>
    <row r="3590" spans="2:2">
      <c r="B3590" s="10"/>
    </row>
    <row r="3591" spans="2:2">
      <c r="B3591" s="10"/>
    </row>
    <row r="3592" spans="2:2">
      <c r="B3592" s="10"/>
    </row>
    <row r="3593" spans="2:2">
      <c r="B3593" s="10"/>
    </row>
    <row r="3594" spans="2:2">
      <c r="B3594" s="10"/>
    </row>
    <row r="3595" spans="2:2">
      <c r="B3595" s="10"/>
    </row>
    <row r="3596" spans="2:2">
      <c r="B3596" s="10"/>
    </row>
    <row r="3597" spans="2:2">
      <c r="B3597" s="10"/>
    </row>
    <row r="3598" spans="2:2">
      <c r="B3598" s="10"/>
    </row>
    <row r="3599" spans="2:2">
      <c r="B3599" s="10"/>
    </row>
    <row r="3600" spans="2:2">
      <c r="B3600" s="10"/>
    </row>
    <row r="3601" spans="2:2">
      <c r="B3601" s="10"/>
    </row>
    <row r="3602" spans="2:2">
      <c r="B3602" s="10"/>
    </row>
    <row r="3603" spans="2:2">
      <c r="B3603" s="10"/>
    </row>
    <row r="3604" spans="2:2">
      <c r="B3604" s="10"/>
    </row>
    <row r="3605" spans="2:2">
      <c r="B3605" s="10"/>
    </row>
    <row r="3606" spans="2:2">
      <c r="B3606" s="10"/>
    </row>
    <row r="3607" spans="2:2">
      <c r="B3607" s="10"/>
    </row>
    <row r="3608" spans="2:2">
      <c r="B3608" s="10"/>
    </row>
    <row r="3609" spans="2:2">
      <c r="B3609" s="10"/>
    </row>
    <row r="3610" spans="2:2">
      <c r="B3610" s="10"/>
    </row>
    <row r="3611" spans="2:2">
      <c r="B3611" s="10"/>
    </row>
    <row r="3612" spans="2:2">
      <c r="B3612" s="10"/>
    </row>
    <row r="3613" spans="2:2">
      <c r="B3613" s="10"/>
    </row>
    <row r="3614" spans="2:2">
      <c r="B3614" s="10"/>
    </row>
    <row r="3615" spans="2:2">
      <c r="B3615" s="10"/>
    </row>
    <row r="3616" spans="2:2">
      <c r="B3616" s="10"/>
    </row>
    <row r="3617" spans="2:2">
      <c r="B3617" s="10"/>
    </row>
    <row r="3618" spans="2:2">
      <c r="B3618" s="10"/>
    </row>
    <row r="3619" spans="2:2">
      <c r="B3619" s="10"/>
    </row>
    <row r="3620" spans="2:2">
      <c r="B3620" s="10"/>
    </row>
    <row r="3621" spans="2:2">
      <c r="B3621" s="10"/>
    </row>
    <row r="3622" spans="2:2">
      <c r="B3622" s="10"/>
    </row>
    <row r="3623" spans="2:2">
      <c r="B3623" s="10"/>
    </row>
    <row r="3624" spans="2:2">
      <c r="B3624" s="10"/>
    </row>
    <row r="3625" spans="2:2">
      <c r="B3625" s="10"/>
    </row>
    <row r="3626" spans="2:2">
      <c r="B3626" s="10"/>
    </row>
    <row r="3627" spans="2:2">
      <c r="B3627" s="10"/>
    </row>
    <row r="3628" spans="2:2">
      <c r="B3628" s="10"/>
    </row>
    <row r="3629" spans="2:2">
      <c r="B3629" s="10"/>
    </row>
    <row r="3630" spans="2:2">
      <c r="B3630" s="10"/>
    </row>
    <row r="3631" spans="2:2">
      <c r="B3631" s="10"/>
    </row>
    <row r="3632" spans="2:2">
      <c r="B3632" s="10"/>
    </row>
    <row r="3633" spans="2:2">
      <c r="B3633" s="10"/>
    </row>
    <row r="3634" spans="2:2">
      <c r="B3634" s="10"/>
    </row>
    <row r="3635" spans="2:2">
      <c r="B3635" s="10"/>
    </row>
    <row r="3636" spans="2:2">
      <c r="B3636" s="10"/>
    </row>
    <row r="3637" spans="2:2">
      <c r="B3637" s="10"/>
    </row>
    <row r="3638" spans="2:2">
      <c r="B3638" s="10"/>
    </row>
    <row r="3639" spans="2:2">
      <c r="B3639" s="10"/>
    </row>
    <row r="3640" spans="2:2">
      <c r="B3640" s="10"/>
    </row>
    <row r="3641" spans="2:2">
      <c r="B3641" s="10"/>
    </row>
    <row r="3642" spans="2:2">
      <c r="B3642" s="10"/>
    </row>
    <row r="3643" spans="2:2">
      <c r="B3643" s="10"/>
    </row>
    <row r="3644" spans="2:2">
      <c r="B3644" s="10"/>
    </row>
    <row r="3645" spans="2:2">
      <c r="B3645" s="10"/>
    </row>
    <row r="3646" spans="2:2">
      <c r="B3646" s="10"/>
    </row>
    <row r="3647" spans="2:2">
      <c r="B3647" s="10"/>
    </row>
    <row r="3648" spans="2:2">
      <c r="B3648" s="10"/>
    </row>
    <row r="3649" spans="2:2">
      <c r="B3649" s="10"/>
    </row>
    <row r="3650" spans="2:2">
      <c r="B3650" s="10"/>
    </row>
    <row r="3651" spans="2:2">
      <c r="B3651" s="10"/>
    </row>
    <row r="3652" spans="2:2">
      <c r="B3652" s="10"/>
    </row>
    <row r="3653" spans="2:2">
      <c r="B3653" s="10"/>
    </row>
    <row r="3654" spans="2:2">
      <c r="B3654" s="10"/>
    </row>
    <row r="3655" spans="2:2">
      <c r="B3655" s="10"/>
    </row>
    <row r="3656" spans="2:2">
      <c r="B3656" s="10"/>
    </row>
    <row r="3657" spans="2:2">
      <c r="B3657" s="10"/>
    </row>
    <row r="3658" spans="2:2">
      <c r="B3658" s="10"/>
    </row>
    <row r="3659" spans="2:2">
      <c r="B3659" s="10"/>
    </row>
    <row r="3660" spans="2:2">
      <c r="B3660" s="10"/>
    </row>
    <row r="3661" spans="2:2">
      <c r="B3661" s="10"/>
    </row>
    <row r="3662" spans="2:2">
      <c r="B3662" s="10"/>
    </row>
    <row r="3663" spans="2:2">
      <c r="B3663" s="10"/>
    </row>
    <row r="3664" spans="2:2">
      <c r="B3664" s="10"/>
    </row>
    <row r="3665" spans="2:2">
      <c r="B3665" s="10"/>
    </row>
    <row r="3666" spans="2:2">
      <c r="B3666" s="10"/>
    </row>
    <row r="3667" spans="2:2">
      <c r="B3667" s="10"/>
    </row>
    <row r="3668" spans="2:2">
      <c r="B3668" s="10"/>
    </row>
    <row r="3669" spans="2:2">
      <c r="B3669" s="10"/>
    </row>
    <row r="3670" spans="2:2">
      <c r="B3670" s="10"/>
    </row>
    <row r="3671" spans="2:2">
      <c r="B3671" s="10"/>
    </row>
    <row r="3672" spans="2:2">
      <c r="B3672" s="10"/>
    </row>
    <row r="3673" spans="2:2">
      <c r="B3673" s="10"/>
    </row>
    <row r="3674" spans="2:2">
      <c r="B3674" s="10"/>
    </row>
    <row r="3675" spans="2:2">
      <c r="B3675" s="10"/>
    </row>
    <row r="3676" spans="2:2">
      <c r="B3676" s="10"/>
    </row>
    <row r="3677" spans="2:2">
      <c r="B3677" s="10"/>
    </row>
    <row r="3678" spans="2:2">
      <c r="B3678" s="10"/>
    </row>
    <row r="3679" spans="2:2">
      <c r="B3679" s="10"/>
    </row>
    <row r="3680" spans="2:2">
      <c r="B3680" s="10"/>
    </row>
    <row r="3681" spans="2:2">
      <c r="B3681" s="10"/>
    </row>
    <row r="3682" spans="2:2">
      <c r="B3682" s="10"/>
    </row>
    <row r="3683" spans="2:2">
      <c r="B3683" s="10"/>
    </row>
    <row r="3684" spans="2:2">
      <c r="B3684" s="10"/>
    </row>
    <row r="3685" spans="2:2">
      <c r="B3685" s="10"/>
    </row>
    <row r="3686" spans="2:2">
      <c r="B3686" s="10"/>
    </row>
    <row r="3687" spans="2:2">
      <c r="B3687" s="10"/>
    </row>
    <row r="3688" spans="2:2">
      <c r="B3688" s="10"/>
    </row>
    <row r="3689" spans="2:2">
      <c r="B3689" s="10"/>
    </row>
    <row r="3690" spans="2:2">
      <c r="B3690" s="10"/>
    </row>
    <row r="3691" spans="2:2">
      <c r="B3691" s="10"/>
    </row>
    <row r="3692" spans="2:2">
      <c r="B3692" s="10"/>
    </row>
    <row r="3693" spans="2:2">
      <c r="B3693" s="10"/>
    </row>
    <row r="3694" spans="2:2">
      <c r="B3694" s="10"/>
    </row>
    <row r="3695" spans="2:2">
      <c r="B3695" s="10"/>
    </row>
    <row r="3696" spans="2:2">
      <c r="B3696" s="10"/>
    </row>
    <row r="3697" spans="2:2">
      <c r="B3697" s="10"/>
    </row>
    <row r="3698" spans="2:2">
      <c r="B3698" s="10"/>
    </row>
    <row r="3699" spans="2:2">
      <c r="B3699" s="10"/>
    </row>
    <row r="3700" spans="2:2">
      <c r="B3700" s="10"/>
    </row>
    <row r="3701" spans="2:2">
      <c r="B3701" s="10"/>
    </row>
    <row r="3702" spans="2:2">
      <c r="B3702" s="10"/>
    </row>
    <row r="3703" spans="2:2">
      <c r="B3703" s="10"/>
    </row>
    <row r="3704" spans="2:2">
      <c r="B3704" s="10"/>
    </row>
    <row r="3705" spans="2:2">
      <c r="B3705" s="10"/>
    </row>
    <row r="3706" spans="2:2">
      <c r="B3706" s="10"/>
    </row>
    <row r="3707" spans="2:2">
      <c r="B3707" s="10"/>
    </row>
    <row r="3708" spans="2:2">
      <c r="B3708" s="10"/>
    </row>
    <row r="3709" spans="2:2">
      <c r="B3709" s="10"/>
    </row>
    <row r="3710" spans="2:2">
      <c r="B3710" s="10"/>
    </row>
    <row r="3711" spans="2:2">
      <c r="B3711" s="10"/>
    </row>
    <row r="3712" spans="2:2">
      <c r="B3712" s="10"/>
    </row>
    <row r="3713" spans="2:2">
      <c r="B3713" s="10"/>
    </row>
    <row r="3714" spans="2:2">
      <c r="B3714" s="10"/>
    </row>
    <row r="3715" spans="2:2">
      <c r="B3715" s="10"/>
    </row>
    <row r="3716" spans="2:2">
      <c r="B3716" s="10"/>
    </row>
    <row r="3717" spans="2:2">
      <c r="B3717" s="10"/>
    </row>
    <row r="3718" spans="2:2">
      <c r="B3718" s="10"/>
    </row>
    <row r="3719" spans="2:2">
      <c r="B3719" s="10"/>
    </row>
    <row r="3720" spans="2:2">
      <c r="B3720" s="10"/>
    </row>
    <row r="3721" spans="2:2">
      <c r="B3721" s="10"/>
    </row>
    <row r="3722" spans="2:2">
      <c r="B3722" s="10"/>
    </row>
    <row r="3723" spans="2:2">
      <c r="B3723" s="10"/>
    </row>
    <row r="3724" spans="2:2">
      <c r="B3724" s="10"/>
    </row>
    <row r="3725" spans="2:2">
      <c r="B3725" s="10"/>
    </row>
    <row r="3726" spans="2:2">
      <c r="B3726" s="10"/>
    </row>
    <row r="3727" spans="2:2">
      <c r="B3727" s="10"/>
    </row>
    <row r="3728" spans="2:2">
      <c r="B3728" s="10"/>
    </row>
    <row r="3729" spans="2:2">
      <c r="B3729" s="10"/>
    </row>
    <row r="3730" spans="2:2">
      <c r="B3730" s="10"/>
    </row>
    <row r="3731" spans="2:2">
      <c r="B3731" s="10"/>
    </row>
    <row r="3732" spans="2:2">
      <c r="B3732" s="10"/>
    </row>
    <row r="3733" spans="2:2">
      <c r="B3733" s="10"/>
    </row>
    <row r="3734" spans="2:2">
      <c r="B3734" s="10"/>
    </row>
    <row r="3735" spans="2:2">
      <c r="B3735" s="10"/>
    </row>
    <row r="3736" spans="2:2">
      <c r="B3736" s="10"/>
    </row>
    <row r="3737" spans="2:2">
      <c r="B3737" s="10"/>
    </row>
    <row r="3738" spans="2:2">
      <c r="B3738" s="10"/>
    </row>
    <row r="3739" spans="2:2">
      <c r="B3739" s="10"/>
    </row>
    <row r="3740" spans="2:2">
      <c r="B3740" s="10"/>
    </row>
    <row r="3741" spans="2:2">
      <c r="B3741" s="10"/>
    </row>
    <row r="3742" spans="2:2">
      <c r="B3742" s="10"/>
    </row>
    <row r="3743" spans="2:2">
      <c r="B3743" s="10"/>
    </row>
    <row r="3744" spans="2:2">
      <c r="B3744" s="10"/>
    </row>
    <row r="3745" spans="2:2">
      <c r="B3745" s="10"/>
    </row>
    <row r="3746" spans="2:2">
      <c r="B3746" s="10"/>
    </row>
    <row r="3747" spans="2:2">
      <c r="B3747" s="10"/>
    </row>
    <row r="3748" spans="2:2">
      <c r="B3748" s="10"/>
    </row>
    <row r="3749" spans="2:2">
      <c r="B3749" s="10"/>
    </row>
    <row r="3750" spans="2:2">
      <c r="B3750" s="10"/>
    </row>
    <row r="3751" spans="2:2">
      <c r="B3751" s="10"/>
    </row>
    <row r="3752" spans="2:2">
      <c r="B3752" s="10"/>
    </row>
    <row r="3753" spans="2:2">
      <c r="B3753" s="10"/>
    </row>
    <row r="3754" spans="2:2">
      <c r="B3754" s="10"/>
    </row>
    <row r="3755" spans="2:2">
      <c r="B3755" s="10"/>
    </row>
    <row r="3756" spans="2:2">
      <c r="B3756" s="10"/>
    </row>
    <row r="3757" spans="2:2">
      <c r="B3757" s="10"/>
    </row>
    <row r="3758" spans="2:2">
      <c r="B3758" s="10"/>
    </row>
    <row r="3759" spans="2:2">
      <c r="B3759" s="10"/>
    </row>
    <row r="3760" spans="2:2">
      <c r="B3760" s="10"/>
    </row>
    <row r="3761" spans="2:2">
      <c r="B3761" s="10"/>
    </row>
    <row r="3762" spans="2:2">
      <c r="B3762" s="10"/>
    </row>
    <row r="3763" spans="2:2">
      <c r="B3763" s="10"/>
    </row>
    <row r="3764" spans="2:2">
      <c r="B3764" s="10"/>
    </row>
    <row r="3765" spans="2:2">
      <c r="B3765" s="10"/>
    </row>
    <row r="3766" spans="2:2">
      <c r="B3766" s="10"/>
    </row>
    <row r="3767" spans="2:2">
      <c r="B3767" s="10"/>
    </row>
    <row r="3768" spans="2:2">
      <c r="B3768" s="10"/>
    </row>
    <row r="3769" spans="2:2">
      <c r="B3769" s="10"/>
    </row>
    <row r="3770" spans="2:2">
      <c r="B3770" s="10"/>
    </row>
    <row r="3771" spans="2:2">
      <c r="B3771" s="10"/>
    </row>
    <row r="3772" spans="2:2">
      <c r="B3772" s="10"/>
    </row>
    <row r="3773" spans="2:2">
      <c r="B3773" s="10"/>
    </row>
    <row r="3774" spans="2:2">
      <c r="B3774" s="10"/>
    </row>
    <row r="3775" spans="2:2">
      <c r="B3775" s="10"/>
    </row>
    <row r="3776" spans="2:2">
      <c r="B3776" s="10"/>
    </row>
    <row r="3777" spans="2:2">
      <c r="B3777" s="10"/>
    </row>
    <row r="3778" spans="2:2">
      <c r="B3778" s="10"/>
    </row>
    <row r="3779" spans="2:2">
      <c r="B3779" s="10"/>
    </row>
    <row r="3780" spans="2:2">
      <c r="B3780" s="10"/>
    </row>
    <row r="3781" spans="2:2">
      <c r="B3781" s="10"/>
    </row>
    <row r="3782" spans="2:2">
      <c r="B3782" s="10"/>
    </row>
    <row r="3783" spans="2:2">
      <c r="B3783" s="10"/>
    </row>
    <row r="3784" spans="2:2">
      <c r="B3784" s="10"/>
    </row>
    <row r="3785" spans="2:2">
      <c r="B3785" s="10"/>
    </row>
    <row r="3786" spans="2:2">
      <c r="B3786" s="10"/>
    </row>
    <row r="3787" spans="2:2">
      <c r="B3787" s="10"/>
    </row>
    <row r="3788" spans="2:2">
      <c r="B3788" s="10"/>
    </row>
    <row r="3789" spans="2:2">
      <c r="B3789" s="10"/>
    </row>
    <row r="3790" spans="2:2">
      <c r="B3790" s="10"/>
    </row>
    <row r="3791" spans="2:2">
      <c r="B3791" s="10"/>
    </row>
    <row r="3792" spans="2:2">
      <c r="B3792" s="10"/>
    </row>
    <row r="3793" spans="2:2">
      <c r="B3793" s="10"/>
    </row>
    <row r="3794" spans="2:2">
      <c r="B3794" s="10"/>
    </row>
    <row r="3795" spans="2:2">
      <c r="B3795" s="10"/>
    </row>
    <row r="3796" spans="2:2">
      <c r="B3796" s="10"/>
    </row>
    <row r="3797" spans="2:2">
      <c r="B3797" s="10"/>
    </row>
    <row r="3798" spans="2:2">
      <c r="B3798" s="10"/>
    </row>
    <row r="3799" spans="2:2">
      <c r="B3799" s="10"/>
    </row>
    <row r="3800" spans="2:2">
      <c r="B3800" s="10"/>
    </row>
    <row r="3801" spans="2:2">
      <c r="B3801" s="10"/>
    </row>
    <row r="3802" spans="2:2">
      <c r="B3802" s="10"/>
    </row>
    <row r="3803" spans="2:2">
      <c r="B3803" s="10"/>
    </row>
    <row r="3804" spans="2:2">
      <c r="B3804" s="10"/>
    </row>
    <row r="3805" spans="2:2">
      <c r="B3805" s="10"/>
    </row>
    <row r="3806" spans="2:2">
      <c r="B3806" s="10"/>
    </row>
    <row r="3807" spans="2:2">
      <c r="B3807" s="10"/>
    </row>
    <row r="3808" spans="2:2">
      <c r="B3808" s="10"/>
    </row>
    <row r="3809" spans="2:2">
      <c r="B3809" s="10"/>
    </row>
    <row r="3810" spans="2:2">
      <c r="B3810" s="10"/>
    </row>
    <row r="3811" spans="2:2">
      <c r="B3811" s="10"/>
    </row>
    <row r="3812" spans="2:2">
      <c r="B3812" s="10"/>
    </row>
    <row r="3813" spans="2:2">
      <c r="B3813" s="10"/>
    </row>
    <row r="3814" spans="2:2">
      <c r="B3814" s="10"/>
    </row>
    <row r="3815" spans="2:2">
      <c r="B3815" s="10"/>
    </row>
    <row r="3816" spans="2:2">
      <c r="B3816" s="10"/>
    </row>
    <row r="3817" spans="2:2">
      <c r="B3817" s="10"/>
    </row>
    <row r="3818" spans="2:2">
      <c r="B3818" s="10"/>
    </row>
    <row r="3819" spans="2:2">
      <c r="B3819" s="10"/>
    </row>
    <row r="3820" spans="2:2">
      <c r="B3820" s="10"/>
    </row>
    <row r="3821" spans="2:2">
      <c r="B3821" s="10"/>
    </row>
    <row r="3822" spans="2:2">
      <c r="B3822" s="10"/>
    </row>
    <row r="3823" spans="2:2">
      <c r="B3823" s="10"/>
    </row>
    <row r="3824" spans="2:2">
      <c r="B3824" s="10"/>
    </row>
    <row r="3825" spans="2:2">
      <c r="B3825" s="10"/>
    </row>
    <row r="3826" spans="2:2">
      <c r="B3826" s="10"/>
    </row>
    <row r="3827" spans="2:2">
      <c r="B3827" s="10"/>
    </row>
    <row r="3828" spans="2:2">
      <c r="B3828" s="10"/>
    </row>
    <row r="3829" spans="2:2">
      <c r="B3829" s="10"/>
    </row>
    <row r="3830" spans="2:2">
      <c r="B3830" s="10"/>
    </row>
    <row r="3831" spans="2:2">
      <c r="B3831" s="10"/>
    </row>
    <row r="3832" spans="2:2">
      <c r="B3832" s="10"/>
    </row>
    <row r="3833" spans="2:2">
      <c r="B3833" s="10"/>
    </row>
    <row r="3834" spans="2:2">
      <c r="B3834" s="10"/>
    </row>
    <row r="3835" spans="2:2">
      <c r="B3835" s="10"/>
    </row>
    <row r="3836" spans="2:2">
      <c r="B3836" s="10"/>
    </row>
    <row r="3837" spans="2:2">
      <c r="B3837" s="10"/>
    </row>
    <row r="3838" spans="2:2">
      <c r="B3838" s="10"/>
    </row>
    <row r="3839" spans="2:2">
      <c r="B3839" s="10"/>
    </row>
    <row r="3840" spans="2:2">
      <c r="B3840" s="10"/>
    </row>
    <row r="3841" spans="2:2">
      <c r="B3841" s="10"/>
    </row>
    <row r="3842" spans="2:2">
      <c r="B3842" s="10"/>
    </row>
    <row r="3843" spans="2:2">
      <c r="B3843" s="10"/>
    </row>
    <row r="3844" spans="2:2">
      <c r="B3844" s="10"/>
    </row>
    <row r="3845" spans="2:2">
      <c r="B3845" s="10"/>
    </row>
    <row r="3846" spans="2:2">
      <c r="B3846" s="10"/>
    </row>
    <row r="3847" spans="2:2">
      <c r="B3847" s="10"/>
    </row>
    <row r="3848" spans="2:2">
      <c r="B3848" s="10"/>
    </row>
    <row r="3849" spans="2:2">
      <c r="B3849" s="10"/>
    </row>
    <row r="3850" spans="2:2">
      <c r="B3850" s="10"/>
    </row>
    <row r="3851" spans="2:2">
      <c r="B3851" s="10"/>
    </row>
    <row r="3852" spans="2:2">
      <c r="B3852" s="10"/>
    </row>
    <row r="3853" spans="2:2">
      <c r="B3853" s="10"/>
    </row>
    <row r="3854" spans="2:2">
      <c r="B3854" s="10"/>
    </row>
    <row r="3855" spans="2:2">
      <c r="B3855" s="10"/>
    </row>
    <row r="3856" spans="2:2">
      <c r="B3856" s="10"/>
    </row>
    <row r="3857" spans="2:2">
      <c r="B3857" s="10"/>
    </row>
    <row r="3858" spans="2:2">
      <c r="B3858" s="10"/>
    </row>
    <row r="3859" spans="2:2">
      <c r="B3859" s="10"/>
    </row>
    <row r="3860" spans="2:2">
      <c r="B3860" s="10"/>
    </row>
    <row r="3861" spans="2:2">
      <c r="B3861" s="10"/>
    </row>
    <row r="3862" spans="2:2">
      <c r="B3862" s="10"/>
    </row>
    <row r="3863" spans="2:2">
      <c r="B3863" s="10"/>
    </row>
    <row r="3864" spans="2:2">
      <c r="B3864" s="10"/>
    </row>
    <row r="3865" spans="2:2">
      <c r="B3865" s="10"/>
    </row>
    <row r="3866" spans="2:2">
      <c r="B3866" s="10"/>
    </row>
    <row r="3867" spans="2:2">
      <c r="B3867" s="10"/>
    </row>
    <row r="3868" spans="2:2">
      <c r="B3868" s="10"/>
    </row>
    <row r="3869" spans="2:2">
      <c r="B3869" s="10"/>
    </row>
    <row r="3870" spans="2:2">
      <c r="B3870" s="10"/>
    </row>
    <row r="3871" spans="2:2">
      <c r="B3871" s="10"/>
    </row>
    <row r="3872" spans="2:2">
      <c r="B3872" s="10"/>
    </row>
    <row r="3873" spans="2:2">
      <c r="B3873" s="10"/>
    </row>
    <row r="3874" spans="2:2">
      <c r="B3874" s="10"/>
    </row>
    <row r="3875" spans="2:2">
      <c r="B3875" s="10"/>
    </row>
    <row r="3876" spans="2:2">
      <c r="B3876" s="10"/>
    </row>
    <row r="3877" spans="2:2">
      <c r="B3877" s="10"/>
    </row>
    <row r="3878" spans="2:2">
      <c r="B3878" s="10"/>
    </row>
    <row r="3879" spans="2:2">
      <c r="B3879" s="10"/>
    </row>
    <row r="3880" spans="2:2">
      <c r="B3880" s="10"/>
    </row>
    <row r="3881" spans="2:2">
      <c r="B3881" s="10"/>
    </row>
    <row r="3882" spans="2:2">
      <c r="B3882" s="10"/>
    </row>
    <row r="3883" spans="2:2">
      <c r="B3883" s="10"/>
    </row>
    <row r="3884" spans="2:2">
      <c r="B3884" s="10"/>
    </row>
    <row r="3885" spans="2:2">
      <c r="B3885" s="10"/>
    </row>
    <row r="3886" spans="2:2">
      <c r="B3886" s="10"/>
    </row>
    <row r="3887" spans="2:2">
      <c r="B3887" s="10"/>
    </row>
    <row r="3888" spans="2:2">
      <c r="B3888" s="10"/>
    </row>
    <row r="3889" spans="2:2">
      <c r="B3889" s="10"/>
    </row>
    <row r="3890" spans="2:2">
      <c r="B3890" s="10"/>
    </row>
    <row r="3891" spans="2:2">
      <c r="B3891" s="10"/>
    </row>
    <row r="3892" spans="2:2">
      <c r="B3892" s="10"/>
    </row>
    <row r="3893" spans="2:2">
      <c r="B3893" s="10"/>
    </row>
    <row r="3894" spans="2:2">
      <c r="B3894" s="10"/>
    </row>
    <row r="3895" spans="2:2">
      <c r="B3895" s="10"/>
    </row>
    <row r="3896" spans="2:2">
      <c r="B3896" s="10"/>
    </row>
    <row r="3897" spans="2:2">
      <c r="B3897" s="10"/>
    </row>
    <row r="3898" spans="2:2">
      <c r="B3898" s="10"/>
    </row>
    <row r="3899" spans="2:2">
      <c r="B3899" s="10"/>
    </row>
    <row r="3900" spans="2:2">
      <c r="B3900" s="10"/>
    </row>
    <row r="3901" spans="2:2">
      <c r="B3901" s="10"/>
    </row>
    <row r="3902" spans="2:2">
      <c r="B3902" s="10"/>
    </row>
    <row r="3903" spans="2:2">
      <c r="B3903" s="10"/>
    </row>
    <row r="3904" spans="2:2">
      <c r="B3904" s="10"/>
    </row>
    <row r="3905" spans="2:2">
      <c r="B3905" s="10"/>
    </row>
    <row r="3906" spans="2:2">
      <c r="B3906" s="10"/>
    </row>
    <row r="3907" spans="2:2">
      <c r="B3907" s="10"/>
    </row>
    <row r="3908" spans="2:2">
      <c r="B3908" s="10"/>
    </row>
    <row r="3909" spans="2:2">
      <c r="B3909" s="10"/>
    </row>
    <row r="3910" spans="2:2">
      <c r="B3910" s="10"/>
    </row>
    <row r="3911" spans="2:2">
      <c r="B3911" s="10"/>
    </row>
    <row r="3912" spans="2:2">
      <c r="B3912" s="10"/>
    </row>
    <row r="3913" spans="2:2">
      <c r="B3913" s="10"/>
    </row>
    <row r="3914" spans="2:2">
      <c r="B3914" s="10"/>
    </row>
    <row r="3915" spans="2:2">
      <c r="B3915" s="10"/>
    </row>
    <row r="3916" spans="2:2">
      <c r="B3916" s="10"/>
    </row>
    <row r="3917" spans="2:2">
      <c r="B3917" s="10"/>
    </row>
    <row r="3918" spans="2:2">
      <c r="B3918" s="10"/>
    </row>
    <row r="3919" spans="2:2">
      <c r="B3919" s="10"/>
    </row>
    <row r="3920" spans="2:2">
      <c r="B3920" s="10"/>
    </row>
    <row r="3921" spans="2:2">
      <c r="B3921" s="10"/>
    </row>
    <row r="3922" spans="2:2">
      <c r="B3922" s="10"/>
    </row>
    <row r="3923" spans="2:2">
      <c r="B3923" s="10"/>
    </row>
    <row r="3924" spans="2:2">
      <c r="B3924" s="10"/>
    </row>
    <row r="3925" spans="2:2">
      <c r="B3925" s="10"/>
    </row>
    <row r="3926" spans="2:2">
      <c r="B3926" s="10"/>
    </row>
    <row r="3927" spans="2:2">
      <c r="B3927" s="10"/>
    </row>
    <row r="3928" spans="2:2">
      <c r="B3928" s="10"/>
    </row>
    <row r="3929" spans="2:2">
      <c r="B3929" s="10"/>
    </row>
    <row r="3930" spans="2:2">
      <c r="B3930" s="10"/>
    </row>
    <row r="3931" spans="2:2">
      <c r="B3931" s="10"/>
    </row>
    <row r="3932" spans="2:2">
      <c r="B3932" s="10"/>
    </row>
    <row r="3933" spans="2:2">
      <c r="B3933" s="10"/>
    </row>
    <row r="3934" spans="2:2">
      <c r="B3934" s="10"/>
    </row>
    <row r="3935" spans="2:2">
      <c r="B3935" s="10"/>
    </row>
    <row r="3936" spans="2:2">
      <c r="B3936" s="10"/>
    </row>
    <row r="3937" spans="2:2">
      <c r="B3937" s="10"/>
    </row>
    <row r="3938" spans="2:2">
      <c r="B3938" s="10"/>
    </row>
    <row r="3939" spans="2:2">
      <c r="B3939" s="10"/>
    </row>
    <row r="3940" spans="2:2">
      <c r="B3940" s="10"/>
    </row>
    <row r="3941" spans="2:2">
      <c r="B3941" s="10"/>
    </row>
    <row r="3942" spans="2:2">
      <c r="B3942" s="10"/>
    </row>
    <row r="3943" spans="2:2">
      <c r="B3943" s="10"/>
    </row>
    <row r="3944" spans="2:2">
      <c r="B3944" s="10"/>
    </row>
    <row r="3945" spans="2:2">
      <c r="B3945" s="10"/>
    </row>
    <row r="3946" spans="2:2">
      <c r="B3946" s="10"/>
    </row>
    <row r="3947" spans="2:2">
      <c r="B3947" s="10"/>
    </row>
    <row r="3948" spans="2:2">
      <c r="B3948" s="10"/>
    </row>
    <row r="3949" spans="2:2">
      <c r="B3949" s="10"/>
    </row>
    <row r="3950" spans="2:2">
      <c r="B3950" s="10"/>
    </row>
    <row r="3951" spans="2:2">
      <c r="B3951" s="10"/>
    </row>
    <row r="3952" spans="2:2">
      <c r="B3952" s="10"/>
    </row>
    <row r="3953" spans="2:2">
      <c r="B3953" s="10"/>
    </row>
    <row r="3954" spans="2:2">
      <c r="B3954" s="10"/>
    </row>
    <row r="3955" spans="2:2">
      <c r="B3955" s="10"/>
    </row>
    <row r="3956" spans="2:2">
      <c r="B3956" s="10"/>
    </row>
    <row r="3957" spans="2:2">
      <c r="B3957" s="10"/>
    </row>
    <row r="3958" spans="2:2">
      <c r="B3958" s="10"/>
    </row>
    <row r="3959" spans="2:2">
      <c r="B3959" s="10"/>
    </row>
    <row r="3960" spans="2:2">
      <c r="B3960" s="10"/>
    </row>
    <row r="3961" spans="2:2">
      <c r="B3961" s="10"/>
    </row>
    <row r="3962" spans="2:2">
      <c r="B3962" s="10"/>
    </row>
    <row r="3963" spans="2:2">
      <c r="B3963" s="10"/>
    </row>
    <row r="3964" spans="2:2">
      <c r="B3964" s="10"/>
    </row>
    <row r="3965" spans="2:2">
      <c r="B3965" s="10"/>
    </row>
    <row r="3966" spans="2:2">
      <c r="B3966" s="10"/>
    </row>
    <row r="3967" spans="2:2">
      <c r="B3967" s="10"/>
    </row>
    <row r="3968" spans="2:2">
      <c r="B3968" s="10"/>
    </row>
    <row r="3969" spans="2:2">
      <c r="B3969" s="10"/>
    </row>
    <row r="3970" spans="2:2">
      <c r="B3970" s="10"/>
    </row>
    <row r="3971" spans="2:2">
      <c r="B3971" s="10"/>
    </row>
    <row r="3972" spans="2:2">
      <c r="B3972" s="10"/>
    </row>
    <row r="3973" spans="2:2">
      <c r="B3973" s="10"/>
    </row>
    <row r="3974" spans="2:2">
      <c r="B3974" s="10"/>
    </row>
    <row r="3975" spans="2:2">
      <c r="B3975" s="10"/>
    </row>
    <row r="3976" spans="2:2">
      <c r="B3976" s="10"/>
    </row>
    <row r="3977" spans="2:2">
      <c r="B3977" s="10"/>
    </row>
    <row r="3978" spans="2:2">
      <c r="B3978" s="10"/>
    </row>
    <row r="3979" spans="2:2">
      <c r="B3979" s="10"/>
    </row>
    <row r="3980" spans="2:2">
      <c r="B3980" s="10"/>
    </row>
    <row r="3981" spans="2:2">
      <c r="B3981" s="10"/>
    </row>
    <row r="3982" spans="2:2">
      <c r="B3982" s="10"/>
    </row>
    <row r="3983" spans="2:2">
      <c r="B3983" s="10"/>
    </row>
    <row r="3984" spans="2:2">
      <c r="B3984" s="10"/>
    </row>
    <row r="3985" spans="2:2">
      <c r="B3985" s="10"/>
    </row>
    <row r="3986" spans="2:2">
      <c r="B3986" s="10"/>
    </row>
    <row r="3987" spans="2:2">
      <c r="B3987" s="10"/>
    </row>
    <row r="3988" spans="2:2">
      <c r="B3988" s="10"/>
    </row>
    <row r="3989" spans="2:2">
      <c r="B3989" s="10"/>
    </row>
    <row r="3990" spans="2:2">
      <c r="B3990" s="10"/>
    </row>
    <row r="3991" spans="2:2">
      <c r="B3991" s="10"/>
    </row>
    <row r="3992" spans="2:2">
      <c r="B3992" s="10"/>
    </row>
    <row r="3993" spans="2:2">
      <c r="B3993" s="10"/>
    </row>
    <row r="3994" spans="2:2">
      <c r="B3994" s="10"/>
    </row>
    <row r="3995" spans="2:2">
      <c r="B3995" s="10"/>
    </row>
    <row r="3996" spans="2:2">
      <c r="B3996" s="10"/>
    </row>
    <row r="3997" spans="2:2">
      <c r="B3997" s="10"/>
    </row>
    <row r="3998" spans="2:2">
      <c r="B3998" s="10"/>
    </row>
    <row r="3999" spans="2:2">
      <c r="B3999" s="10"/>
    </row>
    <row r="4000" spans="2:2">
      <c r="B4000" s="10"/>
    </row>
    <row r="4001" spans="2:2">
      <c r="B4001" s="10"/>
    </row>
    <row r="4002" spans="2:2">
      <c r="B4002" s="10"/>
    </row>
    <row r="4003" spans="2:2">
      <c r="B4003" s="10"/>
    </row>
    <row r="4004" spans="2:2">
      <c r="B4004" s="10"/>
    </row>
    <row r="4005" spans="2:2">
      <c r="B4005" s="10"/>
    </row>
    <row r="4006" spans="2:2">
      <c r="B4006" s="10"/>
    </row>
    <row r="4007" spans="2:2">
      <c r="B4007" s="10"/>
    </row>
    <row r="4008" spans="2:2">
      <c r="B4008" s="10"/>
    </row>
    <row r="4009" spans="2:2">
      <c r="B4009" s="10"/>
    </row>
    <row r="4010" spans="2:2">
      <c r="B4010" s="10"/>
    </row>
    <row r="4011" spans="2:2">
      <c r="B4011" s="10"/>
    </row>
    <row r="4012" spans="2:2">
      <c r="B4012" s="10"/>
    </row>
    <row r="4013" spans="2:2">
      <c r="B4013" s="10"/>
    </row>
    <row r="4014" spans="2:2">
      <c r="B4014" s="10"/>
    </row>
    <row r="4015" spans="2:2">
      <c r="B4015" s="10"/>
    </row>
    <row r="4016" spans="2:2">
      <c r="B4016" s="10"/>
    </row>
    <row r="4017" spans="2:2">
      <c r="B4017" s="10"/>
    </row>
    <row r="4018" spans="2:2">
      <c r="B4018" s="10"/>
    </row>
    <row r="4019" spans="2:2">
      <c r="B4019" s="10"/>
    </row>
    <row r="4020" spans="2:2">
      <c r="B4020" s="10"/>
    </row>
    <row r="4021" spans="2:2">
      <c r="B4021" s="10"/>
    </row>
    <row r="4022" spans="2:2">
      <c r="B4022" s="10"/>
    </row>
    <row r="4023" spans="2:2">
      <c r="B4023" s="10"/>
    </row>
    <row r="4024" spans="2:2">
      <c r="B4024" s="10"/>
    </row>
    <row r="4025" spans="2:2">
      <c r="B4025" s="10"/>
    </row>
    <row r="4026" spans="2:2">
      <c r="B4026" s="10"/>
    </row>
    <row r="4027" spans="2:2">
      <c r="B4027" s="10"/>
    </row>
    <row r="4028" spans="2:2">
      <c r="B4028" s="10"/>
    </row>
    <row r="4029" spans="2:2">
      <c r="B4029" s="10"/>
    </row>
    <row r="4030" spans="2:2">
      <c r="B4030" s="10"/>
    </row>
    <row r="4031" spans="2:2">
      <c r="B4031" s="10"/>
    </row>
    <row r="4032" spans="2:2">
      <c r="B4032" s="10"/>
    </row>
    <row r="4033" spans="2:2">
      <c r="B4033" s="10"/>
    </row>
    <row r="4034" spans="2:2">
      <c r="B4034" s="10"/>
    </row>
    <row r="4035" spans="2:2">
      <c r="B4035" s="10"/>
    </row>
    <row r="4036" spans="2:2">
      <c r="B4036" s="10"/>
    </row>
    <row r="4037" spans="2:2">
      <c r="B4037" s="10"/>
    </row>
    <row r="4038" spans="2:2">
      <c r="B4038" s="10"/>
    </row>
    <row r="4039" spans="2:2">
      <c r="B4039" s="10"/>
    </row>
    <row r="4040" spans="2:2">
      <c r="B4040" s="10"/>
    </row>
    <row r="4041" spans="2:2">
      <c r="B4041" s="10"/>
    </row>
    <row r="4042" spans="2:2">
      <c r="B4042" s="10"/>
    </row>
    <row r="4043" spans="2:2">
      <c r="B4043" s="10"/>
    </row>
    <row r="4044" spans="2:2">
      <c r="B4044" s="10"/>
    </row>
    <row r="4045" spans="2:2">
      <c r="B4045" s="10"/>
    </row>
    <row r="4046" spans="2:2">
      <c r="B4046" s="10"/>
    </row>
    <row r="4047" spans="2:2">
      <c r="B4047" s="10"/>
    </row>
    <row r="4048" spans="2:2">
      <c r="B4048" s="10"/>
    </row>
    <row r="4049" spans="2:2">
      <c r="B4049" s="10"/>
    </row>
    <row r="4050" spans="2:2">
      <c r="B4050" s="10"/>
    </row>
    <row r="4051" spans="2:2">
      <c r="B4051" s="10"/>
    </row>
    <row r="4052" spans="2:2">
      <c r="B4052" s="10"/>
    </row>
    <row r="4053" spans="2:2">
      <c r="B4053" s="10"/>
    </row>
    <row r="4054" spans="2:2">
      <c r="B4054" s="10"/>
    </row>
    <row r="4055" spans="2:2">
      <c r="B4055" s="10"/>
    </row>
    <row r="4056" spans="2:2">
      <c r="B4056" s="10"/>
    </row>
    <row r="4057" spans="2:2">
      <c r="B4057" s="10"/>
    </row>
    <row r="4058" spans="2:2">
      <c r="B4058" s="10"/>
    </row>
    <row r="4059" spans="2:2">
      <c r="B4059" s="10"/>
    </row>
    <row r="4060" spans="2:2">
      <c r="B4060" s="10"/>
    </row>
    <row r="4061" spans="2:2">
      <c r="B4061" s="10"/>
    </row>
    <row r="4062" spans="2:2">
      <c r="B4062" s="10"/>
    </row>
    <row r="4063" spans="2:2">
      <c r="B4063" s="10"/>
    </row>
    <row r="4064" spans="2:2">
      <c r="B4064" s="10"/>
    </row>
    <row r="4065" spans="2:2">
      <c r="B4065" s="10"/>
    </row>
    <row r="4066" spans="2:2">
      <c r="B4066" s="10"/>
    </row>
    <row r="4067" spans="2:2">
      <c r="B4067" s="10"/>
    </row>
    <row r="4068" spans="2:2">
      <c r="B4068" s="10"/>
    </row>
    <row r="4069" spans="2:2">
      <c r="B4069" s="10"/>
    </row>
    <row r="4070" spans="2:2">
      <c r="B4070" s="10"/>
    </row>
    <row r="4071" spans="2:2">
      <c r="B4071" s="10"/>
    </row>
    <row r="4072" spans="2:2">
      <c r="B4072" s="10"/>
    </row>
    <row r="4073" spans="2:2">
      <c r="B4073" s="10"/>
    </row>
    <row r="4074" spans="2:2">
      <c r="B4074" s="10"/>
    </row>
    <row r="4075" spans="2:2">
      <c r="B4075" s="10"/>
    </row>
    <row r="4076" spans="2:2">
      <c r="B4076" s="10"/>
    </row>
    <row r="4077" spans="2:2">
      <c r="B4077" s="10"/>
    </row>
    <row r="4078" spans="2:2">
      <c r="B4078" s="10"/>
    </row>
    <row r="4079" spans="2:2">
      <c r="B4079" s="10"/>
    </row>
    <row r="4080" spans="2:2">
      <c r="B4080" s="10"/>
    </row>
    <row r="4081" spans="2:2">
      <c r="B4081" s="10"/>
    </row>
    <row r="4082" spans="2:2">
      <c r="B4082" s="10"/>
    </row>
    <row r="4083" spans="2:2">
      <c r="B4083" s="10"/>
    </row>
    <row r="4084" spans="2:2">
      <c r="B4084" s="10"/>
    </row>
    <row r="4085" spans="2:2">
      <c r="B4085" s="10"/>
    </row>
    <row r="4086" spans="2:2">
      <c r="B4086" s="10"/>
    </row>
    <row r="4087" spans="2:2">
      <c r="B4087" s="10"/>
    </row>
    <row r="4088" spans="2:2">
      <c r="B4088" s="10"/>
    </row>
    <row r="4089" spans="2:2">
      <c r="B4089" s="10"/>
    </row>
    <row r="4090" spans="2:2">
      <c r="B4090" s="10"/>
    </row>
    <row r="4091" spans="2:2">
      <c r="B4091" s="10"/>
    </row>
    <row r="4092" spans="2:2">
      <c r="B4092" s="10"/>
    </row>
    <row r="4093" spans="2:2">
      <c r="B4093" s="10"/>
    </row>
    <row r="4094" spans="2:2">
      <c r="B4094" s="10"/>
    </row>
    <row r="4095" spans="2:2">
      <c r="B4095" s="10"/>
    </row>
    <row r="4096" spans="2:2">
      <c r="B4096" s="10"/>
    </row>
    <row r="4097" spans="2:2">
      <c r="B4097" s="10"/>
    </row>
    <row r="4098" spans="2:2">
      <c r="B4098" s="10"/>
    </row>
    <row r="4099" spans="2:2">
      <c r="B4099" s="10"/>
    </row>
    <row r="4100" spans="2:2">
      <c r="B4100" s="10"/>
    </row>
    <row r="4101" spans="2:2">
      <c r="B4101" s="10"/>
    </row>
    <row r="4102" spans="2:2">
      <c r="B4102" s="10"/>
    </row>
    <row r="4103" spans="2:2">
      <c r="B4103" s="10"/>
    </row>
    <row r="4104" spans="2:2">
      <c r="B4104" s="10"/>
    </row>
    <row r="4105" spans="2:2">
      <c r="B4105" s="10"/>
    </row>
    <row r="4106" spans="2:2">
      <c r="B4106" s="10"/>
    </row>
    <row r="4107" spans="2:2">
      <c r="B4107" s="10"/>
    </row>
    <row r="4108" spans="2:2">
      <c r="B4108" s="10"/>
    </row>
    <row r="4109" spans="2:2">
      <c r="B4109" s="10"/>
    </row>
    <row r="4110" spans="2:2">
      <c r="B4110" s="10"/>
    </row>
    <row r="4111" spans="2:2">
      <c r="B4111" s="10"/>
    </row>
    <row r="4112" spans="2:2">
      <c r="B4112" s="10"/>
    </row>
    <row r="4113" spans="2:2">
      <c r="B4113" s="10"/>
    </row>
    <row r="4114" spans="2:2">
      <c r="B4114" s="10"/>
    </row>
    <row r="4115" spans="2:2">
      <c r="B4115" s="10"/>
    </row>
    <row r="4116" spans="2:2">
      <c r="B4116" s="10"/>
    </row>
    <row r="4117" spans="2:2">
      <c r="B4117" s="10"/>
    </row>
    <row r="4118" spans="2:2">
      <c r="B4118" s="10"/>
    </row>
    <row r="4119" spans="2:2">
      <c r="B4119" s="10"/>
    </row>
    <row r="4120" spans="2:2">
      <c r="B4120" s="10"/>
    </row>
    <row r="4121" spans="2:2">
      <c r="B4121" s="10"/>
    </row>
    <row r="4122" spans="2:2">
      <c r="B4122" s="10"/>
    </row>
    <row r="4123" spans="2:2">
      <c r="B4123" s="10"/>
    </row>
    <row r="4124" spans="2:2">
      <c r="B4124" s="10"/>
    </row>
    <row r="4125" spans="2:2">
      <c r="B4125" s="10"/>
    </row>
    <row r="4126" spans="2:2">
      <c r="B4126" s="10"/>
    </row>
    <row r="4127" spans="2:2">
      <c r="B4127" s="10"/>
    </row>
    <row r="4128" spans="2:2">
      <c r="B4128" s="10"/>
    </row>
    <row r="4129" spans="2:2">
      <c r="B4129" s="10"/>
    </row>
    <row r="4130" spans="2:2">
      <c r="B4130" s="10"/>
    </row>
    <row r="4131" spans="2:2">
      <c r="B4131" s="10"/>
    </row>
    <row r="4132" spans="2:2">
      <c r="B4132" s="10"/>
    </row>
    <row r="4133" spans="2:2">
      <c r="B4133" s="10"/>
    </row>
    <row r="4134" spans="2:2">
      <c r="B4134" s="10"/>
    </row>
    <row r="4135" spans="2:2">
      <c r="B4135" s="10"/>
    </row>
    <row r="4136" spans="2:2">
      <c r="B4136" s="10"/>
    </row>
    <row r="4137" spans="2:2">
      <c r="B4137" s="10"/>
    </row>
    <row r="4138" spans="2:2">
      <c r="B4138" s="10"/>
    </row>
    <row r="4139" spans="2:2">
      <c r="B4139" s="10"/>
    </row>
    <row r="4140" spans="2:2">
      <c r="B4140" s="10"/>
    </row>
    <row r="4141" spans="2:2">
      <c r="B4141" s="10"/>
    </row>
    <row r="4142" spans="2:2">
      <c r="B4142" s="10"/>
    </row>
    <row r="4143" spans="2:2">
      <c r="B4143" s="10"/>
    </row>
    <row r="4144" spans="2:2">
      <c r="B4144" s="10"/>
    </row>
    <row r="4145" spans="2:2">
      <c r="B4145" s="10"/>
    </row>
    <row r="4146" spans="2:2">
      <c r="B4146" s="10"/>
    </row>
    <row r="4147" spans="2:2">
      <c r="B4147" s="10"/>
    </row>
    <row r="4148" spans="2:2">
      <c r="B4148" s="10"/>
    </row>
    <row r="4149" spans="2:2">
      <c r="B4149" s="10"/>
    </row>
    <row r="4150" spans="2:2">
      <c r="B4150" s="10"/>
    </row>
    <row r="4151" spans="2:2">
      <c r="B4151" s="10"/>
    </row>
    <row r="4152" spans="2:2">
      <c r="B4152" s="10"/>
    </row>
    <row r="4153" spans="2:2">
      <c r="B4153" s="10"/>
    </row>
    <row r="4154" spans="2:2">
      <c r="B4154" s="10"/>
    </row>
    <row r="4155" spans="2:2">
      <c r="B4155" s="10"/>
    </row>
    <row r="4156" spans="2:2">
      <c r="B4156" s="10"/>
    </row>
    <row r="4157" spans="2:2">
      <c r="B4157" s="10"/>
    </row>
    <row r="4158" spans="2:2">
      <c r="B4158" s="10"/>
    </row>
    <row r="4159" spans="2:2">
      <c r="B4159" s="10"/>
    </row>
    <row r="4160" spans="2:2">
      <c r="B4160" s="10"/>
    </row>
    <row r="4161" spans="2:2">
      <c r="B4161" s="10"/>
    </row>
    <row r="4162" spans="2:2">
      <c r="B4162" s="10"/>
    </row>
    <row r="4163" spans="2:2">
      <c r="B4163" s="10"/>
    </row>
    <row r="4164" spans="2:2">
      <c r="B4164" s="10"/>
    </row>
    <row r="4165" spans="2:2">
      <c r="B4165" s="10"/>
    </row>
    <row r="4166" spans="2:2">
      <c r="B4166" s="10"/>
    </row>
    <row r="4167" spans="2:2">
      <c r="B4167" s="10"/>
    </row>
    <row r="4168" spans="2:2">
      <c r="B4168" s="10"/>
    </row>
    <row r="4169" spans="2:2">
      <c r="B4169" s="10"/>
    </row>
    <row r="4170" spans="2:2">
      <c r="B4170" s="10"/>
    </row>
    <row r="4171" spans="2:2">
      <c r="B4171" s="10"/>
    </row>
    <row r="4172" spans="2:2">
      <c r="B4172" s="10"/>
    </row>
    <row r="4173" spans="2:2">
      <c r="B4173" s="10"/>
    </row>
    <row r="4174" spans="2:2">
      <c r="B4174" s="10"/>
    </row>
    <row r="4175" spans="2:2">
      <c r="B4175" s="10"/>
    </row>
    <row r="4176" spans="2:2">
      <c r="B4176" s="10"/>
    </row>
    <row r="4177" spans="2:2">
      <c r="B4177" s="10"/>
    </row>
    <row r="4178" spans="2:2">
      <c r="B4178" s="10"/>
    </row>
    <row r="4179" spans="2:2">
      <c r="B4179" s="10"/>
    </row>
    <row r="4180" spans="2:2">
      <c r="B4180" s="10"/>
    </row>
    <row r="4181" spans="2:2">
      <c r="B4181" s="10"/>
    </row>
    <row r="4182" spans="2:2">
      <c r="B4182" s="10"/>
    </row>
    <row r="4183" spans="2:2">
      <c r="B4183" s="10"/>
    </row>
    <row r="4184" spans="2:2">
      <c r="B4184" s="10"/>
    </row>
    <row r="4185" spans="2:2">
      <c r="B4185" s="10"/>
    </row>
    <row r="4186" spans="2:2">
      <c r="B4186" s="10"/>
    </row>
    <row r="4187" spans="2:2">
      <c r="B4187" s="10"/>
    </row>
    <row r="4188" spans="2:2">
      <c r="B4188" s="10"/>
    </row>
    <row r="4189" spans="2:2">
      <c r="B4189" s="10"/>
    </row>
    <row r="4190" spans="2:2">
      <c r="B4190" s="10"/>
    </row>
    <row r="4191" spans="2:2">
      <c r="B4191" s="10"/>
    </row>
    <row r="4192" spans="2:2">
      <c r="B4192" s="10"/>
    </row>
    <row r="4193" spans="2:2">
      <c r="B4193" s="10"/>
    </row>
    <row r="4194" spans="2:2">
      <c r="B4194" s="10"/>
    </row>
    <row r="4195" spans="2:2">
      <c r="B4195" s="10"/>
    </row>
    <row r="4196" spans="2:2">
      <c r="B4196" s="10"/>
    </row>
    <row r="4197" spans="2:2">
      <c r="B4197" s="10"/>
    </row>
    <row r="4198" spans="2:2">
      <c r="B4198" s="10"/>
    </row>
    <row r="4199" spans="2:2">
      <c r="B4199" s="10"/>
    </row>
    <row r="4200" spans="2:2">
      <c r="B4200" s="10"/>
    </row>
    <row r="4201" spans="2:2">
      <c r="B4201" s="10"/>
    </row>
    <row r="4202" spans="2:2">
      <c r="B4202" s="10"/>
    </row>
    <row r="4203" spans="2:2">
      <c r="B4203" s="10"/>
    </row>
    <row r="4204" spans="2:2">
      <c r="B4204" s="10"/>
    </row>
    <row r="4205" spans="2:2">
      <c r="B4205" s="10"/>
    </row>
    <row r="4206" spans="2:2">
      <c r="B4206" s="10"/>
    </row>
    <row r="4207" spans="2:2">
      <c r="B4207" s="10"/>
    </row>
    <row r="4208" spans="2:2">
      <c r="B4208" s="10"/>
    </row>
    <row r="4209" spans="2:2">
      <c r="B4209" s="10"/>
    </row>
    <row r="4210" spans="2:2">
      <c r="B4210" s="10"/>
    </row>
    <row r="4211" spans="2:2">
      <c r="B4211" s="10"/>
    </row>
    <row r="4212" spans="2:2">
      <c r="B4212" s="10"/>
    </row>
    <row r="4213" spans="2:2">
      <c r="B4213" s="10"/>
    </row>
    <row r="4214" spans="2:2">
      <c r="B4214" s="10"/>
    </row>
    <row r="4215" spans="2:2">
      <c r="B4215" s="10"/>
    </row>
    <row r="4216" spans="2:2">
      <c r="B4216" s="10"/>
    </row>
    <row r="4217" spans="2:2">
      <c r="B4217" s="10"/>
    </row>
    <row r="4218" spans="2:2">
      <c r="B4218" s="10"/>
    </row>
    <row r="4219" spans="2:2">
      <c r="B4219" s="10"/>
    </row>
    <row r="4220" spans="2:2">
      <c r="B4220" s="10"/>
    </row>
    <row r="4221" spans="2:2">
      <c r="B4221" s="10"/>
    </row>
    <row r="4222" spans="2:2">
      <c r="B4222" s="10"/>
    </row>
    <row r="4223" spans="2:2">
      <c r="B4223" s="10"/>
    </row>
    <row r="4224" spans="2:2">
      <c r="B4224" s="10"/>
    </row>
    <row r="4225" spans="2:2">
      <c r="B4225" s="10"/>
    </row>
    <row r="4226" spans="2:2">
      <c r="B4226" s="10"/>
    </row>
    <row r="4227" spans="2:2">
      <c r="B4227" s="10"/>
    </row>
    <row r="4228" spans="2:2">
      <c r="B4228" s="10"/>
    </row>
    <row r="4229" spans="2:2">
      <c r="B4229" s="10"/>
    </row>
    <row r="4230" spans="2:2">
      <c r="B4230" s="10"/>
    </row>
    <row r="4231" spans="2:2">
      <c r="B4231" s="10"/>
    </row>
    <row r="4232" spans="2:2">
      <c r="B4232" s="10"/>
    </row>
    <row r="4233" spans="2:2">
      <c r="B4233" s="10"/>
    </row>
    <row r="4234" spans="2:2">
      <c r="B4234" s="10"/>
    </row>
    <row r="4235" spans="2:2">
      <c r="B4235" s="10"/>
    </row>
    <row r="4236" spans="2:2">
      <c r="B4236" s="10"/>
    </row>
    <row r="4237" spans="2:2">
      <c r="B4237" s="10"/>
    </row>
    <row r="4238" spans="2:2">
      <c r="B4238" s="10"/>
    </row>
    <row r="4239" spans="2:2">
      <c r="B4239" s="10"/>
    </row>
    <row r="4240" spans="2:2">
      <c r="B4240" s="10"/>
    </row>
    <row r="4241" spans="2:2">
      <c r="B4241" s="10"/>
    </row>
    <row r="4242" spans="2:2">
      <c r="B4242" s="10"/>
    </row>
    <row r="4243" spans="2:2">
      <c r="B4243" s="10"/>
    </row>
    <row r="4244" spans="2:2">
      <c r="B4244" s="10"/>
    </row>
    <row r="4245" spans="2:2">
      <c r="B4245" s="10"/>
    </row>
    <row r="4246" spans="2:2">
      <c r="B4246" s="10"/>
    </row>
    <row r="4247" spans="2:2">
      <c r="B4247" s="10"/>
    </row>
    <row r="4248" spans="2:2">
      <c r="B4248" s="10"/>
    </row>
    <row r="4249" spans="2:2">
      <c r="B4249" s="10"/>
    </row>
    <row r="4250" spans="2:2">
      <c r="B4250" s="10"/>
    </row>
    <row r="4251" spans="2:2">
      <c r="B4251" s="10"/>
    </row>
    <row r="4252" spans="2:2">
      <c r="B4252" s="10"/>
    </row>
    <row r="4253" spans="2:2">
      <c r="B4253" s="10"/>
    </row>
    <row r="4254" spans="2:2">
      <c r="B4254" s="10"/>
    </row>
    <row r="4255" spans="2:2">
      <c r="B4255" s="10"/>
    </row>
    <row r="4256" spans="2:2">
      <c r="B4256" s="10"/>
    </row>
    <row r="4257" spans="2:2">
      <c r="B4257" s="10"/>
    </row>
    <row r="4258" spans="2:2">
      <c r="B4258" s="10"/>
    </row>
    <row r="4259" spans="2:2">
      <c r="B4259" s="10"/>
    </row>
    <row r="4260" spans="2:2">
      <c r="B4260" s="10"/>
    </row>
    <row r="4261" spans="2:2">
      <c r="B4261" s="10"/>
    </row>
    <row r="4262" spans="2:2">
      <c r="B4262" s="10"/>
    </row>
    <row r="4263" spans="2:2">
      <c r="B4263" s="10"/>
    </row>
    <row r="4264" spans="2:2">
      <c r="B4264" s="10"/>
    </row>
    <row r="4265" spans="2:2">
      <c r="B4265" s="10"/>
    </row>
    <row r="4266" spans="2:2">
      <c r="B4266" s="10"/>
    </row>
    <row r="4267" spans="2:2">
      <c r="B4267" s="10"/>
    </row>
    <row r="4268" spans="2:2">
      <c r="B4268" s="10"/>
    </row>
    <row r="4269" spans="2:2">
      <c r="B4269" s="10"/>
    </row>
    <row r="4270" spans="2:2">
      <c r="B4270" s="10"/>
    </row>
    <row r="4271" spans="2:2">
      <c r="B4271" s="10"/>
    </row>
    <row r="4272" spans="2:2">
      <c r="B4272" s="10"/>
    </row>
    <row r="4273" spans="2:2">
      <c r="B4273" s="10"/>
    </row>
    <row r="4274" spans="2:2">
      <c r="B4274" s="10"/>
    </row>
    <row r="4275" spans="2:2">
      <c r="B4275" s="10"/>
    </row>
    <row r="4276" spans="2:2">
      <c r="B4276" s="10"/>
    </row>
    <row r="4277" spans="2:2">
      <c r="B4277" s="10"/>
    </row>
    <row r="4278" spans="2:2">
      <c r="B4278" s="10"/>
    </row>
    <row r="4279" spans="2:2">
      <c r="B4279" s="10"/>
    </row>
    <row r="4280" spans="2:2">
      <c r="B4280" s="10"/>
    </row>
    <row r="4281" spans="2:2">
      <c r="B4281" s="10"/>
    </row>
    <row r="4282" spans="2:2">
      <c r="B4282" s="10"/>
    </row>
    <row r="4283" spans="2:2">
      <c r="B4283" s="10"/>
    </row>
    <row r="4284" spans="2:2">
      <c r="B4284" s="10"/>
    </row>
    <row r="4285" spans="2:2">
      <c r="B4285" s="10"/>
    </row>
    <row r="4286" spans="2:2">
      <c r="B4286" s="10"/>
    </row>
    <row r="4287" spans="2:2">
      <c r="B4287" s="10"/>
    </row>
    <row r="4288" spans="2:2">
      <c r="B4288" s="10"/>
    </row>
    <row r="4289" spans="2:2">
      <c r="B4289" s="10"/>
    </row>
    <row r="4290" spans="2:2">
      <c r="B4290" s="10"/>
    </row>
    <row r="4291" spans="2:2">
      <c r="B4291" s="10"/>
    </row>
    <row r="4292" spans="2:2">
      <c r="B4292" s="10"/>
    </row>
    <row r="4293" spans="2:2">
      <c r="B4293" s="10"/>
    </row>
    <row r="4294" spans="2:2">
      <c r="B4294" s="10"/>
    </row>
    <row r="4295" spans="2:2">
      <c r="B4295" s="10"/>
    </row>
    <row r="4296" spans="2:2">
      <c r="B4296" s="10"/>
    </row>
    <row r="4297" spans="2:2">
      <c r="B4297" s="10"/>
    </row>
    <row r="4298" spans="2:2">
      <c r="B4298" s="10"/>
    </row>
    <row r="4299" spans="2:2">
      <c r="B4299" s="10"/>
    </row>
    <row r="4300" spans="2:2">
      <c r="B4300" s="10"/>
    </row>
    <row r="4301" spans="2:2">
      <c r="B4301" s="10"/>
    </row>
    <row r="4302" spans="2:2">
      <c r="B4302" s="10"/>
    </row>
    <row r="4303" spans="2:2">
      <c r="B4303" s="10"/>
    </row>
    <row r="4304" spans="2:2">
      <c r="B4304" s="10"/>
    </row>
    <row r="4305" spans="2:2">
      <c r="B4305" s="10"/>
    </row>
    <row r="4306" spans="2:2">
      <c r="B4306" s="10"/>
    </row>
    <row r="4307" spans="2:2">
      <c r="B4307" s="10"/>
    </row>
    <row r="4308" spans="2:2">
      <c r="B4308" s="10"/>
    </row>
    <row r="4309" spans="2:2">
      <c r="B4309" s="10"/>
    </row>
    <row r="4310" spans="2:2">
      <c r="B4310" s="10"/>
    </row>
    <row r="4311" spans="2:2">
      <c r="B4311" s="10"/>
    </row>
    <row r="4312" spans="2:2">
      <c r="B4312" s="10"/>
    </row>
    <row r="4313" spans="2:2">
      <c r="B4313" s="10"/>
    </row>
    <row r="4314" spans="2:2">
      <c r="B4314" s="10"/>
    </row>
    <row r="4315" spans="2:2">
      <c r="B4315" s="10"/>
    </row>
    <row r="4316" spans="2:2">
      <c r="B4316" s="10"/>
    </row>
    <row r="4317" spans="2:2">
      <c r="B4317" s="10"/>
    </row>
    <row r="4318" spans="2:2">
      <c r="B4318" s="10"/>
    </row>
    <row r="4319" spans="2:2">
      <c r="B4319" s="10"/>
    </row>
    <row r="4320" spans="2:2">
      <c r="B4320" s="10"/>
    </row>
    <row r="4321" spans="2:2">
      <c r="B4321" s="10"/>
    </row>
    <row r="4322" spans="2:2">
      <c r="B4322" s="10"/>
    </row>
    <row r="4323" spans="2:2">
      <c r="B4323" s="10"/>
    </row>
    <row r="4324" spans="2:2">
      <c r="B4324" s="10"/>
    </row>
    <row r="4325" spans="2:2">
      <c r="B4325" s="10"/>
    </row>
    <row r="4326" spans="2:2">
      <c r="B4326" s="10"/>
    </row>
    <row r="4327" spans="2:2">
      <c r="B4327" s="10"/>
    </row>
    <row r="4328" spans="2:2">
      <c r="B4328" s="10"/>
    </row>
    <row r="4329" spans="2:2">
      <c r="B4329" s="10"/>
    </row>
    <row r="4330" spans="2:2">
      <c r="B4330" s="10"/>
    </row>
    <row r="4331" spans="2:2">
      <c r="B4331" s="10"/>
    </row>
    <row r="4332" spans="2:2">
      <c r="B4332" s="10"/>
    </row>
    <row r="4333" spans="2:2">
      <c r="B4333" s="10"/>
    </row>
    <row r="4334" spans="2:2">
      <c r="B4334" s="10"/>
    </row>
    <row r="4335" spans="2:2">
      <c r="B4335" s="10"/>
    </row>
    <row r="4336" spans="2:2">
      <c r="B4336" s="10"/>
    </row>
    <row r="4337" spans="2:2">
      <c r="B4337" s="10"/>
    </row>
    <row r="4338" spans="2:2">
      <c r="B4338" s="10"/>
    </row>
    <row r="4339" spans="2:2">
      <c r="B4339" s="10"/>
    </row>
    <row r="4340" spans="2:2">
      <c r="B4340" s="10"/>
    </row>
    <row r="4341" spans="2:2">
      <c r="B4341" s="10"/>
    </row>
    <row r="4342" spans="2:2">
      <c r="B4342" s="10"/>
    </row>
    <row r="4343" spans="2:2">
      <c r="B4343" s="10"/>
    </row>
    <row r="4344" spans="2:2">
      <c r="B4344" s="10"/>
    </row>
    <row r="4345" spans="2:2">
      <c r="B4345" s="10"/>
    </row>
    <row r="4346" spans="2:2">
      <c r="B4346" s="10"/>
    </row>
    <row r="4347" spans="2:2">
      <c r="B4347" s="10"/>
    </row>
    <row r="4348" spans="2:2">
      <c r="B4348" s="10"/>
    </row>
    <row r="4349" spans="2:2">
      <c r="B4349" s="10"/>
    </row>
    <row r="4350" spans="2:2">
      <c r="B4350" s="10"/>
    </row>
    <row r="4351" spans="2:2">
      <c r="B4351" s="10"/>
    </row>
    <row r="4352" spans="2:2">
      <c r="B4352" s="10"/>
    </row>
    <row r="4353" spans="2:2">
      <c r="B4353" s="10"/>
    </row>
    <row r="4354" spans="2:2">
      <c r="B4354" s="10"/>
    </row>
    <row r="4355" spans="2:2">
      <c r="B4355" s="10"/>
    </row>
    <row r="4356" spans="2:2">
      <c r="B4356" s="10"/>
    </row>
    <row r="4357" spans="2:2">
      <c r="B4357" s="10"/>
    </row>
    <row r="4358" spans="2:2">
      <c r="B4358" s="10"/>
    </row>
    <row r="4359" spans="2:2">
      <c r="B4359" s="10"/>
    </row>
    <row r="4360" spans="2:2">
      <c r="B4360" s="10"/>
    </row>
    <row r="4361" spans="2:2">
      <c r="B4361" s="10"/>
    </row>
    <row r="4362" spans="2:2">
      <c r="B4362" s="10"/>
    </row>
    <row r="4363" spans="2:2">
      <c r="B4363" s="10"/>
    </row>
    <row r="4364" spans="2:2">
      <c r="B4364" s="10"/>
    </row>
    <row r="4365" spans="2:2">
      <c r="B4365" s="10"/>
    </row>
    <row r="4366" spans="2:2">
      <c r="B4366" s="10"/>
    </row>
    <row r="4367" spans="2:2">
      <c r="B4367" s="10"/>
    </row>
    <row r="4368" spans="2:2">
      <c r="B4368" s="10"/>
    </row>
    <row r="4369" spans="2:2">
      <c r="B4369" s="10"/>
    </row>
    <row r="4370" spans="2:2">
      <c r="B4370" s="10"/>
    </row>
    <row r="4371" spans="2:2">
      <c r="B4371" s="10"/>
    </row>
    <row r="4372" spans="2:2">
      <c r="B4372" s="10"/>
    </row>
    <row r="4373" spans="2:2">
      <c r="B4373" s="10"/>
    </row>
    <row r="4374" spans="2:2">
      <c r="B4374" s="10"/>
    </row>
    <row r="4375" spans="2:2">
      <c r="B4375" s="10"/>
    </row>
    <row r="4376" spans="2:2">
      <c r="B4376" s="10"/>
    </row>
    <row r="4377" spans="2:2">
      <c r="B4377" s="10"/>
    </row>
    <row r="4378" spans="2:2">
      <c r="B4378" s="10"/>
    </row>
    <row r="4379" spans="2:2">
      <c r="B4379" s="10"/>
    </row>
    <row r="4380" spans="2:2">
      <c r="B4380" s="10"/>
    </row>
    <row r="4381" spans="2:2">
      <c r="B4381" s="10"/>
    </row>
    <row r="4382" spans="2:2">
      <c r="B4382" s="10"/>
    </row>
    <row r="4383" spans="2:2">
      <c r="B4383" s="10"/>
    </row>
    <row r="4384" spans="2:2">
      <c r="B4384" s="10"/>
    </row>
    <row r="4385" spans="2:2">
      <c r="B4385" s="10"/>
    </row>
    <row r="4386" spans="2:2">
      <c r="B4386" s="10"/>
    </row>
    <row r="4387" spans="2:2">
      <c r="B4387" s="10"/>
    </row>
    <row r="4388" spans="2:2">
      <c r="B4388" s="10"/>
    </row>
    <row r="4389" spans="2:2">
      <c r="B4389" s="10"/>
    </row>
    <row r="4390" spans="2:2">
      <c r="B4390" s="10"/>
    </row>
    <row r="4391" spans="2:2">
      <c r="B4391" s="10"/>
    </row>
    <row r="4392" spans="2:2">
      <c r="B4392" s="10"/>
    </row>
    <row r="4393" spans="2:2">
      <c r="B4393" s="10"/>
    </row>
    <row r="4394" spans="2:2">
      <c r="B4394" s="10"/>
    </row>
    <row r="4395" spans="2:2">
      <c r="B4395" s="10"/>
    </row>
    <row r="4396" spans="2:2">
      <c r="B4396" s="10"/>
    </row>
    <row r="4397" spans="2:2">
      <c r="B4397" s="10"/>
    </row>
    <row r="4398" spans="2:2">
      <c r="B4398" s="10"/>
    </row>
    <row r="4399" spans="2:2">
      <c r="B4399" s="10"/>
    </row>
    <row r="4400" spans="2:2">
      <c r="B4400" s="10"/>
    </row>
    <row r="4401" spans="2:2">
      <c r="B4401" s="10"/>
    </row>
    <row r="4402" spans="2:2">
      <c r="B4402" s="10"/>
    </row>
    <row r="4403" spans="2:2">
      <c r="B4403" s="10"/>
    </row>
    <row r="4404" spans="2:2">
      <c r="B4404" s="10"/>
    </row>
    <row r="4405" spans="2:2">
      <c r="B4405" s="10"/>
    </row>
    <row r="4406" spans="2:2">
      <c r="B4406" s="10"/>
    </row>
    <row r="4407" spans="2:2">
      <c r="B4407" s="10"/>
    </row>
    <row r="4408" spans="2:2">
      <c r="B4408" s="10"/>
    </row>
    <row r="4409" spans="2:2">
      <c r="B4409" s="10"/>
    </row>
    <row r="4410" spans="2:2">
      <c r="B4410" s="10"/>
    </row>
    <row r="4411" spans="2:2">
      <c r="B4411" s="10"/>
    </row>
    <row r="4412" spans="2:2">
      <c r="B4412" s="10"/>
    </row>
    <row r="4413" spans="2:2">
      <c r="B4413" s="10"/>
    </row>
    <row r="4414" spans="2:2">
      <c r="B4414" s="10"/>
    </row>
    <row r="4415" spans="2:2">
      <c r="B4415" s="10"/>
    </row>
    <row r="4416" spans="2:2">
      <c r="B4416" s="10"/>
    </row>
    <row r="4417" spans="2:2">
      <c r="B4417" s="10"/>
    </row>
    <row r="4418" spans="2:2">
      <c r="B4418" s="10"/>
    </row>
    <row r="4419" spans="2:2">
      <c r="B4419" s="10"/>
    </row>
    <row r="4420" spans="2:2">
      <c r="B4420" s="10"/>
    </row>
    <row r="4421" spans="2:2">
      <c r="B4421" s="10"/>
    </row>
    <row r="4422" spans="2:2">
      <c r="B4422" s="10"/>
    </row>
    <row r="4423" spans="2:2">
      <c r="B4423" s="10"/>
    </row>
    <row r="4424" spans="2:2">
      <c r="B4424" s="10"/>
    </row>
    <row r="4425" spans="2:2">
      <c r="B4425" s="10"/>
    </row>
    <row r="4426" spans="2:2">
      <c r="B4426" s="10"/>
    </row>
    <row r="4427" spans="2:2">
      <c r="B4427" s="10"/>
    </row>
    <row r="4428" spans="2:2">
      <c r="B4428" s="10"/>
    </row>
    <row r="4429" spans="2:2">
      <c r="B4429" s="10"/>
    </row>
    <row r="4430" spans="2:2">
      <c r="B4430" s="10"/>
    </row>
    <row r="4431" spans="2:2">
      <c r="B4431" s="10"/>
    </row>
    <row r="4432" spans="2:2">
      <c r="B4432" s="10"/>
    </row>
    <row r="4433" spans="2:2">
      <c r="B4433" s="10"/>
    </row>
    <row r="4434" spans="2:2">
      <c r="B4434" s="10"/>
    </row>
    <row r="4435" spans="2:2">
      <c r="B4435" s="10"/>
    </row>
    <row r="4436" spans="2:2">
      <c r="B4436" s="10"/>
    </row>
    <row r="4437" spans="2:2">
      <c r="B4437" s="10"/>
    </row>
    <row r="4438" spans="2:2">
      <c r="B4438" s="10"/>
    </row>
    <row r="4439" spans="2:2">
      <c r="B4439" s="10"/>
    </row>
    <row r="4440" spans="2:2">
      <c r="B4440" s="10"/>
    </row>
    <row r="4441" spans="2:2">
      <c r="B4441" s="10"/>
    </row>
    <row r="4442" spans="2:2">
      <c r="B4442" s="10"/>
    </row>
    <row r="4443" spans="2:2">
      <c r="B4443" s="10"/>
    </row>
    <row r="4444" spans="2:2">
      <c r="B4444" s="10"/>
    </row>
    <row r="4445" spans="2:2">
      <c r="B4445" s="10"/>
    </row>
    <row r="4446" spans="2:2">
      <c r="B4446" s="10"/>
    </row>
    <row r="4447" spans="2:2">
      <c r="B4447" s="10"/>
    </row>
    <row r="4448" spans="2:2">
      <c r="B4448" s="10"/>
    </row>
    <row r="4449" spans="2:2">
      <c r="B4449" s="10"/>
    </row>
    <row r="4450" spans="2:2">
      <c r="B4450" s="10"/>
    </row>
    <row r="4451" spans="2:2">
      <c r="B4451" s="10"/>
    </row>
    <row r="4452" spans="2:2">
      <c r="B4452" s="10"/>
    </row>
    <row r="4453" spans="2:2">
      <c r="B4453" s="10"/>
    </row>
    <row r="4454" spans="2:2">
      <c r="B4454" s="10"/>
    </row>
    <row r="4455" spans="2:2">
      <c r="B4455" s="10"/>
    </row>
    <row r="4456" spans="2:2">
      <c r="B4456" s="10"/>
    </row>
    <row r="4457" spans="2:2">
      <c r="B4457" s="10"/>
    </row>
    <row r="4458" spans="2:2">
      <c r="B4458" s="10"/>
    </row>
    <row r="4459" spans="2:2">
      <c r="B4459" s="10"/>
    </row>
    <row r="4460" spans="2:2">
      <c r="B4460" s="10"/>
    </row>
    <row r="4461" spans="2:2">
      <c r="B4461" s="10"/>
    </row>
    <row r="4462" spans="2:2">
      <c r="B4462" s="10"/>
    </row>
    <row r="4463" spans="2:2">
      <c r="B4463" s="10"/>
    </row>
    <row r="4464" spans="2:2">
      <c r="B4464" s="10"/>
    </row>
    <row r="4465" spans="2:2">
      <c r="B4465" s="10"/>
    </row>
    <row r="4466" spans="2:2">
      <c r="B4466" s="10"/>
    </row>
    <row r="4467" spans="2:2">
      <c r="B4467" s="10"/>
    </row>
    <row r="4468" spans="2:2">
      <c r="B4468" s="10"/>
    </row>
    <row r="4469" spans="2:2">
      <c r="B4469" s="10"/>
    </row>
    <row r="4470" spans="2:2">
      <c r="B4470" s="10"/>
    </row>
    <row r="4471" spans="2:2">
      <c r="B4471" s="10"/>
    </row>
    <row r="4472" spans="2:2">
      <c r="B4472" s="10"/>
    </row>
    <row r="4473" spans="2:2">
      <c r="B4473" s="10"/>
    </row>
    <row r="4474" spans="2:2">
      <c r="B4474" s="10"/>
    </row>
    <row r="4475" spans="2:2">
      <c r="B4475" s="10"/>
    </row>
    <row r="4476" spans="2:2">
      <c r="B4476" s="10"/>
    </row>
    <row r="4477" spans="2:2">
      <c r="B4477" s="10"/>
    </row>
    <row r="4478" spans="2:2">
      <c r="B4478" s="10"/>
    </row>
    <row r="4479" spans="2:2">
      <c r="B4479" s="10"/>
    </row>
    <row r="4480" spans="2:2">
      <c r="B4480" s="10"/>
    </row>
    <row r="4481" spans="2:2">
      <c r="B4481" s="10"/>
    </row>
    <row r="4482" spans="2:2">
      <c r="B4482" s="10"/>
    </row>
    <row r="4483" spans="2:2">
      <c r="B4483" s="10"/>
    </row>
    <row r="4484" spans="2:2">
      <c r="B4484" s="10"/>
    </row>
    <row r="4485" spans="2:2">
      <c r="B4485" s="10"/>
    </row>
    <row r="4486" spans="2:2">
      <c r="B4486" s="10"/>
    </row>
    <row r="4487" spans="2:2">
      <c r="B4487" s="10"/>
    </row>
    <row r="4488" spans="2:2">
      <c r="B4488" s="10"/>
    </row>
    <row r="4489" spans="2:2">
      <c r="B4489" s="10"/>
    </row>
    <row r="4490" spans="2:2">
      <c r="B4490" s="10"/>
    </row>
    <row r="4491" spans="2:2">
      <c r="B4491" s="10"/>
    </row>
    <row r="4492" spans="2:2">
      <c r="B4492" s="10"/>
    </row>
    <row r="4493" spans="2:2">
      <c r="B4493" s="10"/>
    </row>
    <row r="4494" spans="2:2">
      <c r="B4494" s="10"/>
    </row>
    <row r="4495" spans="2:2">
      <c r="B4495" s="10"/>
    </row>
    <row r="4496" spans="2:2">
      <c r="B4496" s="10"/>
    </row>
    <row r="4497" spans="2:2">
      <c r="B4497" s="10"/>
    </row>
    <row r="4498" spans="2:2">
      <c r="B4498" s="10"/>
    </row>
    <row r="4499" spans="2:2">
      <c r="B4499" s="10"/>
    </row>
    <row r="4500" spans="2:2">
      <c r="B4500" s="10"/>
    </row>
    <row r="4501" spans="2:2">
      <c r="B4501" s="10"/>
    </row>
    <row r="4502" spans="2:2">
      <c r="B4502" s="10"/>
    </row>
    <row r="4503" spans="2:2">
      <c r="B4503" s="10"/>
    </row>
    <row r="4504" spans="2:2">
      <c r="B4504" s="10"/>
    </row>
    <row r="4505" spans="2:2">
      <c r="B4505" s="10"/>
    </row>
    <row r="4506" spans="2:2">
      <c r="B4506" s="10"/>
    </row>
    <row r="4507" spans="2:2">
      <c r="B4507" s="10"/>
    </row>
    <row r="4508" spans="2:2">
      <c r="B4508" s="10"/>
    </row>
    <row r="4509" spans="2:2">
      <c r="B4509" s="10"/>
    </row>
    <row r="4510" spans="2:2">
      <c r="B4510" s="10"/>
    </row>
    <row r="4511" spans="2:2">
      <c r="B4511" s="10"/>
    </row>
    <row r="4512" spans="2:2">
      <c r="B4512" s="10"/>
    </row>
    <row r="4513" spans="2:2">
      <c r="B4513" s="10"/>
    </row>
    <row r="4514" spans="2:2">
      <c r="B4514" s="10"/>
    </row>
    <row r="4515" spans="2:2">
      <c r="B4515" s="10"/>
    </row>
    <row r="4516" spans="2:2">
      <c r="B4516" s="10"/>
    </row>
    <row r="4517" spans="2:2">
      <c r="B4517" s="10"/>
    </row>
    <row r="4518" spans="2:2">
      <c r="B4518" s="10"/>
    </row>
    <row r="4519" spans="2:2">
      <c r="B4519" s="10"/>
    </row>
    <row r="4520" spans="2:2">
      <c r="B4520" s="10"/>
    </row>
    <row r="4521" spans="2:2">
      <c r="B4521" s="10"/>
    </row>
    <row r="4522" spans="2:2">
      <c r="B4522" s="10"/>
    </row>
    <row r="4523" spans="2:2">
      <c r="B4523" s="10"/>
    </row>
    <row r="4524" spans="2:2">
      <c r="B4524" s="10"/>
    </row>
    <row r="4525" spans="2:2">
      <c r="B4525" s="10"/>
    </row>
    <row r="4526" spans="2:2">
      <c r="B4526" s="10"/>
    </row>
    <row r="4527" spans="2:2">
      <c r="B4527" s="10"/>
    </row>
    <row r="4528" spans="2:2">
      <c r="B4528" s="10"/>
    </row>
    <row r="4529" spans="2:2">
      <c r="B4529" s="10"/>
    </row>
    <row r="4530" spans="2:2">
      <c r="B4530" s="10"/>
    </row>
    <row r="4531" spans="2:2">
      <c r="B4531" s="10"/>
    </row>
    <row r="4532" spans="2:2">
      <c r="B4532" s="10"/>
    </row>
    <row r="4533" spans="2:2">
      <c r="B4533" s="10"/>
    </row>
    <row r="4534" spans="2:2">
      <c r="B4534" s="10"/>
    </row>
    <row r="4535" spans="2:2">
      <c r="B4535" s="10"/>
    </row>
    <row r="4536" spans="2:2">
      <c r="B4536" s="10"/>
    </row>
    <row r="4537" spans="2:2">
      <c r="B4537" s="10"/>
    </row>
    <row r="4538" spans="2:2">
      <c r="B4538" s="10"/>
    </row>
    <row r="4539" spans="2:2">
      <c r="B4539" s="10"/>
    </row>
    <row r="4540" spans="2:2">
      <c r="B4540" s="10"/>
    </row>
    <row r="4541" spans="2:2">
      <c r="B4541" s="10"/>
    </row>
    <row r="4542" spans="2:2">
      <c r="B4542" s="10"/>
    </row>
    <row r="4543" spans="2:2">
      <c r="B4543" s="10"/>
    </row>
    <row r="4544" spans="2:2">
      <c r="B4544" s="10"/>
    </row>
    <row r="4545" spans="2:2">
      <c r="B4545" s="10"/>
    </row>
    <row r="4546" spans="2:2">
      <c r="B4546" s="10"/>
    </row>
    <row r="4547" spans="2:2">
      <c r="B4547" s="10"/>
    </row>
    <row r="4548" spans="2:2">
      <c r="B4548" s="10"/>
    </row>
    <row r="4549" spans="2:2">
      <c r="B4549" s="10"/>
    </row>
    <row r="4550" spans="2:2">
      <c r="B4550" s="10"/>
    </row>
    <row r="4551" spans="2:2">
      <c r="B4551" s="10"/>
    </row>
    <row r="4552" spans="2:2">
      <c r="B4552" s="10"/>
    </row>
    <row r="4553" spans="2:2">
      <c r="B4553" s="10"/>
    </row>
    <row r="4554" spans="2:2">
      <c r="B4554" s="10"/>
    </row>
    <row r="4555" spans="2:2">
      <c r="B4555" s="10"/>
    </row>
    <row r="4556" spans="2:2">
      <c r="B4556" s="10"/>
    </row>
    <row r="4557" spans="2:2">
      <c r="B4557" s="10"/>
    </row>
    <row r="4558" spans="2:2">
      <c r="B4558" s="10"/>
    </row>
    <row r="4559" spans="2:2">
      <c r="B4559" s="10"/>
    </row>
    <row r="4560" spans="2:2">
      <c r="B4560" s="10"/>
    </row>
    <row r="4561" spans="2:2">
      <c r="B4561" s="10"/>
    </row>
    <row r="4562" spans="2:2">
      <c r="B4562" s="10"/>
    </row>
    <row r="4563" spans="2:2">
      <c r="B4563" s="10"/>
    </row>
    <row r="4564" spans="2:2">
      <c r="B4564" s="10"/>
    </row>
    <row r="4565" spans="2:2">
      <c r="B4565" s="10"/>
    </row>
    <row r="4566" spans="2:2">
      <c r="B4566" s="10"/>
    </row>
    <row r="4567" spans="2:2">
      <c r="B4567" s="10"/>
    </row>
    <row r="4568" spans="2:2">
      <c r="B4568" s="10"/>
    </row>
    <row r="4569" spans="2:2">
      <c r="B4569" s="10"/>
    </row>
    <row r="4570" spans="2:2">
      <c r="B4570" s="10"/>
    </row>
    <row r="4571" spans="2:2">
      <c r="B4571" s="10"/>
    </row>
    <row r="4572" spans="2:2">
      <c r="B4572" s="10"/>
    </row>
    <row r="4573" spans="2:2">
      <c r="B4573" s="10"/>
    </row>
    <row r="4574" spans="2:2">
      <c r="B4574" s="10"/>
    </row>
    <row r="4575" spans="2:2">
      <c r="B4575" s="10"/>
    </row>
    <row r="4576" spans="2:2">
      <c r="B4576" s="10"/>
    </row>
    <row r="4577" spans="2:2">
      <c r="B4577" s="10"/>
    </row>
    <row r="4578" spans="2:2">
      <c r="B4578" s="10"/>
    </row>
    <row r="4579" spans="2:2">
      <c r="B4579" s="10"/>
    </row>
    <row r="4580" spans="2:2">
      <c r="B4580" s="10"/>
    </row>
    <row r="4581" spans="2:2">
      <c r="B4581" s="10"/>
    </row>
    <row r="4582" spans="2:2">
      <c r="B4582" s="10"/>
    </row>
    <row r="4583" spans="2:2">
      <c r="B4583" s="10"/>
    </row>
    <row r="4584" spans="2:2">
      <c r="B4584" s="10"/>
    </row>
    <row r="4585" spans="2:2">
      <c r="B4585" s="10"/>
    </row>
    <row r="4586" spans="2:2">
      <c r="B4586" s="10"/>
    </row>
    <row r="4587" spans="2:2">
      <c r="B4587" s="10"/>
    </row>
    <row r="4588" spans="2:2">
      <c r="B4588" s="10"/>
    </row>
    <row r="4589" spans="2:2">
      <c r="B4589" s="10"/>
    </row>
    <row r="4590" spans="2:2">
      <c r="B4590" s="10"/>
    </row>
    <row r="4591" spans="2:2">
      <c r="B4591" s="10"/>
    </row>
    <row r="4592" spans="2:2">
      <c r="B4592" s="10"/>
    </row>
    <row r="4593" spans="2:2">
      <c r="B4593" s="10"/>
    </row>
    <row r="4594" spans="2:2">
      <c r="B4594" s="10"/>
    </row>
    <row r="4595" spans="2:2">
      <c r="B4595" s="10"/>
    </row>
    <row r="4596" spans="2:2">
      <c r="B4596" s="10"/>
    </row>
    <row r="4597" spans="2:2">
      <c r="B4597" s="10"/>
    </row>
    <row r="4598" spans="2:2">
      <c r="B4598" s="10"/>
    </row>
    <row r="4599" spans="2:2">
      <c r="B4599" s="10"/>
    </row>
    <row r="4600" spans="2:2">
      <c r="B4600" s="10"/>
    </row>
    <row r="4601" spans="2:2">
      <c r="B4601" s="10"/>
    </row>
    <row r="4602" spans="2:2">
      <c r="B4602" s="10"/>
    </row>
    <row r="4603" spans="2:2">
      <c r="B4603" s="10"/>
    </row>
    <row r="4604" spans="2:2">
      <c r="B4604" s="10"/>
    </row>
    <row r="4605" spans="2:2">
      <c r="B4605" s="10"/>
    </row>
    <row r="4606" spans="2:2">
      <c r="B4606" s="10"/>
    </row>
    <row r="4607" spans="2:2">
      <c r="B4607" s="10"/>
    </row>
    <row r="4608" spans="2:2">
      <c r="B4608" s="10"/>
    </row>
    <row r="4609" spans="2:2">
      <c r="B4609" s="10"/>
    </row>
    <row r="4610" spans="2:2">
      <c r="B4610" s="10"/>
    </row>
    <row r="4611" spans="2:2">
      <c r="B4611" s="10"/>
    </row>
    <row r="4612" spans="2:2">
      <c r="B4612" s="10"/>
    </row>
    <row r="4613" spans="2:2">
      <c r="B4613" s="10"/>
    </row>
    <row r="4614" spans="2:2">
      <c r="B4614" s="10"/>
    </row>
    <row r="4615" spans="2:2">
      <c r="B4615" s="10"/>
    </row>
    <row r="4616" spans="2:2">
      <c r="B4616" s="10"/>
    </row>
    <row r="4617" spans="2:2">
      <c r="B4617" s="10"/>
    </row>
    <row r="4618" spans="2:2">
      <c r="B4618" s="10"/>
    </row>
    <row r="4619" spans="2:2">
      <c r="B4619" s="10"/>
    </row>
    <row r="4620" spans="2:2">
      <c r="B4620" s="10"/>
    </row>
    <row r="4621" spans="2:2">
      <c r="B4621" s="10"/>
    </row>
    <row r="4622" spans="2:2">
      <c r="B4622" s="10"/>
    </row>
    <row r="4623" spans="2:2">
      <c r="B4623" s="10"/>
    </row>
    <row r="4624" spans="2:2">
      <c r="B4624" s="10"/>
    </row>
    <row r="4625" spans="2:2">
      <c r="B4625" s="10"/>
    </row>
    <row r="4626" spans="2:2">
      <c r="B4626" s="10"/>
    </row>
    <row r="4627" spans="2:2">
      <c r="B4627" s="10"/>
    </row>
    <row r="4628" spans="2:2">
      <c r="B4628" s="10"/>
    </row>
    <row r="4629" spans="2:2">
      <c r="B4629" s="10"/>
    </row>
    <row r="4630" spans="2:2">
      <c r="B4630" s="10"/>
    </row>
    <row r="4631" spans="2:2">
      <c r="B4631" s="10"/>
    </row>
    <row r="4632" spans="2:2">
      <c r="B4632" s="10"/>
    </row>
    <row r="4633" spans="2:2">
      <c r="B4633" s="10"/>
    </row>
    <row r="4634" spans="2:2">
      <c r="B4634" s="10"/>
    </row>
    <row r="4635" spans="2:2">
      <c r="B4635" s="10"/>
    </row>
    <row r="4636" spans="2:2">
      <c r="B4636" s="10"/>
    </row>
    <row r="4637" spans="2:2">
      <c r="B4637" s="10"/>
    </row>
    <row r="4638" spans="2:2">
      <c r="B4638" s="10"/>
    </row>
    <row r="4639" spans="2:2">
      <c r="B4639" s="10"/>
    </row>
    <row r="4640" spans="2:2">
      <c r="B4640" s="10"/>
    </row>
    <row r="4641" spans="2:2">
      <c r="B4641" s="10"/>
    </row>
    <row r="4642" spans="2:2">
      <c r="B4642" s="10"/>
    </row>
    <row r="4643" spans="2:2">
      <c r="B4643" s="10"/>
    </row>
    <row r="4644" spans="2:2">
      <c r="B4644" s="10"/>
    </row>
    <row r="4645" spans="2:2">
      <c r="B4645" s="10"/>
    </row>
    <row r="4646" spans="2:2">
      <c r="B4646" s="10"/>
    </row>
    <row r="4647" spans="2:2">
      <c r="B4647" s="10"/>
    </row>
    <row r="4648" spans="2:2">
      <c r="B4648" s="10"/>
    </row>
    <row r="4649" spans="2:2">
      <c r="B4649" s="10"/>
    </row>
    <row r="4650" spans="2:2">
      <c r="B4650" s="10"/>
    </row>
    <row r="4651" spans="2:2">
      <c r="B4651" s="10"/>
    </row>
    <row r="4652" spans="2:2">
      <c r="B4652" s="10"/>
    </row>
    <row r="4653" spans="2:2">
      <c r="B4653" s="10"/>
    </row>
    <row r="4654" spans="2:2">
      <c r="B4654" s="10"/>
    </row>
    <row r="4655" spans="2:2">
      <c r="B4655" s="10"/>
    </row>
    <row r="4656" spans="2:2">
      <c r="B4656" s="10"/>
    </row>
    <row r="4657" spans="2:2">
      <c r="B4657" s="10"/>
    </row>
    <row r="4658" spans="2:2">
      <c r="B4658" s="10"/>
    </row>
    <row r="4659" spans="2:2">
      <c r="B4659" s="10"/>
    </row>
    <row r="4660" spans="2:2">
      <c r="B4660" s="10"/>
    </row>
    <row r="4661" spans="2:2">
      <c r="B4661" s="10"/>
    </row>
    <row r="4662" spans="2:2">
      <c r="B4662" s="10"/>
    </row>
    <row r="4663" spans="2:2">
      <c r="B4663" s="10"/>
    </row>
    <row r="4664" spans="2:2">
      <c r="B4664" s="10"/>
    </row>
    <row r="4665" spans="2:2">
      <c r="B4665" s="10"/>
    </row>
    <row r="4666" spans="2:2">
      <c r="B4666" s="10"/>
    </row>
    <row r="4667" spans="2:2">
      <c r="B4667" s="10"/>
    </row>
    <row r="4668" spans="2:2">
      <c r="B4668" s="10"/>
    </row>
    <row r="4669" spans="2:2">
      <c r="B4669" s="10"/>
    </row>
    <row r="4670" spans="2:2">
      <c r="B4670" s="10"/>
    </row>
    <row r="4671" spans="2:2">
      <c r="B4671" s="10"/>
    </row>
    <row r="4672" spans="2:2">
      <c r="B4672" s="10"/>
    </row>
    <row r="4673" spans="2:2">
      <c r="B4673" s="10"/>
    </row>
    <row r="4674" spans="2:2">
      <c r="B4674" s="10"/>
    </row>
    <row r="4675" spans="2:2">
      <c r="B4675" s="10"/>
    </row>
    <row r="4676" spans="2:2">
      <c r="B4676" s="10"/>
    </row>
    <row r="4677" spans="2:2">
      <c r="B4677" s="10"/>
    </row>
    <row r="4678" spans="2:2">
      <c r="B4678" s="10"/>
    </row>
    <row r="4679" spans="2:2">
      <c r="B4679" s="10"/>
    </row>
    <row r="4680" spans="2:2">
      <c r="B4680" s="10"/>
    </row>
    <row r="4681" spans="2:2">
      <c r="B4681" s="10"/>
    </row>
    <row r="4682" spans="2:2">
      <c r="B4682" s="10"/>
    </row>
    <row r="4683" spans="2:2">
      <c r="B4683" s="10"/>
    </row>
    <row r="4684" spans="2:2">
      <c r="B4684" s="10"/>
    </row>
    <row r="4685" spans="2:2">
      <c r="B4685" s="10"/>
    </row>
    <row r="4686" spans="2:2">
      <c r="B4686" s="10"/>
    </row>
    <row r="4687" spans="2:2">
      <c r="B4687" s="10"/>
    </row>
    <row r="4688" spans="2:2">
      <c r="B4688" s="10"/>
    </row>
    <row r="4689" spans="2:2">
      <c r="B4689" s="10"/>
    </row>
    <row r="4690" spans="2:2">
      <c r="B4690" s="10"/>
    </row>
    <row r="4691" spans="2:2">
      <c r="B4691" s="10"/>
    </row>
    <row r="4692" spans="2:2">
      <c r="B4692" s="10"/>
    </row>
    <row r="4693" spans="2:2">
      <c r="B4693" s="10"/>
    </row>
    <row r="4694" spans="2:2">
      <c r="B4694" s="10"/>
    </row>
    <row r="4695" spans="2:2">
      <c r="B4695" s="10"/>
    </row>
    <row r="4696" spans="2:2">
      <c r="B4696" s="10"/>
    </row>
    <row r="4697" spans="2:2">
      <c r="B4697" s="10"/>
    </row>
    <row r="4698" spans="2:2">
      <c r="B4698" s="10"/>
    </row>
    <row r="4699" spans="2:2">
      <c r="B4699" s="10"/>
    </row>
    <row r="4700" spans="2:2">
      <c r="B4700" s="10"/>
    </row>
    <row r="4701" spans="2:2">
      <c r="B4701" s="10"/>
    </row>
    <row r="4702" spans="2:2">
      <c r="B4702" s="10"/>
    </row>
    <row r="4703" spans="2:2">
      <c r="B4703" s="10"/>
    </row>
    <row r="4704" spans="2:2">
      <c r="B4704" s="10"/>
    </row>
    <row r="4705" spans="2:2">
      <c r="B4705" s="10"/>
    </row>
    <row r="4706" spans="2:2">
      <c r="B4706" s="10"/>
    </row>
    <row r="4707" spans="2:2">
      <c r="B4707" s="10"/>
    </row>
    <row r="4708" spans="2:2">
      <c r="B4708" s="10"/>
    </row>
    <row r="4709" spans="2:2">
      <c r="B4709" s="10"/>
    </row>
    <row r="4710" spans="2:2">
      <c r="B4710" s="10"/>
    </row>
    <row r="4711" spans="2:2">
      <c r="B4711" s="10"/>
    </row>
    <row r="4712" spans="2:2">
      <c r="B4712" s="10"/>
    </row>
    <row r="4713" spans="2:2">
      <c r="B4713" s="10"/>
    </row>
    <row r="4714" spans="2:2">
      <c r="B4714" s="10"/>
    </row>
    <row r="4715" spans="2:2">
      <c r="B4715" s="10"/>
    </row>
    <row r="4716" spans="2:2">
      <c r="B4716" s="10"/>
    </row>
    <row r="4717" spans="2:2">
      <c r="B4717" s="10"/>
    </row>
    <row r="4718" spans="2:2">
      <c r="B4718" s="10"/>
    </row>
    <row r="4719" spans="2:2">
      <c r="B4719" s="10"/>
    </row>
    <row r="4720" spans="2:2">
      <c r="B4720" s="10"/>
    </row>
    <row r="4721" spans="2:2">
      <c r="B4721" s="10"/>
    </row>
    <row r="4722" spans="2:2">
      <c r="B4722" s="10"/>
    </row>
    <row r="4723" spans="2:2">
      <c r="B4723" s="10"/>
    </row>
    <row r="4724" spans="2:2">
      <c r="B4724" s="10"/>
    </row>
    <row r="4725" spans="2:2">
      <c r="B4725" s="10"/>
    </row>
    <row r="4726" spans="2:2">
      <c r="B4726" s="10"/>
    </row>
    <row r="4727" spans="2:2">
      <c r="B4727" s="10"/>
    </row>
    <row r="4728" spans="2:2">
      <c r="B4728" s="10"/>
    </row>
    <row r="4729" spans="2:2">
      <c r="B4729" s="10"/>
    </row>
    <row r="4730" spans="2:2">
      <c r="B4730" s="10"/>
    </row>
    <row r="4731" spans="2:2">
      <c r="B4731" s="10"/>
    </row>
    <row r="4732" spans="2:2">
      <c r="B4732" s="10"/>
    </row>
    <row r="4733" spans="2:2">
      <c r="B4733" s="10"/>
    </row>
    <row r="4734" spans="2:2">
      <c r="B4734" s="10"/>
    </row>
    <row r="4735" spans="2:2">
      <c r="B4735" s="10"/>
    </row>
    <row r="4736" spans="2:2">
      <c r="B4736" s="10"/>
    </row>
    <row r="4737" spans="2:2">
      <c r="B4737" s="10"/>
    </row>
    <row r="4738" spans="2:2">
      <c r="B4738" s="10"/>
    </row>
    <row r="4739" spans="2:2">
      <c r="B4739" s="10"/>
    </row>
    <row r="4740" spans="2:2">
      <c r="B4740" s="10"/>
    </row>
    <row r="4741" spans="2:2">
      <c r="B4741" s="10"/>
    </row>
    <row r="4742" spans="2:2">
      <c r="B4742" s="10"/>
    </row>
    <row r="4743" spans="2:2">
      <c r="B4743" s="10"/>
    </row>
    <row r="4744" spans="2:2">
      <c r="B4744" s="10"/>
    </row>
    <row r="4745" spans="2:2">
      <c r="B4745" s="10"/>
    </row>
    <row r="4746" spans="2:2">
      <c r="B4746" s="10"/>
    </row>
    <row r="4747" spans="2:2">
      <c r="B4747" s="10"/>
    </row>
    <row r="4748" spans="2:2">
      <c r="B4748" s="10"/>
    </row>
    <row r="4749" spans="2:2">
      <c r="B4749" s="10"/>
    </row>
    <row r="4750" spans="2:2">
      <c r="B4750" s="10"/>
    </row>
    <row r="4751" spans="2:2">
      <c r="B4751" s="10"/>
    </row>
    <row r="4752" spans="2:2">
      <c r="B4752" s="10"/>
    </row>
    <row r="4753" spans="2:2">
      <c r="B4753" s="10"/>
    </row>
    <row r="4754" spans="2:2">
      <c r="B4754" s="10"/>
    </row>
    <row r="4755" spans="2:2">
      <c r="B4755" s="10"/>
    </row>
    <row r="4756" spans="2:2">
      <c r="B4756" s="10"/>
    </row>
    <row r="4757" spans="2:2">
      <c r="B4757" s="10"/>
    </row>
    <row r="4758" spans="2:2">
      <c r="B4758" s="10"/>
    </row>
    <row r="4759" spans="2:2">
      <c r="B4759" s="10"/>
    </row>
    <row r="4760" spans="2:2">
      <c r="B4760" s="10"/>
    </row>
    <row r="4761" spans="2:2">
      <c r="B4761" s="10"/>
    </row>
    <row r="4762" spans="2:2">
      <c r="B4762" s="10"/>
    </row>
    <row r="4763" spans="2:2">
      <c r="B4763" s="10"/>
    </row>
    <row r="4764" spans="2:2">
      <c r="B4764" s="10"/>
    </row>
    <row r="4765" spans="2:2">
      <c r="B4765" s="10"/>
    </row>
    <row r="4766" spans="2:2">
      <c r="B4766" s="10"/>
    </row>
    <row r="4767" spans="2:2">
      <c r="B4767" s="10"/>
    </row>
    <row r="4768" spans="2:2">
      <c r="B4768" s="10"/>
    </row>
    <row r="4769" spans="2:2">
      <c r="B4769" s="10"/>
    </row>
    <row r="4770" spans="2:2">
      <c r="B4770" s="10"/>
    </row>
    <row r="4771" spans="2:2">
      <c r="B4771" s="10"/>
    </row>
    <row r="4772" spans="2:2">
      <c r="B4772" s="10"/>
    </row>
    <row r="4773" spans="2:2">
      <c r="B4773" s="10"/>
    </row>
    <row r="4774" spans="2:2">
      <c r="B4774" s="10"/>
    </row>
    <row r="4775" spans="2:2">
      <c r="B4775" s="10"/>
    </row>
    <row r="4776" spans="2:2">
      <c r="B4776" s="10"/>
    </row>
    <row r="4777" spans="2:2">
      <c r="B4777" s="10"/>
    </row>
    <row r="4778" spans="2:2">
      <c r="B4778" s="10"/>
    </row>
    <row r="4779" spans="2:2">
      <c r="B4779" s="10"/>
    </row>
    <row r="4780" spans="2:2">
      <c r="B4780" s="10"/>
    </row>
    <row r="4781" spans="2:2">
      <c r="B4781" s="10"/>
    </row>
    <row r="4782" spans="2:2">
      <c r="B4782" s="10"/>
    </row>
    <row r="4783" spans="2:2">
      <c r="B4783" s="10"/>
    </row>
    <row r="4784" spans="2:2">
      <c r="B4784" s="10"/>
    </row>
    <row r="4785" spans="2:2">
      <c r="B4785" s="10"/>
    </row>
    <row r="4786" spans="2:2">
      <c r="B4786" s="10"/>
    </row>
    <row r="4787" spans="2:2">
      <c r="B4787" s="10"/>
    </row>
    <row r="4788" spans="2:2">
      <c r="B4788" s="10"/>
    </row>
    <row r="4789" spans="2:2">
      <c r="B4789" s="10"/>
    </row>
    <row r="4790" spans="2:2">
      <c r="B4790" s="10"/>
    </row>
    <row r="4791" spans="2:2">
      <c r="B4791" s="10"/>
    </row>
    <row r="4792" spans="2:2">
      <c r="B4792" s="10"/>
    </row>
    <row r="4793" spans="2:2">
      <c r="B4793" s="10"/>
    </row>
    <row r="4794" spans="2:2">
      <c r="B4794" s="10"/>
    </row>
    <row r="4795" spans="2:2">
      <c r="B4795" s="10"/>
    </row>
    <row r="4796" spans="2:2">
      <c r="B4796" s="10"/>
    </row>
    <row r="4797" spans="2:2">
      <c r="B4797" s="10"/>
    </row>
    <row r="4798" spans="2:2">
      <c r="B4798" s="10"/>
    </row>
    <row r="4799" spans="2:2">
      <c r="B4799" s="10"/>
    </row>
    <row r="4800" spans="2:2">
      <c r="B4800" s="10"/>
    </row>
    <row r="4801" spans="2:2">
      <c r="B4801" s="10"/>
    </row>
    <row r="4802" spans="2:2">
      <c r="B4802" s="10"/>
    </row>
    <row r="4803" spans="2:2">
      <c r="B4803" s="10"/>
    </row>
    <row r="4804" spans="2:2">
      <c r="B4804" s="10"/>
    </row>
    <row r="4805" spans="2:2">
      <c r="B4805" s="10"/>
    </row>
    <row r="4806" spans="2:2">
      <c r="B4806" s="10"/>
    </row>
    <row r="4807" spans="2:2">
      <c r="B4807" s="10"/>
    </row>
    <row r="4808" spans="2:2">
      <c r="B4808" s="10"/>
    </row>
    <row r="4809" spans="2:2">
      <c r="B4809" s="10"/>
    </row>
    <row r="4810" spans="2:2">
      <c r="B4810" s="10"/>
    </row>
    <row r="4811" spans="2:2">
      <c r="B4811" s="10"/>
    </row>
    <row r="4812" spans="2:2">
      <c r="B4812" s="10"/>
    </row>
    <row r="4813" spans="2:2">
      <c r="B4813" s="10"/>
    </row>
    <row r="4814" spans="2:2">
      <c r="B4814" s="10"/>
    </row>
    <row r="4815" spans="2:2">
      <c r="B4815" s="10"/>
    </row>
    <row r="4816" spans="2:2">
      <c r="B4816" s="10"/>
    </row>
    <row r="4817" spans="2:2">
      <c r="B4817" s="10"/>
    </row>
    <row r="4818" spans="2:2">
      <c r="B4818" s="10"/>
    </row>
    <row r="4819" spans="2:2">
      <c r="B4819" s="10"/>
    </row>
    <row r="4820" spans="2:2">
      <c r="B4820" s="10"/>
    </row>
    <row r="4821" spans="2:2">
      <c r="B4821" s="10"/>
    </row>
    <row r="4822" spans="2:2">
      <c r="B4822" s="10"/>
    </row>
    <row r="4823" spans="2:2">
      <c r="B4823" s="10"/>
    </row>
    <row r="4824" spans="2:2">
      <c r="B4824" s="10"/>
    </row>
    <row r="4825" spans="2:2">
      <c r="B4825" s="10"/>
    </row>
    <row r="4826" spans="2:2">
      <c r="B4826" s="10"/>
    </row>
    <row r="4827" spans="2:2">
      <c r="B4827" s="10"/>
    </row>
    <row r="4828" spans="2:2">
      <c r="B4828" s="10"/>
    </row>
    <row r="4829" spans="2:2">
      <c r="B4829" s="10"/>
    </row>
    <row r="4830" spans="2:2">
      <c r="B4830" s="10"/>
    </row>
    <row r="4831" spans="2:2">
      <c r="B4831" s="10"/>
    </row>
    <row r="4832" spans="2:2">
      <c r="B4832" s="10"/>
    </row>
    <row r="4833" spans="2:2">
      <c r="B4833" s="10"/>
    </row>
    <row r="4834" spans="2:2">
      <c r="B4834" s="10"/>
    </row>
    <row r="4835" spans="2:2">
      <c r="B4835" s="10"/>
    </row>
    <row r="4836" spans="2:2">
      <c r="B4836" s="10"/>
    </row>
    <row r="4837" spans="2:2">
      <c r="B4837" s="10"/>
    </row>
    <row r="4838" spans="2:2">
      <c r="B4838" s="10"/>
    </row>
    <row r="4839" spans="2:2">
      <c r="B4839" s="10"/>
    </row>
    <row r="4840" spans="2:2">
      <c r="B4840" s="10"/>
    </row>
    <row r="4841" spans="2:2">
      <c r="B4841" s="10"/>
    </row>
    <row r="4842" spans="2:2">
      <c r="B4842" s="10"/>
    </row>
    <row r="4843" spans="2:2">
      <c r="B4843" s="10"/>
    </row>
    <row r="4844" spans="2:2">
      <c r="B4844" s="10"/>
    </row>
    <row r="4845" spans="2:2">
      <c r="B4845" s="10"/>
    </row>
    <row r="4846" spans="2:2">
      <c r="B4846" s="10"/>
    </row>
    <row r="4847" spans="2:2">
      <c r="B4847" s="10"/>
    </row>
    <row r="4848" spans="2:2">
      <c r="B4848" s="10"/>
    </row>
    <row r="4849" spans="2:2">
      <c r="B4849" s="10"/>
    </row>
    <row r="4850" spans="2:2">
      <c r="B4850" s="10"/>
    </row>
    <row r="4851" spans="2:2">
      <c r="B4851" s="10"/>
    </row>
    <row r="4852" spans="2:2">
      <c r="B4852" s="10"/>
    </row>
    <row r="4853" spans="2:2">
      <c r="B4853" s="10"/>
    </row>
    <row r="4854" spans="2:2">
      <c r="B4854" s="10"/>
    </row>
    <row r="4855" spans="2:2">
      <c r="B4855" s="10"/>
    </row>
    <row r="4856" spans="2:2">
      <c r="B4856" s="10"/>
    </row>
    <row r="4857" spans="2:2">
      <c r="B4857" s="10"/>
    </row>
    <row r="4858" spans="2:2">
      <c r="B4858" s="10"/>
    </row>
    <row r="4859" spans="2:2">
      <c r="B4859" s="10"/>
    </row>
    <row r="4860" spans="2:2">
      <c r="B4860" s="10"/>
    </row>
    <row r="4861" spans="2:2">
      <c r="B4861" s="10"/>
    </row>
    <row r="4862" spans="2:2">
      <c r="B4862" s="10"/>
    </row>
    <row r="4863" spans="2:2">
      <c r="B4863" s="10"/>
    </row>
    <row r="4864" spans="2:2">
      <c r="B4864" s="10"/>
    </row>
    <row r="4865" spans="2:2">
      <c r="B4865" s="10"/>
    </row>
    <row r="4866" spans="2:2">
      <c r="B4866" s="10"/>
    </row>
    <row r="4867" spans="2:2">
      <c r="B4867" s="10"/>
    </row>
    <row r="4868" spans="2:2">
      <c r="B4868" s="10"/>
    </row>
    <row r="4869" spans="2:2">
      <c r="B4869" s="10"/>
    </row>
    <row r="4870" spans="2:2">
      <c r="B4870" s="10"/>
    </row>
    <row r="4871" spans="2:2">
      <c r="B4871" s="10"/>
    </row>
    <row r="4872" spans="2:2">
      <c r="B4872" s="10"/>
    </row>
    <row r="4873" spans="2:2">
      <c r="B4873" s="10"/>
    </row>
    <row r="4874" spans="2:2">
      <c r="B4874" s="10"/>
    </row>
    <row r="4875" spans="2:2">
      <c r="B4875" s="10"/>
    </row>
    <row r="4876" spans="2:2">
      <c r="B4876" s="10"/>
    </row>
    <row r="4877" spans="2:2">
      <c r="B4877" s="10"/>
    </row>
    <row r="4878" spans="2:2">
      <c r="B4878" s="10"/>
    </row>
    <row r="4879" spans="2:2">
      <c r="B4879" s="10"/>
    </row>
    <row r="4880" spans="2:2">
      <c r="B4880" s="10"/>
    </row>
    <row r="4881" spans="2:2">
      <c r="B4881" s="10"/>
    </row>
    <row r="4882" spans="2:2">
      <c r="B4882" s="10"/>
    </row>
    <row r="4883" spans="2:2">
      <c r="B4883" s="10"/>
    </row>
    <row r="4884" spans="2:2">
      <c r="B4884" s="10"/>
    </row>
    <row r="4885" spans="2:2">
      <c r="B4885" s="10"/>
    </row>
    <row r="4886" spans="2:2">
      <c r="B4886" s="10"/>
    </row>
    <row r="4887" spans="2:2">
      <c r="B4887" s="10"/>
    </row>
    <row r="4888" spans="2:2">
      <c r="B4888" s="10"/>
    </row>
    <row r="4889" spans="2:2">
      <c r="B4889" s="10"/>
    </row>
    <row r="4890" spans="2:2">
      <c r="B4890" s="10"/>
    </row>
    <row r="4891" spans="2:2">
      <c r="B4891" s="10"/>
    </row>
    <row r="4892" spans="2:2">
      <c r="B4892" s="10"/>
    </row>
    <row r="4893" spans="2:2">
      <c r="B4893" s="10"/>
    </row>
    <row r="4894" spans="2:2">
      <c r="B4894" s="10"/>
    </row>
    <row r="4895" spans="2:2">
      <c r="B4895" s="10"/>
    </row>
    <row r="4896" spans="2:2">
      <c r="B4896" s="10"/>
    </row>
    <row r="4897" spans="2:2">
      <c r="B4897" s="10"/>
    </row>
    <row r="4898" spans="2:2">
      <c r="B4898" s="10"/>
    </row>
    <row r="4899" spans="2:2">
      <c r="B4899" s="10"/>
    </row>
    <row r="4900" spans="2:2">
      <c r="B4900" s="10"/>
    </row>
    <row r="4901" spans="2:2">
      <c r="B4901" s="10"/>
    </row>
    <row r="4902" spans="2:2">
      <c r="B4902" s="10"/>
    </row>
    <row r="4903" spans="2:2">
      <c r="B4903" s="10"/>
    </row>
    <row r="4904" spans="2:2">
      <c r="B4904" s="10"/>
    </row>
    <row r="4905" spans="2:2">
      <c r="B4905" s="10"/>
    </row>
    <row r="4906" spans="2:2">
      <c r="B4906" s="10"/>
    </row>
    <row r="4907" spans="2:2">
      <c r="B4907" s="10"/>
    </row>
    <row r="4908" spans="2:2">
      <c r="B4908" s="10"/>
    </row>
    <row r="4909" spans="2:2">
      <c r="B4909" s="10"/>
    </row>
    <row r="4910" spans="2:2">
      <c r="B4910" s="10"/>
    </row>
    <row r="4911" spans="2:2">
      <c r="B4911" s="10"/>
    </row>
    <row r="4912" spans="2:2">
      <c r="B4912" s="10"/>
    </row>
    <row r="4913" spans="2:2">
      <c r="B4913" s="10"/>
    </row>
    <row r="4914" spans="2:2">
      <c r="B4914" s="10"/>
    </row>
    <row r="4915" spans="2:2">
      <c r="B4915" s="10"/>
    </row>
    <row r="4916" spans="2:2">
      <c r="B4916" s="10"/>
    </row>
    <row r="4917" spans="2:2">
      <c r="B4917" s="10"/>
    </row>
    <row r="4918" spans="2:2">
      <c r="B4918" s="10"/>
    </row>
    <row r="4919" spans="2:2">
      <c r="B4919" s="10"/>
    </row>
    <row r="4920" spans="2:2">
      <c r="B4920" s="10"/>
    </row>
    <row r="4921" spans="2:2">
      <c r="B4921" s="10"/>
    </row>
    <row r="4922" spans="2:2">
      <c r="B4922" s="10"/>
    </row>
    <row r="4923" spans="2:2">
      <c r="B4923" s="10"/>
    </row>
    <row r="4924" spans="2:2">
      <c r="B4924" s="10"/>
    </row>
    <row r="4925" spans="2:2">
      <c r="B4925" s="10"/>
    </row>
    <row r="4926" spans="2:2">
      <c r="B4926" s="10"/>
    </row>
    <row r="4927" spans="2:2">
      <c r="B4927" s="10"/>
    </row>
    <row r="4928" spans="2:2">
      <c r="B4928" s="10"/>
    </row>
    <row r="4929" spans="2:2">
      <c r="B4929" s="10"/>
    </row>
    <row r="4930" spans="2:2">
      <c r="B4930" s="10"/>
    </row>
    <row r="4931" spans="2:2">
      <c r="B4931" s="10"/>
    </row>
    <row r="4932" spans="2:2">
      <c r="B4932" s="10"/>
    </row>
    <row r="4933" spans="2:2">
      <c r="B4933" s="10"/>
    </row>
    <row r="4934" spans="2:2">
      <c r="B4934" s="10"/>
    </row>
    <row r="4935" spans="2:2">
      <c r="B4935" s="10"/>
    </row>
    <row r="4936" spans="2:2">
      <c r="B4936" s="10"/>
    </row>
    <row r="4937" spans="2:2">
      <c r="B4937" s="10"/>
    </row>
    <row r="4938" spans="2:2">
      <c r="B4938" s="10"/>
    </row>
    <row r="4939" spans="2:2">
      <c r="B4939" s="10"/>
    </row>
    <row r="4940" spans="2:2">
      <c r="B4940" s="10"/>
    </row>
    <row r="4941" spans="2:2">
      <c r="B4941" s="10"/>
    </row>
    <row r="4942" spans="2:2">
      <c r="B4942" s="10"/>
    </row>
    <row r="4943" spans="2:2">
      <c r="B4943" s="10"/>
    </row>
    <row r="4944" spans="2:2">
      <c r="B4944" s="10"/>
    </row>
    <row r="4945" spans="2:2">
      <c r="B4945" s="10"/>
    </row>
    <row r="4946" spans="2:2">
      <c r="B4946" s="10"/>
    </row>
    <row r="4947" spans="2:2">
      <c r="B4947" s="10"/>
    </row>
    <row r="4948" spans="2:2">
      <c r="B4948" s="10"/>
    </row>
    <row r="4949" spans="2:2">
      <c r="B4949" s="10"/>
    </row>
    <row r="4950" spans="2:2">
      <c r="B4950" s="10"/>
    </row>
    <row r="4951" spans="2:2">
      <c r="B4951" s="10"/>
    </row>
    <row r="4952" spans="2:2">
      <c r="B4952" s="10"/>
    </row>
    <row r="4953" spans="2:2">
      <c r="B4953" s="10"/>
    </row>
    <row r="4954" spans="2:2">
      <c r="B4954" s="10"/>
    </row>
    <row r="4955" spans="2:2">
      <c r="B4955" s="10"/>
    </row>
    <row r="4956" spans="2:2">
      <c r="B4956" s="10"/>
    </row>
    <row r="4957" spans="2:2">
      <c r="B4957" s="10"/>
    </row>
    <row r="4958" spans="2:2">
      <c r="B4958" s="10"/>
    </row>
    <row r="4959" spans="2:2">
      <c r="B4959" s="10"/>
    </row>
    <row r="4960" spans="2:2">
      <c r="B4960" s="10"/>
    </row>
    <row r="4961" spans="2:2">
      <c r="B4961" s="10"/>
    </row>
    <row r="4962" spans="2:2">
      <c r="B4962" s="10"/>
    </row>
    <row r="4963" spans="2:2">
      <c r="B4963" s="10"/>
    </row>
    <row r="4964" spans="2:2">
      <c r="B4964" s="10"/>
    </row>
    <row r="4965" spans="2:2">
      <c r="B4965" s="10"/>
    </row>
    <row r="4966" spans="2:2">
      <c r="B4966" s="10"/>
    </row>
    <row r="4967" spans="2:2">
      <c r="B4967" s="10"/>
    </row>
    <row r="4968" spans="2:2">
      <c r="B4968" s="10"/>
    </row>
    <row r="4969" spans="2:2">
      <c r="B4969" s="10"/>
    </row>
    <row r="4970" spans="2:2">
      <c r="B4970" s="10"/>
    </row>
    <row r="4971" spans="2:2">
      <c r="B4971" s="10"/>
    </row>
    <row r="4972" spans="2:2">
      <c r="B4972" s="10"/>
    </row>
    <row r="4973" spans="2:2">
      <c r="B4973" s="10"/>
    </row>
    <row r="4974" spans="2:2">
      <c r="B4974" s="10"/>
    </row>
    <row r="4975" spans="2:2">
      <c r="B4975" s="10"/>
    </row>
    <row r="4976" spans="2:2">
      <c r="B4976" s="10"/>
    </row>
    <row r="4977" spans="2:2">
      <c r="B4977" s="10"/>
    </row>
    <row r="4978" spans="2:2">
      <c r="B4978" s="10"/>
    </row>
    <row r="4979" spans="2:2">
      <c r="B4979" s="10"/>
    </row>
    <row r="4980" spans="2:2">
      <c r="B4980" s="10"/>
    </row>
    <row r="4981" spans="2:2">
      <c r="B4981" s="10"/>
    </row>
    <row r="4982" spans="2:2">
      <c r="B4982" s="10"/>
    </row>
    <row r="4983" spans="2:2">
      <c r="B4983" s="10"/>
    </row>
    <row r="4984" spans="2:2">
      <c r="B4984" s="10"/>
    </row>
    <row r="4985" spans="2:2">
      <c r="B4985" s="10"/>
    </row>
    <row r="4986" spans="2:2">
      <c r="B4986" s="10"/>
    </row>
    <row r="4987" spans="2:2">
      <c r="B4987" s="10"/>
    </row>
    <row r="4988" spans="2:2">
      <c r="B4988" s="10"/>
    </row>
    <row r="4989" spans="2:2">
      <c r="B4989" s="10"/>
    </row>
    <row r="4990" spans="2:2">
      <c r="B4990" s="10"/>
    </row>
    <row r="4991" spans="2:2">
      <c r="B4991" s="10"/>
    </row>
    <row r="4992" spans="2:2">
      <c r="B4992" s="10"/>
    </row>
    <row r="4993" spans="2:2">
      <c r="B4993" s="10"/>
    </row>
    <row r="4994" spans="2:2">
      <c r="B4994" s="10"/>
    </row>
    <row r="4995" spans="2:2">
      <c r="B4995" s="10"/>
    </row>
    <row r="4996" spans="2:2">
      <c r="B4996" s="10"/>
    </row>
    <row r="4997" spans="2:2">
      <c r="B4997" s="10"/>
    </row>
    <row r="4998" spans="2:2">
      <c r="B4998" s="10"/>
    </row>
    <row r="4999" spans="2:2">
      <c r="B4999" s="10"/>
    </row>
    <row r="5000" spans="2:2">
      <c r="B5000" s="10"/>
    </row>
    <row r="5001" spans="2:2">
      <c r="B5001" s="10"/>
    </row>
    <row r="5002" spans="2:2">
      <c r="B5002" s="10"/>
    </row>
    <row r="5003" spans="2:2">
      <c r="B5003" s="10"/>
    </row>
    <row r="5004" spans="2:2">
      <c r="B5004" s="10"/>
    </row>
    <row r="5005" spans="2:2">
      <c r="B5005" s="10"/>
    </row>
    <row r="5006" spans="2:2">
      <c r="B5006" s="10"/>
    </row>
    <row r="5007" spans="2:2">
      <c r="B5007" s="10"/>
    </row>
    <row r="5008" spans="2:2">
      <c r="B5008" s="10"/>
    </row>
    <row r="5009" spans="2:2">
      <c r="B5009" s="10"/>
    </row>
    <row r="5010" spans="2:2">
      <c r="B5010" s="10"/>
    </row>
    <row r="5011" spans="2:2">
      <c r="B5011" s="10"/>
    </row>
    <row r="5012" spans="2:2">
      <c r="B5012" s="10"/>
    </row>
    <row r="5013" spans="2:2">
      <c r="B5013" s="10"/>
    </row>
    <row r="5014" spans="2:2">
      <c r="B5014" s="10"/>
    </row>
    <row r="5015" spans="2:2">
      <c r="B5015" s="10"/>
    </row>
    <row r="5016" spans="2:2">
      <c r="B5016" s="10"/>
    </row>
    <row r="5017" spans="2:2">
      <c r="B5017" s="10"/>
    </row>
    <row r="5018" spans="2:2">
      <c r="B5018" s="10"/>
    </row>
    <row r="5019" spans="2:2">
      <c r="B5019" s="10"/>
    </row>
    <row r="5020" spans="2:2">
      <c r="B5020" s="10"/>
    </row>
    <row r="5021" spans="2:2">
      <c r="B5021" s="10"/>
    </row>
    <row r="5022" spans="2:2">
      <c r="B5022" s="10"/>
    </row>
    <row r="5023" spans="2:2">
      <c r="B5023" s="10"/>
    </row>
    <row r="5024" spans="2:2">
      <c r="B5024" s="10"/>
    </row>
    <row r="5025" spans="2:2">
      <c r="B5025" s="10"/>
    </row>
    <row r="5026" spans="2:2">
      <c r="B5026" s="10"/>
    </row>
    <row r="5027" spans="2:2">
      <c r="B5027" s="10"/>
    </row>
    <row r="5028" spans="2:2">
      <c r="B5028" s="10"/>
    </row>
    <row r="5029" spans="2:2">
      <c r="B5029" s="10"/>
    </row>
    <row r="5030" spans="2:2">
      <c r="B5030" s="10"/>
    </row>
    <row r="5031" spans="2:2">
      <c r="B5031" s="10"/>
    </row>
    <row r="5032" spans="2:2">
      <c r="B5032" s="10"/>
    </row>
    <row r="5033" spans="2:2">
      <c r="B5033" s="10"/>
    </row>
    <row r="5034" spans="2:2">
      <c r="B5034" s="10"/>
    </row>
    <row r="5035" spans="2:2">
      <c r="B5035" s="10"/>
    </row>
    <row r="5036" spans="2:2">
      <c r="B5036" s="10"/>
    </row>
    <row r="5037" spans="2:2">
      <c r="B5037" s="10"/>
    </row>
    <row r="5038" spans="2:2">
      <c r="B5038" s="10"/>
    </row>
    <row r="5039" spans="2:2">
      <c r="B5039" s="10"/>
    </row>
    <row r="5040" spans="2:2">
      <c r="B5040" s="10"/>
    </row>
    <row r="5041" spans="2:2">
      <c r="B5041" s="10"/>
    </row>
    <row r="5042" spans="2:2">
      <c r="B5042" s="10"/>
    </row>
    <row r="5043" spans="2:2">
      <c r="B5043" s="10"/>
    </row>
    <row r="5044" spans="2:2">
      <c r="B5044" s="10"/>
    </row>
    <row r="5045" spans="2:2">
      <c r="B5045" s="10"/>
    </row>
    <row r="5046" spans="2:2">
      <c r="B5046" s="10"/>
    </row>
    <row r="5047" spans="2:2">
      <c r="B5047" s="10"/>
    </row>
    <row r="5048" spans="2:2">
      <c r="B5048" s="10"/>
    </row>
    <row r="5049" spans="2:2">
      <c r="B5049" s="10"/>
    </row>
    <row r="5050" spans="2:2">
      <c r="B5050" s="10"/>
    </row>
    <row r="5051" spans="2:2">
      <c r="B5051" s="10"/>
    </row>
    <row r="5052" spans="2:2">
      <c r="B5052" s="10"/>
    </row>
    <row r="5053" spans="2:2">
      <c r="B5053" s="10"/>
    </row>
    <row r="5054" spans="2:2">
      <c r="B5054" s="10"/>
    </row>
    <row r="5055" spans="2:2">
      <c r="B5055" s="10"/>
    </row>
    <row r="5056" spans="2:2">
      <c r="B5056" s="10"/>
    </row>
    <row r="5057" spans="2:2">
      <c r="B5057" s="10"/>
    </row>
    <row r="5058" spans="2:2">
      <c r="B5058" s="10"/>
    </row>
    <row r="5059" spans="2:2">
      <c r="B5059" s="10"/>
    </row>
    <row r="5060" spans="2:2">
      <c r="B5060" s="10"/>
    </row>
    <row r="5061" spans="2:2">
      <c r="B5061" s="10"/>
    </row>
    <row r="5062" spans="2:2">
      <c r="B5062" s="10"/>
    </row>
    <row r="5063" spans="2:2">
      <c r="B5063" s="10"/>
    </row>
    <row r="5064" spans="2:2">
      <c r="B5064" s="10"/>
    </row>
    <row r="5065" spans="2:2">
      <c r="B5065" s="10"/>
    </row>
    <row r="5066" spans="2:2">
      <c r="B5066" s="10"/>
    </row>
    <row r="5067" spans="2:2">
      <c r="B5067" s="10"/>
    </row>
    <row r="5068" spans="2:2">
      <c r="B5068" s="10"/>
    </row>
    <row r="5069" spans="2:2">
      <c r="B5069" s="10"/>
    </row>
    <row r="5070" spans="2:2">
      <c r="B5070" s="10"/>
    </row>
    <row r="5071" spans="2:2">
      <c r="B5071" s="10"/>
    </row>
    <row r="5072" spans="2:2">
      <c r="B5072" s="10"/>
    </row>
    <row r="5073" spans="2:2">
      <c r="B5073" s="10"/>
    </row>
    <row r="5074" spans="2:2">
      <c r="B5074" s="10"/>
    </row>
    <row r="5075" spans="2:2">
      <c r="B5075" s="10"/>
    </row>
    <row r="5076" spans="2:2">
      <c r="B5076" s="10"/>
    </row>
    <row r="5077" spans="2:2">
      <c r="B5077" s="10"/>
    </row>
    <row r="5078" spans="2:2">
      <c r="B5078" s="10"/>
    </row>
    <row r="5079" spans="2:2">
      <c r="B5079" s="10"/>
    </row>
    <row r="5080" spans="2:2">
      <c r="B5080" s="10"/>
    </row>
    <row r="5081" spans="2:2">
      <c r="B5081" s="10"/>
    </row>
    <row r="5082" spans="2:2">
      <c r="B5082" s="10"/>
    </row>
    <row r="5083" spans="2:2">
      <c r="B5083" s="10"/>
    </row>
    <row r="5084" spans="2:2">
      <c r="B5084" s="10"/>
    </row>
    <row r="5085" spans="2:2">
      <c r="B5085" s="10"/>
    </row>
    <row r="5086" spans="2:2">
      <c r="B5086" s="10"/>
    </row>
    <row r="5087" spans="2:2">
      <c r="B5087" s="10"/>
    </row>
    <row r="5088" spans="2:2">
      <c r="B5088" s="10"/>
    </row>
    <row r="5089" spans="2:2">
      <c r="B5089" s="10"/>
    </row>
    <row r="5090" spans="2:2">
      <c r="B5090" s="10"/>
    </row>
    <row r="5091" spans="2:2">
      <c r="B5091" s="10"/>
    </row>
    <row r="5092" spans="2:2">
      <c r="B5092" s="10"/>
    </row>
    <row r="5093" spans="2:2">
      <c r="B5093" s="10"/>
    </row>
    <row r="5094" spans="2:2">
      <c r="B5094" s="10"/>
    </row>
    <row r="5095" spans="2:2">
      <c r="B5095" s="10"/>
    </row>
    <row r="5096" spans="2:2">
      <c r="B5096" s="10"/>
    </row>
    <row r="5097" spans="2:2">
      <c r="B5097" s="10"/>
    </row>
    <row r="5098" spans="2:2">
      <c r="B5098" s="10"/>
    </row>
    <row r="5099" spans="2:2">
      <c r="B5099" s="10"/>
    </row>
    <row r="5100" spans="2:2">
      <c r="B5100" s="10"/>
    </row>
    <row r="5101" spans="2:2">
      <c r="B5101" s="10"/>
    </row>
    <row r="5102" spans="2:2">
      <c r="B5102" s="10"/>
    </row>
    <row r="5103" spans="2:2">
      <c r="B5103" s="10"/>
    </row>
    <row r="5104" spans="2:2">
      <c r="B5104" s="10"/>
    </row>
    <row r="5105" spans="2:2">
      <c r="B5105" s="10"/>
    </row>
    <row r="5106" spans="2:2">
      <c r="B5106" s="10"/>
    </row>
    <row r="5107" spans="2:2">
      <c r="B5107" s="10"/>
    </row>
    <row r="5108" spans="2:2">
      <c r="B5108" s="10"/>
    </row>
    <row r="5109" spans="2:2">
      <c r="B5109" s="10"/>
    </row>
    <row r="5110" spans="2:2">
      <c r="B5110" s="10"/>
    </row>
    <row r="5111" spans="2:2">
      <c r="B5111" s="10"/>
    </row>
    <row r="5112" spans="2:2">
      <c r="B5112" s="10"/>
    </row>
    <row r="5113" spans="2:2">
      <c r="B5113" s="10"/>
    </row>
    <row r="5114" spans="2:2">
      <c r="B5114" s="10"/>
    </row>
    <row r="5115" spans="2:2">
      <c r="B5115" s="10"/>
    </row>
    <row r="5116" spans="2:2">
      <c r="B5116" s="10"/>
    </row>
    <row r="5117" spans="2:2">
      <c r="B5117" s="10"/>
    </row>
    <row r="5118" spans="2:2">
      <c r="B5118" s="10"/>
    </row>
    <row r="5119" spans="2:2">
      <c r="B5119" s="10"/>
    </row>
    <row r="5120" spans="2:2">
      <c r="B5120" s="10"/>
    </row>
    <row r="5121" spans="2:2">
      <c r="B5121" s="10"/>
    </row>
    <row r="5122" spans="2:2">
      <c r="B5122" s="10"/>
    </row>
    <row r="5123" spans="2:2">
      <c r="B5123" s="10"/>
    </row>
    <row r="5124" spans="2:2">
      <c r="B5124" s="10"/>
    </row>
    <row r="5125" spans="2:2">
      <c r="B5125" s="10"/>
    </row>
    <row r="5126" spans="2:2">
      <c r="B5126" s="10"/>
    </row>
    <row r="5127" spans="2:2">
      <c r="B5127" s="10"/>
    </row>
    <row r="5128" spans="2:2">
      <c r="B5128" s="10"/>
    </row>
    <row r="5129" spans="2:2">
      <c r="B5129" s="10"/>
    </row>
    <row r="5130" spans="2:2">
      <c r="B5130" s="10"/>
    </row>
    <row r="5131" spans="2:2">
      <c r="B5131" s="10"/>
    </row>
    <row r="5132" spans="2:2">
      <c r="B5132" s="10"/>
    </row>
    <row r="5133" spans="2:2">
      <c r="B5133" s="10"/>
    </row>
    <row r="5134" spans="2:2">
      <c r="B5134" s="10"/>
    </row>
    <row r="5135" spans="2:2">
      <c r="B5135" s="10"/>
    </row>
    <row r="5136" spans="2:2">
      <c r="B5136" s="10"/>
    </row>
    <row r="5137" spans="2:2">
      <c r="B5137" s="10"/>
    </row>
    <row r="5138" spans="2:2">
      <c r="B5138" s="10"/>
    </row>
    <row r="5139" spans="2:2">
      <c r="B5139" s="10"/>
    </row>
    <row r="5140" spans="2:2">
      <c r="B5140" s="10"/>
    </row>
    <row r="5141" spans="2:2">
      <c r="B5141" s="10"/>
    </row>
    <row r="5142" spans="2:2">
      <c r="B5142" s="10"/>
    </row>
    <row r="5143" spans="2:2">
      <c r="B5143" s="10"/>
    </row>
    <row r="5144" spans="2:2">
      <c r="B5144" s="10"/>
    </row>
    <row r="5145" spans="2:2">
      <c r="B5145" s="10"/>
    </row>
    <row r="5146" spans="2:2">
      <c r="B5146" s="10"/>
    </row>
    <row r="5147" spans="2:2">
      <c r="B5147" s="10"/>
    </row>
    <row r="5148" spans="2:2">
      <c r="B5148" s="10"/>
    </row>
    <row r="5149" spans="2:2">
      <c r="B5149" s="10"/>
    </row>
    <row r="5150" spans="2:2">
      <c r="B5150" s="10"/>
    </row>
    <row r="5151" spans="2:2">
      <c r="B5151" s="10"/>
    </row>
    <row r="5152" spans="2:2">
      <c r="B5152" s="10"/>
    </row>
    <row r="5153" spans="2:2">
      <c r="B5153" s="10"/>
    </row>
    <row r="5154" spans="2:2">
      <c r="B5154" s="10"/>
    </row>
    <row r="5155" spans="2:2">
      <c r="B5155" s="10"/>
    </row>
    <row r="5156" spans="2:2">
      <c r="B5156" s="10"/>
    </row>
    <row r="5157" spans="2:2">
      <c r="B5157" s="10"/>
    </row>
    <row r="5158" spans="2:2">
      <c r="B5158" s="10"/>
    </row>
    <row r="5159" spans="2:2">
      <c r="B5159" s="10"/>
    </row>
    <row r="5160" spans="2:2">
      <c r="B5160" s="10"/>
    </row>
    <row r="5161" spans="2:2">
      <c r="B5161" s="10"/>
    </row>
    <row r="5162" spans="2:2">
      <c r="B5162" s="10"/>
    </row>
    <row r="5163" spans="2:2">
      <c r="B5163" s="10"/>
    </row>
    <row r="5164" spans="2:2">
      <c r="B5164" s="10"/>
    </row>
    <row r="5165" spans="2:2">
      <c r="B5165" s="10"/>
    </row>
    <row r="5166" spans="2:2">
      <c r="B5166" s="10"/>
    </row>
    <row r="5167" spans="2:2">
      <c r="B5167" s="10"/>
    </row>
    <row r="5168" spans="2:2">
      <c r="B5168" s="10"/>
    </row>
    <row r="5169" spans="2:2">
      <c r="B5169" s="10"/>
    </row>
    <row r="5170" spans="2:2">
      <c r="B5170" s="10"/>
    </row>
    <row r="5171" spans="2:2">
      <c r="B5171" s="10"/>
    </row>
    <row r="5172" spans="2:2">
      <c r="B5172" s="10"/>
    </row>
    <row r="5173" spans="2:2">
      <c r="B5173" s="10"/>
    </row>
    <row r="5174" spans="2:2">
      <c r="B5174" s="10"/>
    </row>
    <row r="5175" spans="2:2">
      <c r="B5175" s="10"/>
    </row>
    <row r="5176" spans="2:2">
      <c r="B5176" s="10"/>
    </row>
    <row r="5177" spans="2:2">
      <c r="B5177" s="10"/>
    </row>
    <row r="5178" spans="2:2">
      <c r="B5178" s="10"/>
    </row>
    <row r="5179" spans="2:2">
      <c r="B5179" s="10"/>
    </row>
    <row r="5180" spans="2:2">
      <c r="B5180" s="10"/>
    </row>
    <row r="5181" spans="2:2">
      <c r="B5181" s="10"/>
    </row>
    <row r="5182" spans="2:2">
      <c r="B5182" s="10"/>
    </row>
    <row r="5183" spans="2:2">
      <c r="B5183" s="10"/>
    </row>
    <row r="5184" spans="2:2">
      <c r="B5184" s="10"/>
    </row>
    <row r="5185" spans="2:2">
      <c r="B5185" s="10"/>
    </row>
    <row r="5186" spans="2:2">
      <c r="B5186" s="10"/>
    </row>
    <row r="5187" spans="2:2">
      <c r="B5187" s="10"/>
    </row>
    <row r="5188" spans="2:2">
      <c r="B5188" s="10"/>
    </row>
    <row r="5189" spans="2:2">
      <c r="B5189" s="10"/>
    </row>
    <row r="5190" spans="2:2">
      <c r="B5190" s="10"/>
    </row>
    <row r="5191" spans="2:2">
      <c r="B5191" s="10"/>
    </row>
    <row r="5192" spans="2:2">
      <c r="B5192" s="10"/>
    </row>
    <row r="5193" spans="2:2">
      <c r="B5193" s="10"/>
    </row>
    <row r="5194" spans="2:2">
      <c r="B5194" s="10"/>
    </row>
    <row r="5195" spans="2:2">
      <c r="B5195" s="10"/>
    </row>
    <row r="5196" spans="2:2">
      <c r="B5196" s="10"/>
    </row>
    <row r="5197" spans="2:2">
      <c r="B5197" s="10"/>
    </row>
    <row r="5198" spans="2:2">
      <c r="B5198" s="10"/>
    </row>
    <row r="5199" spans="2:2">
      <c r="B5199" s="10"/>
    </row>
    <row r="5200" spans="2:2">
      <c r="B5200" s="10"/>
    </row>
    <row r="5201" spans="2:2">
      <c r="B5201" s="10"/>
    </row>
    <row r="5202" spans="2:2">
      <c r="B5202" s="10"/>
    </row>
    <row r="5203" spans="2:2">
      <c r="B5203" s="10"/>
    </row>
    <row r="5204" spans="2:2">
      <c r="B5204" s="10"/>
    </row>
    <row r="5205" spans="2:2">
      <c r="B5205" s="10"/>
    </row>
    <row r="5206" spans="2:2">
      <c r="B5206" s="10"/>
    </row>
    <row r="5207" spans="2:2">
      <c r="B5207" s="10"/>
    </row>
    <row r="5208" spans="2:2">
      <c r="B5208" s="10"/>
    </row>
    <row r="5209" spans="2:2">
      <c r="B5209" s="10"/>
    </row>
    <row r="5210" spans="2:2">
      <c r="B5210" s="10"/>
    </row>
    <row r="5211" spans="2:2">
      <c r="B5211" s="10"/>
    </row>
    <row r="5212" spans="2:2">
      <c r="B5212" s="10"/>
    </row>
    <row r="5213" spans="2:2">
      <c r="B5213" s="10"/>
    </row>
    <row r="5214" spans="2:2">
      <c r="B5214" s="10"/>
    </row>
    <row r="5215" spans="2:2">
      <c r="B5215" s="10"/>
    </row>
    <row r="5216" spans="2:2">
      <c r="B5216" s="10"/>
    </row>
    <row r="5217" spans="2:2">
      <c r="B5217" s="10"/>
    </row>
    <row r="5218" spans="2:2">
      <c r="B5218" s="10"/>
    </row>
    <row r="5219" spans="2:2">
      <c r="B5219" s="10"/>
    </row>
    <row r="5220" spans="2:2">
      <c r="B5220" s="10"/>
    </row>
    <row r="5221" spans="2:2">
      <c r="B5221" s="10"/>
    </row>
    <row r="5222" spans="2:2">
      <c r="B5222" s="10"/>
    </row>
    <row r="5223" spans="2:2">
      <c r="B5223" s="10"/>
    </row>
    <row r="5224" spans="2:2">
      <c r="B5224" s="10"/>
    </row>
    <row r="5225" spans="2:2">
      <c r="B5225" s="10"/>
    </row>
    <row r="5226" spans="2:2">
      <c r="B5226" s="10"/>
    </row>
    <row r="5227" spans="2:2">
      <c r="B5227" s="10"/>
    </row>
    <row r="5228" spans="2:2">
      <c r="B5228" s="10"/>
    </row>
    <row r="5229" spans="2:2">
      <c r="B5229" s="10"/>
    </row>
    <row r="5230" spans="2:2">
      <c r="B5230" s="10"/>
    </row>
    <row r="5231" spans="2:2">
      <c r="B5231" s="10"/>
    </row>
    <row r="5232" spans="2:2">
      <c r="B5232" s="10"/>
    </row>
    <row r="5233" spans="2:2">
      <c r="B5233" s="10"/>
    </row>
    <row r="5234" spans="2:2">
      <c r="B5234" s="10"/>
    </row>
    <row r="5235" spans="2:2">
      <c r="B5235" s="10"/>
    </row>
    <row r="5236" spans="2:2">
      <c r="B5236" s="10"/>
    </row>
    <row r="5237" spans="2:2">
      <c r="B5237" s="10"/>
    </row>
    <row r="5238" spans="2:2">
      <c r="B5238" s="10"/>
    </row>
    <row r="5239" spans="2:2">
      <c r="B5239" s="10"/>
    </row>
    <row r="5240" spans="2:2">
      <c r="B5240" s="10"/>
    </row>
    <row r="5241" spans="2:2">
      <c r="B5241" s="10"/>
    </row>
    <row r="5242" spans="2:2">
      <c r="B5242" s="10"/>
    </row>
    <row r="5243" spans="2:2">
      <c r="B5243" s="10"/>
    </row>
    <row r="5244" spans="2:2">
      <c r="B5244" s="10"/>
    </row>
    <row r="5245" spans="2:2">
      <c r="B5245" s="10"/>
    </row>
    <row r="5246" spans="2:2">
      <c r="B5246" s="10"/>
    </row>
    <row r="5247" spans="2:2">
      <c r="B5247" s="10"/>
    </row>
    <row r="5248" spans="2:2">
      <c r="B5248" s="10"/>
    </row>
    <row r="5249" spans="2:2">
      <c r="B5249" s="10"/>
    </row>
    <row r="5250" spans="2:2">
      <c r="B5250" s="10"/>
    </row>
    <row r="5251" spans="2:2">
      <c r="B5251" s="10"/>
    </row>
    <row r="5252" spans="2:2">
      <c r="B5252" s="10"/>
    </row>
    <row r="5253" spans="2:2">
      <c r="B5253" s="10"/>
    </row>
    <row r="5254" spans="2:2">
      <c r="B5254" s="10"/>
    </row>
    <row r="5255" spans="2:2">
      <c r="B5255" s="10"/>
    </row>
    <row r="5256" spans="2:2">
      <c r="B5256" s="10"/>
    </row>
    <row r="5257" spans="2:2">
      <c r="B5257" s="10"/>
    </row>
    <row r="5258" spans="2:2">
      <c r="B5258" s="10"/>
    </row>
    <row r="5259" spans="2:2">
      <c r="B5259" s="10"/>
    </row>
    <row r="5260" spans="2:2">
      <c r="B5260" s="10"/>
    </row>
    <row r="5261" spans="2:2">
      <c r="B5261" s="10"/>
    </row>
    <row r="5262" spans="2:2">
      <c r="B5262" s="10"/>
    </row>
    <row r="5263" spans="2:2">
      <c r="B5263" s="10"/>
    </row>
    <row r="5264" spans="2:2">
      <c r="B5264" s="10"/>
    </row>
    <row r="5265" spans="2:2">
      <c r="B5265" s="10"/>
    </row>
    <row r="5266" spans="2:2">
      <c r="B5266" s="10"/>
    </row>
    <row r="5267" spans="2:2">
      <c r="B5267" s="10"/>
    </row>
    <row r="5268" spans="2:2">
      <c r="B5268" s="10"/>
    </row>
    <row r="5269" spans="2:2">
      <c r="B5269" s="10"/>
    </row>
    <row r="5270" spans="2:2">
      <c r="B5270" s="10"/>
    </row>
    <row r="5271" spans="2:2">
      <c r="B5271" s="10"/>
    </row>
    <row r="5272" spans="2:2">
      <c r="B5272" s="10"/>
    </row>
    <row r="5273" spans="2:2">
      <c r="B5273" s="10"/>
    </row>
    <row r="5274" spans="2:2">
      <c r="B5274" s="10"/>
    </row>
    <row r="5275" spans="2:2">
      <c r="B5275" s="10"/>
    </row>
    <row r="5276" spans="2:2">
      <c r="B5276" s="10"/>
    </row>
    <row r="5277" spans="2:2">
      <c r="B5277" s="10"/>
    </row>
    <row r="5278" spans="2:2">
      <c r="B5278" s="10"/>
    </row>
    <row r="5279" spans="2:2">
      <c r="B5279" s="10"/>
    </row>
    <row r="5280" spans="2:2">
      <c r="B5280" s="10"/>
    </row>
    <row r="5281" spans="2:2">
      <c r="B5281" s="10"/>
    </row>
    <row r="5282" spans="2:2">
      <c r="B5282" s="10"/>
    </row>
    <row r="5283" spans="2:2">
      <c r="B5283" s="10"/>
    </row>
    <row r="5284" spans="2:2">
      <c r="B5284" s="10"/>
    </row>
    <row r="5285" spans="2:2">
      <c r="B5285" s="10"/>
    </row>
    <row r="5286" spans="2:2">
      <c r="B5286" s="10"/>
    </row>
    <row r="5287" spans="2:2">
      <c r="B5287" s="10"/>
    </row>
    <row r="5288" spans="2:2">
      <c r="B5288" s="10"/>
    </row>
    <row r="5289" spans="2:2">
      <c r="B5289" s="10"/>
    </row>
    <row r="5290" spans="2:2">
      <c r="B5290" s="10"/>
    </row>
    <row r="5291" spans="2:2">
      <c r="B5291" s="10"/>
    </row>
    <row r="5292" spans="2:2">
      <c r="B5292" s="10"/>
    </row>
    <row r="5293" spans="2:2">
      <c r="B5293" s="10"/>
    </row>
    <row r="5294" spans="2:2">
      <c r="B5294" s="10"/>
    </row>
    <row r="5295" spans="2:2">
      <c r="B5295" s="10"/>
    </row>
    <row r="5296" spans="2:2">
      <c r="B5296" s="10"/>
    </row>
    <row r="5297" spans="2:2">
      <c r="B5297" s="10"/>
    </row>
    <row r="5298" spans="2:2">
      <c r="B5298" s="10"/>
    </row>
    <row r="5299" spans="2:2">
      <c r="B5299" s="10"/>
    </row>
    <row r="5300" spans="2:2">
      <c r="B5300" s="10"/>
    </row>
    <row r="5301" spans="2:2">
      <c r="B5301" s="10"/>
    </row>
    <row r="5302" spans="2:2">
      <c r="B5302" s="10"/>
    </row>
    <row r="5303" spans="2:2">
      <c r="B5303" s="10"/>
    </row>
    <row r="5304" spans="2:2">
      <c r="B5304" s="10"/>
    </row>
    <row r="5305" spans="2:2">
      <c r="B5305" s="10"/>
    </row>
    <row r="5306" spans="2:2">
      <c r="B5306" s="10"/>
    </row>
    <row r="5307" spans="2:2">
      <c r="B5307" s="10"/>
    </row>
    <row r="5308" spans="2:2">
      <c r="B5308" s="10"/>
    </row>
    <row r="5309" spans="2:2">
      <c r="B5309" s="10"/>
    </row>
    <row r="5310" spans="2:2">
      <c r="B5310" s="10"/>
    </row>
    <row r="5311" spans="2:2">
      <c r="B5311" s="10"/>
    </row>
    <row r="5312" spans="2:2">
      <c r="B5312" s="10"/>
    </row>
    <row r="5313" spans="2:2">
      <c r="B5313" s="10"/>
    </row>
    <row r="5314" spans="2:2">
      <c r="B5314" s="10"/>
    </row>
    <row r="5315" spans="2:2">
      <c r="B5315" s="10"/>
    </row>
    <row r="5316" spans="2:2">
      <c r="B5316" s="10"/>
    </row>
    <row r="5317" spans="2:2">
      <c r="B5317" s="10"/>
    </row>
    <row r="5318" spans="2:2">
      <c r="B5318" s="10"/>
    </row>
    <row r="5319" spans="2:2">
      <c r="B5319" s="10"/>
    </row>
    <row r="5320" spans="2:2">
      <c r="B5320" s="10"/>
    </row>
    <row r="5321" spans="2:2">
      <c r="B5321" s="10"/>
    </row>
    <row r="5322" spans="2:2">
      <c r="B5322" s="10"/>
    </row>
    <row r="5323" spans="2:2">
      <c r="B5323" s="10"/>
    </row>
    <row r="5324" spans="2:2">
      <c r="B5324" s="10"/>
    </row>
    <row r="5325" spans="2:2">
      <c r="B5325" s="10"/>
    </row>
    <row r="5326" spans="2:2">
      <c r="B5326" s="10"/>
    </row>
    <row r="5327" spans="2:2">
      <c r="B5327" s="10"/>
    </row>
    <row r="5328" spans="2:2">
      <c r="B5328" s="10"/>
    </row>
    <row r="5329" spans="2:2">
      <c r="B5329" s="10"/>
    </row>
    <row r="5330" spans="2:2">
      <c r="B5330" s="10"/>
    </row>
    <row r="5331" spans="2:2">
      <c r="B5331" s="10"/>
    </row>
    <row r="5332" spans="2:2">
      <c r="B5332" s="10"/>
    </row>
    <row r="5333" spans="2:2">
      <c r="B5333" s="10"/>
    </row>
    <row r="5334" spans="2:2">
      <c r="B5334" s="10"/>
    </row>
    <row r="5335" spans="2:2">
      <c r="B5335" s="10"/>
    </row>
    <row r="5336" spans="2:2">
      <c r="B5336" s="10"/>
    </row>
    <row r="5337" spans="2:2">
      <c r="B5337" s="10"/>
    </row>
    <row r="5338" spans="2:2">
      <c r="B5338" s="10"/>
    </row>
    <row r="5339" spans="2:2">
      <c r="B5339" s="10"/>
    </row>
    <row r="5340" spans="2:2">
      <c r="B5340" s="10"/>
    </row>
    <row r="5341" spans="2:2">
      <c r="B5341" s="10"/>
    </row>
    <row r="5342" spans="2:2">
      <c r="B5342" s="10"/>
    </row>
    <row r="5343" spans="2:2">
      <c r="B5343" s="10"/>
    </row>
    <row r="5344" spans="2:2">
      <c r="B5344" s="10"/>
    </row>
    <row r="5345" spans="2:2">
      <c r="B5345" s="10"/>
    </row>
    <row r="5346" spans="2:2">
      <c r="B5346" s="10"/>
    </row>
    <row r="5347" spans="2:2">
      <c r="B5347" s="10"/>
    </row>
    <row r="5348" spans="2:2">
      <c r="B5348" s="10"/>
    </row>
    <row r="5349" spans="2:2">
      <c r="B5349" s="10"/>
    </row>
    <row r="5350" spans="2:2">
      <c r="B5350" s="10"/>
    </row>
    <row r="5351" spans="2:2">
      <c r="B5351" s="10"/>
    </row>
    <row r="5352" spans="2:2">
      <c r="B5352" s="10"/>
    </row>
    <row r="5353" spans="2:2">
      <c r="B5353" s="10"/>
    </row>
    <row r="5354" spans="2:2">
      <c r="B5354" s="10"/>
    </row>
    <row r="5355" spans="2:2">
      <c r="B5355" s="10"/>
    </row>
    <row r="5356" spans="2:2">
      <c r="B5356" s="10"/>
    </row>
    <row r="5357" spans="2:2">
      <c r="B5357" s="10"/>
    </row>
    <row r="5358" spans="2:2">
      <c r="B5358" s="10"/>
    </row>
    <row r="5359" spans="2:2">
      <c r="B5359" s="10"/>
    </row>
    <row r="5360" spans="2:2">
      <c r="B5360" s="10"/>
    </row>
    <row r="5361" spans="2:2">
      <c r="B5361" s="10"/>
    </row>
    <row r="5362" spans="2:2">
      <c r="B5362" s="10"/>
    </row>
    <row r="5363" spans="2:2">
      <c r="B5363" s="10"/>
    </row>
    <row r="5364" spans="2:2">
      <c r="B5364" s="10"/>
    </row>
    <row r="5365" spans="2:2">
      <c r="B5365" s="10"/>
    </row>
    <row r="5366" spans="2:2">
      <c r="B5366" s="10"/>
    </row>
    <row r="5367" spans="2:2">
      <c r="B5367" s="10"/>
    </row>
    <row r="5368" spans="2:2">
      <c r="B5368" s="10"/>
    </row>
    <row r="5369" spans="2:2">
      <c r="B5369" s="10"/>
    </row>
    <row r="5370" spans="2:2">
      <c r="B5370" s="10"/>
    </row>
    <row r="5371" spans="2:2">
      <c r="B5371" s="10"/>
    </row>
    <row r="5372" spans="2:2">
      <c r="B5372" s="10"/>
    </row>
    <row r="5373" spans="2:2">
      <c r="B5373" s="10"/>
    </row>
    <row r="5374" spans="2:2">
      <c r="B5374" s="10"/>
    </row>
    <row r="5375" spans="2:2">
      <c r="B5375" s="10"/>
    </row>
    <row r="5376" spans="2:2">
      <c r="B5376" s="10"/>
    </row>
    <row r="5377" spans="2:2">
      <c r="B5377" s="10"/>
    </row>
    <row r="5378" spans="2:2">
      <c r="B5378" s="10"/>
    </row>
    <row r="5379" spans="2:2">
      <c r="B5379" s="10"/>
    </row>
    <row r="5380" spans="2:2">
      <c r="B5380" s="10"/>
    </row>
    <row r="5381" spans="2:2">
      <c r="B5381" s="10"/>
    </row>
    <row r="5382" spans="2:2">
      <c r="B5382" s="10"/>
    </row>
    <row r="5383" spans="2:2">
      <c r="B5383" s="10"/>
    </row>
    <row r="5384" spans="2:2">
      <c r="B5384" s="10"/>
    </row>
    <row r="5385" spans="2:2">
      <c r="B5385" s="10"/>
    </row>
    <row r="5386" spans="2:2">
      <c r="B5386" s="10"/>
    </row>
    <row r="5387" spans="2:2">
      <c r="B5387" s="10"/>
    </row>
    <row r="5388" spans="2:2">
      <c r="B5388" s="10"/>
    </row>
    <row r="5389" spans="2:2">
      <c r="B5389" s="10"/>
    </row>
    <row r="5390" spans="2:2">
      <c r="B5390" s="10"/>
    </row>
    <row r="5391" spans="2:2">
      <c r="B5391" s="10"/>
    </row>
    <row r="5392" spans="2:2">
      <c r="B5392" s="10"/>
    </row>
    <row r="5393" spans="2:2">
      <c r="B5393" s="10"/>
    </row>
    <row r="5394" spans="2:2">
      <c r="B5394" s="10"/>
    </row>
    <row r="5395" spans="2:2">
      <c r="B5395" s="10"/>
    </row>
    <row r="5396" spans="2:2">
      <c r="B5396" s="10"/>
    </row>
    <row r="5397" spans="2:2">
      <c r="B5397" s="10"/>
    </row>
    <row r="5398" spans="2:2">
      <c r="B5398" s="10"/>
    </row>
    <row r="5399" spans="2:2">
      <c r="B5399" s="10"/>
    </row>
    <row r="5400" spans="2:2">
      <c r="B5400" s="10"/>
    </row>
    <row r="5401" spans="2:2">
      <c r="B5401" s="10"/>
    </row>
    <row r="5402" spans="2:2">
      <c r="B5402" s="10"/>
    </row>
    <row r="5403" spans="2:2">
      <c r="B5403" s="10"/>
    </row>
    <row r="5404" spans="2:2">
      <c r="B5404" s="10"/>
    </row>
    <row r="5405" spans="2:2">
      <c r="B5405" s="10"/>
    </row>
    <row r="5406" spans="2:2">
      <c r="B5406" s="10"/>
    </row>
    <row r="5407" spans="2:2">
      <c r="B5407" s="10"/>
    </row>
    <row r="5408" spans="2:2">
      <c r="B5408" s="10"/>
    </row>
    <row r="5409" spans="2:2">
      <c r="B5409" s="10"/>
    </row>
    <row r="5410" spans="2:2">
      <c r="B5410" s="10"/>
    </row>
    <row r="5411" spans="2:2">
      <c r="B5411" s="10"/>
    </row>
    <row r="5412" spans="2:2">
      <c r="B5412" s="10"/>
    </row>
    <row r="5413" spans="2:2">
      <c r="B5413" s="10"/>
    </row>
    <row r="5414" spans="2:2">
      <c r="B5414" s="10"/>
    </row>
    <row r="5415" spans="2:2">
      <c r="B5415" s="10"/>
    </row>
    <row r="5416" spans="2:2">
      <c r="B5416" s="10"/>
    </row>
    <row r="5417" spans="2:2">
      <c r="B5417" s="10"/>
    </row>
    <row r="5418" spans="2:2">
      <c r="B5418" s="10"/>
    </row>
    <row r="5419" spans="2:2">
      <c r="B5419" s="10"/>
    </row>
    <row r="5420" spans="2:2">
      <c r="B5420" s="10"/>
    </row>
    <row r="5421" spans="2:2">
      <c r="B5421" s="10"/>
    </row>
    <row r="5422" spans="2:2">
      <c r="B5422" s="10"/>
    </row>
    <row r="5423" spans="2:2">
      <c r="B5423" s="10"/>
    </row>
    <row r="5424" spans="2:2">
      <c r="B5424" s="10"/>
    </row>
    <row r="5425" spans="2:2">
      <c r="B5425" s="10"/>
    </row>
    <row r="5426" spans="2:2">
      <c r="B5426" s="10"/>
    </row>
    <row r="5427" spans="2:2">
      <c r="B5427" s="10"/>
    </row>
    <row r="5428" spans="2:2">
      <c r="B5428" s="10"/>
    </row>
    <row r="5429" spans="2:2">
      <c r="B5429" s="10"/>
    </row>
    <row r="5430" spans="2:2">
      <c r="B5430" s="10"/>
    </row>
    <row r="5431" spans="2:2">
      <c r="B5431" s="10"/>
    </row>
    <row r="5432" spans="2:2">
      <c r="B5432" s="10"/>
    </row>
    <row r="5433" spans="2:2">
      <c r="B5433" s="10"/>
    </row>
    <row r="5434" spans="2:2">
      <c r="B5434" s="10"/>
    </row>
    <row r="5435" spans="2:2">
      <c r="B5435" s="10"/>
    </row>
    <row r="5436" spans="2:2">
      <c r="B5436" s="10"/>
    </row>
    <row r="5437" spans="2:2">
      <c r="B5437" s="10"/>
    </row>
    <row r="5438" spans="2:2">
      <c r="B5438" s="10"/>
    </row>
    <row r="5439" spans="2:2">
      <c r="B5439" s="10"/>
    </row>
    <row r="5440" spans="2:2">
      <c r="B5440" s="10"/>
    </row>
    <row r="5441" spans="2:2">
      <c r="B5441" s="10"/>
    </row>
    <row r="5442" spans="2:2">
      <c r="B5442" s="10"/>
    </row>
    <row r="5443" spans="2:2">
      <c r="B5443" s="10"/>
    </row>
    <row r="5444" spans="2:2">
      <c r="B5444" s="10"/>
    </row>
    <row r="5445" spans="2:2">
      <c r="B5445" s="10"/>
    </row>
    <row r="5446" spans="2:2">
      <c r="B5446" s="10"/>
    </row>
    <row r="5447" spans="2:2">
      <c r="B5447" s="10"/>
    </row>
    <row r="5448" spans="2:2">
      <c r="B5448" s="10"/>
    </row>
    <row r="5449" spans="2:2">
      <c r="B5449" s="10"/>
    </row>
    <row r="5450" spans="2:2">
      <c r="B5450" s="10"/>
    </row>
    <row r="5451" spans="2:2">
      <c r="B5451" s="10"/>
    </row>
    <row r="5452" spans="2:2">
      <c r="B5452" s="10"/>
    </row>
    <row r="5453" spans="2:2">
      <c r="B5453" s="10"/>
    </row>
    <row r="5454" spans="2:2">
      <c r="B5454" s="10"/>
    </row>
    <row r="5455" spans="2:2">
      <c r="B5455" s="10"/>
    </row>
    <row r="5456" spans="2:2">
      <c r="B5456" s="10"/>
    </row>
    <row r="5457" spans="2:2">
      <c r="B5457" s="10"/>
    </row>
    <row r="5458" spans="2:2">
      <c r="B5458" s="10"/>
    </row>
    <row r="5459" spans="2:2">
      <c r="B5459" s="10"/>
    </row>
    <row r="5460" spans="2:2">
      <c r="B5460" s="10"/>
    </row>
    <row r="5461" spans="2:2">
      <c r="B5461" s="10"/>
    </row>
    <row r="5462" spans="2:2">
      <c r="B5462" s="10"/>
    </row>
    <row r="5463" spans="2:2">
      <c r="B5463" s="10"/>
    </row>
    <row r="5464" spans="2:2">
      <c r="B5464" s="10"/>
    </row>
    <row r="5465" spans="2:2">
      <c r="B5465" s="10"/>
    </row>
    <row r="5466" spans="2:2">
      <c r="B5466" s="10"/>
    </row>
    <row r="5467" spans="2:2">
      <c r="B5467" s="10"/>
    </row>
    <row r="5468" spans="2:2">
      <c r="B5468" s="10"/>
    </row>
    <row r="5469" spans="2:2">
      <c r="B5469" s="10"/>
    </row>
    <row r="5470" spans="2:2">
      <c r="B5470" s="10"/>
    </row>
    <row r="5471" spans="2:2">
      <c r="B5471" s="10"/>
    </row>
    <row r="5472" spans="2:2">
      <c r="B5472" s="10"/>
    </row>
    <row r="5473" spans="2:2">
      <c r="B5473" s="10"/>
    </row>
    <row r="5474" spans="2:2">
      <c r="B5474" s="10"/>
    </row>
    <row r="5475" spans="2:2">
      <c r="B5475" s="10"/>
    </row>
    <row r="5476" spans="2:2">
      <c r="B5476" s="10"/>
    </row>
    <row r="5477" spans="2:2">
      <c r="B5477" s="10"/>
    </row>
    <row r="5478" spans="2:2">
      <c r="B5478" s="10"/>
    </row>
    <row r="5479" spans="2:2">
      <c r="B5479" s="10"/>
    </row>
    <row r="5480" spans="2:2">
      <c r="B5480" s="10"/>
    </row>
    <row r="5481" spans="2:2">
      <c r="B5481" s="10"/>
    </row>
    <row r="5482" spans="2:2">
      <c r="B5482" s="10"/>
    </row>
    <row r="5483" spans="2:2">
      <c r="B5483" s="10"/>
    </row>
    <row r="5484" spans="2:2">
      <c r="B5484" s="10"/>
    </row>
    <row r="5485" spans="2:2">
      <c r="B5485" s="10"/>
    </row>
    <row r="5486" spans="2:2">
      <c r="B5486" s="10"/>
    </row>
    <row r="5487" spans="2:2">
      <c r="B5487" s="10"/>
    </row>
    <row r="5488" spans="2:2">
      <c r="B5488" s="10"/>
    </row>
    <row r="5489" spans="2:2">
      <c r="B5489" s="10"/>
    </row>
    <row r="5490" spans="2:2">
      <c r="B5490" s="10"/>
    </row>
    <row r="5491" spans="2:2">
      <c r="B5491" s="10"/>
    </row>
    <row r="5492" spans="2:2">
      <c r="B5492" s="10"/>
    </row>
    <row r="5493" spans="2:2">
      <c r="B5493" s="10"/>
    </row>
    <row r="5494" spans="2:2">
      <c r="B5494" s="10"/>
    </row>
    <row r="5495" spans="2:2">
      <c r="B5495" s="10"/>
    </row>
    <row r="5496" spans="2:2">
      <c r="B5496" s="10"/>
    </row>
    <row r="5497" spans="2:2">
      <c r="B5497" s="10"/>
    </row>
    <row r="5498" spans="2:2">
      <c r="B5498" s="10"/>
    </row>
    <row r="5499" spans="2:2">
      <c r="B5499" s="10"/>
    </row>
    <row r="5500" spans="2:2">
      <c r="B5500" s="10"/>
    </row>
    <row r="5501" spans="2:2">
      <c r="B5501" s="10"/>
    </row>
    <row r="5502" spans="2:2">
      <c r="B5502" s="10"/>
    </row>
    <row r="5503" spans="2:2">
      <c r="B5503" s="10"/>
    </row>
    <row r="5504" spans="2:2">
      <c r="B5504" s="10"/>
    </row>
    <row r="5505" spans="2:2">
      <c r="B5505" s="10"/>
    </row>
    <row r="5506" spans="2:2">
      <c r="B5506" s="10"/>
    </row>
    <row r="5507" spans="2:2">
      <c r="B5507" s="10"/>
    </row>
    <row r="5508" spans="2:2">
      <c r="B5508" s="10"/>
    </row>
    <row r="5509" spans="2:2">
      <c r="B5509" s="10"/>
    </row>
    <row r="5510" spans="2:2">
      <c r="B5510" s="10"/>
    </row>
    <row r="5511" spans="2:2">
      <c r="B5511" s="10"/>
    </row>
    <row r="5512" spans="2:2">
      <c r="B5512" s="10"/>
    </row>
    <row r="5513" spans="2:2">
      <c r="B5513" s="10"/>
    </row>
    <row r="5514" spans="2:2">
      <c r="B5514" s="10"/>
    </row>
    <row r="5515" spans="2:2">
      <c r="B5515" s="10"/>
    </row>
    <row r="5516" spans="2:2">
      <c r="B5516" s="10"/>
    </row>
    <row r="5517" spans="2:2">
      <c r="B5517" s="10"/>
    </row>
    <row r="5518" spans="2:2">
      <c r="B5518" s="10"/>
    </row>
    <row r="5519" spans="2:2">
      <c r="B5519" s="10"/>
    </row>
    <row r="5520" spans="2:2">
      <c r="B5520" s="10"/>
    </row>
    <row r="5521" spans="2:2">
      <c r="B5521" s="10"/>
    </row>
    <row r="5522" spans="2:2">
      <c r="B5522" s="10"/>
    </row>
    <row r="5523" spans="2:2">
      <c r="B5523" s="10"/>
    </row>
    <row r="5524" spans="2:2">
      <c r="B5524" s="10"/>
    </row>
    <row r="5525" spans="2:2">
      <c r="B5525" s="10"/>
    </row>
    <row r="5526" spans="2:2">
      <c r="B5526" s="10"/>
    </row>
    <row r="5527" spans="2:2">
      <c r="B5527" s="10"/>
    </row>
    <row r="5528" spans="2:2">
      <c r="B5528" s="10"/>
    </row>
    <row r="5529" spans="2:2">
      <c r="B5529" s="10"/>
    </row>
    <row r="5530" spans="2:2">
      <c r="B5530" s="10"/>
    </row>
    <row r="5531" spans="2:2">
      <c r="B5531" s="10"/>
    </row>
    <row r="5532" spans="2:2">
      <c r="B5532" s="10"/>
    </row>
    <row r="5533" spans="2:2">
      <c r="B5533" s="10"/>
    </row>
    <row r="5534" spans="2:2">
      <c r="B5534" s="10"/>
    </row>
    <row r="5535" spans="2:2">
      <c r="B5535" s="10"/>
    </row>
    <row r="5536" spans="2:2">
      <c r="B5536" s="10"/>
    </row>
    <row r="5537" spans="2:2">
      <c r="B5537" s="10"/>
    </row>
    <row r="5538" spans="2:2">
      <c r="B5538" s="10"/>
    </row>
    <row r="5539" spans="2:2">
      <c r="B5539" s="10"/>
    </row>
    <row r="5540" spans="2:2">
      <c r="B5540" s="10"/>
    </row>
    <row r="5541" spans="2:2">
      <c r="B5541" s="10"/>
    </row>
    <row r="5542" spans="2:2">
      <c r="B5542" s="10"/>
    </row>
    <row r="5543" spans="2:2">
      <c r="B5543" s="10"/>
    </row>
    <row r="5544" spans="2:2">
      <c r="B5544" s="10"/>
    </row>
    <row r="5545" spans="2:2">
      <c r="B5545" s="10"/>
    </row>
    <row r="5546" spans="2:2">
      <c r="B5546" s="10"/>
    </row>
    <row r="5547" spans="2:2">
      <c r="B5547" s="10"/>
    </row>
    <row r="5548" spans="2:2">
      <c r="B5548" s="10"/>
    </row>
    <row r="5549" spans="2:2">
      <c r="B5549" s="10"/>
    </row>
    <row r="5550" spans="2:2">
      <c r="B5550" s="10"/>
    </row>
    <row r="5551" spans="2:2">
      <c r="B5551" s="10"/>
    </row>
    <row r="5552" spans="2:2">
      <c r="B5552" s="10"/>
    </row>
    <row r="5553" spans="2:2">
      <c r="B5553" s="10"/>
    </row>
    <row r="5554" spans="2:2">
      <c r="B5554" s="10"/>
    </row>
    <row r="5555" spans="2:2">
      <c r="B5555" s="10"/>
    </row>
    <row r="5556" spans="2:2">
      <c r="B5556" s="10"/>
    </row>
    <row r="5557" spans="2:2">
      <c r="B5557" s="10"/>
    </row>
    <row r="5558" spans="2:2">
      <c r="B5558" s="10"/>
    </row>
    <row r="5559" spans="2:2">
      <c r="B5559" s="10"/>
    </row>
    <row r="5560" spans="2:2">
      <c r="B5560" s="10"/>
    </row>
    <row r="5561" spans="2:2">
      <c r="B5561" s="10"/>
    </row>
    <row r="5562" spans="2:2">
      <c r="B5562" s="10"/>
    </row>
    <row r="5563" spans="2:2">
      <c r="B5563" s="10"/>
    </row>
    <row r="5564" spans="2:2">
      <c r="B5564" s="10"/>
    </row>
    <row r="5565" spans="2:2">
      <c r="B5565" s="10"/>
    </row>
    <row r="5566" spans="2:2">
      <c r="B5566" s="10"/>
    </row>
    <row r="5567" spans="2:2">
      <c r="B5567" s="10"/>
    </row>
    <row r="5568" spans="2:2">
      <c r="B5568" s="10"/>
    </row>
    <row r="5569" spans="2:2">
      <c r="B5569" s="10"/>
    </row>
    <row r="5570" spans="2:2">
      <c r="B5570" s="10"/>
    </row>
    <row r="5571" spans="2:2">
      <c r="B5571" s="10"/>
    </row>
    <row r="5572" spans="2:2">
      <c r="B5572" s="10"/>
    </row>
    <row r="5573" spans="2:2">
      <c r="B5573" s="10"/>
    </row>
    <row r="5574" spans="2:2">
      <c r="B5574" s="10"/>
    </row>
    <row r="5575" spans="2:2">
      <c r="B5575" s="10"/>
    </row>
    <row r="5576" spans="2:2">
      <c r="B5576" s="10"/>
    </row>
    <row r="5577" spans="2:2">
      <c r="B5577" s="10"/>
    </row>
    <row r="5578" spans="2:2">
      <c r="B5578" s="10"/>
    </row>
    <row r="5579" spans="2:2">
      <c r="B5579" s="10"/>
    </row>
    <row r="5580" spans="2:2">
      <c r="B5580" s="10"/>
    </row>
    <row r="5581" spans="2:2">
      <c r="B5581" s="10"/>
    </row>
    <row r="5582" spans="2:2">
      <c r="B5582" s="10"/>
    </row>
    <row r="5583" spans="2:2">
      <c r="B5583" s="10"/>
    </row>
    <row r="5584" spans="2:2">
      <c r="B5584" s="10"/>
    </row>
    <row r="5585" spans="2:2">
      <c r="B5585" s="10"/>
    </row>
    <row r="5586" spans="2:2">
      <c r="B5586" s="10"/>
    </row>
    <row r="5587" spans="2:2">
      <c r="B5587" s="10"/>
    </row>
    <row r="5588" spans="2:2">
      <c r="B5588" s="10"/>
    </row>
    <row r="5589" spans="2:2">
      <c r="B5589" s="10"/>
    </row>
    <row r="5590" spans="2:2">
      <c r="B5590" s="10"/>
    </row>
    <row r="5591" spans="2:2">
      <c r="B5591" s="10"/>
    </row>
    <row r="5592" spans="2:2">
      <c r="B5592" s="10"/>
    </row>
    <row r="5593" spans="2:2">
      <c r="B5593" s="10"/>
    </row>
    <row r="5594" spans="2:2">
      <c r="B5594" s="10"/>
    </row>
    <row r="5595" spans="2:2">
      <c r="B5595" s="10"/>
    </row>
    <row r="5596" spans="2:2">
      <c r="B5596" s="10"/>
    </row>
    <row r="5597" spans="2:2">
      <c r="B5597" s="10"/>
    </row>
    <row r="5598" spans="2:2">
      <c r="B5598" s="10"/>
    </row>
    <row r="5599" spans="2:2">
      <c r="B5599" s="10"/>
    </row>
    <row r="5600" spans="2:2">
      <c r="B5600" s="10"/>
    </row>
    <row r="5601" spans="2:2">
      <c r="B5601" s="10"/>
    </row>
    <row r="5602" spans="2:2">
      <c r="B5602" s="10"/>
    </row>
    <row r="5603" spans="2:2">
      <c r="B5603" s="10"/>
    </row>
    <row r="5604" spans="2:2">
      <c r="B5604" s="10"/>
    </row>
    <row r="5605" spans="2:2">
      <c r="B5605" s="10"/>
    </row>
    <row r="5606" spans="2:2">
      <c r="B5606" s="10"/>
    </row>
    <row r="5607" spans="2:2">
      <c r="B5607" s="10"/>
    </row>
    <row r="5608" spans="2:2">
      <c r="B5608" s="10"/>
    </row>
    <row r="5609" spans="2:2">
      <c r="B5609" s="10"/>
    </row>
    <row r="5610" spans="2:2">
      <c r="B5610" s="10"/>
    </row>
    <row r="5611" spans="2:2">
      <c r="B5611" s="10"/>
    </row>
    <row r="5612" spans="2:2">
      <c r="B5612" s="10"/>
    </row>
    <row r="5613" spans="2:2">
      <c r="B5613" s="10"/>
    </row>
    <row r="5614" spans="2:2">
      <c r="B5614" s="10"/>
    </row>
    <row r="5615" spans="2:2">
      <c r="B5615" s="10"/>
    </row>
    <row r="5616" spans="2:2">
      <c r="B5616" s="10"/>
    </row>
    <row r="5617" spans="2:2">
      <c r="B5617" s="10"/>
    </row>
    <row r="5618" spans="2:2">
      <c r="B5618" s="10"/>
    </row>
    <row r="5619" spans="2:2">
      <c r="B5619" s="10"/>
    </row>
    <row r="5620" spans="2:2">
      <c r="B5620" s="10"/>
    </row>
    <row r="5621" spans="2:2">
      <c r="B5621" s="10"/>
    </row>
    <row r="5622" spans="2:2">
      <c r="B5622" s="10"/>
    </row>
    <row r="5623" spans="2:2">
      <c r="B5623" s="10"/>
    </row>
    <row r="5624" spans="2:2">
      <c r="B5624" s="10"/>
    </row>
    <row r="5625" spans="2:2">
      <c r="B5625" s="10"/>
    </row>
    <row r="5626" spans="2:2">
      <c r="B5626" s="10"/>
    </row>
    <row r="5627" spans="2:2">
      <c r="B5627" s="10"/>
    </row>
    <row r="5628" spans="2:2">
      <c r="B5628" s="10"/>
    </row>
    <row r="5629" spans="2:2">
      <c r="B5629" s="10"/>
    </row>
    <row r="5630" spans="2:2">
      <c r="B5630" s="10"/>
    </row>
    <row r="5631" spans="2:2">
      <c r="B5631" s="10"/>
    </row>
    <row r="5632" spans="2:2">
      <c r="B5632" s="10"/>
    </row>
    <row r="5633" spans="2:2">
      <c r="B5633" s="10"/>
    </row>
    <row r="5634" spans="2:2">
      <c r="B5634" s="10"/>
    </row>
    <row r="5635" spans="2:2">
      <c r="B5635" s="10"/>
    </row>
    <row r="5636" spans="2:2">
      <c r="B5636" s="10"/>
    </row>
    <row r="5637" spans="2:2">
      <c r="B5637" s="10"/>
    </row>
    <row r="5638" spans="2:2">
      <c r="B5638" s="10"/>
    </row>
    <row r="5639" spans="2:2">
      <c r="B5639" s="10"/>
    </row>
    <row r="5640" spans="2:2">
      <c r="B5640" s="10"/>
    </row>
    <row r="5641" spans="2:2">
      <c r="B5641" s="10"/>
    </row>
    <row r="5642" spans="2:2">
      <c r="B5642" s="10"/>
    </row>
    <row r="5643" spans="2:2">
      <c r="B5643" s="10"/>
    </row>
    <row r="5644" spans="2:2">
      <c r="B5644" s="10"/>
    </row>
    <row r="5645" spans="2:2">
      <c r="B5645" s="10"/>
    </row>
    <row r="5646" spans="2:2">
      <c r="B5646" s="10"/>
    </row>
    <row r="5647" spans="2:2">
      <c r="B5647" s="10"/>
    </row>
    <row r="5648" spans="2:2">
      <c r="B5648" s="10"/>
    </row>
    <row r="5649" spans="2:2">
      <c r="B5649" s="10"/>
    </row>
    <row r="5650" spans="2:2">
      <c r="B5650" s="10"/>
    </row>
    <row r="5651" spans="2:2">
      <c r="B5651" s="10"/>
    </row>
    <row r="5652" spans="2:2">
      <c r="B5652" s="10"/>
    </row>
    <row r="5653" spans="2:2">
      <c r="B5653" s="10"/>
    </row>
    <row r="5654" spans="2:2">
      <c r="B5654" s="10"/>
    </row>
    <row r="5655" spans="2:2">
      <c r="B5655" s="10"/>
    </row>
    <row r="5656" spans="2:2">
      <c r="B5656" s="10"/>
    </row>
    <row r="5657" spans="2:2">
      <c r="B5657" s="10"/>
    </row>
    <row r="5658" spans="2:2">
      <c r="B5658" s="10"/>
    </row>
    <row r="5659" spans="2:2">
      <c r="B5659" s="10"/>
    </row>
    <row r="5660" spans="2:2">
      <c r="B5660" s="10"/>
    </row>
    <row r="5661" spans="2:2">
      <c r="B5661" s="10"/>
    </row>
    <row r="5662" spans="2:2">
      <c r="B5662" s="10"/>
    </row>
    <row r="5663" spans="2:2">
      <c r="B5663" s="10"/>
    </row>
    <row r="5664" spans="2:2">
      <c r="B5664" s="10"/>
    </row>
    <row r="5665" spans="2:2">
      <c r="B5665" s="10"/>
    </row>
    <row r="5666" spans="2:2">
      <c r="B5666" s="10"/>
    </row>
    <row r="5667" spans="2:2">
      <c r="B5667" s="10"/>
    </row>
    <row r="5668" spans="2:2">
      <c r="B5668" s="10"/>
    </row>
    <row r="5669" spans="2:2">
      <c r="B5669" s="10"/>
    </row>
    <row r="5670" spans="2:2">
      <c r="B5670" s="10"/>
    </row>
    <row r="5671" spans="2:2">
      <c r="B5671" s="10"/>
    </row>
    <row r="5672" spans="2:2">
      <c r="B5672" s="10"/>
    </row>
    <row r="5673" spans="2:2">
      <c r="B5673" s="10"/>
    </row>
    <row r="5674" spans="2:2">
      <c r="B5674" s="10"/>
    </row>
    <row r="5675" spans="2:2">
      <c r="B5675" s="10"/>
    </row>
    <row r="5676" spans="2:2">
      <c r="B5676" s="10"/>
    </row>
    <row r="5677" spans="2:2">
      <c r="B5677" s="10"/>
    </row>
    <row r="5678" spans="2:2">
      <c r="B5678" s="10"/>
    </row>
    <row r="5679" spans="2:2">
      <c r="B5679" s="10"/>
    </row>
    <row r="5680" spans="2:2">
      <c r="B5680" s="10"/>
    </row>
    <row r="5681" spans="2:2">
      <c r="B5681" s="10"/>
    </row>
    <row r="5682" spans="2:2">
      <c r="B5682" s="10"/>
    </row>
    <row r="5683" spans="2:2">
      <c r="B5683" s="10"/>
    </row>
    <row r="5684" spans="2:2">
      <c r="B5684" s="10"/>
    </row>
    <row r="5685" spans="2:2">
      <c r="B5685" s="10"/>
    </row>
    <row r="5686" spans="2:2">
      <c r="B5686" s="10"/>
    </row>
    <row r="5687" spans="2:2">
      <c r="B5687" s="10"/>
    </row>
    <row r="5688" spans="2:2">
      <c r="B5688" s="10"/>
    </row>
    <row r="5689" spans="2:2">
      <c r="B5689" s="10"/>
    </row>
    <row r="5690" spans="2:2">
      <c r="B5690" s="10"/>
    </row>
    <row r="5691" spans="2:2">
      <c r="B5691" s="10"/>
    </row>
    <row r="5692" spans="2:2">
      <c r="B5692" s="10"/>
    </row>
    <row r="5693" spans="2:2">
      <c r="B5693" s="10"/>
    </row>
    <row r="5694" spans="2:2">
      <c r="B5694" s="10"/>
    </row>
    <row r="5695" spans="2:2">
      <c r="B5695" s="10"/>
    </row>
    <row r="5696" spans="2:2">
      <c r="B5696" s="10"/>
    </row>
    <row r="5697" spans="2:2">
      <c r="B5697" s="10"/>
    </row>
    <row r="5698" spans="2:2">
      <c r="B5698" s="10"/>
    </row>
    <row r="5699" spans="2:2">
      <c r="B5699" s="10"/>
    </row>
    <row r="5700" spans="2:2">
      <c r="B5700" s="10"/>
    </row>
    <row r="5701" spans="2:2">
      <c r="B5701" s="10"/>
    </row>
    <row r="5702" spans="2:2">
      <c r="B5702" s="10"/>
    </row>
    <row r="5703" spans="2:2">
      <c r="B5703" s="10"/>
    </row>
    <row r="5704" spans="2:2">
      <c r="B5704" s="10"/>
    </row>
    <row r="5705" spans="2:2">
      <c r="B5705" s="10"/>
    </row>
    <row r="5706" spans="2:2">
      <c r="B5706" s="10"/>
    </row>
    <row r="5707" spans="2:2">
      <c r="B5707" s="10"/>
    </row>
    <row r="5708" spans="2:2">
      <c r="B5708" s="10"/>
    </row>
    <row r="5709" spans="2:2">
      <c r="B5709" s="10"/>
    </row>
    <row r="5710" spans="2:2">
      <c r="B5710" s="10"/>
    </row>
    <row r="5711" spans="2:2">
      <c r="B5711" s="10"/>
    </row>
    <row r="5712" spans="2:2">
      <c r="B5712" s="10"/>
    </row>
    <row r="5713" spans="2:2">
      <c r="B5713" s="10"/>
    </row>
    <row r="5714" spans="2:2">
      <c r="B5714" s="10"/>
    </row>
    <row r="5715" spans="2:2">
      <c r="B5715" s="10"/>
    </row>
    <row r="5716" spans="2:2">
      <c r="B5716" s="10"/>
    </row>
    <row r="5717" spans="2:2">
      <c r="B5717" s="10"/>
    </row>
    <row r="5718" spans="2:2">
      <c r="B5718" s="10"/>
    </row>
    <row r="5719" spans="2:2">
      <c r="B5719" s="10"/>
    </row>
    <row r="5720" spans="2:2">
      <c r="B5720" s="10"/>
    </row>
    <row r="5721" spans="2:2">
      <c r="B5721" s="10"/>
    </row>
    <row r="5722" spans="2:2">
      <c r="B5722" s="10"/>
    </row>
    <row r="5723" spans="2:2">
      <c r="B5723" s="10"/>
    </row>
    <row r="5724" spans="2:2">
      <c r="B5724" s="10"/>
    </row>
    <row r="5725" spans="2:2">
      <c r="B5725" s="10"/>
    </row>
    <row r="5726" spans="2:2">
      <c r="B5726" s="10"/>
    </row>
    <row r="5727" spans="2:2">
      <c r="B5727" s="10"/>
    </row>
    <row r="5728" spans="2:2">
      <c r="B5728" s="10"/>
    </row>
    <row r="5729" spans="2:2">
      <c r="B5729" s="10"/>
    </row>
    <row r="5730" spans="2:2">
      <c r="B5730" s="10"/>
    </row>
    <row r="5731" spans="2:2">
      <c r="B5731" s="10"/>
    </row>
    <row r="5732" spans="2:2">
      <c r="B5732" s="10"/>
    </row>
    <row r="5733" spans="2:2">
      <c r="B5733" s="10"/>
    </row>
    <row r="5734" spans="2:2">
      <c r="B5734" s="10"/>
    </row>
    <row r="5735" spans="2:2">
      <c r="B5735" s="10"/>
    </row>
    <row r="5736" spans="2:2">
      <c r="B5736" s="10"/>
    </row>
    <row r="5737" spans="2:2">
      <c r="B5737" s="10"/>
    </row>
    <row r="5738" spans="2:2">
      <c r="B5738" s="10"/>
    </row>
    <row r="5739" spans="2:2">
      <c r="B5739" s="10"/>
    </row>
    <row r="5740" spans="2:2">
      <c r="B5740" s="10"/>
    </row>
    <row r="5741" spans="2:2">
      <c r="B5741" s="10"/>
    </row>
    <row r="5742" spans="2:2">
      <c r="B5742" s="10"/>
    </row>
    <row r="5743" spans="2:2">
      <c r="B5743" s="10"/>
    </row>
    <row r="5744" spans="2:2">
      <c r="B5744" s="10"/>
    </row>
    <row r="5745" spans="2:2">
      <c r="B5745" s="10"/>
    </row>
    <row r="5746" spans="2:2">
      <c r="B5746" s="10"/>
    </row>
    <row r="5747" spans="2:2">
      <c r="B5747" s="10"/>
    </row>
    <row r="5748" spans="2:2">
      <c r="B5748" s="10"/>
    </row>
    <row r="5749" spans="2:2">
      <c r="B5749" s="10"/>
    </row>
    <row r="5750" spans="2:2">
      <c r="B5750" s="10"/>
    </row>
    <row r="5751" spans="2:2">
      <c r="B5751" s="10"/>
    </row>
    <row r="5752" spans="2:2">
      <c r="B5752" s="10"/>
    </row>
    <row r="5753" spans="2:2">
      <c r="B5753" s="10"/>
    </row>
    <row r="5754" spans="2:2">
      <c r="B5754" s="10"/>
    </row>
    <row r="5755" spans="2:2">
      <c r="B5755" s="10"/>
    </row>
    <row r="5756" spans="2:2">
      <c r="B5756" s="10"/>
    </row>
    <row r="5757" spans="2:2">
      <c r="B5757" s="10"/>
    </row>
    <row r="5758" spans="2:2">
      <c r="B5758" s="10"/>
    </row>
    <row r="5759" spans="2:2">
      <c r="B5759" s="10"/>
    </row>
    <row r="5760" spans="2:2">
      <c r="B5760" s="10"/>
    </row>
    <row r="5761" spans="2:2">
      <c r="B5761" s="10"/>
    </row>
    <row r="5762" spans="2:2">
      <c r="B5762" s="10"/>
    </row>
    <row r="5763" spans="2:2">
      <c r="B5763" s="10"/>
    </row>
    <row r="5764" spans="2:2">
      <c r="B5764" s="10"/>
    </row>
    <row r="5765" spans="2:2">
      <c r="B5765" s="10"/>
    </row>
    <row r="5766" spans="2:2">
      <c r="B5766" s="10"/>
    </row>
    <row r="5767" spans="2:2">
      <c r="B5767" s="10"/>
    </row>
    <row r="5768" spans="2:2">
      <c r="B5768" s="10"/>
    </row>
    <row r="5769" spans="2:2">
      <c r="B5769" s="10"/>
    </row>
    <row r="5770" spans="2:2">
      <c r="B5770" s="10"/>
    </row>
    <row r="5771" spans="2:2">
      <c r="B5771" s="10"/>
    </row>
    <row r="5772" spans="2:2">
      <c r="B5772" s="10"/>
    </row>
    <row r="5773" spans="2:2">
      <c r="B5773" s="10"/>
    </row>
    <row r="5774" spans="2:2">
      <c r="B5774" s="10"/>
    </row>
    <row r="5775" spans="2:2">
      <c r="B5775" s="10"/>
    </row>
    <row r="5776" spans="2:2">
      <c r="B5776" s="10"/>
    </row>
    <row r="5777" spans="2:2">
      <c r="B5777" s="10"/>
    </row>
    <row r="5778" spans="2:2">
      <c r="B5778" s="10"/>
    </row>
    <row r="5779" spans="2:2">
      <c r="B5779" s="10"/>
    </row>
    <row r="5780" spans="2:2">
      <c r="B5780" s="10"/>
    </row>
    <row r="5781" spans="2:2">
      <c r="B5781" s="10"/>
    </row>
    <row r="5782" spans="2:2">
      <c r="B5782" s="10"/>
    </row>
    <row r="5783" spans="2:2">
      <c r="B5783" s="10"/>
    </row>
    <row r="5784" spans="2:2">
      <c r="B5784" s="10"/>
    </row>
    <row r="5785" spans="2:2">
      <c r="B5785" s="10"/>
    </row>
    <row r="5786" spans="2:2">
      <c r="B5786" s="10"/>
    </row>
    <row r="5787" spans="2:2">
      <c r="B5787" s="10"/>
    </row>
    <row r="5788" spans="2:2">
      <c r="B5788" s="10"/>
    </row>
    <row r="5789" spans="2:2">
      <c r="B5789" s="10"/>
    </row>
    <row r="5790" spans="2:2">
      <c r="B5790" s="10"/>
    </row>
    <row r="5791" spans="2:2">
      <c r="B5791" s="10"/>
    </row>
    <row r="5792" spans="2:2">
      <c r="B5792" s="10"/>
    </row>
    <row r="5793" spans="2:2">
      <c r="B5793" s="10"/>
    </row>
    <row r="5794" spans="2:2">
      <c r="B5794" s="10"/>
    </row>
    <row r="5795" spans="2:2">
      <c r="B5795" s="10"/>
    </row>
    <row r="5796" spans="2:2">
      <c r="B5796" s="10"/>
    </row>
    <row r="5797" spans="2:2">
      <c r="B5797" s="10"/>
    </row>
    <row r="5798" spans="2:2">
      <c r="B5798" s="10"/>
    </row>
    <row r="5799" spans="2:2">
      <c r="B5799" s="10"/>
    </row>
    <row r="5800" spans="2:2">
      <c r="B5800" s="10"/>
    </row>
    <row r="5801" spans="2:2">
      <c r="B5801" s="10"/>
    </row>
    <row r="5802" spans="2:2">
      <c r="B5802" s="10"/>
    </row>
    <row r="5803" spans="2:2">
      <c r="B5803" s="10"/>
    </row>
    <row r="5804" spans="2:2">
      <c r="B5804" s="10"/>
    </row>
    <row r="5805" spans="2:2">
      <c r="B5805" s="10"/>
    </row>
    <row r="5806" spans="2:2">
      <c r="B5806" s="10"/>
    </row>
    <row r="5807" spans="2:2">
      <c r="B5807" s="10"/>
    </row>
    <row r="5808" spans="2:2">
      <c r="B5808" s="10"/>
    </row>
    <row r="5809" spans="2:2">
      <c r="B5809" s="10"/>
    </row>
    <row r="5810" spans="2:2">
      <c r="B5810" s="10"/>
    </row>
    <row r="5811" spans="2:2">
      <c r="B5811" s="10"/>
    </row>
    <row r="5812" spans="2:2">
      <c r="B5812" s="10"/>
    </row>
    <row r="5813" spans="2:2">
      <c r="B5813" s="10"/>
    </row>
    <row r="5814" spans="2:2">
      <c r="B5814" s="10"/>
    </row>
    <row r="5815" spans="2:2">
      <c r="B5815" s="10"/>
    </row>
    <row r="5816" spans="2:2">
      <c r="B5816" s="10"/>
    </row>
    <row r="5817" spans="2:2">
      <c r="B5817" s="10"/>
    </row>
    <row r="5818" spans="2:2">
      <c r="B5818" s="10"/>
    </row>
    <row r="5819" spans="2:2">
      <c r="B5819" s="10"/>
    </row>
    <row r="5820" spans="2:2">
      <c r="B5820" s="10"/>
    </row>
    <row r="5821" spans="2:2">
      <c r="B5821" s="10"/>
    </row>
    <row r="5822" spans="2:2">
      <c r="B5822" s="10"/>
    </row>
    <row r="5823" spans="2:2">
      <c r="B5823" s="10"/>
    </row>
    <row r="5824" spans="2:2">
      <c r="B5824" s="10"/>
    </row>
    <row r="5825" spans="2:2">
      <c r="B5825" s="10"/>
    </row>
    <row r="5826" spans="2:2">
      <c r="B5826" s="10"/>
    </row>
    <row r="5827" spans="2:2">
      <c r="B5827" s="10"/>
    </row>
    <row r="5828" spans="2:2">
      <c r="B5828" s="10"/>
    </row>
    <row r="5829" spans="2:2">
      <c r="B5829" s="10"/>
    </row>
    <row r="5830" spans="2:2">
      <c r="B5830" s="10"/>
    </row>
    <row r="5831" spans="2:2">
      <c r="B5831" s="10"/>
    </row>
    <row r="5832" spans="2:2">
      <c r="B5832" s="10"/>
    </row>
    <row r="5833" spans="2:2">
      <c r="B5833" s="10"/>
    </row>
    <row r="5834" spans="2:2">
      <c r="B5834" s="10"/>
    </row>
    <row r="5835" spans="2:2">
      <c r="B5835" s="10"/>
    </row>
    <row r="5836" spans="2:2">
      <c r="B5836" s="10"/>
    </row>
    <row r="5837" spans="2:2">
      <c r="B5837" s="10"/>
    </row>
    <row r="5838" spans="2:2">
      <c r="B5838" s="10"/>
    </row>
    <row r="5839" spans="2:2">
      <c r="B5839" s="10"/>
    </row>
    <row r="5840" spans="2:2">
      <c r="B5840" s="10"/>
    </row>
    <row r="5841" spans="2:2">
      <c r="B5841" s="10"/>
    </row>
    <row r="5842" spans="2:2">
      <c r="B5842" s="10"/>
    </row>
    <row r="5843" spans="2:2">
      <c r="B5843" s="10"/>
    </row>
    <row r="5844" spans="2:2">
      <c r="B5844" s="10"/>
    </row>
    <row r="5845" spans="2:2">
      <c r="B5845" s="10"/>
    </row>
    <row r="5846" spans="2:2">
      <c r="B5846" s="10"/>
    </row>
    <row r="5847" spans="2:2">
      <c r="B5847" s="10"/>
    </row>
    <row r="5848" spans="2:2">
      <c r="B5848" s="10"/>
    </row>
    <row r="5849" spans="2:2">
      <c r="B5849" s="10"/>
    </row>
    <row r="5850" spans="2:2">
      <c r="B5850" s="10"/>
    </row>
    <row r="5851" spans="2:2">
      <c r="B5851" s="10"/>
    </row>
    <row r="5852" spans="2:2">
      <c r="B5852" s="10"/>
    </row>
    <row r="5853" spans="2:2">
      <c r="B5853" s="10"/>
    </row>
    <row r="5854" spans="2:2">
      <c r="B5854" s="10"/>
    </row>
    <row r="5855" spans="2:2">
      <c r="B5855" s="10"/>
    </row>
    <row r="5856" spans="2:2">
      <c r="B5856" s="10"/>
    </row>
    <row r="5857" spans="2:2">
      <c r="B5857" s="10"/>
    </row>
    <row r="5858" spans="2:2">
      <c r="B5858" s="10"/>
    </row>
    <row r="5859" spans="2:2">
      <c r="B5859" s="10"/>
    </row>
    <row r="5860" spans="2:2">
      <c r="B5860" s="10"/>
    </row>
    <row r="5861" spans="2:2">
      <c r="B5861" s="10"/>
    </row>
    <row r="5862" spans="2:2">
      <c r="B5862" s="10"/>
    </row>
    <row r="5863" spans="2:2">
      <c r="B5863" s="10"/>
    </row>
    <row r="5864" spans="2:2">
      <c r="B5864" s="10"/>
    </row>
    <row r="5865" spans="2:2">
      <c r="B5865" s="10"/>
    </row>
    <row r="5866" spans="2:2">
      <c r="B5866" s="10"/>
    </row>
    <row r="5867" spans="2:2">
      <c r="B5867" s="10"/>
    </row>
    <row r="5868" spans="2:2">
      <c r="B5868" s="10"/>
    </row>
    <row r="5869" spans="2:2">
      <c r="B5869" s="10"/>
    </row>
    <row r="5870" spans="2:2">
      <c r="B5870" s="10"/>
    </row>
    <row r="5871" spans="2:2">
      <c r="B5871" s="10"/>
    </row>
    <row r="5872" spans="2:2">
      <c r="B5872" s="10"/>
    </row>
    <row r="5873" spans="2:2">
      <c r="B5873" s="10"/>
    </row>
    <row r="5874" spans="2:2">
      <c r="B5874" s="10"/>
    </row>
    <row r="5875" spans="2:2">
      <c r="B5875" s="10"/>
    </row>
    <row r="5876" spans="2:2">
      <c r="B5876" s="10"/>
    </row>
    <row r="5877" spans="2:2">
      <c r="B5877" s="10"/>
    </row>
    <row r="5878" spans="2:2">
      <c r="B5878" s="10"/>
    </row>
    <row r="5879" spans="2:2">
      <c r="B5879" s="10"/>
    </row>
    <row r="5880" spans="2:2">
      <c r="B5880" s="10"/>
    </row>
    <row r="5881" spans="2:2">
      <c r="B5881" s="10"/>
    </row>
    <row r="5882" spans="2:2">
      <c r="B5882" s="10"/>
    </row>
    <row r="5883" spans="2:2">
      <c r="B5883" s="10"/>
    </row>
    <row r="5884" spans="2:2">
      <c r="B5884" s="10"/>
    </row>
    <row r="5885" spans="2:2">
      <c r="B5885" s="10"/>
    </row>
    <row r="5886" spans="2:2">
      <c r="B5886" s="10"/>
    </row>
    <row r="5887" spans="2:2">
      <c r="B5887" s="10"/>
    </row>
    <row r="5888" spans="2:2">
      <c r="B5888" s="10"/>
    </row>
    <row r="5889" spans="2:2">
      <c r="B5889" s="10"/>
    </row>
    <row r="5890" spans="2:2">
      <c r="B5890" s="10"/>
    </row>
    <row r="5891" spans="2:2">
      <c r="B5891" s="10"/>
    </row>
    <row r="5892" spans="2:2">
      <c r="B5892" s="10"/>
    </row>
    <row r="5893" spans="2:2">
      <c r="B5893" s="10"/>
    </row>
    <row r="5894" spans="2:2">
      <c r="B5894" s="10"/>
    </row>
    <row r="5895" spans="2:2">
      <c r="B5895" s="10"/>
    </row>
    <row r="5896" spans="2:2">
      <c r="B5896" s="10"/>
    </row>
    <row r="5897" spans="2:2">
      <c r="B5897" s="10"/>
    </row>
    <row r="5898" spans="2:2">
      <c r="B5898" s="10"/>
    </row>
    <row r="5899" spans="2:2">
      <c r="B5899" s="10"/>
    </row>
    <row r="5900" spans="2:2">
      <c r="B5900" s="10"/>
    </row>
    <row r="5901" spans="2:2">
      <c r="B5901" s="10"/>
    </row>
    <row r="5902" spans="2:2">
      <c r="B5902" s="10"/>
    </row>
    <row r="5903" spans="2:2">
      <c r="B5903" s="10"/>
    </row>
    <row r="5904" spans="2:2">
      <c r="B5904" s="10"/>
    </row>
    <row r="5905" spans="2:2">
      <c r="B5905" s="10"/>
    </row>
    <row r="5906" spans="2:2">
      <c r="B5906" s="10"/>
    </row>
    <row r="5907" spans="2:2">
      <c r="B5907" s="10"/>
    </row>
    <row r="5908" spans="2:2">
      <c r="B5908" s="10"/>
    </row>
    <row r="5909" spans="2:2">
      <c r="B5909" s="10"/>
    </row>
    <row r="5910" spans="2:2">
      <c r="B5910" s="10"/>
    </row>
    <row r="5911" spans="2:2">
      <c r="B5911" s="10"/>
    </row>
    <row r="5912" spans="2:2">
      <c r="B5912" s="10"/>
    </row>
    <row r="5913" spans="2:2">
      <c r="B5913" s="10"/>
    </row>
    <row r="5914" spans="2:2">
      <c r="B5914" s="10"/>
    </row>
    <row r="5915" spans="2:2">
      <c r="B5915" s="10"/>
    </row>
    <row r="5916" spans="2:2">
      <c r="B5916" s="10"/>
    </row>
    <row r="5917" spans="2:2">
      <c r="B5917" s="10"/>
    </row>
    <row r="5918" spans="2:2">
      <c r="B5918" s="10"/>
    </row>
    <row r="5919" spans="2:2">
      <c r="B5919" s="10"/>
    </row>
    <row r="5920" spans="2:2">
      <c r="B5920" s="10"/>
    </row>
    <row r="5921" spans="2:2">
      <c r="B5921" s="10"/>
    </row>
    <row r="5922" spans="2:2">
      <c r="B5922" s="10"/>
    </row>
    <row r="5923" spans="2:2">
      <c r="B5923" s="10"/>
    </row>
    <row r="5924" spans="2:2">
      <c r="B5924" s="10"/>
    </row>
    <row r="5925" spans="2:2">
      <c r="B5925" s="10"/>
    </row>
    <row r="5926" spans="2:2">
      <c r="B5926" s="10"/>
    </row>
    <row r="5927" spans="2:2">
      <c r="B5927" s="10"/>
    </row>
    <row r="5928" spans="2:2">
      <c r="B5928" s="10"/>
    </row>
    <row r="5929" spans="2:2">
      <c r="B5929" s="10"/>
    </row>
    <row r="5930" spans="2:2">
      <c r="B5930" s="10"/>
    </row>
    <row r="5931" spans="2:2">
      <c r="B5931" s="10"/>
    </row>
    <row r="5932" spans="2:2">
      <c r="B5932" s="10"/>
    </row>
    <row r="5933" spans="2:2">
      <c r="B5933" s="10"/>
    </row>
    <row r="5934" spans="2:2">
      <c r="B5934" s="10"/>
    </row>
    <row r="5935" spans="2:2">
      <c r="B5935" s="10"/>
    </row>
    <row r="5936" spans="2:2">
      <c r="B5936" s="10"/>
    </row>
    <row r="5937" spans="2:2">
      <c r="B5937" s="10"/>
    </row>
    <row r="5938" spans="2:2">
      <c r="B5938" s="10"/>
    </row>
    <row r="5939" spans="2:2">
      <c r="B5939" s="10"/>
    </row>
    <row r="5940" spans="2:2">
      <c r="B5940" s="10"/>
    </row>
    <row r="5941" spans="2:2">
      <c r="B5941" s="10"/>
    </row>
    <row r="5942" spans="2:2">
      <c r="B5942" s="10"/>
    </row>
    <row r="5943" spans="2:2">
      <c r="B5943" s="10"/>
    </row>
    <row r="5944" spans="2:2">
      <c r="B5944" s="10"/>
    </row>
    <row r="5945" spans="2:2">
      <c r="B5945" s="10"/>
    </row>
    <row r="5946" spans="2:2">
      <c r="B5946" s="10"/>
    </row>
    <row r="5947" spans="2:2">
      <c r="B5947" s="10"/>
    </row>
    <row r="5948" spans="2:2">
      <c r="B5948" s="10"/>
    </row>
    <row r="5949" spans="2:2">
      <c r="B5949" s="10"/>
    </row>
    <row r="5950" spans="2:2">
      <c r="B5950" s="10"/>
    </row>
    <row r="5951" spans="2:2">
      <c r="B5951" s="10"/>
    </row>
    <row r="5952" spans="2:2">
      <c r="B5952" s="10"/>
    </row>
    <row r="5953" spans="2:2">
      <c r="B5953" s="10"/>
    </row>
    <row r="5954" spans="2:2">
      <c r="B5954" s="10"/>
    </row>
    <row r="5955" spans="2:2">
      <c r="B5955" s="10"/>
    </row>
    <row r="5956" spans="2:2">
      <c r="B5956" s="10"/>
    </row>
    <row r="5957" spans="2:2">
      <c r="B5957" s="10"/>
    </row>
    <row r="5958" spans="2:2">
      <c r="B5958" s="10"/>
    </row>
    <row r="5959" spans="2:2">
      <c r="B5959" s="10"/>
    </row>
    <row r="5960" spans="2:2">
      <c r="B5960" s="10"/>
    </row>
    <row r="5961" spans="2:2">
      <c r="B5961" s="10"/>
    </row>
    <row r="5962" spans="2:2">
      <c r="B5962" s="10"/>
    </row>
    <row r="5963" spans="2:2">
      <c r="B5963" s="10"/>
    </row>
    <row r="5964" spans="2:2">
      <c r="B5964" s="10"/>
    </row>
    <row r="5965" spans="2:2">
      <c r="B5965" s="10"/>
    </row>
    <row r="5966" spans="2:2">
      <c r="B5966" s="10"/>
    </row>
    <row r="5967" spans="2:2">
      <c r="B5967" s="10"/>
    </row>
    <row r="5968" spans="2:2">
      <c r="B5968" s="10"/>
    </row>
    <row r="5969" spans="2:2">
      <c r="B5969" s="10"/>
    </row>
    <row r="5970" spans="2:2">
      <c r="B5970" s="10"/>
    </row>
    <row r="5971" spans="2:2">
      <c r="B5971" s="10"/>
    </row>
    <row r="5972" spans="2:2">
      <c r="B5972" s="10"/>
    </row>
    <row r="5973" spans="2:2">
      <c r="B5973" s="10"/>
    </row>
    <row r="5974" spans="2:2">
      <c r="B5974" s="10"/>
    </row>
    <row r="5975" spans="2:2">
      <c r="B5975" s="10"/>
    </row>
    <row r="5976" spans="2:2">
      <c r="B5976" s="10"/>
    </row>
    <row r="5977" spans="2:2">
      <c r="B5977" s="10"/>
    </row>
    <row r="5978" spans="2:2">
      <c r="B5978" s="10"/>
    </row>
    <row r="5979" spans="2:2">
      <c r="B5979" s="10"/>
    </row>
    <row r="5980" spans="2:2">
      <c r="B5980" s="10"/>
    </row>
    <row r="5981" spans="2:2">
      <c r="B5981" s="10"/>
    </row>
    <row r="5982" spans="2:2">
      <c r="B5982" s="10"/>
    </row>
    <row r="5983" spans="2:2">
      <c r="B5983" s="10"/>
    </row>
    <row r="5984" spans="2:2">
      <c r="B5984" s="10"/>
    </row>
    <row r="5985" spans="2:2">
      <c r="B5985" s="10"/>
    </row>
    <row r="5986" spans="2:2">
      <c r="B5986" s="10"/>
    </row>
    <row r="5987" spans="2:2">
      <c r="B5987" s="10"/>
    </row>
    <row r="5988" spans="2:2">
      <c r="B5988" s="10"/>
    </row>
    <row r="5989" spans="2:2">
      <c r="B5989" s="10"/>
    </row>
    <row r="5990" spans="2:2">
      <c r="B5990" s="10"/>
    </row>
    <row r="5991" spans="2:2">
      <c r="B5991" s="10"/>
    </row>
    <row r="5992" spans="2:2">
      <c r="B5992" s="10"/>
    </row>
    <row r="5993" spans="2:2">
      <c r="B5993" s="10"/>
    </row>
    <row r="5994" spans="2:2">
      <c r="B5994" s="10"/>
    </row>
    <row r="5995" spans="2:2">
      <c r="B5995" s="10"/>
    </row>
    <row r="5996" spans="2:2">
      <c r="B5996" s="10"/>
    </row>
    <row r="5997" spans="2:2">
      <c r="B5997" s="10"/>
    </row>
    <row r="5998" spans="2:2">
      <c r="B5998" s="10"/>
    </row>
    <row r="5999" spans="2:2">
      <c r="B5999" s="10"/>
    </row>
    <row r="6000" spans="2:2">
      <c r="B6000" s="10"/>
    </row>
    <row r="6001" spans="2:2">
      <c r="B6001" s="10"/>
    </row>
    <row r="6002" spans="2:2">
      <c r="B6002" s="10"/>
    </row>
    <row r="6003" spans="2:2">
      <c r="B6003" s="10"/>
    </row>
    <row r="6004" spans="2:2">
      <c r="B6004" s="10"/>
    </row>
    <row r="6005" spans="2:2">
      <c r="B6005" s="10"/>
    </row>
    <row r="6006" spans="2:2">
      <c r="B6006" s="10"/>
    </row>
    <row r="6007" spans="2:2">
      <c r="B6007" s="10"/>
    </row>
    <row r="6008" spans="2:2">
      <c r="B6008" s="10"/>
    </row>
    <row r="6009" spans="2:2">
      <c r="B6009" s="10"/>
    </row>
    <row r="6010" spans="2:2">
      <c r="B6010" s="10"/>
    </row>
    <row r="6011" spans="2:2">
      <c r="B6011" s="10"/>
    </row>
    <row r="6012" spans="2:2">
      <c r="B6012" s="10"/>
    </row>
    <row r="6013" spans="2:2">
      <c r="B6013" s="10"/>
    </row>
    <row r="6014" spans="2:2">
      <c r="B6014" s="10"/>
    </row>
    <row r="6015" spans="2:2">
      <c r="B6015" s="10"/>
    </row>
    <row r="6016" spans="2:2">
      <c r="B6016" s="10"/>
    </row>
    <row r="6017" spans="2:2">
      <c r="B6017" s="10"/>
    </row>
    <row r="6018" spans="2:2">
      <c r="B6018" s="10"/>
    </row>
    <row r="6019" spans="2:2">
      <c r="B6019" s="10"/>
    </row>
    <row r="6020" spans="2:2">
      <c r="B6020" s="10"/>
    </row>
    <row r="6021" spans="2:2">
      <c r="B6021" s="10"/>
    </row>
    <row r="6022" spans="2:2">
      <c r="B6022" s="10"/>
    </row>
    <row r="6023" spans="2:2">
      <c r="B6023" s="10"/>
    </row>
    <row r="6024" spans="2:2">
      <c r="B6024" s="10"/>
    </row>
    <row r="6025" spans="2:2">
      <c r="B6025" s="10"/>
    </row>
    <row r="6026" spans="2:2">
      <c r="B6026" s="10"/>
    </row>
    <row r="6027" spans="2:2">
      <c r="B6027" s="10"/>
    </row>
    <row r="6028" spans="2:2">
      <c r="B6028" s="10"/>
    </row>
    <row r="6029" spans="2:2">
      <c r="B6029" s="10"/>
    </row>
    <row r="6030" spans="2:2">
      <c r="B6030" s="10"/>
    </row>
    <row r="6031" spans="2:2">
      <c r="B6031" s="10"/>
    </row>
    <row r="6032" spans="2:2">
      <c r="B6032" s="10"/>
    </row>
    <row r="6033" spans="2:2">
      <c r="B6033" s="10"/>
    </row>
    <row r="6034" spans="2:2">
      <c r="B6034" s="10"/>
    </row>
    <row r="6035" spans="2:2">
      <c r="B6035" s="10"/>
    </row>
    <row r="6036" spans="2:2">
      <c r="B6036" s="10"/>
    </row>
    <row r="6037" spans="2:2">
      <c r="B6037" s="10"/>
    </row>
    <row r="6038" spans="2:2">
      <c r="B6038" s="10"/>
    </row>
    <row r="6039" spans="2:2">
      <c r="B6039" s="10"/>
    </row>
    <row r="6040" spans="2:2">
      <c r="B6040" s="10"/>
    </row>
    <row r="6041" spans="2:2">
      <c r="B6041" s="10"/>
    </row>
    <row r="6042" spans="2:2">
      <c r="B6042" s="10"/>
    </row>
    <row r="6043" spans="2:2">
      <c r="B6043" s="10"/>
    </row>
    <row r="6044" spans="2:2">
      <c r="B6044" s="10"/>
    </row>
    <row r="6045" spans="2:2">
      <c r="B6045" s="10"/>
    </row>
    <row r="6046" spans="2:2">
      <c r="B6046" s="10"/>
    </row>
    <row r="6047" spans="2:2">
      <c r="B6047" s="10"/>
    </row>
    <row r="6048" spans="2:2">
      <c r="B6048" s="10"/>
    </row>
    <row r="6049" spans="2:2">
      <c r="B6049" s="10"/>
    </row>
    <row r="6050" spans="2:2">
      <c r="B6050" s="10"/>
    </row>
    <row r="6051" spans="2:2">
      <c r="B6051" s="10"/>
    </row>
    <row r="6052" spans="2:2">
      <c r="B6052" s="10"/>
    </row>
    <row r="6053" spans="2:2">
      <c r="B6053" s="10"/>
    </row>
    <row r="6054" spans="2:2">
      <c r="B6054" s="10"/>
    </row>
    <row r="6055" spans="2:2">
      <c r="B6055" s="10"/>
    </row>
    <row r="6056" spans="2:2">
      <c r="B6056" s="10"/>
    </row>
    <row r="6057" spans="2:2">
      <c r="B6057" s="10"/>
    </row>
    <row r="6058" spans="2:2">
      <c r="B6058" s="10"/>
    </row>
    <row r="6059" spans="2:2">
      <c r="B6059" s="10"/>
    </row>
    <row r="6060" spans="2:2">
      <c r="B6060" s="10"/>
    </row>
    <row r="6061" spans="2:2">
      <c r="B6061" s="10"/>
    </row>
    <row r="6062" spans="2:2">
      <c r="B6062" s="10"/>
    </row>
    <row r="6063" spans="2:2">
      <c r="B6063" s="10"/>
    </row>
    <row r="6064" spans="2:2">
      <c r="B6064" s="10"/>
    </row>
    <row r="6065" spans="2:2">
      <c r="B6065" s="10"/>
    </row>
    <row r="6066" spans="2:2">
      <c r="B6066" s="10"/>
    </row>
    <row r="6067" spans="2:2">
      <c r="B6067" s="10"/>
    </row>
    <row r="6068" spans="2:2">
      <c r="B6068" s="10"/>
    </row>
    <row r="6069" spans="2:2">
      <c r="B6069" s="10"/>
    </row>
    <row r="6070" spans="2:2">
      <c r="B6070" s="10"/>
    </row>
    <row r="6071" spans="2:2">
      <c r="B6071" s="10"/>
    </row>
    <row r="6072" spans="2:2">
      <c r="B6072" s="10"/>
    </row>
    <row r="6073" spans="2:2">
      <c r="B6073" s="10"/>
    </row>
    <row r="6074" spans="2:2">
      <c r="B6074" s="10"/>
    </row>
    <row r="6075" spans="2:2">
      <c r="B6075" s="10"/>
    </row>
    <row r="6076" spans="2:2">
      <c r="B6076" s="10"/>
    </row>
    <row r="6077" spans="2:2">
      <c r="B6077" s="10"/>
    </row>
    <row r="6078" spans="2:2">
      <c r="B6078" s="10"/>
    </row>
    <row r="6079" spans="2:2">
      <c r="B6079" s="10"/>
    </row>
    <row r="6080" spans="2:2">
      <c r="B6080" s="10"/>
    </row>
    <row r="6081" spans="2:2">
      <c r="B6081" s="10"/>
    </row>
    <row r="6082" spans="2:2">
      <c r="B6082" s="10"/>
    </row>
    <row r="6083" spans="2:2">
      <c r="B6083" s="10"/>
    </row>
    <row r="6084" spans="2:2">
      <c r="B6084" s="10"/>
    </row>
    <row r="6085" spans="2:2">
      <c r="B6085" s="10"/>
    </row>
    <row r="6086" spans="2:2">
      <c r="B6086" s="10"/>
    </row>
    <row r="6087" spans="2:2">
      <c r="B6087" s="10"/>
    </row>
    <row r="6088" spans="2:2">
      <c r="B6088" s="10"/>
    </row>
    <row r="6089" spans="2:2">
      <c r="B6089" s="10"/>
    </row>
    <row r="6090" spans="2:2">
      <c r="B6090" s="10"/>
    </row>
    <row r="6091" spans="2:2">
      <c r="B6091" s="10"/>
    </row>
    <row r="6092" spans="2:2">
      <c r="B6092" s="10"/>
    </row>
    <row r="6093" spans="2:2">
      <c r="B6093" s="10"/>
    </row>
    <row r="6094" spans="2:2">
      <c r="B6094" s="10"/>
    </row>
    <row r="6095" spans="2:2">
      <c r="B6095" s="10"/>
    </row>
    <row r="6096" spans="2:2">
      <c r="B6096" s="10"/>
    </row>
    <row r="6097" spans="2:2">
      <c r="B6097" s="10"/>
    </row>
    <row r="6098" spans="2:2">
      <c r="B6098" s="10"/>
    </row>
    <row r="6099" spans="2:2">
      <c r="B6099" s="10"/>
    </row>
    <row r="6100" spans="2:2">
      <c r="B6100" s="10"/>
    </row>
    <row r="6101" spans="2:2">
      <c r="B6101" s="10"/>
    </row>
    <row r="6102" spans="2:2">
      <c r="B6102" s="10"/>
    </row>
    <row r="6103" spans="2:2">
      <c r="B6103" s="10"/>
    </row>
    <row r="6104" spans="2:2">
      <c r="B6104" s="10"/>
    </row>
    <row r="6105" spans="2:2">
      <c r="B6105" s="10"/>
    </row>
    <row r="6106" spans="2:2">
      <c r="B6106" s="10"/>
    </row>
    <row r="6107" spans="2:2">
      <c r="B6107" s="10"/>
    </row>
    <row r="6108" spans="2:2">
      <c r="B6108" s="10"/>
    </row>
    <row r="6109" spans="2:2">
      <c r="B6109" s="10"/>
    </row>
    <row r="6110" spans="2:2">
      <c r="B6110" s="10"/>
    </row>
    <row r="6111" spans="2:2">
      <c r="B6111" s="10"/>
    </row>
    <row r="6112" spans="2:2">
      <c r="B6112" s="10"/>
    </row>
    <row r="6113" spans="2:2">
      <c r="B6113" s="10"/>
    </row>
    <row r="6114" spans="2:2">
      <c r="B6114" s="10"/>
    </row>
    <row r="6115" spans="2:2">
      <c r="B6115" s="10"/>
    </row>
    <row r="6116" spans="2:2">
      <c r="B6116" s="10"/>
    </row>
    <row r="6117" spans="2:2">
      <c r="B6117" s="10"/>
    </row>
    <row r="6118" spans="2:2">
      <c r="B6118" s="10"/>
    </row>
    <row r="6119" spans="2:2">
      <c r="B6119" s="10"/>
    </row>
    <row r="6120" spans="2:2">
      <c r="B6120" s="10"/>
    </row>
    <row r="6121" spans="2:2">
      <c r="B6121" s="10"/>
    </row>
    <row r="6122" spans="2:2">
      <c r="B6122" s="10"/>
    </row>
    <row r="6123" spans="2:2">
      <c r="B6123" s="10"/>
    </row>
    <row r="6124" spans="2:2">
      <c r="B6124" s="10"/>
    </row>
    <row r="6125" spans="2:2">
      <c r="B6125" s="10"/>
    </row>
    <row r="6126" spans="2:2">
      <c r="B6126" s="10"/>
    </row>
    <row r="6127" spans="2:2">
      <c r="B6127" s="10"/>
    </row>
    <row r="6128" spans="2:2">
      <c r="B6128" s="10"/>
    </row>
    <row r="6129" spans="2:2">
      <c r="B6129" s="10"/>
    </row>
    <row r="6130" spans="2:2">
      <c r="B6130" s="10"/>
    </row>
    <row r="6131" spans="2:2">
      <c r="B6131" s="10"/>
    </row>
    <row r="6132" spans="2:2">
      <c r="B6132" s="10"/>
    </row>
    <row r="6133" spans="2:2">
      <c r="B6133" s="10"/>
    </row>
    <row r="6134" spans="2:2">
      <c r="B6134" s="10"/>
    </row>
    <row r="6135" spans="2:2">
      <c r="B6135" s="10"/>
    </row>
    <row r="6136" spans="2:2">
      <c r="B6136" s="10"/>
    </row>
    <row r="6137" spans="2:2">
      <c r="B6137" s="10"/>
    </row>
    <row r="6138" spans="2:2">
      <c r="B6138" s="10"/>
    </row>
    <row r="6139" spans="2:2">
      <c r="B6139" s="10"/>
    </row>
    <row r="6140" spans="2:2">
      <c r="B6140" s="10"/>
    </row>
    <row r="6141" spans="2:2">
      <c r="B6141" s="10"/>
    </row>
    <row r="6142" spans="2:2">
      <c r="B6142" s="10"/>
    </row>
    <row r="6143" spans="2:2">
      <c r="B6143" s="10"/>
    </row>
    <row r="6144" spans="2:2">
      <c r="B6144" s="10"/>
    </row>
    <row r="6145" spans="2:2">
      <c r="B6145" s="10"/>
    </row>
    <row r="6146" spans="2:2">
      <c r="B6146" s="10"/>
    </row>
    <row r="6147" spans="2:2">
      <c r="B6147" s="10"/>
    </row>
    <row r="6148" spans="2:2">
      <c r="B6148" s="10"/>
    </row>
    <row r="6149" spans="2:2">
      <c r="B6149" s="10"/>
    </row>
    <row r="6150" spans="2:2">
      <c r="B6150" s="10"/>
    </row>
    <row r="6151" spans="2:2">
      <c r="B6151" s="10"/>
    </row>
    <row r="6152" spans="2:2">
      <c r="B6152" s="10"/>
    </row>
    <row r="6153" spans="2:2">
      <c r="B6153" s="10"/>
    </row>
    <row r="6154" spans="2:2">
      <c r="B6154" s="10"/>
    </row>
    <row r="6155" spans="2:2">
      <c r="B6155" s="10"/>
    </row>
    <row r="6156" spans="2:2">
      <c r="B6156" s="10"/>
    </row>
    <row r="6157" spans="2:2">
      <c r="B6157" s="10"/>
    </row>
    <row r="6158" spans="2:2">
      <c r="B6158" s="10"/>
    </row>
    <row r="6159" spans="2:2">
      <c r="B6159" s="10"/>
    </row>
    <row r="6160" spans="2:2">
      <c r="B6160" s="10"/>
    </row>
    <row r="6161" spans="2:2">
      <c r="B6161" s="10"/>
    </row>
    <row r="6162" spans="2:2">
      <c r="B6162" s="10"/>
    </row>
    <row r="6163" spans="2:2">
      <c r="B6163" s="10"/>
    </row>
    <row r="6164" spans="2:2">
      <c r="B6164" s="10"/>
    </row>
    <row r="6165" spans="2:2">
      <c r="B6165" s="10"/>
    </row>
    <row r="6166" spans="2:2">
      <c r="B6166" s="10"/>
    </row>
    <row r="6167" spans="2:2">
      <c r="B6167" s="10"/>
    </row>
    <row r="6168" spans="2:2">
      <c r="B6168" s="10"/>
    </row>
    <row r="6169" spans="2:2">
      <c r="B6169" s="10"/>
    </row>
    <row r="6170" spans="2:2">
      <c r="B6170" s="10"/>
    </row>
    <row r="6171" spans="2:2">
      <c r="B6171" s="10"/>
    </row>
    <row r="6172" spans="2:2">
      <c r="B6172" s="10"/>
    </row>
    <row r="6173" spans="2:2">
      <c r="B6173" s="10"/>
    </row>
    <row r="6174" spans="2:2">
      <c r="B6174" s="10"/>
    </row>
    <row r="6175" spans="2:2">
      <c r="B6175" s="10"/>
    </row>
    <row r="6176" spans="2:2">
      <c r="B6176" s="10"/>
    </row>
    <row r="6177" spans="2:2">
      <c r="B6177" s="10"/>
    </row>
    <row r="6178" spans="2:2">
      <c r="B6178" s="10"/>
    </row>
    <row r="6179" spans="2:2">
      <c r="B6179" s="10"/>
    </row>
    <row r="6180" spans="2:2">
      <c r="B6180" s="10"/>
    </row>
    <row r="6181" spans="2:2">
      <c r="B6181" s="10"/>
    </row>
    <row r="6182" spans="2:2">
      <c r="B6182" s="10"/>
    </row>
    <row r="6183" spans="2:2">
      <c r="B6183" s="10"/>
    </row>
    <row r="6184" spans="2:2">
      <c r="B6184" s="10"/>
    </row>
    <row r="6185" spans="2:2">
      <c r="B6185" s="10"/>
    </row>
    <row r="6186" spans="2:2">
      <c r="B6186" s="10"/>
    </row>
    <row r="6187" spans="2:2">
      <c r="B6187" s="10"/>
    </row>
    <row r="6188" spans="2:2">
      <c r="B6188" s="10"/>
    </row>
    <row r="6189" spans="2:2">
      <c r="B6189" s="10"/>
    </row>
    <row r="6190" spans="2:2">
      <c r="B6190" s="10"/>
    </row>
    <row r="6191" spans="2:2">
      <c r="B6191" s="10"/>
    </row>
    <row r="6192" spans="2:2">
      <c r="B6192" s="10"/>
    </row>
    <row r="6193" spans="2:2">
      <c r="B6193" s="10"/>
    </row>
    <row r="6194" spans="2:2">
      <c r="B6194" s="10"/>
    </row>
    <row r="6195" spans="2:2">
      <c r="B6195" s="10"/>
    </row>
    <row r="6196" spans="2:2">
      <c r="B6196" s="10"/>
    </row>
    <row r="6197" spans="2:2">
      <c r="B6197" s="10"/>
    </row>
    <row r="6198" spans="2:2">
      <c r="B6198" s="10"/>
    </row>
    <row r="6199" spans="2:2">
      <c r="B6199" s="10"/>
    </row>
    <row r="6200" spans="2:2">
      <c r="B6200" s="10"/>
    </row>
    <row r="6201" spans="2:2">
      <c r="B6201" s="10"/>
    </row>
    <row r="6202" spans="2:2">
      <c r="B6202" s="10"/>
    </row>
    <row r="6203" spans="2:2">
      <c r="B6203" s="10"/>
    </row>
    <row r="6204" spans="2:2">
      <c r="B6204" s="10"/>
    </row>
    <row r="6205" spans="2:2">
      <c r="B6205" s="10"/>
    </row>
    <row r="6206" spans="2:2">
      <c r="B6206" s="10"/>
    </row>
    <row r="6207" spans="2:2">
      <c r="B6207" s="10"/>
    </row>
    <row r="6208" spans="2:2">
      <c r="B6208" s="10"/>
    </row>
    <row r="6209" spans="2:2">
      <c r="B6209" s="10"/>
    </row>
    <row r="6210" spans="2:2">
      <c r="B6210" s="10"/>
    </row>
    <row r="6211" spans="2:2">
      <c r="B6211" s="10"/>
    </row>
    <row r="6212" spans="2:2">
      <c r="B6212" s="10"/>
    </row>
    <row r="6213" spans="2:2">
      <c r="B6213" s="10"/>
    </row>
    <row r="6214" spans="2:2">
      <c r="B6214" s="10"/>
    </row>
    <row r="6215" spans="2:2">
      <c r="B6215" s="10"/>
    </row>
    <row r="6216" spans="2:2">
      <c r="B6216" s="10"/>
    </row>
    <row r="6217" spans="2:2">
      <c r="B6217" s="10"/>
    </row>
    <row r="6218" spans="2:2">
      <c r="B6218" s="10"/>
    </row>
    <row r="6219" spans="2:2">
      <c r="B6219" s="10"/>
    </row>
    <row r="6220" spans="2:2">
      <c r="B6220" s="10"/>
    </row>
    <row r="6221" spans="2:2">
      <c r="B6221" s="10"/>
    </row>
    <row r="6222" spans="2:2">
      <c r="B6222" s="10"/>
    </row>
    <row r="6223" spans="2:2">
      <c r="B6223" s="10"/>
    </row>
    <row r="6224" spans="2:2">
      <c r="B6224" s="10"/>
    </row>
    <row r="6225" spans="2:2">
      <c r="B6225" s="10"/>
    </row>
    <row r="6226" spans="2:2">
      <c r="B6226" s="10"/>
    </row>
    <row r="6227" spans="2:2">
      <c r="B6227" s="10"/>
    </row>
    <row r="6228" spans="2:2">
      <c r="B6228" s="10"/>
    </row>
    <row r="6229" spans="2:2">
      <c r="B6229" s="10"/>
    </row>
    <row r="6230" spans="2:2">
      <c r="B6230" s="10"/>
    </row>
    <row r="6231" spans="2:2">
      <c r="B6231" s="10"/>
    </row>
    <row r="6232" spans="2:2">
      <c r="B6232" s="10"/>
    </row>
    <row r="6233" spans="2:2">
      <c r="B6233" s="10"/>
    </row>
    <row r="6234" spans="2:2">
      <c r="B6234" s="10"/>
    </row>
    <row r="6235" spans="2:2">
      <c r="B6235" s="10"/>
    </row>
    <row r="6236" spans="2:2">
      <c r="B6236" s="10"/>
    </row>
    <row r="6237" spans="2:2">
      <c r="B6237" s="10"/>
    </row>
    <row r="6238" spans="2:2">
      <c r="B6238" s="10"/>
    </row>
    <row r="6239" spans="2:2">
      <c r="B6239" s="10"/>
    </row>
    <row r="6240" spans="2:2">
      <c r="B6240" s="10"/>
    </row>
    <row r="6241" spans="2:2">
      <c r="B6241" s="10"/>
    </row>
    <row r="6242" spans="2:2">
      <c r="B6242" s="10"/>
    </row>
    <row r="6243" spans="2:2">
      <c r="B6243" s="10"/>
    </row>
    <row r="6244" spans="2:2">
      <c r="B6244" s="10"/>
    </row>
    <row r="6245" spans="2:2">
      <c r="B6245" s="10"/>
    </row>
    <row r="6246" spans="2:2">
      <c r="B6246" s="10"/>
    </row>
    <row r="6247" spans="2:2">
      <c r="B6247" s="10"/>
    </row>
    <row r="6248" spans="2:2">
      <c r="B6248" s="10"/>
    </row>
    <row r="6249" spans="2:2">
      <c r="B6249" s="10"/>
    </row>
    <row r="6250" spans="2:2">
      <c r="B6250" s="10"/>
    </row>
    <row r="6251" spans="2:2">
      <c r="B6251" s="10"/>
    </row>
    <row r="6252" spans="2:2">
      <c r="B6252" s="10"/>
    </row>
    <row r="6253" spans="2:2">
      <c r="B6253" s="10"/>
    </row>
    <row r="6254" spans="2:2">
      <c r="B6254" s="10"/>
    </row>
    <row r="6255" spans="2:2">
      <c r="B6255" s="10"/>
    </row>
    <row r="6256" spans="2:2">
      <c r="B6256" s="10"/>
    </row>
    <row r="6257" spans="2:2">
      <c r="B6257" s="10"/>
    </row>
    <row r="6258" spans="2:2">
      <c r="B6258" s="10"/>
    </row>
    <row r="6259" spans="2:2">
      <c r="B6259" s="10"/>
    </row>
    <row r="6260" spans="2:2">
      <c r="B6260" s="10"/>
    </row>
    <row r="6261" spans="2:2">
      <c r="B6261" s="10"/>
    </row>
    <row r="6262" spans="2:2">
      <c r="B6262" s="10"/>
    </row>
    <row r="6263" spans="2:2">
      <c r="B6263" s="10"/>
    </row>
    <row r="6264" spans="2:2">
      <c r="B6264" s="10"/>
    </row>
    <row r="6265" spans="2:2">
      <c r="B6265" s="10"/>
    </row>
    <row r="6266" spans="2:2">
      <c r="B6266" s="10"/>
    </row>
    <row r="6267" spans="2:2">
      <c r="B6267" s="10"/>
    </row>
    <row r="6268" spans="2:2">
      <c r="B6268" s="10"/>
    </row>
    <row r="6269" spans="2:2">
      <c r="B6269" s="10"/>
    </row>
    <row r="6270" spans="2:2">
      <c r="B6270" s="10"/>
    </row>
    <row r="6271" spans="2:2">
      <c r="B6271" s="10"/>
    </row>
    <row r="6272" spans="2:2">
      <c r="B6272" s="10"/>
    </row>
    <row r="6273" spans="2:2">
      <c r="B6273" s="10"/>
    </row>
    <row r="6274" spans="2:2">
      <c r="B6274" s="10"/>
    </row>
    <row r="6275" spans="2:2">
      <c r="B6275" s="10"/>
    </row>
    <row r="6276" spans="2:2">
      <c r="B6276" s="10"/>
    </row>
    <row r="6277" spans="2:2">
      <c r="B6277" s="10"/>
    </row>
    <row r="6278" spans="2:2">
      <c r="B6278" s="10"/>
    </row>
    <row r="6279" spans="2:2">
      <c r="B6279" s="10"/>
    </row>
    <row r="6280" spans="2:2">
      <c r="B6280" s="10"/>
    </row>
    <row r="6281" spans="2:2">
      <c r="B6281" s="10"/>
    </row>
    <row r="6282" spans="2:2">
      <c r="B6282" s="10"/>
    </row>
    <row r="6283" spans="2:2">
      <c r="B6283" s="10"/>
    </row>
    <row r="6284" spans="2:2">
      <c r="B6284" s="10"/>
    </row>
    <row r="6285" spans="2:2">
      <c r="B6285" s="10"/>
    </row>
    <row r="6286" spans="2:2">
      <c r="B6286" s="10"/>
    </row>
    <row r="6287" spans="2:2">
      <c r="B6287" s="10"/>
    </row>
    <row r="6288" spans="2:2">
      <c r="B6288" s="10"/>
    </row>
    <row r="6289" spans="2:2">
      <c r="B6289" s="10"/>
    </row>
    <row r="6290" spans="2:2">
      <c r="B6290" s="10"/>
    </row>
    <row r="6291" spans="2:2">
      <c r="B6291" s="10"/>
    </row>
    <row r="6292" spans="2:2">
      <c r="B6292" s="10"/>
    </row>
    <row r="6293" spans="2:2">
      <c r="B6293" s="10"/>
    </row>
    <row r="6294" spans="2:2">
      <c r="B6294" s="10"/>
    </row>
    <row r="6295" spans="2:2">
      <c r="B6295" s="10"/>
    </row>
    <row r="6296" spans="2:2">
      <c r="B6296" s="10"/>
    </row>
    <row r="6297" spans="2:2">
      <c r="B6297" s="10"/>
    </row>
    <row r="6298" spans="2:2">
      <c r="B6298" s="10"/>
    </row>
    <row r="6299" spans="2:2">
      <c r="B6299" s="10"/>
    </row>
    <row r="6300" spans="2:2">
      <c r="B6300" s="10"/>
    </row>
    <row r="6301" spans="2:2">
      <c r="B6301" s="10"/>
    </row>
    <row r="6302" spans="2:2">
      <c r="B6302" s="10"/>
    </row>
    <row r="6303" spans="2:2">
      <c r="B6303" s="10"/>
    </row>
    <row r="6304" spans="2:2">
      <c r="B6304" s="10"/>
    </row>
    <row r="6305" spans="2:2">
      <c r="B6305" s="10"/>
    </row>
    <row r="6306" spans="2:2">
      <c r="B6306" s="10"/>
    </row>
    <row r="6307" spans="2:2">
      <c r="B6307" s="10"/>
    </row>
    <row r="6308" spans="2:2">
      <c r="B6308" s="10"/>
    </row>
    <row r="6309" spans="2:2">
      <c r="B6309" s="10"/>
    </row>
    <row r="6310" spans="2:2">
      <c r="B6310" s="10"/>
    </row>
    <row r="6311" spans="2:2">
      <c r="B6311" s="10"/>
    </row>
    <row r="6312" spans="2:2">
      <c r="B6312" s="10"/>
    </row>
    <row r="6313" spans="2:2">
      <c r="B6313" s="10"/>
    </row>
    <row r="6314" spans="2:2">
      <c r="B6314" s="10"/>
    </row>
    <row r="6315" spans="2:2">
      <c r="B6315" s="10"/>
    </row>
    <row r="6316" spans="2:2">
      <c r="B6316" s="10"/>
    </row>
    <row r="6317" spans="2:2">
      <c r="B6317" s="10"/>
    </row>
    <row r="6318" spans="2:2">
      <c r="B6318" s="10"/>
    </row>
    <row r="6319" spans="2:2">
      <c r="B6319" s="10"/>
    </row>
    <row r="6320" spans="2:2">
      <c r="B6320" s="10"/>
    </row>
    <row r="6321" spans="2:2">
      <c r="B6321" s="10"/>
    </row>
    <row r="6322" spans="2:2">
      <c r="B6322" s="10"/>
    </row>
    <row r="6323" spans="2:2">
      <c r="B6323" s="10"/>
    </row>
    <row r="6324" spans="2:2">
      <c r="B6324" s="10"/>
    </row>
    <row r="6325" spans="2:2">
      <c r="B6325" s="10"/>
    </row>
    <row r="6326" spans="2:2">
      <c r="B6326" s="10"/>
    </row>
    <row r="6327" spans="2:2">
      <c r="B6327" s="10"/>
    </row>
    <row r="6328" spans="2:2">
      <c r="B6328" s="10"/>
    </row>
    <row r="6329" spans="2:2">
      <c r="B6329" s="10"/>
    </row>
    <row r="6330" spans="2:2">
      <c r="B6330" s="10"/>
    </row>
    <row r="6331" spans="2:2">
      <c r="B6331" s="10"/>
    </row>
    <row r="6332" spans="2:2">
      <c r="B6332" s="10"/>
    </row>
    <row r="6333" spans="2:2">
      <c r="B6333" s="10"/>
    </row>
    <row r="6334" spans="2:2">
      <c r="B6334" s="10"/>
    </row>
    <row r="6335" spans="2:2">
      <c r="B6335" s="10"/>
    </row>
    <row r="6336" spans="2:2">
      <c r="B6336" s="10"/>
    </row>
    <row r="6337" spans="2:2">
      <c r="B6337" s="10"/>
    </row>
    <row r="6338" spans="2:2">
      <c r="B6338" s="10"/>
    </row>
    <row r="6339" spans="2:2">
      <c r="B6339" s="10"/>
    </row>
    <row r="6340" spans="2:2">
      <c r="B6340" s="10"/>
    </row>
    <row r="6341" spans="2:2">
      <c r="B6341" s="10"/>
    </row>
    <row r="6342" spans="2:2">
      <c r="B6342" s="10"/>
    </row>
    <row r="6343" spans="2:2">
      <c r="B6343" s="10"/>
    </row>
    <row r="6344" spans="2:2">
      <c r="B6344" s="10"/>
    </row>
    <row r="6345" spans="2:2">
      <c r="B6345" s="10"/>
    </row>
    <row r="6346" spans="2:2">
      <c r="B6346" s="10"/>
    </row>
    <row r="6347" spans="2:2">
      <c r="B6347" s="10"/>
    </row>
    <row r="6348" spans="2:2">
      <c r="B6348" s="10"/>
    </row>
    <row r="6349" spans="2:2">
      <c r="B6349" s="10"/>
    </row>
    <row r="6350" spans="2:2">
      <c r="B6350" s="10"/>
    </row>
    <row r="6351" spans="2:2">
      <c r="B6351" s="10"/>
    </row>
    <row r="6352" spans="2:2">
      <c r="B6352" s="10"/>
    </row>
    <row r="6353" spans="2:2">
      <c r="B6353" s="10"/>
    </row>
    <row r="6354" spans="2:2">
      <c r="B6354" s="10"/>
    </row>
    <row r="6355" spans="2:2">
      <c r="B6355" s="10"/>
    </row>
    <row r="6356" spans="2:2">
      <c r="B6356" s="10"/>
    </row>
    <row r="6357" spans="2:2">
      <c r="B6357" s="10"/>
    </row>
    <row r="6358" spans="2:2">
      <c r="B6358" s="10"/>
    </row>
    <row r="6359" spans="2:2">
      <c r="B6359" s="10"/>
    </row>
    <row r="6360" spans="2:2">
      <c r="B6360" s="10"/>
    </row>
    <row r="6361" spans="2:2">
      <c r="B6361" s="10"/>
    </row>
    <row r="6362" spans="2:2">
      <c r="B6362" s="10"/>
    </row>
    <row r="6363" spans="2:2">
      <c r="B6363" s="10"/>
    </row>
    <row r="6364" spans="2:2">
      <c r="B6364" s="10"/>
    </row>
    <row r="6365" spans="2:2">
      <c r="B6365" s="10"/>
    </row>
    <row r="6366" spans="2:2">
      <c r="B6366" s="10"/>
    </row>
    <row r="6367" spans="2:2">
      <c r="B6367" s="10"/>
    </row>
    <row r="6368" spans="2:2">
      <c r="B6368" s="10"/>
    </row>
    <row r="6369" spans="2:2">
      <c r="B6369" s="10"/>
    </row>
    <row r="6370" spans="2:2">
      <c r="B6370" s="10"/>
    </row>
    <row r="6371" spans="2:2">
      <c r="B6371" s="10"/>
    </row>
    <row r="6372" spans="2:2">
      <c r="B6372" s="10"/>
    </row>
    <row r="6373" spans="2:2">
      <c r="B6373" s="10"/>
    </row>
    <row r="6374" spans="2:2">
      <c r="B6374" s="10"/>
    </row>
    <row r="6375" spans="2:2">
      <c r="B6375" s="10"/>
    </row>
    <row r="6376" spans="2:2">
      <c r="B6376" s="10"/>
    </row>
    <row r="6377" spans="2:2">
      <c r="B6377" s="10"/>
    </row>
    <row r="6378" spans="2:2">
      <c r="B6378" s="10"/>
    </row>
    <row r="6379" spans="2:2">
      <c r="B6379" s="10"/>
    </row>
    <row r="6380" spans="2:2">
      <c r="B6380" s="10"/>
    </row>
    <row r="6381" spans="2:2">
      <c r="B6381" s="10"/>
    </row>
    <row r="6382" spans="2:2">
      <c r="B6382" s="10"/>
    </row>
    <row r="6383" spans="2:2">
      <c r="B6383" s="10"/>
    </row>
    <row r="6384" spans="2:2">
      <c r="B6384" s="10"/>
    </row>
    <row r="6385" spans="2:2">
      <c r="B6385" s="10"/>
    </row>
    <row r="6386" spans="2:2">
      <c r="B6386" s="10"/>
    </row>
    <row r="6387" spans="2:2">
      <c r="B6387" s="10"/>
    </row>
    <row r="6388" spans="2:2">
      <c r="B6388" s="10"/>
    </row>
    <row r="6389" spans="2:2">
      <c r="B6389" s="10"/>
    </row>
    <row r="6390" spans="2:2">
      <c r="B6390" s="10"/>
    </row>
    <row r="6391" spans="2:2">
      <c r="B6391" s="10"/>
    </row>
    <row r="6392" spans="2:2">
      <c r="B6392" s="10"/>
    </row>
    <row r="6393" spans="2:2">
      <c r="B6393" s="10"/>
    </row>
    <row r="6394" spans="2:2">
      <c r="B6394" s="10"/>
    </row>
    <row r="6395" spans="2:2">
      <c r="B6395" s="10"/>
    </row>
    <row r="6396" spans="2:2">
      <c r="B6396" s="10"/>
    </row>
    <row r="6397" spans="2:2">
      <c r="B6397" s="10"/>
    </row>
    <row r="6398" spans="2:2">
      <c r="B6398" s="10"/>
    </row>
    <row r="6399" spans="2:2">
      <c r="B6399" s="10"/>
    </row>
    <row r="6400" spans="2:2">
      <c r="B6400" s="10"/>
    </row>
    <row r="6401" spans="2:2">
      <c r="B6401" s="10"/>
    </row>
    <row r="6402" spans="2:2">
      <c r="B6402" s="10"/>
    </row>
    <row r="6403" spans="2:2">
      <c r="B6403" s="10"/>
    </row>
    <row r="6404" spans="2:2">
      <c r="B6404" s="10"/>
    </row>
    <row r="6405" spans="2:2">
      <c r="B6405" s="10"/>
    </row>
    <row r="6406" spans="2:2">
      <c r="B6406" s="10"/>
    </row>
    <row r="6407" spans="2:2">
      <c r="B6407" s="10"/>
    </row>
    <row r="6408" spans="2:2">
      <c r="B6408" s="10"/>
    </row>
    <row r="6409" spans="2:2">
      <c r="B6409" s="10"/>
    </row>
    <row r="6410" spans="2:2">
      <c r="B6410" s="10"/>
    </row>
    <row r="6411" spans="2:2">
      <c r="B6411" s="10"/>
    </row>
    <row r="6412" spans="2:2">
      <c r="B6412" s="10"/>
    </row>
    <row r="6413" spans="2:2">
      <c r="B6413" s="10"/>
    </row>
    <row r="6414" spans="2:2">
      <c r="B6414" s="10"/>
    </row>
    <row r="6415" spans="2:2">
      <c r="B6415" s="10"/>
    </row>
    <row r="6416" spans="2:2">
      <c r="B6416" s="10"/>
    </row>
    <row r="6417" spans="2:2">
      <c r="B6417" s="10"/>
    </row>
    <row r="6418" spans="2:2">
      <c r="B6418" s="10"/>
    </row>
    <row r="6419" spans="2:2">
      <c r="B6419" s="10"/>
    </row>
    <row r="6420" spans="2:2">
      <c r="B6420" s="10"/>
    </row>
    <row r="6421" spans="2:2">
      <c r="B6421" s="10"/>
    </row>
    <row r="6422" spans="2:2">
      <c r="B6422" s="10"/>
    </row>
    <row r="6423" spans="2:2">
      <c r="B6423" s="10"/>
    </row>
    <row r="6424" spans="2:2">
      <c r="B6424" s="10"/>
    </row>
    <row r="6425" spans="2:2">
      <c r="B6425" s="10"/>
    </row>
    <row r="6426" spans="2:2">
      <c r="B6426" s="10"/>
    </row>
    <row r="6427" spans="2:2">
      <c r="B6427" s="10"/>
    </row>
    <row r="6428" spans="2:2">
      <c r="B6428" s="10"/>
    </row>
    <row r="6429" spans="2:2">
      <c r="B6429" s="10"/>
    </row>
    <row r="6430" spans="2:2">
      <c r="B6430" s="10"/>
    </row>
    <row r="6431" spans="2:2">
      <c r="B6431" s="10"/>
    </row>
    <row r="6432" spans="2:2">
      <c r="B6432" s="10"/>
    </row>
    <row r="6433" spans="2:2">
      <c r="B6433" s="10"/>
    </row>
    <row r="6434" spans="2:2">
      <c r="B6434" s="10"/>
    </row>
    <row r="6435" spans="2:2">
      <c r="B6435" s="10"/>
    </row>
    <row r="6436" spans="2:2">
      <c r="B6436" s="10"/>
    </row>
    <row r="6437" spans="2:2">
      <c r="B6437" s="10"/>
    </row>
    <row r="6438" spans="2:2">
      <c r="B6438" s="10"/>
    </row>
    <row r="6439" spans="2:2">
      <c r="B6439" s="10"/>
    </row>
    <row r="6440" spans="2:2">
      <c r="B6440" s="10"/>
    </row>
    <row r="6441" spans="2:2">
      <c r="B6441" s="10"/>
    </row>
    <row r="6442" spans="2:2">
      <c r="B6442" s="10"/>
    </row>
    <row r="6443" spans="2:2">
      <c r="B6443" s="10"/>
    </row>
    <row r="6444" spans="2:2">
      <c r="B6444" s="10"/>
    </row>
    <row r="6445" spans="2:2">
      <c r="B6445" s="10"/>
    </row>
    <row r="6446" spans="2:2">
      <c r="B6446" s="10"/>
    </row>
    <row r="6447" spans="2:2">
      <c r="B6447" s="10"/>
    </row>
    <row r="6448" spans="2:2">
      <c r="B6448" s="10"/>
    </row>
    <row r="6449" spans="2:2">
      <c r="B6449" s="10"/>
    </row>
    <row r="6450" spans="2:2">
      <c r="B6450" s="10"/>
    </row>
    <row r="6451" spans="2:2">
      <c r="B6451" s="10"/>
    </row>
    <row r="6452" spans="2:2">
      <c r="B6452" s="10"/>
    </row>
    <row r="6453" spans="2:2">
      <c r="B6453" s="10"/>
    </row>
    <row r="6454" spans="2:2">
      <c r="B6454" s="10"/>
    </row>
    <row r="6455" spans="2:2">
      <c r="B6455" s="10"/>
    </row>
    <row r="6456" spans="2:2">
      <c r="B6456" s="10"/>
    </row>
    <row r="6457" spans="2:2">
      <c r="B6457" s="10"/>
    </row>
    <row r="6458" spans="2:2">
      <c r="B6458" s="10"/>
    </row>
    <row r="6459" spans="2:2">
      <c r="B6459" s="10"/>
    </row>
    <row r="6460" spans="2:2">
      <c r="B6460" s="10"/>
    </row>
    <row r="6461" spans="2:2">
      <c r="B6461" s="10"/>
    </row>
    <row r="6462" spans="2:2">
      <c r="B6462" s="10"/>
    </row>
    <row r="6463" spans="2:2">
      <c r="B6463" s="10"/>
    </row>
    <row r="6464" spans="2:2">
      <c r="B6464" s="10"/>
    </row>
    <row r="6465" spans="2:2">
      <c r="B6465" s="10"/>
    </row>
    <row r="6466" spans="2:2">
      <c r="B6466" s="10"/>
    </row>
    <row r="6467" spans="2:2">
      <c r="B6467" s="10"/>
    </row>
    <row r="6468" spans="2:2">
      <c r="B6468" s="10"/>
    </row>
    <row r="6469" spans="2:2">
      <c r="B6469" s="10"/>
    </row>
    <row r="6470" spans="2:2">
      <c r="B6470" s="10"/>
    </row>
    <row r="6471" spans="2:2">
      <c r="B6471" s="10"/>
    </row>
    <row r="6472" spans="2:2">
      <c r="B6472" s="10"/>
    </row>
    <row r="6473" spans="2:2">
      <c r="B6473" s="10"/>
    </row>
    <row r="6474" spans="2:2">
      <c r="B6474" s="10"/>
    </row>
    <row r="6475" spans="2:2">
      <c r="B6475" s="10"/>
    </row>
    <row r="6476" spans="2:2">
      <c r="B6476" s="10"/>
    </row>
    <row r="6477" spans="2:2">
      <c r="B6477" s="10"/>
    </row>
    <row r="6478" spans="2:2">
      <c r="B6478" s="10"/>
    </row>
    <row r="6479" spans="2:2">
      <c r="B6479" s="10"/>
    </row>
    <row r="6480" spans="2:2">
      <c r="B6480" s="10"/>
    </row>
    <row r="6481" spans="2:2">
      <c r="B6481" s="10"/>
    </row>
    <row r="6482" spans="2:2">
      <c r="B6482" s="10"/>
    </row>
    <row r="6483" spans="2:2">
      <c r="B6483" s="10"/>
    </row>
    <row r="6484" spans="2:2">
      <c r="B6484" s="10"/>
    </row>
    <row r="6485" spans="2:2">
      <c r="B6485" s="10"/>
    </row>
    <row r="6486" spans="2:2">
      <c r="B6486" s="10"/>
    </row>
    <row r="6487" spans="2:2">
      <c r="B6487" s="10"/>
    </row>
    <row r="6488" spans="2:2">
      <c r="B6488" s="10"/>
    </row>
    <row r="6489" spans="2:2">
      <c r="B6489" s="10"/>
    </row>
    <row r="6490" spans="2:2">
      <c r="B6490" s="10"/>
    </row>
    <row r="6491" spans="2:2">
      <c r="B6491" s="10"/>
    </row>
    <row r="6492" spans="2:2">
      <c r="B6492" s="10"/>
    </row>
    <row r="6493" spans="2:2">
      <c r="B6493" s="10"/>
    </row>
    <row r="6494" spans="2:2">
      <c r="B6494" s="10"/>
    </row>
    <row r="6495" spans="2:2">
      <c r="B6495" s="10"/>
    </row>
    <row r="6496" spans="2:2">
      <c r="B6496" s="10"/>
    </row>
    <row r="6497" spans="2:2">
      <c r="B6497" s="10"/>
    </row>
    <row r="6498" spans="2:2">
      <c r="B6498" s="10"/>
    </row>
    <row r="6499" spans="2:2">
      <c r="B6499" s="10"/>
    </row>
    <row r="6500" spans="2:2">
      <c r="B6500" s="10"/>
    </row>
    <row r="6501" spans="2:2">
      <c r="B6501" s="10"/>
    </row>
    <row r="6502" spans="2:2">
      <c r="B6502" s="10"/>
    </row>
    <row r="6503" spans="2:2">
      <c r="B6503" s="10"/>
    </row>
    <row r="6504" spans="2:2">
      <c r="B6504" s="10"/>
    </row>
    <row r="6505" spans="2:2">
      <c r="B6505" s="10"/>
    </row>
    <row r="6506" spans="2:2">
      <c r="B6506" s="10"/>
    </row>
    <row r="6507" spans="2:2">
      <c r="B6507" s="10"/>
    </row>
    <row r="6508" spans="2:2">
      <c r="B6508" s="10"/>
    </row>
    <row r="6509" spans="2:2">
      <c r="B6509" s="10"/>
    </row>
    <row r="6510" spans="2:2">
      <c r="B6510" s="10"/>
    </row>
    <row r="6511" spans="2:2">
      <c r="B6511" s="10"/>
    </row>
    <row r="6512" spans="2:2">
      <c r="B6512" s="10"/>
    </row>
    <row r="6513" spans="2:2">
      <c r="B6513" s="10"/>
    </row>
    <row r="6514" spans="2:2">
      <c r="B6514" s="10"/>
    </row>
    <row r="6515" spans="2:2">
      <c r="B6515" s="10"/>
    </row>
    <row r="6516" spans="2:2">
      <c r="B6516" s="10"/>
    </row>
    <row r="6517" spans="2:2">
      <c r="B6517" s="10"/>
    </row>
    <row r="6518" spans="2:2">
      <c r="B6518" s="10"/>
    </row>
    <row r="6519" spans="2:2">
      <c r="B6519" s="10"/>
    </row>
    <row r="6520" spans="2:2">
      <c r="B6520" s="10"/>
    </row>
    <row r="6521" spans="2:2">
      <c r="B6521" s="10"/>
    </row>
    <row r="6522" spans="2:2">
      <c r="B6522" s="10"/>
    </row>
    <row r="6523" spans="2:2">
      <c r="B6523" s="10"/>
    </row>
    <row r="6524" spans="2:2">
      <c r="B6524" s="10"/>
    </row>
    <row r="6525" spans="2:2">
      <c r="B6525" s="10"/>
    </row>
    <row r="6526" spans="2:2">
      <c r="B6526" s="10"/>
    </row>
    <row r="6527" spans="2:2">
      <c r="B6527" s="10"/>
    </row>
    <row r="6528" spans="2:2">
      <c r="B6528" s="10"/>
    </row>
    <row r="6529" spans="2:2">
      <c r="B6529" s="10"/>
    </row>
    <row r="6530" spans="2:2">
      <c r="B6530" s="10"/>
    </row>
    <row r="6531" spans="2:2">
      <c r="B6531" s="10"/>
    </row>
    <row r="6532" spans="2:2">
      <c r="B6532" s="10"/>
    </row>
    <row r="6533" spans="2:2">
      <c r="B6533" s="10"/>
    </row>
    <row r="6534" spans="2:2">
      <c r="B6534" s="10"/>
    </row>
    <row r="6535" spans="2:2">
      <c r="B6535" s="10"/>
    </row>
    <row r="6536" spans="2:2">
      <c r="B6536" s="10"/>
    </row>
    <row r="6537" spans="2:2">
      <c r="B6537" s="10"/>
    </row>
    <row r="6538" spans="2:2">
      <c r="B6538" s="10"/>
    </row>
    <row r="6539" spans="2:2">
      <c r="B6539" s="10"/>
    </row>
    <row r="6540" spans="2:2">
      <c r="B6540" s="10"/>
    </row>
    <row r="6541" spans="2:2">
      <c r="B6541" s="10"/>
    </row>
    <row r="6542" spans="2:2">
      <c r="B6542" s="10"/>
    </row>
    <row r="6543" spans="2:2">
      <c r="B6543" s="10"/>
    </row>
    <row r="6544" spans="2:2">
      <c r="B6544" s="10"/>
    </row>
    <row r="6545" spans="2:2">
      <c r="B6545" s="10"/>
    </row>
    <row r="6546" spans="2:2">
      <c r="B6546" s="10"/>
    </row>
    <row r="6547" spans="2:2">
      <c r="B6547" s="10"/>
    </row>
    <row r="6548" spans="2:2">
      <c r="B6548" s="10"/>
    </row>
    <row r="6549" spans="2:2">
      <c r="B6549" s="10"/>
    </row>
    <row r="6550" spans="2:2">
      <c r="B6550" s="10"/>
    </row>
    <row r="6551" spans="2:2">
      <c r="B6551" s="10"/>
    </row>
    <row r="6552" spans="2:2">
      <c r="B6552" s="10"/>
    </row>
    <row r="6553" spans="2:2">
      <c r="B6553" s="10"/>
    </row>
    <row r="6554" spans="2:2">
      <c r="B6554" s="10"/>
    </row>
    <row r="6555" spans="2:2">
      <c r="B6555" s="10"/>
    </row>
    <row r="6556" spans="2:2">
      <c r="B6556" s="10"/>
    </row>
    <row r="6557" spans="2:2">
      <c r="B6557" s="10"/>
    </row>
    <row r="6558" spans="2:2">
      <c r="B6558" s="10"/>
    </row>
    <row r="6559" spans="2:2">
      <c r="B6559" s="10"/>
    </row>
    <row r="6560" spans="2:2">
      <c r="B6560" s="10"/>
    </row>
    <row r="6561" spans="2:2">
      <c r="B6561" s="10"/>
    </row>
    <row r="6562" spans="2:2">
      <c r="B6562" s="10"/>
    </row>
    <row r="6563" spans="2:2">
      <c r="B6563" s="10"/>
    </row>
    <row r="6564" spans="2:2">
      <c r="B6564" s="10"/>
    </row>
    <row r="6565" spans="2:2">
      <c r="B6565" s="10"/>
    </row>
    <row r="6566" spans="2:2">
      <c r="B6566" s="10"/>
    </row>
    <row r="6567" spans="2:2">
      <c r="B6567" s="10"/>
    </row>
    <row r="6568" spans="2:2">
      <c r="B6568" s="10"/>
    </row>
    <row r="6569" spans="2:2">
      <c r="B6569" s="10"/>
    </row>
    <row r="6570" spans="2:2">
      <c r="B6570" s="10"/>
    </row>
    <row r="6571" spans="2:2">
      <c r="B6571" s="10"/>
    </row>
    <row r="6572" spans="2:2">
      <c r="B6572" s="10"/>
    </row>
    <row r="6573" spans="2:2">
      <c r="B6573" s="10"/>
    </row>
    <row r="6574" spans="2:2">
      <c r="B6574" s="10"/>
    </row>
    <row r="6575" spans="2:2">
      <c r="B6575" s="10"/>
    </row>
    <row r="6576" spans="2:2">
      <c r="B6576" s="10"/>
    </row>
    <row r="6577" spans="2:2">
      <c r="B6577" s="10"/>
    </row>
    <row r="6578" spans="2:2">
      <c r="B6578" s="10"/>
    </row>
    <row r="6579" spans="2:2">
      <c r="B6579" s="10"/>
    </row>
    <row r="6580" spans="2:2">
      <c r="B6580" s="10"/>
    </row>
    <row r="6581" spans="2:2">
      <c r="B6581" s="10"/>
    </row>
    <row r="6582" spans="2:2">
      <c r="B6582" s="10"/>
    </row>
    <row r="6583" spans="2:2">
      <c r="B6583" s="10"/>
    </row>
    <row r="6584" spans="2:2">
      <c r="B6584" s="10"/>
    </row>
    <row r="6585" spans="2:2">
      <c r="B6585" s="10"/>
    </row>
    <row r="6586" spans="2:2">
      <c r="B6586" s="10"/>
    </row>
    <row r="6587" spans="2:2">
      <c r="B6587" s="10"/>
    </row>
    <row r="6588" spans="2:2">
      <c r="B6588" s="10"/>
    </row>
    <row r="6589" spans="2:2">
      <c r="B6589" s="10"/>
    </row>
    <row r="6590" spans="2:2">
      <c r="B6590" s="10"/>
    </row>
    <row r="6591" spans="2:2">
      <c r="B6591" s="10"/>
    </row>
    <row r="6592" spans="2:2">
      <c r="B6592" s="10"/>
    </row>
    <row r="6593" spans="2:2">
      <c r="B6593" s="10"/>
    </row>
    <row r="6594" spans="2:2">
      <c r="B6594" s="10"/>
    </row>
    <row r="6595" spans="2:2">
      <c r="B6595" s="10"/>
    </row>
    <row r="6596" spans="2:2">
      <c r="B6596" s="10"/>
    </row>
    <row r="6597" spans="2:2">
      <c r="B6597" s="10"/>
    </row>
    <row r="6598" spans="2:2">
      <c r="B6598" s="10"/>
    </row>
    <row r="6599" spans="2:2">
      <c r="B6599" s="10"/>
    </row>
    <row r="6600" spans="2:2">
      <c r="B6600" s="10"/>
    </row>
    <row r="6601" spans="2:2">
      <c r="B6601" s="10"/>
    </row>
    <row r="6602" spans="2:2">
      <c r="B6602" s="10"/>
    </row>
    <row r="6603" spans="2:2">
      <c r="B6603" s="10"/>
    </row>
    <row r="6604" spans="2:2">
      <c r="B6604" s="10"/>
    </row>
    <row r="6605" spans="2:2">
      <c r="B6605" s="10"/>
    </row>
    <row r="6606" spans="2:2">
      <c r="B6606" s="10"/>
    </row>
    <row r="6607" spans="2:2">
      <c r="B6607" s="10"/>
    </row>
    <row r="6608" spans="2:2">
      <c r="B6608" s="10"/>
    </row>
    <row r="6609" spans="2:2">
      <c r="B6609" s="10"/>
    </row>
    <row r="6610" spans="2:2">
      <c r="B6610" s="10"/>
    </row>
    <row r="6611" spans="2:2">
      <c r="B6611" s="10"/>
    </row>
    <row r="6612" spans="2:2">
      <c r="B6612" s="10"/>
    </row>
    <row r="6613" spans="2:2">
      <c r="B6613" s="10"/>
    </row>
    <row r="6614" spans="2:2">
      <c r="B6614" s="10"/>
    </row>
    <row r="6615" spans="2:2">
      <c r="B6615" s="10"/>
    </row>
    <row r="6616" spans="2:2">
      <c r="B6616" s="10"/>
    </row>
    <row r="6617" spans="2:2">
      <c r="B6617" s="10"/>
    </row>
    <row r="6618" spans="2:2">
      <c r="B6618" s="10"/>
    </row>
    <row r="6619" spans="2:2">
      <c r="B6619" s="10"/>
    </row>
    <row r="6620" spans="2:2">
      <c r="B6620" s="10"/>
    </row>
    <row r="6621" spans="2:2">
      <c r="B6621" s="10"/>
    </row>
    <row r="6622" spans="2:2">
      <c r="B6622" s="10"/>
    </row>
    <row r="6623" spans="2:2">
      <c r="B6623" s="10"/>
    </row>
    <row r="6624" spans="2:2">
      <c r="B6624" s="10"/>
    </row>
    <row r="6625" spans="2:2">
      <c r="B6625" s="10"/>
    </row>
    <row r="6626" spans="2:2">
      <c r="B6626" s="10"/>
    </row>
    <row r="6627" spans="2:2">
      <c r="B6627" s="10"/>
    </row>
    <row r="6628" spans="2:2">
      <c r="B6628" s="10"/>
    </row>
    <row r="6629" spans="2:2">
      <c r="B6629" s="10"/>
    </row>
    <row r="6630" spans="2:2">
      <c r="B6630" s="10"/>
    </row>
    <row r="6631" spans="2:2">
      <c r="B6631" s="10"/>
    </row>
    <row r="6632" spans="2:2">
      <c r="B6632" s="10"/>
    </row>
    <row r="6633" spans="2:2">
      <c r="B6633" s="10"/>
    </row>
    <row r="6634" spans="2:2">
      <c r="B6634" s="10"/>
    </row>
    <row r="6635" spans="2:2">
      <c r="B6635" s="10"/>
    </row>
    <row r="6636" spans="2:2">
      <c r="B6636" s="10"/>
    </row>
    <row r="6637" spans="2:2">
      <c r="B6637" s="10"/>
    </row>
    <row r="6638" spans="2:2">
      <c r="B6638" s="10"/>
    </row>
    <row r="6639" spans="2:2">
      <c r="B6639" s="10"/>
    </row>
    <row r="6640" spans="2:2">
      <c r="B6640" s="10"/>
    </row>
    <row r="6641" spans="2:2">
      <c r="B6641" s="10"/>
    </row>
    <row r="6642" spans="2:2">
      <c r="B6642" s="10"/>
    </row>
    <row r="6643" spans="2:2">
      <c r="B6643" s="10"/>
    </row>
    <row r="6644" spans="2:2">
      <c r="B6644" s="10"/>
    </row>
    <row r="6645" spans="2:2">
      <c r="B6645" s="10"/>
    </row>
    <row r="6646" spans="2:2">
      <c r="B6646" s="10"/>
    </row>
    <row r="6647" spans="2:2">
      <c r="B6647" s="10"/>
    </row>
    <row r="6648" spans="2:2">
      <c r="B6648" s="10"/>
    </row>
    <row r="6649" spans="2:2">
      <c r="B6649" s="10"/>
    </row>
    <row r="6650" spans="2:2">
      <c r="B6650" s="10"/>
    </row>
    <row r="6651" spans="2:2">
      <c r="B6651" s="10"/>
    </row>
    <row r="6652" spans="2:2">
      <c r="B6652" s="10"/>
    </row>
    <row r="6653" spans="2:2">
      <c r="B6653" s="10"/>
    </row>
    <row r="6654" spans="2:2">
      <c r="B6654" s="10"/>
    </row>
    <row r="6655" spans="2:2">
      <c r="B6655" s="10"/>
    </row>
    <row r="6656" spans="2:2">
      <c r="B6656" s="10"/>
    </row>
    <row r="6657" spans="2:2">
      <c r="B6657" s="10"/>
    </row>
    <row r="6658" spans="2:2">
      <c r="B6658" s="10"/>
    </row>
    <row r="6659" spans="2:2">
      <c r="B6659" s="10"/>
    </row>
    <row r="6660" spans="2:2">
      <c r="B6660" s="10"/>
    </row>
    <row r="6661" spans="2:2">
      <c r="B6661" s="10"/>
    </row>
    <row r="6662" spans="2:2">
      <c r="B6662" s="10"/>
    </row>
    <row r="6663" spans="2:2">
      <c r="B6663" s="10"/>
    </row>
    <row r="6664" spans="2:2">
      <c r="B6664" s="10"/>
    </row>
    <row r="6665" spans="2:2">
      <c r="B6665" s="10"/>
    </row>
    <row r="6666" spans="2:2">
      <c r="B6666" s="10"/>
    </row>
    <row r="6667" spans="2:2">
      <c r="B6667" s="10"/>
    </row>
    <row r="6668" spans="2:2">
      <c r="B6668" s="10"/>
    </row>
    <row r="6669" spans="2:2">
      <c r="B6669" s="10"/>
    </row>
    <row r="6670" spans="2:2">
      <c r="B6670" s="10"/>
    </row>
    <row r="6671" spans="2:2">
      <c r="B6671" s="10"/>
    </row>
    <row r="6672" spans="2:2">
      <c r="B6672" s="10"/>
    </row>
    <row r="6673" spans="2:2">
      <c r="B6673" s="10"/>
    </row>
    <row r="6674" spans="2:2">
      <c r="B6674" s="10"/>
    </row>
    <row r="6675" spans="2:2">
      <c r="B6675" s="10"/>
    </row>
    <row r="6676" spans="2:2">
      <c r="B6676" s="10"/>
    </row>
    <row r="6677" spans="2:2">
      <c r="B6677" s="10"/>
    </row>
    <row r="6678" spans="2:2">
      <c r="B6678" s="10"/>
    </row>
    <row r="6679" spans="2:2">
      <c r="B6679" s="10"/>
    </row>
    <row r="6680" spans="2:2">
      <c r="B6680" s="10"/>
    </row>
    <row r="6681" spans="2:2">
      <c r="B6681" s="10"/>
    </row>
    <row r="6682" spans="2:2">
      <c r="B6682" s="10"/>
    </row>
    <row r="6683" spans="2:2">
      <c r="B6683" s="10"/>
    </row>
    <row r="6684" spans="2:2">
      <c r="B6684" s="10"/>
    </row>
    <row r="6685" spans="2:2">
      <c r="B6685" s="10"/>
    </row>
    <row r="6686" spans="2:2">
      <c r="B6686" s="10"/>
    </row>
    <row r="6687" spans="2:2">
      <c r="B6687" s="10"/>
    </row>
    <row r="6688" spans="2:2">
      <c r="B6688" s="10"/>
    </row>
    <row r="6689" spans="2:2">
      <c r="B6689" s="10"/>
    </row>
    <row r="6690" spans="2:2">
      <c r="B6690" s="10"/>
    </row>
    <row r="6691" spans="2:2">
      <c r="B6691" s="10"/>
    </row>
    <row r="6692" spans="2:2">
      <c r="B6692" s="10"/>
    </row>
    <row r="6693" spans="2:2">
      <c r="B6693" s="10"/>
    </row>
    <row r="6694" spans="2:2">
      <c r="B6694" s="10"/>
    </row>
    <row r="6695" spans="2:2">
      <c r="B6695" s="10"/>
    </row>
    <row r="6696" spans="2:2">
      <c r="B6696" s="10"/>
    </row>
    <row r="6697" spans="2:2">
      <c r="B6697" s="10"/>
    </row>
    <row r="6698" spans="2:2">
      <c r="B6698" s="10"/>
    </row>
    <row r="6699" spans="2:2">
      <c r="B6699" s="10"/>
    </row>
    <row r="6700" spans="2:2">
      <c r="B6700" s="10"/>
    </row>
    <row r="6701" spans="2:2">
      <c r="B6701" s="10"/>
    </row>
    <row r="6702" spans="2:2">
      <c r="B6702" s="10"/>
    </row>
    <row r="6703" spans="2:2">
      <c r="B6703" s="10"/>
    </row>
    <row r="6704" spans="2:2">
      <c r="B6704" s="10"/>
    </row>
    <row r="6705" spans="2:2">
      <c r="B6705" s="10"/>
    </row>
    <row r="6706" spans="2:2">
      <c r="B6706" s="10"/>
    </row>
    <row r="6707" spans="2:2">
      <c r="B6707" s="10"/>
    </row>
    <row r="6708" spans="2:2">
      <c r="B6708" s="10"/>
    </row>
    <row r="6709" spans="2:2">
      <c r="B6709" s="10"/>
    </row>
    <row r="6710" spans="2:2">
      <c r="B6710" s="10"/>
    </row>
    <row r="6711" spans="2:2">
      <c r="B6711" s="10"/>
    </row>
    <row r="6712" spans="2:2">
      <c r="B6712" s="10"/>
    </row>
    <row r="6713" spans="2:2">
      <c r="B6713" s="10"/>
    </row>
    <row r="6714" spans="2:2">
      <c r="B6714" s="10"/>
    </row>
    <row r="6715" spans="2:2">
      <c r="B6715" s="10"/>
    </row>
    <row r="6716" spans="2:2">
      <c r="B6716" s="10"/>
    </row>
    <row r="6717" spans="2:2">
      <c r="B6717" s="10"/>
    </row>
    <row r="6718" spans="2:2">
      <c r="B6718" s="10"/>
    </row>
    <row r="6719" spans="2:2">
      <c r="B6719" s="10"/>
    </row>
    <row r="6720" spans="2:2">
      <c r="B6720" s="10"/>
    </row>
    <row r="6721" spans="2:2">
      <c r="B6721" s="10"/>
    </row>
    <row r="6722" spans="2:2">
      <c r="B6722" s="10"/>
    </row>
    <row r="6723" spans="2:2">
      <c r="B6723" s="10"/>
    </row>
    <row r="6724" spans="2:2">
      <c r="B6724" s="10"/>
    </row>
    <row r="6725" spans="2:2">
      <c r="B6725" s="10"/>
    </row>
    <row r="6726" spans="2:2">
      <c r="B6726" s="10"/>
    </row>
    <row r="6727" spans="2:2">
      <c r="B6727" s="10"/>
    </row>
    <row r="6728" spans="2:2">
      <c r="B6728" s="10"/>
    </row>
    <row r="6729" spans="2:2">
      <c r="B6729" s="10"/>
    </row>
    <row r="6730" spans="2:2">
      <c r="B6730" s="10"/>
    </row>
    <row r="6731" spans="2:2">
      <c r="B6731" s="10"/>
    </row>
    <row r="6732" spans="2:2">
      <c r="B6732" s="10"/>
    </row>
    <row r="6733" spans="2:2">
      <c r="B6733" s="10"/>
    </row>
    <row r="6734" spans="2:2">
      <c r="B6734" s="10"/>
    </row>
    <row r="6735" spans="2:2">
      <c r="B6735" s="10"/>
    </row>
    <row r="6736" spans="2:2">
      <c r="B6736" s="10"/>
    </row>
    <row r="6737" spans="2:2">
      <c r="B6737" s="10"/>
    </row>
    <row r="6738" spans="2:2">
      <c r="B6738" s="10"/>
    </row>
    <row r="6739" spans="2:2">
      <c r="B6739" s="10"/>
    </row>
    <row r="6740" spans="2:2">
      <c r="B6740" s="10"/>
    </row>
    <row r="6741" spans="2:2">
      <c r="B6741" s="10"/>
    </row>
    <row r="6742" spans="2:2">
      <c r="B6742" s="10"/>
    </row>
    <row r="6743" spans="2:2">
      <c r="B6743" s="10"/>
    </row>
    <row r="6744" spans="2:2">
      <c r="B6744" s="10"/>
    </row>
    <row r="6745" spans="2:2">
      <c r="B6745" s="10"/>
    </row>
    <row r="6746" spans="2:2">
      <c r="B6746" s="10"/>
    </row>
    <row r="6747" spans="2:2">
      <c r="B6747" s="10"/>
    </row>
    <row r="6748" spans="2:2">
      <c r="B6748" s="10"/>
    </row>
    <row r="6749" spans="2:2">
      <c r="B6749" s="10"/>
    </row>
    <row r="6750" spans="2:2">
      <c r="B6750" s="10"/>
    </row>
    <row r="6751" spans="2:2">
      <c r="B6751" s="10"/>
    </row>
    <row r="6752" spans="2:2">
      <c r="B6752" s="10"/>
    </row>
    <row r="6753" spans="2:2">
      <c r="B6753" s="10"/>
    </row>
    <row r="6754" spans="2:2">
      <c r="B6754" s="10"/>
    </row>
    <row r="6755" spans="2:2">
      <c r="B6755" s="10"/>
    </row>
    <row r="6756" spans="2:2">
      <c r="B6756" s="10"/>
    </row>
    <row r="6757" spans="2:2">
      <c r="B6757" s="10"/>
    </row>
    <row r="6758" spans="2:2">
      <c r="B6758" s="10"/>
    </row>
    <row r="6759" spans="2:2">
      <c r="B6759" s="10"/>
    </row>
    <row r="6760" spans="2:2">
      <c r="B6760" s="10"/>
    </row>
    <row r="6761" spans="2:2">
      <c r="B6761" s="10"/>
    </row>
    <row r="6762" spans="2:2">
      <c r="B6762" s="10"/>
    </row>
    <row r="6763" spans="2:2">
      <c r="B6763" s="10"/>
    </row>
    <row r="6764" spans="2:2">
      <c r="B6764" s="10"/>
    </row>
    <row r="6765" spans="2:2">
      <c r="B6765" s="10"/>
    </row>
    <row r="6766" spans="2:2">
      <c r="B6766" s="10"/>
    </row>
    <row r="6767" spans="2:2">
      <c r="B6767" s="10"/>
    </row>
    <row r="6768" spans="2:2">
      <c r="B6768" s="10"/>
    </row>
    <row r="6769" spans="2:2">
      <c r="B6769" s="10"/>
    </row>
    <row r="6770" spans="2:2">
      <c r="B6770" s="10"/>
    </row>
    <row r="6771" spans="2:2">
      <c r="B6771" s="10"/>
    </row>
    <row r="6772" spans="2:2">
      <c r="B6772" s="10"/>
    </row>
    <row r="6773" spans="2:2">
      <c r="B6773" s="10"/>
    </row>
    <row r="6774" spans="2:2">
      <c r="B6774" s="10"/>
    </row>
    <row r="6775" spans="2:2">
      <c r="B6775" s="10"/>
    </row>
    <row r="6776" spans="2:2">
      <c r="B6776" s="10"/>
    </row>
    <row r="6777" spans="2:2">
      <c r="B6777" s="10"/>
    </row>
    <row r="6778" spans="2:2">
      <c r="B6778" s="10"/>
    </row>
    <row r="6779" spans="2:2">
      <c r="B6779" s="10"/>
    </row>
    <row r="6780" spans="2:2">
      <c r="B6780" s="10"/>
    </row>
    <row r="6781" spans="2:2">
      <c r="B6781" s="10"/>
    </row>
    <row r="6782" spans="2:2">
      <c r="B6782" s="10"/>
    </row>
    <row r="6783" spans="2:2">
      <c r="B6783" s="10"/>
    </row>
    <row r="6784" spans="2:2">
      <c r="B6784" s="10"/>
    </row>
    <row r="6785" spans="2:2">
      <c r="B6785" s="10"/>
    </row>
    <row r="6786" spans="2:2">
      <c r="B6786" s="10"/>
    </row>
    <row r="6787" spans="2:2">
      <c r="B6787" s="10"/>
    </row>
    <row r="6788" spans="2:2">
      <c r="B6788" s="10"/>
    </row>
    <row r="6789" spans="2:2">
      <c r="B6789" s="10"/>
    </row>
    <row r="6790" spans="2:2">
      <c r="B6790" s="10"/>
    </row>
    <row r="6791" spans="2:2">
      <c r="B6791" s="10"/>
    </row>
    <row r="6792" spans="2:2">
      <c r="B6792" s="10"/>
    </row>
    <row r="6793" spans="2:2">
      <c r="B6793" s="10"/>
    </row>
    <row r="6794" spans="2:2">
      <c r="B6794" s="10"/>
    </row>
    <row r="6795" spans="2:2">
      <c r="B6795" s="10"/>
    </row>
    <row r="6796" spans="2:2">
      <c r="B6796" s="10"/>
    </row>
    <row r="6797" spans="2:2">
      <c r="B6797" s="10"/>
    </row>
    <row r="6798" spans="2:2">
      <c r="B6798" s="10"/>
    </row>
    <row r="6799" spans="2:2">
      <c r="B6799" s="10"/>
    </row>
    <row r="6800" spans="2:2">
      <c r="B6800" s="10"/>
    </row>
    <row r="6801" spans="2:2">
      <c r="B6801" s="10"/>
    </row>
    <row r="6802" spans="2:2">
      <c r="B6802" s="10"/>
    </row>
    <row r="6803" spans="2:2">
      <c r="B6803" s="10"/>
    </row>
    <row r="6804" spans="2:2">
      <c r="B6804" s="10"/>
    </row>
    <row r="6805" spans="2:2">
      <c r="B6805" s="10"/>
    </row>
    <row r="6806" spans="2:2">
      <c r="B6806" s="10"/>
    </row>
    <row r="6807" spans="2:2">
      <c r="B6807" s="10"/>
    </row>
    <row r="6808" spans="2:2">
      <c r="B6808" s="10"/>
    </row>
    <row r="6809" spans="2:2">
      <c r="B6809" s="10"/>
    </row>
    <row r="6810" spans="2:2">
      <c r="B6810" s="10"/>
    </row>
    <row r="6811" spans="2:2">
      <c r="B6811" s="10"/>
    </row>
    <row r="6812" spans="2:2">
      <c r="B6812" s="10"/>
    </row>
    <row r="6813" spans="2:2">
      <c r="B6813" s="10"/>
    </row>
    <row r="6814" spans="2:2">
      <c r="B6814" s="10"/>
    </row>
    <row r="6815" spans="2:2">
      <c r="B6815" s="10"/>
    </row>
    <row r="6816" spans="2:2">
      <c r="B6816" s="10"/>
    </row>
    <row r="6817" spans="2:2">
      <c r="B6817" s="10"/>
    </row>
    <row r="6818" spans="2:2">
      <c r="B6818" s="10"/>
    </row>
    <row r="6819" spans="2:2">
      <c r="B6819" s="10"/>
    </row>
    <row r="6820" spans="2:2">
      <c r="B6820" s="10"/>
    </row>
    <row r="6821" spans="2:2">
      <c r="B6821" s="10"/>
    </row>
    <row r="6822" spans="2:2">
      <c r="B6822" s="10"/>
    </row>
    <row r="6823" spans="2:2">
      <c r="B6823" s="10"/>
    </row>
    <row r="6824" spans="2:2">
      <c r="B6824" s="10"/>
    </row>
    <row r="6825" spans="2:2">
      <c r="B6825" s="10"/>
    </row>
    <row r="6826" spans="2:2">
      <c r="B6826" s="10"/>
    </row>
    <row r="6827" spans="2:2">
      <c r="B6827" s="10"/>
    </row>
    <row r="6828" spans="2:2">
      <c r="B6828" s="10"/>
    </row>
    <row r="6829" spans="2:2">
      <c r="B6829" s="10"/>
    </row>
    <row r="6830" spans="2:2">
      <c r="B6830" s="10"/>
    </row>
    <row r="6831" spans="2:2">
      <c r="B6831" s="10"/>
    </row>
    <row r="6832" spans="2:2">
      <c r="B6832" s="10"/>
    </row>
    <row r="6833" spans="2:2">
      <c r="B6833" s="10"/>
    </row>
    <row r="6834" spans="2:2">
      <c r="B6834" s="10"/>
    </row>
    <row r="6835" spans="2:2">
      <c r="B6835" s="10"/>
    </row>
    <row r="6836" spans="2:2">
      <c r="B6836" s="10"/>
    </row>
    <row r="6837" spans="2:2">
      <c r="B6837" s="10"/>
    </row>
    <row r="6838" spans="2:2">
      <c r="B6838" s="10"/>
    </row>
    <row r="6839" spans="2:2">
      <c r="B6839" s="10"/>
    </row>
    <row r="6840" spans="2:2">
      <c r="B6840" s="10"/>
    </row>
    <row r="6841" spans="2:2">
      <c r="B6841" s="10"/>
    </row>
    <row r="6842" spans="2:2">
      <c r="B6842" s="10"/>
    </row>
    <row r="6843" spans="2:2">
      <c r="B6843" s="10"/>
    </row>
    <row r="6844" spans="2:2">
      <c r="B6844" s="10"/>
    </row>
    <row r="6845" spans="2:2">
      <c r="B6845" s="10"/>
    </row>
    <row r="6846" spans="2:2">
      <c r="B6846" s="10"/>
    </row>
    <row r="6847" spans="2:2">
      <c r="B6847" s="10"/>
    </row>
    <row r="6848" spans="2:2">
      <c r="B6848" s="10"/>
    </row>
    <row r="6849" spans="2:2">
      <c r="B6849" s="10"/>
    </row>
    <row r="6850" spans="2:2">
      <c r="B6850" s="10"/>
    </row>
    <row r="6851" spans="2:2">
      <c r="B6851" s="10"/>
    </row>
    <row r="6852" spans="2:2">
      <c r="B6852" s="10"/>
    </row>
    <row r="6853" spans="2:2">
      <c r="B6853" s="10"/>
    </row>
    <row r="6854" spans="2:2">
      <c r="B6854" s="10"/>
    </row>
    <row r="6855" spans="2:2">
      <c r="B6855" s="10"/>
    </row>
    <row r="6856" spans="2:2">
      <c r="B6856" s="10"/>
    </row>
    <row r="6857" spans="2:2">
      <c r="B6857" s="10"/>
    </row>
    <row r="6858" spans="2:2">
      <c r="B6858" s="10"/>
    </row>
    <row r="6859" spans="2:2">
      <c r="B6859" s="10"/>
    </row>
    <row r="6860" spans="2:2">
      <c r="B6860" s="10"/>
    </row>
    <row r="6861" spans="2:2">
      <c r="B6861" s="10"/>
    </row>
    <row r="6862" spans="2:2">
      <c r="B6862" s="10"/>
    </row>
    <row r="6863" spans="2:2">
      <c r="B6863" s="10"/>
    </row>
    <row r="6864" spans="2:2">
      <c r="B6864" s="10"/>
    </row>
    <row r="6865" spans="2:2">
      <c r="B6865" s="10"/>
    </row>
    <row r="6866" spans="2:2">
      <c r="B6866" s="10"/>
    </row>
    <row r="6867" spans="2:2">
      <c r="B6867" s="10"/>
    </row>
    <row r="6868" spans="2:2">
      <c r="B6868" s="10"/>
    </row>
    <row r="6869" spans="2:2">
      <c r="B6869" s="10"/>
    </row>
    <row r="6870" spans="2:2">
      <c r="B6870" s="10"/>
    </row>
    <row r="6871" spans="2:2">
      <c r="B6871" s="10"/>
    </row>
    <row r="6872" spans="2:2">
      <c r="B6872" s="10"/>
    </row>
    <row r="6873" spans="2:2">
      <c r="B6873" s="10"/>
    </row>
    <row r="6874" spans="2:2">
      <c r="B6874" s="10"/>
    </row>
    <row r="6875" spans="2:2">
      <c r="B6875" s="10"/>
    </row>
    <row r="6876" spans="2:2">
      <c r="B6876" s="10"/>
    </row>
    <row r="6877" spans="2:2">
      <c r="B6877" s="10"/>
    </row>
    <row r="6878" spans="2:2">
      <c r="B6878" s="10"/>
    </row>
    <row r="6879" spans="2:2">
      <c r="B6879" s="10"/>
    </row>
    <row r="6880" spans="2:2">
      <c r="B6880" s="10"/>
    </row>
    <row r="6881" spans="2:2">
      <c r="B6881" s="10"/>
    </row>
    <row r="6882" spans="2:2">
      <c r="B6882" s="10"/>
    </row>
    <row r="6883" spans="2:2">
      <c r="B6883" s="10"/>
    </row>
    <row r="6884" spans="2:2">
      <c r="B6884" s="10"/>
    </row>
    <row r="6885" spans="2:2">
      <c r="B6885" s="10"/>
    </row>
    <row r="6886" spans="2:2">
      <c r="B6886" s="10"/>
    </row>
    <row r="6887" spans="2:2">
      <c r="B6887" s="10"/>
    </row>
    <row r="6888" spans="2:2">
      <c r="B6888" s="10"/>
    </row>
    <row r="6889" spans="2:2">
      <c r="B6889" s="10"/>
    </row>
    <row r="6890" spans="2:2">
      <c r="B6890" s="10"/>
    </row>
    <row r="6891" spans="2:2">
      <c r="B6891" s="10"/>
    </row>
    <row r="6892" spans="2:2">
      <c r="B6892" s="10"/>
    </row>
    <row r="6893" spans="2:2">
      <c r="B6893" s="10"/>
    </row>
    <row r="6894" spans="2:2">
      <c r="B6894" s="10"/>
    </row>
    <row r="6895" spans="2:2">
      <c r="B6895" s="10"/>
    </row>
    <row r="6896" spans="2:2">
      <c r="B6896" s="10"/>
    </row>
    <row r="6897" spans="2:2">
      <c r="B6897" s="10"/>
    </row>
    <row r="6898" spans="2:2">
      <c r="B6898" s="10"/>
    </row>
    <row r="6899" spans="2:2">
      <c r="B6899" s="10"/>
    </row>
    <row r="6900" spans="2:2">
      <c r="B6900" s="10"/>
    </row>
    <row r="6901" spans="2:2">
      <c r="B6901" s="10"/>
    </row>
    <row r="6902" spans="2:2">
      <c r="B6902" s="10"/>
    </row>
    <row r="6903" spans="2:2">
      <c r="B6903" s="10"/>
    </row>
    <row r="6904" spans="2:2">
      <c r="B6904" s="10"/>
    </row>
    <row r="6905" spans="2:2">
      <c r="B6905" s="10"/>
    </row>
    <row r="6906" spans="2:2">
      <c r="B6906" s="10"/>
    </row>
    <row r="6907" spans="2:2">
      <c r="B6907" s="10"/>
    </row>
    <row r="6908" spans="2:2">
      <c r="B6908" s="10"/>
    </row>
    <row r="6909" spans="2:2">
      <c r="B6909" s="10"/>
    </row>
    <row r="6910" spans="2:2">
      <c r="B6910" s="10"/>
    </row>
    <row r="6911" spans="2:2">
      <c r="B6911" s="10"/>
    </row>
    <row r="6912" spans="2:2">
      <c r="B6912" s="10"/>
    </row>
    <row r="6913" spans="2:2">
      <c r="B6913" s="10"/>
    </row>
    <row r="6914" spans="2:2">
      <c r="B6914" s="10"/>
    </row>
    <row r="6915" spans="2:2">
      <c r="B6915" s="10"/>
    </row>
    <row r="6916" spans="2:2">
      <c r="B6916" s="10"/>
    </row>
    <row r="6917" spans="2:2">
      <c r="B6917" s="10"/>
    </row>
    <row r="6918" spans="2:2">
      <c r="B6918" s="10"/>
    </row>
    <row r="6919" spans="2:2">
      <c r="B6919" s="10"/>
    </row>
    <row r="6920" spans="2:2">
      <c r="B6920" s="10"/>
    </row>
    <row r="6921" spans="2:2">
      <c r="B6921" s="10"/>
    </row>
    <row r="6922" spans="2:2">
      <c r="B6922" s="10"/>
    </row>
    <row r="6923" spans="2:2">
      <c r="B6923" s="10"/>
    </row>
    <row r="6924" spans="2:2">
      <c r="B6924" s="10"/>
    </row>
    <row r="6925" spans="2:2">
      <c r="B6925" s="10"/>
    </row>
    <row r="6926" spans="2:2">
      <c r="B6926" s="10"/>
    </row>
    <row r="6927" spans="2:2">
      <c r="B6927" s="10"/>
    </row>
    <row r="6928" spans="2:2">
      <c r="B6928" s="10"/>
    </row>
    <row r="6929" spans="2:2">
      <c r="B6929" s="10"/>
    </row>
    <row r="6930" spans="2:2">
      <c r="B6930" s="10"/>
    </row>
    <row r="6931" spans="2:2">
      <c r="B6931" s="10"/>
    </row>
    <row r="6932" spans="2:2">
      <c r="B6932" s="10"/>
    </row>
    <row r="6933" spans="2:2">
      <c r="B6933" s="10"/>
    </row>
    <row r="6934" spans="2:2">
      <c r="B6934" s="10"/>
    </row>
    <row r="6935" spans="2:2">
      <c r="B6935" s="10"/>
    </row>
    <row r="6936" spans="2:2">
      <c r="B6936" s="10"/>
    </row>
    <row r="6937" spans="2:2">
      <c r="B6937" s="10"/>
    </row>
    <row r="6938" spans="2:2">
      <c r="B6938" s="10"/>
    </row>
    <row r="6939" spans="2:2">
      <c r="B6939" s="10"/>
    </row>
    <row r="6940" spans="2:2">
      <c r="B6940" s="10"/>
    </row>
    <row r="6941" spans="2:2">
      <c r="B6941" s="10"/>
    </row>
    <row r="6942" spans="2:2">
      <c r="B6942" s="10"/>
    </row>
    <row r="6943" spans="2:2">
      <c r="B6943" s="10"/>
    </row>
    <row r="6944" spans="2:2">
      <c r="B6944" s="10"/>
    </row>
    <row r="6945" spans="2:2">
      <c r="B6945" s="10"/>
    </row>
    <row r="6946" spans="2:2">
      <c r="B6946" s="10"/>
    </row>
    <row r="6947" spans="2:2">
      <c r="B6947" s="10"/>
    </row>
    <row r="6948" spans="2:2">
      <c r="B6948" s="10"/>
    </row>
    <row r="6949" spans="2:2">
      <c r="B6949" s="10"/>
    </row>
    <row r="6950" spans="2:2">
      <c r="B6950" s="10"/>
    </row>
    <row r="6951" spans="2:2">
      <c r="B6951" s="10"/>
    </row>
    <row r="6952" spans="2:2">
      <c r="B6952" s="10"/>
    </row>
    <row r="6953" spans="2:2">
      <c r="B6953" s="10"/>
    </row>
    <row r="6954" spans="2:2">
      <c r="B6954" s="10"/>
    </row>
    <row r="6955" spans="2:2">
      <c r="B6955" s="10"/>
    </row>
    <row r="6956" spans="2:2">
      <c r="B6956" s="10"/>
    </row>
    <row r="6957" spans="2:2">
      <c r="B6957" s="10"/>
    </row>
    <row r="6958" spans="2:2">
      <c r="B6958" s="10"/>
    </row>
    <row r="6959" spans="2:2">
      <c r="B6959" s="10"/>
    </row>
    <row r="6960" spans="2:2">
      <c r="B6960" s="10"/>
    </row>
    <row r="6961" spans="2:2">
      <c r="B6961" s="10"/>
    </row>
    <row r="6962" spans="2:2">
      <c r="B6962" s="10"/>
    </row>
    <row r="6963" spans="2:2">
      <c r="B6963" s="10"/>
    </row>
    <row r="6964" spans="2:2">
      <c r="B6964" s="10"/>
    </row>
    <row r="6965" spans="2:2">
      <c r="B6965" s="10"/>
    </row>
    <row r="6966" spans="2:2">
      <c r="B6966" s="10"/>
    </row>
    <row r="6967" spans="2:2">
      <c r="B6967" s="10"/>
    </row>
    <row r="6968" spans="2:2">
      <c r="B6968" s="10"/>
    </row>
    <row r="6969" spans="2:2">
      <c r="B6969" s="10"/>
    </row>
    <row r="6970" spans="2:2">
      <c r="B6970" s="10"/>
    </row>
    <row r="6971" spans="2:2">
      <c r="B6971" s="10"/>
    </row>
    <row r="6972" spans="2:2">
      <c r="B6972" s="10"/>
    </row>
    <row r="6973" spans="2:2">
      <c r="B6973" s="10"/>
    </row>
    <row r="6974" spans="2:2">
      <c r="B6974" s="10"/>
    </row>
    <row r="6975" spans="2:2">
      <c r="B6975" s="10"/>
    </row>
    <row r="6976" spans="2:2">
      <c r="B6976" s="10"/>
    </row>
    <row r="6977" spans="2:2">
      <c r="B6977" s="10"/>
    </row>
    <row r="6978" spans="2:2">
      <c r="B6978" s="10"/>
    </row>
    <row r="6979" spans="2:2">
      <c r="B6979" s="10"/>
    </row>
    <row r="6980" spans="2:2">
      <c r="B6980" s="10"/>
    </row>
    <row r="6981" spans="2:2">
      <c r="B6981" s="10"/>
    </row>
    <row r="6982" spans="2:2">
      <c r="B6982" s="10"/>
    </row>
    <row r="6983" spans="2:2">
      <c r="B6983" s="10"/>
    </row>
    <row r="6984" spans="2:2">
      <c r="B6984" s="10"/>
    </row>
    <row r="6985" spans="2:2">
      <c r="B6985" s="10"/>
    </row>
    <row r="6986" spans="2:2">
      <c r="B6986" s="10"/>
    </row>
    <row r="6987" spans="2:2">
      <c r="B6987" s="10"/>
    </row>
    <row r="6988" spans="2:2">
      <c r="B6988" s="10"/>
    </row>
    <row r="6989" spans="2:2">
      <c r="B6989" s="10"/>
    </row>
    <row r="6990" spans="2:2">
      <c r="B6990" s="10"/>
    </row>
    <row r="6991" spans="2:2">
      <c r="B6991" s="10"/>
    </row>
    <row r="6992" spans="2:2">
      <c r="B6992" s="10"/>
    </row>
    <row r="6993" spans="2:2">
      <c r="B6993" s="10"/>
    </row>
    <row r="6994" spans="2:2">
      <c r="B6994" s="10"/>
    </row>
    <row r="6995" spans="2:2">
      <c r="B6995" s="10"/>
    </row>
    <row r="6996" spans="2:2">
      <c r="B6996" s="10"/>
    </row>
    <row r="6997" spans="2:2">
      <c r="B6997" s="10"/>
    </row>
    <row r="6998" spans="2:2">
      <c r="B6998" s="10"/>
    </row>
    <row r="6999" spans="2:2">
      <c r="B6999" s="10"/>
    </row>
    <row r="7000" spans="2:2">
      <c r="B7000" s="10"/>
    </row>
    <row r="7001" spans="2:2">
      <c r="B7001" s="10"/>
    </row>
    <row r="7002" spans="2:2">
      <c r="B7002" s="10"/>
    </row>
    <row r="7003" spans="2:2">
      <c r="B7003" s="10"/>
    </row>
    <row r="7004" spans="2:2">
      <c r="B7004" s="10"/>
    </row>
    <row r="7005" spans="2:2">
      <c r="B7005" s="10"/>
    </row>
    <row r="7006" spans="2:2">
      <c r="B7006" s="10"/>
    </row>
    <row r="7007" spans="2:2">
      <c r="B7007" s="10"/>
    </row>
    <row r="7008" spans="2:2">
      <c r="B7008" s="10"/>
    </row>
    <row r="7009" spans="2:2">
      <c r="B7009" s="10"/>
    </row>
    <row r="7010" spans="2:2">
      <c r="B7010" s="10"/>
    </row>
    <row r="7011" spans="2:2">
      <c r="B7011" s="10"/>
    </row>
    <row r="7012" spans="2:2">
      <c r="B7012" s="10"/>
    </row>
    <row r="7013" spans="2:2">
      <c r="B7013" s="10"/>
    </row>
    <row r="7014" spans="2:2">
      <c r="B7014" s="10"/>
    </row>
    <row r="7015" spans="2:2">
      <c r="B7015" s="10"/>
    </row>
    <row r="7016" spans="2:2">
      <c r="B7016" s="10"/>
    </row>
    <row r="7017" spans="2:2">
      <c r="B7017" s="10"/>
    </row>
    <row r="7018" spans="2:2">
      <c r="B7018" s="10"/>
    </row>
    <row r="7019" spans="2:2">
      <c r="B7019" s="10"/>
    </row>
    <row r="7020" spans="2:2">
      <c r="B7020" s="10"/>
    </row>
    <row r="7021" spans="2:2">
      <c r="B7021" s="10"/>
    </row>
    <row r="7022" spans="2:2">
      <c r="B7022" s="10"/>
    </row>
    <row r="7023" spans="2:2">
      <c r="B7023" s="10"/>
    </row>
    <row r="7024" spans="2:2">
      <c r="B7024" s="10"/>
    </row>
    <row r="7025" spans="2:2">
      <c r="B7025" s="10"/>
    </row>
    <row r="7026" spans="2:2">
      <c r="B7026" s="10"/>
    </row>
    <row r="7027" spans="2:2">
      <c r="B7027" s="10"/>
    </row>
    <row r="7028" spans="2:2">
      <c r="B7028" s="10"/>
    </row>
    <row r="7029" spans="2:2">
      <c r="B7029" s="10"/>
    </row>
    <row r="7030" spans="2:2">
      <c r="B7030" s="10"/>
    </row>
    <row r="7031" spans="2:2">
      <c r="B7031" s="10"/>
    </row>
    <row r="7032" spans="2:2">
      <c r="B7032" s="10"/>
    </row>
    <row r="7033" spans="2:2">
      <c r="B7033" s="10"/>
    </row>
    <row r="7034" spans="2:2">
      <c r="B7034" s="10"/>
    </row>
    <row r="7035" spans="2:2">
      <c r="B7035" s="10"/>
    </row>
    <row r="7036" spans="2:2">
      <c r="B7036" s="10"/>
    </row>
    <row r="7037" spans="2:2">
      <c r="B7037" s="10"/>
    </row>
    <row r="7038" spans="2:2">
      <c r="B7038" s="10"/>
    </row>
    <row r="7039" spans="2:2">
      <c r="B7039" s="10"/>
    </row>
    <row r="7040" spans="2:2">
      <c r="B7040" s="10"/>
    </row>
    <row r="7041" spans="2:2">
      <c r="B7041" s="10"/>
    </row>
    <row r="7042" spans="2:2">
      <c r="B7042" s="10"/>
    </row>
    <row r="7043" spans="2:2">
      <c r="B7043" s="10"/>
    </row>
    <row r="7044" spans="2:2">
      <c r="B7044" s="10"/>
    </row>
    <row r="7045" spans="2:2">
      <c r="B7045" s="10"/>
    </row>
    <row r="7046" spans="2:2">
      <c r="B7046" s="10"/>
    </row>
    <row r="7047" spans="2:2">
      <c r="B7047" s="10"/>
    </row>
    <row r="7048" spans="2:2">
      <c r="B7048" s="10"/>
    </row>
    <row r="7049" spans="2:2">
      <c r="B7049" s="10"/>
    </row>
    <row r="7050" spans="2:2">
      <c r="B7050" s="10"/>
    </row>
    <row r="7051" spans="2:2">
      <c r="B7051" s="10"/>
    </row>
    <row r="7052" spans="2:2">
      <c r="B7052" s="10"/>
    </row>
    <row r="7053" spans="2:2">
      <c r="B7053" s="10"/>
    </row>
    <row r="7054" spans="2:2">
      <c r="B7054" s="10"/>
    </row>
    <row r="7055" spans="2:2">
      <c r="B7055" s="10"/>
    </row>
    <row r="7056" spans="2:2">
      <c r="B7056" s="10"/>
    </row>
    <row r="7057" spans="2:2">
      <c r="B7057" s="10"/>
    </row>
    <row r="7058" spans="2:2">
      <c r="B7058" s="10"/>
    </row>
    <row r="7059" spans="2:2">
      <c r="B7059" s="10"/>
    </row>
    <row r="7060" spans="2:2">
      <c r="B7060" s="10"/>
    </row>
    <row r="7061" spans="2:2">
      <c r="B7061" s="10"/>
    </row>
    <row r="7062" spans="2:2">
      <c r="B7062" s="10"/>
    </row>
    <row r="7063" spans="2:2">
      <c r="B7063" s="10"/>
    </row>
    <row r="7064" spans="2:2">
      <c r="B7064" s="10"/>
    </row>
    <row r="7065" spans="2:2">
      <c r="B7065" s="10"/>
    </row>
    <row r="7066" spans="2:2">
      <c r="B7066" s="10"/>
    </row>
    <row r="7067" spans="2:2">
      <c r="B7067" s="10"/>
    </row>
    <row r="7068" spans="2:2">
      <c r="B7068" s="10"/>
    </row>
    <row r="7069" spans="2:2">
      <c r="B7069" s="10"/>
    </row>
    <row r="7070" spans="2:2">
      <c r="B7070" s="10"/>
    </row>
    <row r="7071" spans="2:2">
      <c r="B7071" s="10"/>
    </row>
    <row r="7072" spans="2:2">
      <c r="B7072" s="10"/>
    </row>
    <row r="7073" spans="2:2">
      <c r="B7073" s="10"/>
    </row>
    <row r="7074" spans="2:2">
      <c r="B7074" s="10"/>
    </row>
    <row r="7075" spans="2:2">
      <c r="B7075" s="10"/>
    </row>
    <row r="7076" spans="2:2">
      <c r="B7076" s="10"/>
    </row>
    <row r="7077" spans="2:2">
      <c r="B7077" s="10"/>
    </row>
    <row r="7078" spans="2:2">
      <c r="B7078" s="10"/>
    </row>
    <row r="7079" spans="2:2">
      <c r="B7079" s="10"/>
    </row>
    <row r="7080" spans="2:2">
      <c r="B7080" s="10"/>
    </row>
    <row r="7081" spans="2:2">
      <c r="B7081" s="10"/>
    </row>
    <row r="7082" spans="2:2">
      <c r="B7082" s="10"/>
    </row>
    <row r="7083" spans="2:2">
      <c r="B7083" s="10"/>
    </row>
    <row r="7084" spans="2:2">
      <c r="B7084" s="10"/>
    </row>
    <row r="7085" spans="2:2">
      <c r="B7085" s="10"/>
    </row>
    <row r="7086" spans="2:2">
      <c r="B7086" s="10"/>
    </row>
    <row r="7087" spans="2:2">
      <c r="B7087" s="10"/>
    </row>
    <row r="7088" spans="2:2">
      <c r="B7088" s="10"/>
    </row>
    <row r="7089" spans="2:2">
      <c r="B7089" s="10"/>
    </row>
    <row r="7090" spans="2:2">
      <c r="B7090" s="10"/>
    </row>
    <row r="7091" spans="2:2">
      <c r="B7091" s="10"/>
    </row>
    <row r="7092" spans="2:2">
      <c r="B7092" s="10"/>
    </row>
    <row r="7093" spans="2:2">
      <c r="B7093" s="10"/>
    </row>
    <row r="7094" spans="2:2">
      <c r="B7094" s="10"/>
    </row>
    <row r="7095" spans="2:2">
      <c r="B7095" s="10"/>
    </row>
    <row r="7096" spans="2:2">
      <c r="B7096" s="10"/>
    </row>
    <row r="7097" spans="2:2">
      <c r="B7097" s="10"/>
    </row>
    <row r="7098" spans="2:2">
      <c r="B7098" s="10"/>
    </row>
    <row r="7099" spans="2:2">
      <c r="B7099" s="10"/>
    </row>
    <row r="7100" spans="2:2">
      <c r="B7100" s="10"/>
    </row>
    <row r="7101" spans="2:2">
      <c r="B7101" s="10"/>
    </row>
    <row r="7102" spans="2:2">
      <c r="B7102" s="10"/>
    </row>
    <row r="7103" spans="2:2">
      <c r="B7103" s="10"/>
    </row>
    <row r="7104" spans="2:2">
      <c r="B7104" s="10"/>
    </row>
    <row r="7105" spans="2:2">
      <c r="B7105" s="10"/>
    </row>
    <row r="7106" spans="2:2">
      <c r="B7106" s="10"/>
    </row>
    <row r="7107" spans="2:2">
      <c r="B7107" s="10"/>
    </row>
    <row r="7108" spans="2:2">
      <c r="B7108" s="10"/>
    </row>
    <row r="7109" spans="2:2">
      <c r="B7109" s="10"/>
    </row>
    <row r="7110" spans="2:2">
      <c r="B7110" s="10"/>
    </row>
    <row r="7111" spans="2:2">
      <c r="B7111" s="10"/>
    </row>
    <row r="7112" spans="2:2">
      <c r="B7112" s="10"/>
    </row>
    <row r="7113" spans="2:2">
      <c r="B7113" s="10"/>
    </row>
    <row r="7114" spans="2:2">
      <c r="B7114" s="10"/>
    </row>
    <row r="7115" spans="2:2">
      <c r="B7115" s="10"/>
    </row>
    <row r="7116" spans="2:2">
      <c r="B7116" s="10"/>
    </row>
    <row r="7117" spans="2:2">
      <c r="B7117" s="10"/>
    </row>
    <row r="7118" spans="2:2">
      <c r="B7118" s="10"/>
    </row>
    <row r="7119" spans="2:2">
      <c r="B7119" s="10"/>
    </row>
    <row r="7120" spans="2:2">
      <c r="B7120" s="10"/>
    </row>
    <row r="7121" spans="2:2">
      <c r="B7121" s="10"/>
    </row>
    <row r="7122" spans="2:2">
      <c r="B7122" s="10"/>
    </row>
    <row r="7123" spans="2:2">
      <c r="B7123" s="10"/>
    </row>
    <row r="7124" spans="2:2">
      <c r="B7124" s="10"/>
    </row>
    <row r="7125" spans="2:2">
      <c r="B7125" s="10"/>
    </row>
    <row r="7126" spans="2:2">
      <c r="B7126" s="10"/>
    </row>
    <row r="7127" spans="2:2">
      <c r="B7127" s="10"/>
    </row>
    <row r="7128" spans="2:2">
      <c r="B7128" s="10"/>
    </row>
    <row r="7129" spans="2:2">
      <c r="B7129" s="10"/>
    </row>
    <row r="7130" spans="2:2">
      <c r="B7130" s="10"/>
    </row>
    <row r="7131" spans="2:2">
      <c r="B7131" s="10"/>
    </row>
    <row r="7132" spans="2:2">
      <c r="B7132" s="10"/>
    </row>
    <row r="7133" spans="2:2">
      <c r="B7133" s="10"/>
    </row>
    <row r="7134" spans="2:2">
      <c r="B7134" s="10"/>
    </row>
    <row r="7135" spans="2:2">
      <c r="B7135" s="10"/>
    </row>
    <row r="7136" spans="2:2">
      <c r="B7136" s="10"/>
    </row>
    <row r="7137" spans="2:2">
      <c r="B7137" s="10"/>
    </row>
    <row r="7138" spans="2:2">
      <c r="B7138" s="10"/>
    </row>
    <row r="7139" spans="2:2">
      <c r="B7139" s="10"/>
    </row>
    <row r="7140" spans="2:2">
      <c r="B7140" s="10"/>
    </row>
    <row r="7141" spans="2:2">
      <c r="B7141" s="10"/>
    </row>
    <row r="7142" spans="2:2">
      <c r="B7142" s="10"/>
    </row>
    <row r="7143" spans="2:2">
      <c r="B7143" s="10"/>
    </row>
    <row r="7144" spans="2:2">
      <c r="B7144" s="10"/>
    </row>
    <row r="7145" spans="2:2">
      <c r="B7145" s="10"/>
    </row>
    <row r="7146" spans="2:2">
      <c r="B7146" s="10"/>
    </row>
    <row r="7147" spans="2:2">
      <c r="B7147" s="10"/>
    </row>
    <row r="7148" spans="2:2">
      <c r="B7148" s="10"/>
    </row>
    <row r="7149" spans="2:2">
      <c r="B7149" s="10"/>
    </row>
    <row r="7150" spans="2:2">
      <c r="B7150" s="10"/>
    </row>
    <row r="7151" spans="2:2">
      <c r="B7151" s="10"/>
    </row>
    <row r="7152" spans="2:2">
      <c r="B7152" s="10"/>
    </row>
    <row r="7153" spans="2:2">
      <c r="B7153" s="10"/>
    </row>
    <row r="7154" spans="2:2">
      <c r="B7154" s="10"/>
    </row>
    <row r="7155" spans="2:2">
      <c r="B7155" s="10"/>
    </row>
    <row r="7156" spans="2:2">
      <c r="B7156" s="10"/>
    </row>
    <row r="7157" spans="2:2">
      <c r="B7157" s="10"/>
    </row>
    <row r="7158" spans="2:2">
      <c r="B7158" s="10"/>
    </row>
    <row r="7159" spans="2:2">
      <c r="B7159" s="10"/>
    </row>
    <row r="7160" spans="2:2">
      <c r="B7160" s="10"/>
    </row>
    <row r="7161" spans="2:2">
      <c r="B7161" s="10"/>
    </row>
    <row r="7162" spans="2:2">
      <c r="B7162" s="10"/>
    </row>
    <row r="7163" spans="2:2">
      <c r="B7163" s="10"/>
    </row>
    <row r="7164" spans="2:2">
      <c r="B7164" s="10"/>
    </row>
    <row r="7165" spans="2:2">
      <c r="B7165" s="10"/>
    </row>
    <row r="7166" spans="2:2">
      <c r="B7166" s="10"/>
    </row>
    <row r="7167" spans="2:2">
      <c r="B7167" s="10"/>
    </row>
    <row r="7168" spans="2:2">
      <c r="B7168" s="10"/>
    </row>
    <row r="7169" spans="2:2">
      <c r="B7169" s="10"/>
    </row>
    <row r="7170" spans="2:2">
      <c r="B7170" s="10"/>
    </row>
    <row r="7171" spans="2:2">
      <c r="B7171" s="10"/>
    </row>
    <row r="7172" spans="2:2">
      <c r="B7172" s="10"/>
    </row>
    <row r="7173" spans="2:2">
      <c r="B7173" s="10"/>
    </row>
    <row r="7174" spans="2:2">
      <c r="B7174" s="10"/>
    </row>
    <row r="7175" spans="2:2">
      <c r="B7175" s="10"/>
    </row>
    <row r="7176" spans="2:2">
      <c r="B7176" s="10"/>
    </row>
    <row r="7177" spans="2:2">
      <c r="B7177" s="10"/>
    </row>
    <row r="7178" spans="2:2">
      <c r="B7178" s="10"/>
    </row>
    <row r="7179" spans="2:2">
      <c r="B7179" s="10"/>
    </row>
    <row r="7180" spans="2:2">
      <c r="B7180" s="10"/>
    </row>
    <row r="7181" spans="2:2">
      <c r="B7181" s="10"/>
    </row>
    <row r="7182" spans="2:2">
      <c r="B7182" s="10"/>
    </row>
    <row r="7183" spans="2:2">
      <c r="B7183" s="10"/>
    </row>
    <row r="7184" spans="2:2">
      <c r="B7184" s="10"/>
    </row>
    <row r="7185" spans="2:2">
      <c r="B7185" s="10"/>
    </row>
    <row r="7186" spans="2:2">
      <c r="B7186" s="10"/>
    </row>
    <row r="7187" spans="2:2">
      <c r="B7187" s="10"/>
    </row>
    <row r="7188" spans="2:2">
      <c r="B7188" s="10"/>
    </row>
    <row r="7189" spans="2:2">
      <c r="B7189" s="10"/>
    </row>
    <row r="7190" spans="2:2">
      <c r="B7190" s="10"/>
    </row>
    <row r="7191" spans="2:2">
      <c r="B7191" s="10"/>
    </row>
    <row r="7192" spans="2:2">
      <c r="B7192" s="10"/>
    </row>
    <row r="7193" spans="2:2">
      <c r="B7193" s="10"/>
    </row>
    <row r="7194" spans="2:2">
      <c r="B7194" s="10"/>
    </row>
    <row r="7195" spans="2:2">
      <c r="B7195" s="10"/>
    </row>
    <row r="7196" spans="2:2">
      <c r="B7196" s="10"/>
    </row>
    <row r="7197" spans="2:2">
      <c r="B7197" s="10"/>
    </row>
    <row r="7198" spans="2:2">
      <c r="B7198" s="10"/>
    </row>
    <row r="7199" spans="2:2">
      <c r="B7199" s="10"/>
    </row>
    <row r="7200" spans="2:2">
      <c r="B7200" s="10"/>
    </row>
    <row r="7201" spans="2:2">
      <c r="B7201" s="10"/>
    </row>
    <row r="7202" spans="2:2">
      <c r="B7202" s="10"/>
    </row>
    <row r="7203" spans="2:2">
      <c r="B7203" s="10"/>
    </row>
    <row r="7204" spans="2:2">
      <c r="B7204" s="10"/>
    </row>
    <row r="7205" spans="2:2">
      <c r="B7205" s="10"/>
    </row>
    <row r="7206" spans="2:2">
      <c r="B7206" s="10"/>
    </row>
    <row r="7207" spans="2:2">
      <c r="B7207" s="10"/>
    </row>
    <row r="7208" spans="2:2">
      <c r="B7208" s="10"/>
    </row>
    <row r="7209" spans="2:2">
      <c r="B7209" s="10"/>
    </row>
    <row r="7210" spans="2:2">
      <c r="B7210" s="10"/>
    </row>
    <row r="7211" spans="2:2">
      <c r="B7211" s="10"/>
    </row>
    <row r="7212" spans="2:2">
      <c r="B7212" s="10"/>
    </row>
    <row r="7213" spans="2:2">
      <c r="B7213" s="10"/>
    </row>
    <row r="7214" spans="2:2">
      <c r="B7214" s="10"/>
    </row>
    <row r="7215" spans="2:2">
      <c r="B7215" s="10"/>
    </row>
    <row r="7216" spans="2:2">
      <c r="B7216" s="10"/>
    </row>
    <row r="7217" spans="2:2">
      <c r="B7217" s="10"/>
    </row>
    <row r="7218" spans="2:2">
      <c r="B7218" s="10"/>
    </row>
    <row r="7219" spans="2:2">
      <c r="B7219" s="10"/>
    </row>
    <row r="7220" spans="2:2">
      <c r="B7220" s="10"/>
    </row>
    <row r="7221" spans="2:2">
      <c r="B7221" s="10"/>
    </row>
    <row r="7222" spans="2:2">
      <c r="B7222" s="10"/>
    </row>
    <row r="7223" spans="2:2">
      <c r="B7223" s="10"/>
    </row>
    <row r="7224" spans="2:2">
      <c r="B7224" s="10"/>
    </row>
    <row r="7225" spans="2:2">
      <c r="B7225" s="10"/>
    </row>
    <row r="7226" spans="2:2">
      <c r="B7226" s="10"/>
    </row>
    <row r="7227" spans="2:2">
      <c r="B7227" s="10"/>
    </row>
    <row r="7228" spans="2:2">
      <c r="B7228" s="10"/>
    </row>
    <row r="7229" spans="2:2">
      <c r="B7229" s="10"/>
    </row>
    <row r="7230" spans="2:2">
      <c r="B7230" s="10"/>
    </row>
    <row r="7231" spans="2:2">
      <c r="B7231" s="10"/>
    </row>
    <row r="7232" spans="2:2">
      <c r="B7232" s="10"/>
    </row>
    <row r="7233" spans="2:2">
      <c r="B7233" s="10"/>
    </row>
    <row r="7234" spans="2:2">
      <c r="B7234" s="10"/>
    </row>
    <row r="7235" spans="2:2">
      <c r="B7235" s="10"/>
    </row>
    <row r="7236" spans="2:2">
      <c r="B7236" s="10"/>
    </row>
    <row r="7237" spans="2:2">
      <c r="B7237" s="10"/>
    </row>
    <row r="7238" spans="2:2">
      <c r="B7238" s="10"/>
    </row>
    <row r="7239" spans="2:2">
      <c r="B7239" s="10"/>
    </row>
    <row r="7240" spans="2:2">
      <c r="B7240" s="10"/>
    </row>
    <row r="7241" spans="2:2">
      <c r="B7241" s="10"/>
    </row>
    <row r="7242" spans="2:2">
      <c r="B7242" s="10"/>
    </row>
    <row r="7243" spans="2:2">
      <c r="B7243" s="10"/>
    </row>
    <row r="7244" spans="2:2">
      <c r="B7244" s="10"/>
    </row>
    <row r="7245" spans="2:2">
      <c r="B7245" s="10"/>
    </row>
    <row r="7246" spans="2:2">
      <c r="B7246" s="10"/>
    </row>
    <row r="7247" spans="2:2">
      <c r="B7247" s="10"/>
    </row>
    <row r="7248" spans="2:2">
      <c r="B7248" s="10"/>
    </row>
    <row r="7249" spans="2:2">
      <c r="B7249" s="10"/>
    </row>
    <row r="7250" spans="2:2">
      <c r="B7250" s="10"/>
    </row>
    <row r="7251" spans="2:2">
      <c r="B7251" s="10"/>
    </row>
    <row r="7252" spans="2:2">
      <c r="B7252" s="10"/>
    </row>
    <row r="7253" spans="2:2">
      <c r="B7253" s="10"/>
    </row>
    <row r="7254" spans="2:2">
      <c r="B7254" s="10"/>
    </row>
    <row r="7255" spans="2:2">
      <c r="B7255" s="10"/>
    </row>
    <row r="7256" spans="2:2">
      <c r="B7256" s="10"/>
    </row>
    <row r="7257" spans="2:2">
      <c r="B7257" s="10"/>
    </row>
    <row r="7258" spans="2:2">
      <c r="B7258" s="10"/>
    </row>
    <row r="7259" spans="2:2">
      <c r="B7259" s="10"/>
    </row>
    <row r="7260" spans="2:2">
      <c r="B7260" s="10"/>
    </row>
    <row r="7261" spans="2:2">
      <c r="B7261" s="10"/>
    </row>
    <row r="7262" spans="2:2">
      <c r="B7262" s="10"/>
    </row>
    <row r="7263" spans="2:2">
      <c r="B7263" s="10"/>
    </row>
    <row r="7264" spans="2:2">
      <c r="B7264" s="10"/>
    </row>
    <row r="7265" spans="2:2">
      <c r="B7265" s="10"/>
    </row>
    <row r="7266" spans="2:2">
      <c r="B7266" s="10"/>
    </row>
    <row r="7267" spans="2:2">
      <c r="B7267" s="10"/>
    </row>
    <row r="7268" spans="2:2">
      <c r="B7268" s="10"/>
    </row>
    <row r="7269" spans="2:2">
      <c r="B7269" s="10"/>
    </row>
    <row r="7270" spans="2:2">
      <c r="B7270" s="10"/>
    </row>
    <row r="7271" spans="2:2">
      <c r="B7271" s="10"/>
    </row>
    <row r="7272" spans="2:2">
      <c r="B7272" s="10"/>
    </row>
    <row r="7273" spans="2:2">
      <c r="B7273" s="10"/>
    </row>
    <row r="7274" spans="2:2">
      <c r="B7274" s="10"/>
    </row>
    <row r="7275" spans="2:2">
      <c r="B7275" s="10"/>
    </row>
    <row r="7276" spans="2:2">
      <c r="B7276" s="10"/>
    </row>
    <row r="7277" spans="2:2">
      <c r="B7277" s="10"/>
    </row>
    <row r="7278" spans="2:2">
      <c r="B7278" s="10"/>
    </row>
    <row r="7279" spans="2:2">
      <c r="B7279" s="10"/>
    </row>
    <row r="7280" spans="2:2">
      <c r="B7280" s="10"/>
    </row>
    <row r="7281" spans="2:2">
      <c r="B7281" s="10"/>
    </row>
    <row r="7282" spans="2:2">
      <c r="B7282" s="10"/>
    </row>
    <row r="7283" spans="2:2">
      <c r="B7283" s="10"/>
    </row>
    <row r="7284" spans="2:2">
      <c r="B7284" s="10"/>
    </row>
    <row r="7285" spans="2:2">
      <c r="B7285" s="10"/>
    </row>
    <row r="7286" spans="2:2">
      <c r="B7286" s="10"/>
    </row>
    <row r="7287" spans="2:2">
      <c r="B7287" s="10"/>
    </row>
    <row r="7288" spans="2:2">
      <c r="B7288" s="10"/>
    </row>
    <row r="7289" spans="2:2">
      <c r="B7289" s="10"/>
    </row>
    <row r="7290" spans="2:2">
      <c r="B7290" s="10"/>
    </row>
    <row r="7291" spans="2:2">
      <c r="B7291" s="10"/>
    </row>
    <row r="7292" spans="2:2">
      <c r="B7292" s="10"/>
    </row>
    <row r="7293" spans="2:2">
      <c r="B7293" s="10"/>
    </row>
    <row r="7294" spans="2:2">
      <c r="B7294" s="10"/>
    </row>
    <row r="7295" spans="2:2">
      <c r="B7295" s="10"/>
    </row>
    <row r="7296" spans="2:2">
      <c r="B7296" s="10"/>
    </row>
    <row r="7297" spans="2:2">
      <c r="B7297" s="10"/>
    </row>
    <row r="7298" spans="2:2">
      <c r="B7298" s="10"/>
    </row>
    <row r="7299" spans="2:2">
      <c r="B7299" s="10"/>
    </row>
    <row r="7300" spans="2:2">
      <c r="B7300" s="10"/>
    </row>
    <row r="7301" spans="2:2">
      <c r="B7301" s="10"/>
    </row>
    <row r="7302" spans="2:2">
      <c r="B7302" s="10"/>
    </row>
    <row r="7303" spans="2:2">
      <c r="B7303" s="10"/>
    </row>
    <row r="7304" spans="2:2">
      <c r="B7304" s="10"/>
    </row>
    <row r="7305" spans="2:2">
      <c r="B7305" s="10"/>
    </row>
    <row r="7306" spans="2:2">
      <c r="B7306" s="10"/>
    </row>
    <row r="7307" spans="2:2">
      <c r="B7307" s="10"/>
    </row>
    <row r="7308" spans="2:2">
      <c r="B7308" s="10"/>
    </row>
    <row r="7309" spans="2:2">
      <c r="B7309" s="10"/>
    </row>
    <row r="7310" spans="2:2">
      <c r="B7310" s="10"/>
    </row>
    <row r="7311" spans="2:2">
      <c r="B7311" s="10"/>
    </row>
    <row r="7312" spans="2:2">
      <c r="B7312" s="10"/>
    </row>
    <row r="7313" spans="2:2">
      <c r="B7313" s="10"/>
    </row>
    <row r="7314" spans="2:2">
      <c r="B7314" s="10"/>
    </row>
    <row r="7315" spans="2:2">
      <c r="B7315" s="10"/>
    </row>
    <row r="7316" spans="2:2">
      <c r="B7316" s="10"/>
    </row>
    <row r="7317" spans="2:2">
      <c r="B7317" s="10"/>
    </row>
    <row r="7318" spans="2:2">
      <c r="B7318" s="10"/>
    </row>
    <row r="7319" spans="2:2">
      <c r="B7319" s="10"/>
    </row>
    <row r="7320" spans="2:2">
      <c r="B7320" s="10"/>
    </row>
    <row r="7321" spans="2:2">
      <c r="B7321" s="10"/>
    </row>
    <row r="7322" spans="2:2">
      <c r="B7322" s="10"/>
    </row>
    <row r="7323" spans="2:2">
      <c r="B7323" s="10"/>
    </row>
    <row r="7324" spans="2:2">
      <c r="B7324" s="10"/>
    </row>
    <row r="7325" spans="2:2">
      <c r="B7325" s="10"/>
    </row>
    <row r="7326" spans="2:2">
      <c r="B7326" s="10"/>
    </row>
    <row r="7327" spans="2:2">
      <c r="B7327" s="10"/>
    </row>
    <row r="7328" spans="2:2">
      <c r="B7328" s="10"/>
    </row>
    <row r="7329" spans="2:2">
      <c r="B7329" s="10"/>
    </row>
    <row r="7330" spans="2:2">
      <c r="B7330" s="10"/>
    </row>
    <row r="7331" spans="2:2">
      <c r="B7331" s="10"/>
    </row>
    <row r="7332" spans="2:2">
      <c r="B7332" s="10"/>
    </row>
    <row r="7333" spans="2:2">
      <c r="B7333" s="10"/>
    </row>
    <row r="7334" spans="2:2">
      <c r="B7334" s="10"/>
    </row>
    <row r="7335" spans="2:2">
      <c r="B7335" s="10"/>
    </row>
    <row r="7336" spans="2:2">
      <c r="B7336" s="10"/>
    </row>
    <row r="7337" spans="2:2">
      <c r="B7337" s="10"/>
    </row>
    <row r="7338" spans="2:2">
      <c r="B7338" s="10"/>
    </row>
    <row r="7339" spans="2:2">
      <c r="B7339" s="10"/>
    </row>
    <row r="7340" spans="2:2">
      <c r="B7340" s="10"/>
    </row>
    <row r="7341" spans="2:2">
      <c r="B7341" s="10"/>
    </row>
    <row r="7342" spans="2:2">
      <c r="B7342" s="10"/>
    </row>
    <row r="7343" spans="2:2">
      <c r="B7343" s="10"/>
    </row>
    <row r="7344" spans="2:2">
      <c r="B7344" s="10"/>
    </row>
    <row r="7345" spans="2:2">
      <c r="B7345" s="10"/>
    </row>
    <row r="7346" spans="2:2">
      <c r="B7346" s="10"/>
    </row>
    <row r="7347" spans="2:2">
      <c r="B7347" s="10"/>
    </row>
    <row r="7348" spans="2:2">
      <c r="B7348" s="10"/>
    </row>
    <row r="7349" spans="2:2">
      <c r="B7349" s="10"/>
    </row>
    <row r="7350" spans="2:2">
      <c r="B7350" s="10"/>
    </row>
    <row r="7351" spans="2:2">
      <c r="B7351" s="10"/>
    </row>
    <row r="7352" spans="2:2">
      <c r="B7352" s="10"/>
    </row>
    <row r="7353" spans="2:2">
      <c r="B7353" s="10"/>
    </row>
    <row r="7354" spans="2:2">
      <c r="B7354" s="10"/>
    </row>
    <row r="7355" spans="2:2">
      <c r="B7355" s="10"/>
    </row>
    <row r="7356" spans="2:2">
      <c r="B7356" s="10"/>
    </row>
    <row r="7357" spans="2:2">
      <c r="B7357" s="10"/>
    </row>
    <row r="7358" spans="2:2">
      <c r="B7358" s="10"/>
    </row>
    <row r="7359" spans="2:2">
      <c r="B7359" s="10"/>
    </row>
    <row r="7360" spans="2:2">
      <c r="B7360" s="10"/>
    </row>
    <row r="7361" spans="2:2">
      <c r="B7361" s="10"/>
    </row>
    <row r="7362" spans="2:2">
      <c r="B7362" s="10"/>
    </row>
    <row r="7363" spans="2:2">
      <c r="B7363" s="10"/>
    </row>
    <row r="7364" spans="2:2">
      <c r="B7364" s="10"/>
    </row>
    <row r="7365" spans="2:2">
      <c r="B7365" s="10"/>
    </row>
    <row r="7366" spans="2:2">
      <c r="B7366" s="10"/>
    </row>
    <row r="7367" spans="2:2">
      <c r="B7367" s="10"/>
    </row>
    <row r="7368" spans="2:2">
      <c r="B7368" s="10"/>
    </row>
    <row r="7369" spans="2:2">
      <c r="B7369" s="10"/>
    </row>
    <row r="7370" spans="2:2">
      <c r="B7370" s="10"/>
    </row>
    <row r="7371" spans="2:2">
      <c r="B7371" s="10"/>
    </row>
    <row r="7372" spans="2:2">
      <c r="B7372" s="10"/>
    </row>
    <row r="7373" spans="2:2">
      <c r="B7373" s="10"/>
    </row>
    <row r="7374" spans="2:2">
      <c r="B7374" s="10"/>
    </row>
    <row r="7375" spans="2:2">
      <c r="B7375" s="10"/>
    </row>
    <row r="7376" spans="2:2">
      <c r="B7376" s="10"/>
    </row>
    <row r="7377" spans="2:2">
      <c r="B7377" s="10"/>
    </row>
    <row r="7378" spans="2:2">
      <c r="B7378" s="10"/>
    </row>
    <row r="7379" spans="2:2">
      <c r="B7379" s="10"/>
    </row>
    <row r="7380" spans="2:2">
      <c r="B7380" s="10"/>
    </row>
    <row r="7381" spans="2:2">
      <c r="B7381" s="10"/>
    </row>
    <row r="7382" spans="2:2">
      <c r="B7382" s="10"/>
    </row>
    <row r="7383" spans="2:2">
      <c r="B7383" s="10"/>
    </row>
    <row r="7384" spans="2:2">
      <c r="B7384" s="10"/>
    </row>
    <row r="7385" spans="2:2">
      <c r="B7385" s="10"/>
    </row>
    <row r="7386" spans="2:2">
      <c r="B7386" s="10"/>
    </row>
    <row r="7387" spans="2:2">
      <c r="B7387" s="10"/>
    </row>
    <row r="7388" spans="2:2">
      <c r="B7388" s="10"/>
    </row>
    <row r="7389" spans="2:2">
      <c r="B7389" s="10"/>
    </row>
    <row r="7390" spans="2:2">
      <c r="B7390" s="10"/>
    </row>
    <row r="7391" spans="2:2">
      <c r="B7391" s="10"/>
    </row>
    <row r="7392" spans="2:2">
      <c r="B7392" s="10"/>
    </row>
    <row r="7393" spans="2:2">
      <c r="B7393" s="10"/>
    </row>
    <row r="7394" spans="2:2">
      <c r="B7394" s="10"/>
    </row>
    <row r="7395" spans="2:2">
      <c r="B7395" s="10"/>
    </row>
    <row r="7396" spans="2:2">
      <c r="B7396" s="10"/>
    </row>
    <row r="7397" spans="2:2">
      <c r="B7397" s="10"/>
    </row>
    <row r="7398" spans="2:2">
      <c r="B7398" s="10"/>
    </row>
    <row r="7399" spans="2:2">
      <c r="B7399" s="10"/>
    </row>
    <row r="7400" spans="2:2">
      <c r="B7400" s="10"/>
    </row>
    <row r="7401" spans="2:2">
      <c r="B7401" s="10"/>
    </row>
    <row r="7402" spans="2:2">
      <c r="B7402" s="10"/>
    </row>
    <row r="7403" spans="2:2">
      <c r="B7403" s="10"/>
    </row>
    <row r="7404" spans="2:2">
      <c r="B7404" s="10"/>
    </row>
    <row r="7405" spans="2:2">
      <c r="B7405" s="10"/>
    </row>
    <row r="7406" spans="2:2">
      <c r="B7406" s="10"/>
    </row>
    <row r="7407" spans="2:2">
      <c r="B7407" s="10"/>
    </row>
    <row r="7408" spans="2:2">
      <c r="B7408" s="10"/>
    </row>
    <row r="7409" spans="2:2">
      <c r="B7409" s="10"/>
    </row>
    <row r="7410" spans="2:2">
      <c r="B7410" s="10"/>
    </row>
    <row r="7411" spans="2:2">
      <c r="B7411" s="10"/>
    </row>
    <row r="7412" spans="2:2">
      <c r="B7412" s="10"/>
    </row>
    <row r="7413" spans="2:2">
      <c r="B7413" s="10"/>
    </row>
    <row r="7414" spans="2:2">
      <c r="B7414" s="10"/>
    </row>
    <row r="7415" spans="2:2">
      <c r="B7415" s="10"/>
    </row>
    <row r="7416" spans="2:2">
      <c r="B7416" s="10"/>
    </row>
    <row r="7417" spans="2:2">
      <c r="B7417" s="10"/>
    </row>
    <row r="7418" spans="2:2">
      <c r="B7418" s="10"/>
    </row>
    <row r="7419" spans="2:2">
      <c r="B7419" s="10"/>
    </row>
    <row r="7420" spans="2:2">
      <c r="B7420" s="10"/>
    </row>
    <row r="7421" spans="2:2">
      <c r="B7421" s="10"/>
    </row>
    <row r="7422" spans="2:2">
      <c r="B7422" s="10"/>
    </row>
    <row r="7423" spans="2:2">
      <c r="B7423" s="10"/>
    </row>
    <row r="7424" spans="2:2">
      <c r="B7424" s="10"/>
    </row>
    <row r="7425" spans="2:2">
      <c r="B7425" s="10"/>
    </row>
    <row r="7426" spans="2:2">
      <c r="B7426" s="10"/>
    </row>
    <row r="7427" spans="2:2">
      <c r="B7427" s="10"/>
    </row>
    <row r="7428" spans="2:2">
      <c r="B7428" s="10"/>
    </row>
    <row r="7429" spans="2:2">
      <c r="B7429" s="10"/>
    </row>
    <row r="7430" spans="2:2">
      <c r="B7430" s="10"/>
    </row>
    <row r="7431" spans="2:2">
      <c r="B7431" s="10"/>
    </row>
    <row r="7432" spans="2:2">
      <c r="B7432" s="10"/>
    </row>
    <row r="7433" spans="2:2">
      <c r="B7433" s="10"/>
    </row>
    <row r="7434" spans="2:2">
      <c r="B7434" s="10"/>
    </row>
    <row r="7435" spans="2:2">
      <c r="B7435" s="10"/>
    </row>
    <row r="7436" spans="2:2">
      <c r="B7436" s="10"/>
    </row>
    <row r="7437" spans="2:2">
      <c r="B7437" s="10"/>
    </row>
    <row r="7438" spans="2:2">
      <c r="B7438" s="10"/>
    </row>
    <row r="7439" spans="2:2">
      <c r="B7439" s="10"/>
    </row>
    <row r="7440" spans="2:2">
      <c r="B7440" s="10"/>
    </row>
    <row r="7441" spans="2:2">
      <c r="B7441" s="10"/>
    </row>
    <row r="7442" spans="2:2">
      <c r="B7442" s="10"/>
    </row>
    <row r="7443" spans="2:2">
      <c r="B7443" s="10"/>
    </row>
    <row r="7444" spans="2:2">
      <c r="B7444" s="10"/>
    </row>
    <row r="7445" spans="2:2">
      <c r="B7445" s="10"/>
    </row>
    <row r="7446" spans="2:2">
      <c r="B7446" s="10"/>
    </row>
    <row r="7447" spans="2:2">
      <c r="B7447" s="10"/>
    </row>
    <row r="7448" spans="2:2">
      <c r="B7448" s="10"/>
    </row>
    <row r="7449" spans="2:2">
      <c r="B7449" s="10"/>
    </row>
    <row r="7450" spans="2:2">
      <c r="B7450" s="10"/>
    </row>
    <row r="7451" spans="2:2">
      <c r="B7451" s="10"/>
    </row>
    <row r="7452" spans="2:2">
      <c r="B7452" s="10"/>
    </row>
    <row r="7453" spans="2:2">
      <c r="B7453" s="10"/>
    </row>
    <row r="7454" spans="2:2">
      <c r="B7454" s="10"/>
    </row>
    <row r="7455" spans="2:2">
      <c r="B7455" s="10"/>
    </row>
    <row r="7456" spans="2:2">
      <c r="B7456" s="10"/>
    </row>
    <row r="7457" spans="2:2">
      <c r="B7457" s="10"/>
    </row>
    <row r="7458" spans="2:2">
      <c r="B7458" s="10"/>
    </row>
    <row r="7459" spans="2:2">
      <c r="B7459" s="10"/>
    </row>
    <row r="7460" spans="2:2">
      <c r="B7460" s="10"/>
    </row>
    <row r="7461" spans="2:2">
      <c r="B7461" s="10"/>
    </row>
    <row r="7462" spans="2:2">
      <c r="B7462" s="10"/>
    </row>
    <row r="7463" spans="2:2">
      <c r="B7463" s="10"/>
    </row>
    <row r="7464" spans="2:2">
      <c r="B7464" s="10"/>
    </row>
    <row r="7465" spans="2:2">
      <c r="B7465" s="10"/>
    </row>
    <row r="7466" spans="2:2">
      <c r="B7466" s="10"/>
    </row>
    <row r="7467" spans="2:2">
      <c r="B7467" s="10"/>
    </row>
    <row r="7468" spans="2:2">
      <c r="B7468" s="10"/>
    </row>
    <row r="7469" spans="2:2">
      <c r="B7469" s="10"/>
    </row>
    <row r="7470" spans="2:2">
      <c r="B7470" s="10"/>
    </row>
    <row r="7471" spans="2:2">
      <c r="B7471" s="10"/>
    </row>
    <row r="7472" spans="2:2">
      <c r="B7472" s="10"/>
    </row>
    <row r="7473" spans="2:2">
      <c r="B7473" s="10"/>
    </row>
    <row r="7474" spans="2:2">
      <c r="B7474" s="10"/>
    </row>
    <row r="7475" spans="2:2">
      <c r="B7475" s="10"/>
    </row>
    <row r="7476" spans="2:2">
      <c r="B7476" s="10"/>
    </row>
    <row r="7477" spans="2:2">
      <c r="B7477" s="10"/>
    </row>
    <row r="7478" spans="2:2">
      <c r="B7478" s="10"/>
    </row>
    <row r="7479" spans="2:2">
      <c r="B7479" s="10"/>
    </row>
    <row r="7480" spans="2:2">
      <c r="B7480" s="10"/>
    </row>
    <row r="7481" spans="2:2">
      <c r="B7481" s="10"/>
    </row>
    <row r="7482" spans="2:2">
      <c r="B7482" s="10"/>
    </row>
    <row r="7483" spans="2:2">
      <c r="B7483" s="10"/>
    </row>
    <row r="7484" spans="2:2">
      <c r="B7484" s="10"/>
    </row>
    <row r="7485" spans="2:2">
      <c r="B7485" s="10"/>
    </row>
    <row r="7486" spans="2:2">
      <c r="B7486" s="10"/>
    </row>
    <row r="7487" spans="2:2">
      <c r="B7487" s="10"/>
    </row>
    <row r="7488" spans="2:2">
      <c r="B7488" s="10"/>
    </row>
    <row r="7489" spans="2:2">
      <c r="B7489" s="10"/>
    </row>
    <row r="7490" spans="2:2">
      <c r="B7490" s="10"/>
    </row>
    <row r="7491" spans="2:2">
      <c r="B7491" s="10"/>
    </row>
    <row r="7492" spans="2:2">
      <c r="B7492" s="10"/>
    </row>
    <row r="7493" spans="2:2">
      <c r="B7493" s="10"/>
    </row>
    <row r="7494" spans="2:2">
      <c r="B7494" s="10"/>
    </row>
    <row r="7495" spans="2:2">
      <c r="B7495" s="10"/>
    </row>
    <row r="7496" spans="2:2">
      <c r="B7496" s="10"/>
    </row>
    <row r="7497" spans="2:2">
      <c r="B7497" s="10"/>
    </row>
    <row r="7498" spans="2:2">
      <c r="B7498" s="10"/>
    </row>
    <row r="7499" spans="2:2">
      <c r="B7499" s="10"/>
    </row>
    <row r="7500" spans="2:2">
      <c r="B7500" s="10"/>
    </row>
    <row r="7501" spans="2:2">
      <c r="B7501" s="10"/>
    </row>
    <row r="7502" spans="2:2">
      <c r="B7502" s="10"/>
    </row>
    <row r="7503" spans="2:2">
      <c r="B7503" s="10"/>
    </row>
    <row r="7504" spans="2:2">
      <c r="B7504" s="10"/>
    </row>
    <row r="7505" spans="2:2">
      <c r="B7505" s="10"/>
    </row>
    <row r="7506" spans="2:2">
      <c r="B7506" s="10"/>
    </row>
    <row r="7507" spans="2:2">
      <c r="B7507" s="10"/>
    </row>
    <row r="7508" spans="2:2">
      <c r="B7508" s="10"/>
    </row>
    <row r="7509" spans="2:2">
      <c r="B7509" s="10"/>
    </row>
    <row r="7510" spans="2:2">
      <c r="B7510" s="10"/>
    </row>
    <row r="7511" spans="2:2">
      <c r="B7511" s="10"/>
    </row>
    <row r="7512" spans="2:2">
      <c r="B7512" s="10"/>
    </row>
    <row r="7513" spans="2:2">
      <c r="B7513" s="10"/>
    </row>
    <row r="7514" spans="2:2">
      <c r="B7514" s="10"/>
    </row>
    <row r="7515" spans="2:2">
      <c r="B7515" s="10"/>
    </row>
    <row r="7516" spans="2:2">
      <c r="B7516" s="10"/>
    </row>
    <row r="7517" spans="2:2">
      <c r="B7517" s="10"/>
    </row>
    <row r="7518" spans="2:2">
      <c r="B7518" s="10"/>
    </row>
    <row r="7519" spans="2:2">
      <c r="B7519" s="10"/>
    </row>
    <row r="7520" spans="2:2">
      <c r="B7520" s="10"/>
    </row>
    <row r="7521" spans="2:2">
      <c r="B7521" s="10"/>
    </row>
    <row r="7522" spans="2:2">
      <c r="B7522" s="10"/>
    </row>
    <row r="7523" spans="2:2">
      <c r="B7523" s="10"/>
    </row>
    <row r="7524" spans="2:2">
      <c r="B7524" s="10"/>
    </row>
    <row r="7525" spans="2:2">
      <c r="B7525" s="10"/>
    </row>
    <row r="7526" spans="2:2">
      <c r="B7526" s="10"/>
    </row>
    <row r="7527" spans="2:2">
      <c r="B7527" s="10"/>
    </row>
    <row r="7528" spans="2:2">
      <c r="B7528" s="10"/>
    </row>
    <row r="7529" spans="2:2">
      <c r="B7529" s="10"/>
    </row>
    <row r="7530" spans="2:2">
      <c r="B7530" s="10"/>
    </row>
    <row r="7531" spans="2:2">
      <c r="B7531" s="10"/>
    </row>
    <row r="7532" spans="2:2">
      <c r="B7532" s="10"/>
    </row>
    <row r="7533" spans="2:2">
      <c r="B7533" s="10"/>
    </row>
    <row r="7534" spans="2:2">
      <c r="B7534" s="10"/>
    </row>
    <row r="7535" spans="2:2">
      <c r="B7535" s="10"/>
    </row>
    <row r="7536" spans="2:2">
      <c r="B7536" s="10"/>
    </row>
    <row r="7537" spans="2:2">
      <c r="B7537" s="10"/>
    </row>
    <row r="7538" spans="2:2">
      <c r="B7538" s="10"/>
    </row>
    <row r="7539" spans="2:2">
      <c r="B7539" s="10"/>
    </row>
    <row r="7540" spans="2:2">
      <c r="B7540" s="10"/>
    </row>
    <row r="7541" spans="2:2">
      <c r="B7541" s="10"/>
    </row>
    <row r="7542" spans="2:2">
      <c r="B7542" s="10"/>
    </row>
    <row r="7543" spans="2:2">
      <c r="B7543" s="10"/>
    </row>
    <row r="7544" spans="2:2">
      <c r="B7544" s="10"/>
    </row>
    <row r="7545" spans="2:2">
      <c r="B7545" s="10"/>
    </row>
    <row r="7546" spans="2:2">
      <c r="B7546" s="10"/>
    </row>
    <row r="7547" spans="2:2">
      <c r="B7547" s="10"/>
    </row>
    <row r="7548" spans="2:2">
      <c r="B7548" s="10"/>
    </row>
    <row r="7549" spans="2:2">
      <c r="B7549" s="10"/>
    </row>
    <row r="7550" spans="2:2">
      <c r="B7550" s="10"/>
    </row>
    <row r="7551" spans="2:2">
      <c r="B7551" s="10"/>
    </row>
    <row r="7552" spans="2:2">
      <c r="B7552" s="10"/>
    </row>
    <row r="7553" spans="2:2">
      <c r="B7553" s="10"/>
    </row>
    <row r="7554" spans="2:2">
      <c r="B7554" s="10"/>
    </row>
    <row r="7555" spans="2:2">
      <c r="B7555" s="10"/>
    </row>
    <row r="7556" spans="2:2">
      <c r="B7556" s="10"/>
    </row>
    <row r="7557" spans="2:2">
      <c r="B7557" s="10"/>
    </row>
    <row r="7558" spans="2:2">
      <c r="B7558" s="10"/>
    </row>
    <row r="7559" spans="2:2">
      <c r="B7559" s="10"/>
    </row>
    <row r="7560" spans="2:2">
      <c r="B7560" s="10"/>
    </row>
    <row r="7561" spans="2:2">
      <c r="B7561" s="10"/>
    </row>
    <row r="7562" spans="2:2">
      <c r="B7562" s="10"/>
    </row>
    <row r="7563" spans="2:2">
      <c r="B7563" s="10"/>
    </row>
    <row r="7564" spans="2:2">
      <c r="B7564" s="10"/>
    </row>
    <row r="7565" spans="2:2">
      <c r="B7565" s="10"/>
    </row>
    <row r="7566" spans="2:2">
      <c r="B7566" s="10"/>
    </row>
    <row r="7567" spans="2:2">
      <c r="B7567" s="10"/>
    </row>
    <row r="7568" spans="2:2">
      <c r="B7568" s="10"/>
    </row>
    <row r="7569" spans="2:2">
      <c r="B7569" s="10"/>
    </row>
    <row r="7570" spans="2:2">
      <c r="B7570" s="10"/>
    </row>
    <row r="7571" spans="2:2">
      <c r="B7571" s="10"/>
    </row>
    <row r="7572" spans="2:2">
      <c r="B7572" s="10"/>
    </row>
    <row r="7573" spans="2:2">
      <c r="B7573" s="10"/>
    </row>
    <row r="7574" spans="2:2">
      <c r="B7574" s="10"/>
    </row>
    <row r="7575" spans="2:2">
      <c r="B7575" s="10"/>
    </row>
    <row r="7576" spans="2:2">
      <c r="B7576" s="10"/>
    </row>
    <row r="7577" spans="2:2">
      <c r="B7577" s="10"/>
    </row>
    <row r="7578" spans="2:2">
      <c r="B7578" s="10"/>
    </row>
    <row r="7579" spans="2:2">
      <c r="B7579" s="10"/>
    </row>
    <row r="7580" spans="2:2">
      <c r="B7580" s="10"/>
    </row>
    <row r="7581" spans="2:2">
      <c r="B7581" s="10"/>
    </row>
    <row r="7582" spans="2:2">
      <c r="B7582" s="10"/>
    </row>
    <row r="7583" spans="2:2">
      <c r="B7583" s="10"/>
    </row>
    <row r="7584" spans="2:2">
      <c r="B7584" s="10"/>
    </row>
    <row r="7585" spans="2:2">
      <c r="B7585" s="10"/>
    </row>
    <row r="7586" spans="2:2">
      <c r="B7586" s="10"/>
    </row>
    <row r="7587" spans="2:2">
      <c r="B7587" s="10"/>
    </row>
    <row r="7588" spans="2:2">
      <c r="B7588" s="10"/>
    </row>
    <row r="7589" spans="2:2">
      <c r="B7589" s="10"/>
    </row>
    <row r="7590" spans="2:2">
      <c r="B7590" s="10"/>
    </row>
    <row r="7591" spans="2:2">
      <c r="B7591" s="10"/>
    </row>
    <row r="7592" spans="2:2">
      <c r="B7592" s="10"/>
    </row>
    <row r="7593" spans="2:2">
      <c r="B7593" s="10"/>
    </row>
    <row r="7594" spans="2:2">
      <c r="B7594" s="10"/>
    </row>
    <row r="7595" spans="2:2">
      <c r="B7595" s="10"/>
    </row>
    <row r="7596" spans="2:2">
      <c r="B7596" s="10"/>
    </row>
    <row r="7597" spans="2:2">
      <c r="B7597" s="10"/>
    </row>
    <row r="7598" spans="2:2">
      <c r="B7598" s="10"/>
    </row>
    <row r="7599" spans="2:2">
      <c r="B7599" s="10"/>
    </row>
    <row r="7600" spans="2:2">
      <c r="B7600" s="10"/>
    </row>
    <row r="7601" spans="2:2">
      <c r="B7601" s="10"/>
    </row>
    <row r="7602" spans="2:2">
      <c r="B7602" s="10"/>
    </row>
    <row r="7603" spans="2:2">
      <c r="B7603" s="10"/>
    </row>
    <row r="7604" spans="2:2">
      <c r="B7604" s="10"/>
    </row>
    <row r="7605" spans="2:2">
      <c r="B7605" s="10"/>
    </row>
    <row r="7606" spans="2:2">
      <c r="B7606" s="10"/>
    </row>
    <row r="7607" spans="2:2">
      <c r="B7607" s="10"/>
    </row>
    <row r="7608" spans="2:2">
      <c r="B7608" s="10"/>
    </row>
    <row r="7609" spans="2:2">
      <c r="B7609" s="10"/>
    </row>
    <row r="7610" spans="2:2">
      <c r="B7610" s="10"/>
    </row>
    <row r="7611" spans="2:2">
      <c r="B7611" s="10"/>
    </row>
    <row r="7612" spans="2:2">
      <c r="B7612" s="10"/>
    </row>
    <row r="7613" spans="2:2">
      <c r="B7613" s="10"/>
    </row>
    <row r="7614" spans="2:2">
      <c r="B7614" s="10"/>
    </row>
    <row r="7615" spans="2:2">
      <c r="B7615" s="10"/>
    </row>
    <row r="7616" spans="2:2">
      <c r="B7616" s="10"/>
    </row>
    <row r="7617" spans="2:2">
      <c r="B7617" s="10"/>
    </row>
    <row r="7618" spans="2:2">
      <c r="B7618" s="10"/>
    </row>
    <row r="7619" spans="2:2">
      <c r="B7619" s="10"/>
    </row>
    <row r="7620" spans="2:2">
      <c r="B7620" s="10"/>
    </row>
    <row r="7621" spans="2:2">
      <c r="B7621" s="10"/>
    </row>
    <row r="7622" spans="2:2">
      <c r="B7622" s="10"/>
    </row>
    <row r="7623" spans="2:2">
      <c r="B7623" s="10"/>
    </row>
    <row r="7624" spans="2:2">
      <c r="B7624" s="10"/>
    </row>
    <row r="7625" spans="2:2">
      <c r="B7625" s="10"/>
    </row>
    <row r="7626" spans="2:2">
      <c r="B7626" s="10"/>
    </row>
    <row r="7627" spans="2:2">
      <c r="B7627" s="10"/>
    </row>
    <row r="7628" spans="2:2">
      <c r="B7628" s="10"/>
    </row>
    <row r="7629" spans="2:2">
      <c r="B7629" s="10"/>
    </row>
    <row r="7630" spans="2:2">
      <c r="B7630" s="10"/>
    </row>
    <row r="7631" spans="2:2">
      <c r="B7631" s="10"/>
    </row>
    <row r="7632" spans="2:2">
      <c r="B7632" s="10"/>
    </row>
    <row r="7633" spans="2:2">
      <c r="B7633" s="10"/>
    </row>
    <row r="7634" spans="2:2">
      <c r="B7634" s="10"/>
    </row>
    <row r="7635" spans="2:2">
      <c r="B7635" s="10"/>
    </row>
    <row r="7636" spans="2:2">
      <c r="B7636" s="10"/>
    </row>
    <row r="7637" spans="2:2">
      <c r="B7637" s="10"/>
    </row>
    <row r="7638" spans="2:2">
      <c r="B7638" s="10"/>
    </row>
    <row r="7639" spans="2:2">
      <c r="B7639" s="10"/>
    </row>
    <row r="7640" spans="2:2">
      <c r="B7640" s="10"/>
    </row>
    <row r="7641" spans="2:2">
      <c r="B7641" s="10"/>
    </row>
    <row r="7642" spans="2:2">
      <c r="B7642" s="10"/>
    </row>
    <row r="7643" spans="2:2">
      <c r="B7643" s="10"/>
    </row>
    <row r="7644" spans="2:2">
      <c r="B7644" s="10"/>
    </row>
    <row r="7645" spans="2:2">
      <c r="B7645" s="10"/>
    </row>
    <row r="7646" spans="2:2">
      <c r="B7646" s="10"/>
    </row>
    <row r="7647" spans="2:2">
      <c r="B7647" s="10"/>
    </row>
    <row r="7648" spans="2:2">
      <c r="B7648" s="10"/>
    </row>
    <row r="7649" spans="2:2">
      <c r="B7649" s="10"/>
    </row>
    <row r="7650" spans="2:2">
      <c r="B7650" s="10"/>
    </row>
    <row r="7651" spans="2:2">
      <c r="B7651" s="10"/>
    </row>
    <row r="7652" spans="2:2">
      <c r="B7652" s="10"/>
    </row>
    <row r="7653" spans="2:2">
      <c r="B7653" s="10"/>
    </row>
    <row r="7654" spans="2:2">
      <c r="B7654" s="10"/>
    </row>
    <row r="7655" spans="2:2">
      <c r="B7655" s="10"/>
    </row>
    <row r="7656" spans="2:2">
      <c r="B7656" s="10"/>
    </row>
    <row r="7657" spans="2:2">
      <c r="B7657" s="10"/>
    </row>
    <row r="7658" spans="2:2">
      <c r="B7658" s="10"/>
    </row>
    <row r="7659" spans="2:2">
      <c r="B7659" s="10"/>
    </row>
    <row r="7660" spans="2:2">
      <c r="B7660" s="10"/>
    </row>
    <row r="7661" spans="2:2">
      <c r="B7661" s="10"/>
    </row>
    <row r="7662" spans="2:2">
      <c r="B7662" s="10"/>
    </row>
    <row r="7663" spans="2:2">
      <c r="B7663" s="10"/>
    </row>
    <row r="7664" spans="2:2">
      <c r="B7664" s="10"/>
    </row>
    <row r="7665" spans="2:2">
      <c r="B7665" s="10"/>
    </row>
    <row r="7666" spans="2:2">
      <c r="B7666" s="10"/>
    </row>
    <row r="7667" spans="2:2">
      <c r="B7667" s="10"/>
    </row>
    <row r="7668" spans="2:2">
      <c r="B7668" s="10"/>
    </row>
    <row r="7669" spans="2:2">
      <c r="B7669" s="10"/>
    </row>
    <row r="7670" spans="2:2">
      <c r="B7670" s="10"/>
    </row>
    <row r="7671" spans="2:2">
      <c r="B7671" s="10"/>
    </row>
    <row r="7672" spans="2:2">
      <c r="B7672" s="10"/>
    </row>
    <row r="7673" spans="2:2">
      <c r="B7673" s="10"/>
    </row>
    <row r="7674" spans="2:2">
      <c r="B7674" s="10"/>
    </row>
    <row r="7675" spans="2:2">
      <c r="B7675" s="10"/>
    </row>
    <row r="7676" spans="2:2">
      <c r="B7676" s="10"/>
    </row>
    <row r="7677" spans="2:2">
      <c r="B7677" s="10"/>
    </row>
    <row r="7678" spans="2:2">
      <c r="B7678" s="10"/>
    </row>
    <row r="7679" spans="2:2">
      <c r="B7679" s="10"/>
    </row>
    <row r="7680" spans="2:2">
      <c r="B7680" s="10"/>
    </row>
    <row r="7681" spans="2:2">
      <c r="B7681" s="10"/>
    </row>
    <row r="7682" spans="2:2">
      <c r="B7682" s="10"/>
    </row>
    <row r="7683" spans="2:2">
      <c r="B7683" s="10"/>
    </row>
    <row r="7684" spans="2:2">
      <c r="B7684" s="10"/>
    </row>
    <row r="7685" spans="2:2">
      <c r="B7685" s="10"/>
    </row>
    <row r="7686" spans="2:2">
      <c r="B7686" s="10"/>
    </row>
    <row r="7687" spans="2:2">
      <c r="B7687" s="10"/>
    </row>
    <row r="7688" spans="2:2">
      <c r="B7688" s="10"/>
    </row>
    <row r="7689" spans="2:2">
      <c r="B7689" s="10"/>
    </row>
    <row r="7690" spans="2:2">
      <c r="B7690" s="10"/>
    </row>
    <row r="7691" spans="2:2">
      <c r="B7691" s="10"/>
    </row>
    <row r="7692" spans="2:2">
      <c r="B7692" s="10"/>
    </row>
    <row r="7693" spans="2:2">
      <c r="B7693" s="10"/>
    </row>
    <row r="7694" spans="2:2">
      <c r="B7694" s="10"/>
    </row>
    <row r="7695" spans="2:2">
      <c r="B7695" s="10"/>
    </row>
    <row r="7696" spans="2:2">
      <c r="B7696" s="10"/>
    </row>
    <row r="7697" spans="2:2">
      <c r="B7697" s="10"/>
    </row>
    <row r="7698" spans="2:2">
      <c r="B7698" s="10"/>
    </row>
    <row r="7699" spans="2:2">
      <c r="B7699" s="10"/>
    </row>
    <row r="7700" spans="2:2">
      <c r="B7700" s="10"/>
    </row>
    <row r="7701" spans="2:2">
      <c r="B7701" s="10"/>
    </row>
    <row r="7702" spans="2:2">
      <c r="B7702" s="10"/>
    </row>
    <row r="7703" spans="2:2">
      <c r="B7703" s="10"/>
    </row>
    <row r="7704" spans="2:2">
      <c r="B7704" s="10"/>
    </row>
    <row r="7705" spans="2:2">
      <c r="B7705" s="10"/>
    </row>
    <row r="7706" spans="2:2">
      <c r="B7706" s="10"/>
    </row>
    <row r="7707" spans="2:2">
      <c r="B7707" s="10"/>
    </row>
    <row r="7708" spans="2:2">
      <c r="B7708" s="10"/>
    </row>
    <row r="7709" spans="2:2">
      <c r="B7709" s="10"/>
    </row>
    <row r="7710" spans="2:2">
      <c r="B7710" s="10"/>
    </row>
    <row r="7711" spans="2:2">
      <c r="B7711" s="10"/>
    </row>
    <row r="7712" spans="2:2">
      <c r="B7712" s="10"/>
    </row>
    <row r="7713" spans="2:2">
      <c r="B7713" s="10"/>
    </row>
    <row r="7714" spans="2:2">
      <c r="B7714" s="10"/>
    </row>
    <row r="7715" spans="2:2">
      <c r="B7715" s="10"/>
    </row>
    <row r="7716" spans="2:2">
      <c r="B7716" s="10"/>
    </row>
    <row r="7717" spans="2:2">
      <c r="B7717" s="10"/>
    </row>
    <row r="7718" spans="2:2">
      <c r="B7718" s="10"/>
    </row>
    <row r="7719" spans="2:2">
      <c r="B7719" s="10"/>
    </row>
    <row r="7720" spans="2:2">
      <c r="B7720" s="10"/>
    </row>
    <row r="7721" spans="2:2">
      <c r="B7721" s="10"/>
    </row>
    <row r="7722" spans="2:2">
      <c r="B7722" s="10"/>
    </row>
    <row r="7723" spans="2:2">
      <c r="B7723" s="10"/>
    </row>
    <row r="7724" spans="2:2">
      <c r="B7724" s="10"/>
    </row>
    <row r="7725" spans="2:2">
      <c r="B7725" s="10"/>
    </row>
    <row r="7726" spans="2:2">
      <c r="B7726" s="10"/>
    </row>
    <row r="7727" spans="2:2">
      <c r="B7727" s="10"/>
    </row>
    <row r="7728" spans="2:2">
      <c r="B7728" s="10"/>
    </row>
    <row r="7729" spans="2:2">
      <c r="B7729" s="10"/>
    </row>
    <row r="7730" spans="2:2">
      <c r="B7730" s="10"/>
    </row>
    <row r="7731" spans="2:2">
      <c r="B7731" s="10"/>
    </row>
    <row r="7732" spans="2:2">
      <c r="B7732" s="10"/>
    </row>
    <row r="7733" spans="2:2">
      <c r="B7733" s="10"/>
    </row>
    <row r="7734" spans="2:2">
      <c r="B7734" s="10"/>
    </row>
    <row r="7735" spans="2:2">
      <c r="B7735" s="10"/>
    </row>
    <row r="7736" spans="2:2">
      <c r="B7736" s="10"/>
    </row>
    <row r="7737" spans="2:2">
      <c r="B7737" s="10"/>
    </row>
    <row r="7738" spans="2:2">
      <c r="B7738" s="10"/>
    </row>
    <row r="7739" spans="2:2">
      <c r="B7739" s="10"/>
    </row>
    <row r="7740" spans="2:2">
      <c r="B7740" s="10"/>
    </row>
    <row r="7741" spans="2:2">
      <c r="B7741" s="10"/>
    </row>
    <row r="7742" spans="2:2">
      <c r="B7742" s="10"/>
    </row>
    <row r="7743" spans="2:2">
      <c r="B7743" s="10"/>
    </row>
    <row r="7744" spans="2:2">
      <c r="B7744" s="10"/>
    </row>
    <row r="7745" spans="2:2">
      <c r="B7745" s="10"/>
    </row>
    <row r="7746" spans="2:2">
      <c r="B7746" s="10"/>
    </row>
    <row r="7747" spans="2:2">
      <c r="B7747" s="10"/>
    </row>
    <row r="7748" spans="2:2">
      <c r="B7748" s="10"/>
    </row>
    <row r="7749" spans="2:2">
      <c r="B7749" s="10"/>
    </row>
    <row r="7750" spans="2:2">
      <c r="B7750" s="10"/>
    </row>
    <row r="7751" spans="2:2">
      <c r="B7751" s="10"/>
    </row>
    <row r="7752" spans="2:2">
      <c r="B7752" s="10"/>
    </row>
    <row r="7753" spans="2:2">
      <c r="B7753" s="10"/>
    </row>
    <row r="7754" spans="2:2">
      <c r="B7754" s="10"/>
    </row>
    <row r="7755" spans="2:2">
      <c r="B7755" s="10"/>
    </row>
    <row r="7756" spans="2:2">
      <c r="B7756" s="10"/>
    </row>
    <row r="7757" spans="2:2">
      <c r="B7757" s="10"/>
    </row>
    <row r="7758" spans="2:2">
      <c r="B7758" s="10"/>
    </row>
    <row r="7759" spans="2:2">
      <c r="B7759" s="10"/>
    </row>
    <row r="7760" spans="2:2">
      <c r="B7760" s="10"/>
    </row>
    <row r="7761" spans="2:2">
      <c r="B7761" s="10"/>
    </row>
    <row r="7762" spans="2:2">
      <c r="B7762" s="10"/>
    </row>
    <row r="7763" spans="2:2">
      <c r="B7763" s="10"/>
    </row>
    <row r="7764" spans="2:2">
      <c r="B7764" s="10"/>
    </row>
    <row r="7765" spans="2:2">
      <c r="B7765" s="10"/>
    </row>
    <row r="7766" spans="2:2">
      <c r="B7766" s="10"/>
    </row>
    <row r="7767" spans="2:2">
      <c r="B7767" s="10"/>
    </row>
    <row r="7768" spans="2:2">
      <c r="B7768" s="10"/>
    </row>
    <row r="7769" spans="2:2">
      <c r="B7769" s="10"/>
    </row>
    <row r="7770" spans="2:2">
      <c r="B7770" s="10"/>
    </row>
    <row r="7771" spans="2:2">
      <c r="B7771" s="10"/>
    </row>
    <row r="7772" spans="2:2">
      <c r="B7772" s="10"/>
    </row>
    <row r="7773" spans="2:2">
      <c r="B7773" s="10"/>
    </row>
    <row r="7774" spans="2:2">
      <c r="B7774" s="10"/>
    </row>
    <row r="7775" spans="2:2">
      <c r="B7775" s="10"/>
    </row>
    <row r="7776" spans="2:2">
      <c r="B7776" s="10"/>
    </row>
    <row r="7777" spans="2:2">
      <c r="B7777" s="10"/>
    </row>
    <row r="7778" spans="2:2">
      <c r="B7778" s="10"/>
    </row>
    <row r="7779" spans="2:2">
      <c r="B7779" s="10"/>
    </row>
    <row r="7780" spans="2:2">
      <c r="B7780" s="10"/>
    </row>
    <row r="7781" spans="2:2">
      <c r="B7781" s="10"/>
    </row>
    <row r="7782" spans="2:2">
      <c r="B7782" s="10"/>
    </row>
    <row r="7783" spans="2:2">
      <c r="B7783" s="10"/>
    </row>
    <row r="7784" spans="2:2">
      <c r="B7784" s="10"/>
    </row>
    <row r="7785" spans="2:2">
      <c r="B7785" s="10"/>
    </row>
    <row r="7786" spans="2:2">
      <c r="B7786" s="10"/>
    </row>
    <row r="7787" spans="2:2">
      <c r="B7787" s="10"/>
    </row>
    <row r="7788" spans="2:2">
      <c r="B7788" s="10"/>
    </row>
    <row r="7789" spans="2:2">
      <c r="B7789" s="10"/>
    </row>
    <row r="7790" spans="2:2">
      <c r="B7790" s="10"/>
    </row>
    <row r="7791" spans="2:2">
      <c r="B7791" s="10"/>
    </row>
    <row r="7792" spans="2:2">
      <c r="B7792" s="10"/>
    </row>
    <row r="7793" spans="2:2">
      <c r="B7793" s="10"/>
    </row>
    <row r="7794" spans="2:2">
      <c r="B7794" s="10"/>
    </row>
    <row r="7795" spans="2:2">
      <c r="B7795" s="10"/>
    </row>
    <row r="7796" spans="2:2">
      <c r="B7796" s="10"/>
    </row>
    <row r="7797" spans="2:2">
      <c r="B7797" s="10"/>
    </row>
    <row r="7798" spans="2:2">
      <c r="B7798" s="10"/>
    </row>
    <row r="7799" spans="2:2">
      <c r="B7799" s="10"/>
    </row>
    <row r="7800" spans="2:2">
      <c r="B7800" s="10"/>
    </row>
    <row r="7801" spans="2:2">
      <c r="B7801" s="10"/>
    </row>
    <row r="7802" spans="2:2">
      <c r="B7802" s="10"/>
    </row>
    <row r="7803" spans="2:2">
      <c r="B7803" s="10"/>
    </row>
    <row r="7804" spans="2:2">
      <c r="B7804" s="10"/>
    </row>
    <row r="7805" spans="2:2">
      <c r="B7805" s="10"/>
    </row>
    <row r="7806" spans="2:2">
      <c r="B7806" s="10"/>
    </row>
    <row r="7807" spans="2:2">
      <c r="B7807" s="10"/>
    </row>
    <row r="7808" spans="2:2">
      <c r="B7808" s="10"/>
    </row>
    <row r="7809" spans="2:2">
      <c r="B7809" s="10"/>
    </row>
    <row r="7810" spans="2:2">
      <c r="B7810" s="10"/>
    </row>
    <row r="7811" spans="2:2">
      <c r="B7811" s="10"/>
    </row>
    <row r="7812" spans="2:2">
      <c r="B7812" s="10"/>
    </row>
    <row r="7813" spans="2:2">
      <c r="B7813" s="10"/>
    </row>
    <row r="7814" spans="2:2">
      <c r="B7814" s="10"/>
    </row>
    <row r="7815" spans="2:2">
      <c r="B7815" s="10"/>
    </row>
    <row r="7816" spans="2:2">
      <c r="B7816" s="10"/>
    </row>
    <row r="7817" spans="2:2">
      <c r="B7817" s="10"/>
    </row>
    <row r="7818" spans="2:2">
      <c r="B7818" s="10"/>
    </row>
    <row r="7819" spans="2:2">
      <c r="B7819" s="10"/>
    </row>
    <row r="7820" spans="2:2">
      <c r="B7820" s="10"/>
    </row>
    <row r="7821" spans="2:2">
      <c r="B7821" s="10"/>
    </row>
    <row r="7822" spans="2:2">
      <c r="B7822" s="10"/>
    </row>
    <row r="7823" spans="2:2">
      <c r="B7823" s="10"/>
    </row>
    <row r="7824" spans="2:2">
      <c r="B7824" s="10"/>
    </row>
    <row r="7825" spans="2:2">
      <c r="B7825" s="10"/>
    </row>
    <row r="7826" spans="2:2">
      <c r="B7826" s="10"/>
    </row>
    <row r="7827" spans="2:2">
      <c r="B7827" s="10"/>
    </row>
    <row r="7828" spans="2:2">
      <c r="B7828" s="10"/>
    </row>
    <row r="7829" spans="2:2">
      <c r="B7829" s="10"/>
    </row>
    <row r="7830" spans="2:2">
      <c r="B7830" s="10"/>
    </row>
    <row r="7831" spans="2:2">
      <c r="B7831" s="10"/>
    </row>
    <row r="7832" spans="2:2">
      <c r="B7832" s="10"/>
    </row>
    <row r="7833" spans="2:2">
      <c r="B7833" s="10"/>
    </row>
    <row r="7834" spans="2:2">
      <c r="B7834" s="10"/>
    </row>
    <row r="7835" spans="2:2">
      <c r="B7835" s="10"/>
    </row>
    <row r="7836" spans="2:2">
      <c r="B7836" s="10"/>
    </row>
    <row r="7837" spans="2:2">
      <c r="B7837" s="10"/>
    </row>
    <row r="7838" spans="2:2">
      <c r="B7838" s="10"/>
    </row>
    <row r="7839" spans="2:2">
      <c r="B7839" s="10"/>
    </row>
    <row r="7840" spans="2:2">
      <c r="B7840" s="10"/>
    </row>
    <row r="7841" spans="2:2">
      <c r="B7841" s="10"/>
    </row>
    <row r="7842" spans="2:2">
      <c r="B7842" s="10"/>
    </row>
    <row r="7843" spans="2:2">
      <c r="B7843" s="10"/>
    </row>
    <row r="7844" spans="2:2">
      <c r="B7844" s="10"/>
    </row>
    <row r="7845" spans="2:2">
      <c r="B7845" s="10"/>
    </row>
    <row r="7846" spans="2:2">
      <c r="B7846" s="10"/>
    </row>
    <row r="7847" spans="2:2">
      <c r="B7847" s="10"/>
    </row>
    <row r="7848" spans="2:2">
      <c r="B7848" s="10"/>
    </row>
    <row r="7849" spans="2:2">
      <c r="B7849" s="10"/>
    </row>
    <row r="7850" spans="2:2">
      <c r="B7850" s="10"/>
    </row>
    <row r="7851" spans="2:2">
      <c r="B7851" s="10"/>
    </row>
    <row r="7852" spans="2:2">
      <c r="B7852" s="10"/>
    </row>
    <row r="7853" spans="2:2">
      <c r="B7853" s="10"/>
    </row>
    <row r="7854" spans="2:2">
      <c r="B7854" s="10"/>
    </row>
    <row r="7855" spans="2:2">
      <c r="B7855" s="10"/>
    </row>
    <row r="7856" spans="2:2">
      <c r="B7856" s="10"/>
    </row>
    <row r="7857" spans="2:2">
      <c r="B7857" s="10"/>
    </row>
    <row r="7858" spans="2:2">
      <c r="B7858" s="10"/>
    </row>
    <row r="7859" spans="2:2">
      <c r="B7859" s="10"/>
    </row>
    <row r="7860" spans="2:2">
      <c r="B7860" s="10"/>
    </row>
    <row r="7861" spans="2:2">
      <c r="B7861" s="10"/>
    </row>
    <row r="7862" spans="2:2">
      <c r="B7862" s="10"/>
    </row>
    <row r="7863" spans="2:2">
      <c r="B7863" s="10"/>
    </row>
    <row r="7864" spans="2:2">
      <c r="B7864" s="10"/>
    </row>
    <row r="7865" spans="2:2">
      <c r="B7865" s="10"/>
    </row>
    <row r="7866" spans="2:2">
      <c r="B7866" s="10"/>
    </row>
    <row r="7867" spans="2:2">
      <c r="B7867" s="10"/>
    </row>
    <row r="7868" spans="2:2">
      <c r="B7868" s="10"/>
    </row>
    <row r="7869" spans="2:2">
      <c r="B7869" s="10"/>
    </row>
    <row r="7870" spans="2:2">
      <c r="B7870" s="10"/>
    </row>
    <row r="7871" spans="2:2">
      <c r="B7871" s="10"/>
    </row>
    <row r="7872" spans="2:2">
      <c r="B7872" s="10"/>
    </row>
    <row r="7873" spans="2:2">
      <c r="B7873" s="10"/>
    </row>
    <row r="7874" spans="2:2">
      <c r="B7874" s="10"/>
    </row>
    <row r="7875" spans="2:2">
      <c r="B7875" s="10"/>
    </row>
    <row r="7876" spans="2:2">
      <c r="B7876" s="10"/>
    </row>
    <row r="7877" spans="2:2">
      <c r="B7877" s="10"/>
    </row>
    <row r="7878" spans="2:2">
      <c r="B7878" s="10"/>
    </row>
    <row r="7879" spans="2:2">
      <c r="B7879" s="10"/>
    </row>
    <row r="7880" spans="2:2">
      <c r="B7880" s="10"/>
    </row>
    <row r="7881" spans="2:2">
      <c r="B7881" s="10"/>
    </row>
    <row r="7882" spans="2:2">
      <c r="B7882" s="10"/>
    </row>
    <row r="7883" spans="2:2">
      <c r="B7883" s="10"/>
    </row>
    <row r="7884" spans="2:2">
      <c r="B7884" s="10"/>
    </row>
    <row r="7885" spans="2:2">
      <c r="B7885" s="10"/>
    </row>
    <row r="7886" spans="2:2">
      <c r="B7886" s="10"/>
    </row>
    <row r="7887" spans="2:2">
      <c r="B7887" s="10"/>
    </row>
    <row r="7888" spans="2:2">
      <c r="B7888" s="10"/>
    </row>
    <row r="7889" spans="2:2">
      <c r="B7889" s="10"/>
    </row>
    <row r="7890" spans="2:2">
      <c r="B7890" s="10"/>
    </row>
    <row r="7891" spans="2:2">
      <c r="B7891" s="10"/>
    </row>
    <row r="7892" spans="2:2">
      <c r="B7892" s="10"/>
    </row>
    <row r="7893" spans="2:2">
      <c r="B7893" s="10"/>
    </row>
    <row r="7894" spans="2:2">
      <c r="B7894" s="10"/>
    </row>
    <row r="7895" spans="2:2">
      <c r="B7895" s="10"/>
    </row>
    <row r="7896" spans="2:2">
      <c r="B7896" s="10"/>
    </row>
    <row r="7897" spans="2:2">
      <c r="B7897" s="10"/>
    </row>
    <row r="7898" spans="2:2">
      <c r="B7898" s="10"/>
    </row>
    <row r="7899" spans="2:2">
      <c r="B7899" s="10"/>
    </row>
    <row r="7900" spans="2:2">
      <c r="B7900" s="10"/>
    </row>
    <row r="7901" spans="2:2">
      <c r="B7901" s="10"/>
    </row>
    <row r="7902" spans="2:2">
      <c r="B7902" s="10"/>
    </row>
    <row r="7903" spans="2:2">
      <c r="B7903" s="10"/>
    </row>
    <row r="7904" spans="2:2">
      <c r="B7904" s="10"/>
    </row>
    <row r="7905" spans="2:2">
      <c r="B7905" s="10"/>
    </row>
    <row r="7906" spans="2:2">
      <c r="B7906" s="10"/>
    </row>
    <row r="7907" spans="2:2">
      <c r="B7907" s="10"/>
    </row>
    <row r="7908" spans="2:2">
      <c r="B7908" s="10"/>
    </row>
    <row r="7909" spans="2:2">
      <c r="B7909" s="10"/>
    </row>
    <row r="7910" spans="2:2">
      <c r="B7910" s="10"/>
    </row>
    <row r="7911" spans="2:2">
      <c r="B7911" s="10"/>
    </row>
    <row r="7912" spans="2:2">
      <c r="B7912" s="10"/>
    </row>
    <row r="7913" spans="2:2">
      <c r="B7913" s="10"/>
    </row>
    <row r="7914" spans="2:2">
      <c r="B7914" s="10"/>
    </row>
    <row r="7915" spans="2:2">
      <c r="B7915" s="10"/>
    </row>
    <row r="7916" spans="2:2">
      <c r="B7916" s="10"/>
    </row>
    <row r="7917" spans="2:2">
      <c r="B7917" s="10"/>
    </row>
    <row r="7918" spans="2:2">
      <c r="B7918" s="10"/>
    </row>
    <row r="7919" spans="2:2">
      <c r="B7919" s="10"/>
    </row>
    <row r="7920" spans="2:2">
      <c r="B7920" s="10"/>
    </row>
    <row r="7921" spans="2:2">
      <c r="B7921" s="10"/>
    </row>
    <row r="7922" spans="2:2">
      <c r="B7922" s="10"/>
    </row>
    <row r="7923" spans="2:2">
      <c r="B7923" s="10"/>
    </row>
    <row r="7924" spans="2:2">
      <c r="B7924" s="10"/>
    </row>
    <row r="7925" spans="2:2">
      <c r="B7925" s="10"/>
    </row>
    <row r="7926" spans="2:2">
      <c r="B7926" s="10"/>
    </row>
    <row r="7927" spans="2:2">
      <c r="B7927" s="10"/>
    </row>
    <row r="7928" spans="2:2">
      <c r="B7928" s="10"/>
    </row>
    <row r="7929" spans="2:2">
      <c r="B7929" s="10"/>
    </row>
    <row r="7930" spans="2:2">
      <c r="B7930" s="10"/>
    </row>
    <row r="7931" spans="2:2">
      <c r="B7931" s="10"/>
    </row>
    <row r="7932" spans="2:2">
      <c r="B7932" s="10"/>
    </row>
    <row r="7933" spans="2:2">
      <c r="B7933" s="10"/>
    </row>
    <row r="7934" spans="2:2">
      <c r="B7934" s="10"/>
    </row>
    <row r="7935" spans="2:2">
      <c r="B7935" s="10"/>
    </row>
    <row r="7936" spans="2:2">
      <c r="B7936" s="10"/>
    </row>
    <row r="7937" spans="2:2">
      <c r="B7937" s="10"/>
    </row>
    <row r="7938" spans="2:2">
      <c r="B7938" s="10"/>
    </row>
    <row r="7939" spans="2:2">
      <c r="B7939" s="10"/>
    </row>
    <row r="7940" spans="2:2">
      <c r="B7940" s="10"/>
    </row>
    <row r="7941" spans="2:2">
      <c r="B7941" s="10"/>
    </row>
    <row r="7942" spans="2:2">
      <c r="B7942" s="10"/>
    </row>
    <row r="7943" spans="2:2">
      <c r="B7943" s="10"/>
    </row>
    <row r="7944" spans="2:2">
      <c r="B7944" s="10"/>
    </row>
    <row r="7945" spans="2:2">
      <c r="B7945" s="10"/>
    </row>
    <row r="7946" spans="2:2">
      <c r="B7946" s="10"/>
    </row>
    <row r="7947" spans="2:2">
      <c r="B7947" s="10"/>
    </row>
    <row r="7948" spans="2:2">
      <c r="B7948" s="10"/>
    </row>
    <row r="7949" spans="2:2">
      <c r="B7949" s="10"/>
    </row>
    <row r="7950" spans="2:2">
      <c r="B7950" s="10"/>
    </row>
    <row r="7951" spans="2:2">
      <c r="B7951" s="10"/>
    </row>
    <row r="7952" spans="2:2">
      <c r="B7952" s="10"/>
    </row>
    <row r="7953" spans="2:2">
      <c r="B7953" s="10"/>
    </row>
    <row r="7954" spans="2:2">
      <c r="B7954" s="10"/>
    </row>
    <row r="7955" spans="2:2">
      <c r="B7955" s="10"/>
    </row>
    <row r="7956" spans="2:2">
      <c r="B7956" s="10"/>
    </row>
    <row r="7957" spans="2:2">
      <c r="B7957" s="10"/>
    </row>
    <row r="7958" spans="2:2">
      <c r="B7958" s="10"/>
    </row>
    <row r="7959" spans="2:2">
      <c r="B7959" s="10"/>
    </row>
    <row r="7960" spans="2:2">
      <c r="B7960" s="10"/>
    </row>
    <row r="7961" spans="2:2">
      <c r="B7961" s="10"/>
    </row>
    <row r="7962" spans="2:2">
      <c r="B7962" s="10"/>
    </row>
    <row r="7963" spans="2:2">
      <c r="B7963" s="10"/>
    </row>
    <row r="7964" spans="2:2">
      <c r="B7964" s="10"/>
    </row>
    <row r="7965" spans="2:2">
      <c r="B7965" s="10"/>
    </row>
    <row r="7966" spans="2:2">
      <c r="B7966" s="10"/>
    </row>
    <row r="7967" spans="2:2">
      <c r="B7967" s="10"/>
    </row>
    <row r="7968" spans="2:2">
      <c r="B7968" s="10"/>
    </row>
    <row r="7969" spans="2:2">
      <c r="B7969" s="10"/>
    </row>
    <row r="7970" spans="2:2">
      <c r="B7970" s="10"/>
    </row>
    <row r="7971" spans="2:2">
      <c r="B7971" s="10"/>
    </row>
    <row r="7972" spans="2:2">
      <c r="B7972" s="10"/>
    </row>
    <row r="7973" spans="2:2">
      <c r="B7973" s="10"/>
    </row>
    <row r="7974" spans="2:2">
      <c r="B7974" s="10"/>
    </row>
    <row r="7975" spans="2:2">
      <c r="B7975" s="10"/>
    </row>
    <row r="7976" spans="2:2">
      <c r="B7976" s="10"/>
    </row>
    <row r="7977" spans="2:2">
      <c r="B7977" s="10"/>
    </row>
    <row r="7978" spans="2:2">
      <c r="B7978" s="10"/>
    </row>
    <row r="7979" spans="2:2">
      <c r="B7979" s="10"/>
    </row>
    <row r="7980" spans="2:2">
      <c r="B7980" s="10"/>
    </row>
    <row r="7981" spans="2:2">
      <c r="B7981" s="10"/>
    </row>
    <row r="7982" spans="2:2">
      <c r="B7982" s="10"/>
    </row>
    <row r="7983" spans="2:2">
      <c r="B7983" s="10"/>
    </row>
    <row r="7984" spans="2:2">
      <c r="B7984" s="10"/>
    </row>
    <row r="7985" spans="2:2">
      <c r="B7985" s="10"/>
    </row>
    <row r="7986" spans="2:2">
      <c r="B7986" s="10"/>
    </row>
    <row r="7987" spans="2:2">
      <c r="B7987" s="10"/>
    </row>
    <row r="7988" spans="2:2">
      <c r="B7988" s="10"/>
    </row>
    <row r="7989" spans="2:2">
      <c r="B7989" s="10"/>
    </row>
    <row r="7990" spans="2:2">
      <c r="B7990" s="10"/>
    </row>
    <row r="7991" spans="2:2">
      <c r="B7991" s="10"/>
    </row>
    <row r="7992" spans="2:2">
      <c r="B7992" s="10"/>
    </row>
    <row r="7993" spans="2:2">
      <c r="B7993" s="10"/>
    </row>
    <row r="7994" spans="2:2">
      <c r="B7994" s="10"/>
    </row>
    <row r="7995" spans="2:2">
      <c r="B7995" s="10"/>
    </row>
    <row r="7996" spans="2:2">
      <c r="B7996" s="10"/>
    </row>
    <row r="7997" spans="2:2">
      <c r="B7997" s="10"/>
    </row>
    <row r="7998" spans="2:2">
      <c r="B7998" s="10"/>
    </row>
    <row r="7999" spans="2:2">
      <c r="B7999" s="10"/>
    </row>
    <row r="8000" spans="2:2">
      <c r="B8000" s="10"/>
    </row>
    <row r="8001" spans="2:2">
      <c r="B8001" s="10"/>
    </row>
    <row r="8002" spans="2:2">
      <c r="B8002" s="10"/>
    </row>
    <row r="8003" spans="2:2">
      <c r="B8003" s="10"/>
    </row>
    <row r="8004" spans="2:2">
      <c r="B8004" s="10"/>
    </row>
    <row r="8005" spans="2:2">
      <c r="B8005" s="10"/>
    </row>
    <row r="8006" spans="2:2">
      <c r="B8006" s="10"/>
    </row>
    <row r="8007" spans="2:2">
      <c r="B8007" s="10"/>
    </row>
    <row r="8008" spans="2:2">
      <c r="B8008" s="10"/>
    </row>
    <row r="8009" spans="2:2">
      <c r="B8009" s="10"/>
    </row>
    <row r="8010" spans="2:2">
      <c r="B8010" s="10"/>
    </row>
    <row r="8011" spans="2:2">
      <c r="B8011" s="10"/>
    </row>
    <row r="8012" spans="2:2">
      <c r="B8012" s="10"/>
    </row>
    <row r="8013" spans="2:2">
      <c r="B8013" s="10"/>
    </row>
    <row r="8014" spans="2:2">
      <c r="B8014" s="10"/>
    </row>
    <row r="8015" spans="2:2">
      <c r="B8015" s="10"/>
    </row>
    <row r="8016" spans="2:2">
      <c r="B8016" s="10"/>
    </row>
    <row r="8017" spans="2:2">
      <c r="B8017" s="10"/>
    </row>
    <row r="8018" spans="2:2">
      <c r="B8018" s="10"/>
    </row>
    <row r="8019" spans="2:2">
      <c r="B8019" s="10"/>
    </row>
    <row r="8020" spans="2:2">
      <c r="B8020" s="10"/>
    </row>
    <row r="8021" spans="2:2">
      <c r="B8021" s="10"/>
    </row>
    <row r="8022" spans="2:2">
      <c r="B8022" s="10"/>
    </row>
    <row r="8023" spans="2:2">
      <c r="B8023" s="10"/>
    </row>
    <row r="8024" spans="2:2">
      <c r="B8024" s="10"/>
    </row>
    <row r="8025" spans="2:2">
      <c r="B8025" s="10"/>
    </row>
    <row r="8026" spans="2:2">
      <c r="B8026" s="10"/>
    </row>
    <row r="8027" spans="2:2">
      <c r="B8027" s="10"/>
    </row>
    <row r="8028" spans="2:2">
      <c r="B8028" s="10"/>
    </row>
    <row r="8029" spans="2:2">
      <c r="B8029" s="10"/>
    </row>
    <row r="8030" spans="2:2">
      <c r="B8030" s="10"/>
    </row>
    <row r="8031" spans="2:2">
      <c r="B8031" s="10"/>
    </row>
    <row r="8032" spans="2:2">
      <c r="B8032" s="10"/>
    </row>
    <row r="8033" spans="2:2">
      <c r="B8033" s="10"/>
    </row>
    <row r="8034" spans="2:2">
      <c r="B8034" s="10"/>
    </row>
    <row r="8035" spans="2:2">
      <c r="B8035" s="10"/>
    </row>
    <row r="8036" spans="2:2">
      <c r="B8036" s="10"/>
    </row>
    <row r="8037" spans="2:2">
      <c r="B8037" s="10"/>
    </row>
    <row r="8038" spans="2:2">
      <c r="B8038" s="10"/>
    </row>
    <row r="8039" spans="2:2">
      <c r="B8039" s="10"/>
    </row>
    <row r="8040" spans="2:2">
      <c r="B8040" s="10"/>
    </row>
    <row r="8041" spans="2:2">
      <c r="B8041" s="10"/>
    </row>
    <row r="8042" spans="2:2">
      <c r="B8042" s="10"/>
    </row>
    <row r="8043" spans="2:2">
      <c r="B8043" s="10"/>
    </row>
    <row r="8044" spans="2:2">
      <c r="B8044" s="10"/>
    </row>
    <row r="8045" spans="2:2">
      <c r="B8045" s="10"/>
    </row>
    <row r="8046" spans="2:2">
      <c r="B8046" s="10"/>
    </row>
    <row r="8047" spans="2:2">
      <c r="B8047" s="10"/>
    </row>
    <row r="8048" spans="2:2">
      <c r="B8048" s="10"/>
    </row>
    <row r="8049" spans="2:2">
      <c r="B8049" s="10"/>
    </row>
    <row r="8050" spans="2:2">
      <c r="B8050" s="10"/>
    </row>
    <row r="8051" spans="2:2">
      <c r="B8051" s="10"/>
    </row>
    <row r="8052" spans="2:2">
      <c r="B8052" s="10"/>
    </row>
    <row r="8053" spans="2:2">
      <c r="B8053" s="10"/>
    </row>
    <row r="8054" spans="2:2">
      <c r="B8054" s="10"/>
    </row>
    <row r="8055" spans="2:2">
      <c r="B8055" s="10"/>
    </row>
    <row r="8056" spans="2:2">
      <c r="B8056" s="10"/>
    </row>
    <row r="8057" spans="2:2">
      <c r="B8057" s="10"/>
    </row>
    <row r="8058" spans="2:2">
      <c r="B8058" s="10"/>
    </row>
    <row r="8059" spans="2:2">
      <c r="B8059" s="10"/>
    </row>
    <row r="8060" spans="2:2">
      <c r="B8060" s="10"/>
    </row>
    <row r="8061" spans="2:2">
      <c r="B8061" s="10"/>
    </row>
    <row r="8062" spans="2:2">
      <c r="B8062" s="10"/>
    </row>
    <row r="8063" spans="2:2">
      <c r="B8063" s="10"/>
    </row>
    <row r="8064" spans="2:2">
      <c r="B8064" s="10"/>
    </row>
    <row r="8065" spans="2:2">
      <c r="B8065" s="10"/>
    </row>
    <row r="8066" spans="2:2">
      <c r="B8066" s="10"/>
    </row>
    <row r="8067" spans="2:2">
      <c r="B8067" s="10"/>
    </row>
    <row r="8068" spans="2:2">
      <c r="B8068" s="10"/>
    </row>
    <row r="8069" spans="2:2">
      <c r="B8069" s="10"/>
    </row>
    <row r="8070" spans="2:2">
      <c r="B8070" s="10"/>
    </row>
    <row r="8071" spans="2:2">
      <c r="B8071" s="10"/>
    </row>
    <row r="8072" spans="2:2">
      <c r="B8072" s="10"/>
    </row>
    <row r="8073" spans="2:2">
      <c r="B8073" s="10"/>
    </row>
    <row r="8074" spans="2:2">
      <c r="B8074" s="10"/>
    </row>
    <row r="8075" spans="2:2">
      <c r="B8075" s="10"/>
    </row>
    <row r="8076" spans="2:2">
      <c r="B8076" s="10"/>
    </row>
    <row r="8077" spans="2:2">
      <c r="B8077" s="10"/>
    </row>
    <row r="8078" spans="2:2">
      <c r="B8078" s="10"/>
    </row>
    <row r="8079" spans="2:2">
      <c r="B8079" s="10"/>
    </row>
    <row r="8080" spans="2:2">
      <c r="B8080" s="10"/>
    </row>
    <row r="8081" spans="2:2">
      <c r="B8081" s="10"/>
    </row>
    <row r="8082" spans="2:2">
      <c r="B8082" s="10"/>
    </row>
    <row r="8083" spans="2:2">
      <c r="B8083" s="10"/>
    </row>
    <row r="8084" spans="2:2">
      <c r="B8084" s="10"/>
    </row>
    <row r="8085" spans="2:2">
      <c r="B8085" s="10"/>
    </row>
    <row r="8086" spans="2:2">
      <c r="B8086" s="10"/>
    </row>
    <row r="8087" spans="2:2">
      <c r="B8087" s="10"/>
    </row>
    <row r="8088" spans="2:2">
      <c r="B8088" s="10"/>
    </row>
    <row r="8089" spans="2:2">
      <c r="B8089" s="10"/>
    </row>
    <row r="8090" spans="2:2">
      <c r="B8090" s="10"/>
    </row>
    <row r="8091" spans="2:2">
      <c r="B8091" s="10"/>
    </row>
    <row r="8092" spans="2:2">
      <c r="B8092" s="10"/>
    </row>
    <row r="8093" spans="2:2">
      <c r="B8093" s="10"/>
    </row>
    <row r="8094" spans="2:2">
      <c r="B8094" s="10"/>
    </row>
    <row r="8095" spans="2:2">
      <c r="B8095" s="10"/>
    </row>
    <row r="8096" spans="2:2">
      <c r="B8096" s="10"/>
    </row>
    <row r="8097" spans="2:2">
      <c r="B8097" s="10"/>
    </row>
    <row r="8098" spans="2:2">
      <c r="B8098" s="10"/>
    </row>
    <row r="8099" spans="2:2">
      <c r="B8099" s="10"/>
    </row>
    <row r="8100" spans="2:2">
      <c r="B8100" s="10"/>
    </row>
    <row r="8101" spans="2:2">
      <c r="B8101" s="10"/>
    </row>
    <row r="8102" spans="2:2">
      <c r="B8102" s="10"/>
    </row>
    <row r="8103" spans="2:2">
      <c r="B8103" s="10"/>
    </row>
    <row r="8104" spans="2:2">
      <c r="B8104" s="10"/>
    </row>
    <row r="8105" spans="2:2">
      <c r="B8105" s="10"/>
    </row>
    <row r="8106" spans="2:2">
      <c r="B8106" s="10"/>
    </row>
    <row r="8107" spans="2:2">
      <c r="B8107" s="10"/>
    </row>
    <row r="8108" spans="2:2">
      <c r="B8108" s="10"/>
    </row>
    <row r="8109" spans="2:2">
      <c r="B8109" s="10"/>
    </row>
    <row r="8110" spans="2:2">
      <c r="B8110" s="10"/>
    </row>
    <row r="8111" spans="2:2">
      <c r="B8111" s="10"/>
    </row>
    <row r="8112" spans="2:2">
      <c r="B8112" s="10"/>
    </row>
    <row r="8113" spans="2:2">
      <c r="B8113" s="10"/>
    </row>
    <row r="8114" spans="2:2">
      <c r="B8114" s="10"/>
    </row>
    <row r="8115" spans="2:2">
      <c r="B8115" s="10"/>
    </row>
    <row r="8116" spans="2:2">
      <c r="B8116" s="10"/>
    </row>
    <row r="8117" spans="2:2">
      <c r="B8117" s="10"/>
    </row>
    <row r="8118" spans="2:2">
      <c r="B8118" s="10"/>
    </row>
    <row r="8119" spans="2:2">
      <c r="B8119" s="10"/>
    </row>
    <row r="8120" spans="2:2">
      <c r="B8120" s="10"/>
    </row>
    <row r="8121" spans="2:2">
      <c r="B8121" s="10"/>
    </row>
    <row r="8122" spans="2:2">
      <c r="B8122" s="10"/>
    </row>
    <row r="8123" spans="2:2">
      <c r="B8123" s="10"/>
    </row>
    <row r="8124" spans="2:2">
      <c r="B8124" s="10"/>
    </row>
    <row r="8125" spans="2:2">
      <c r="B8125" s="10"/>
    </row>
    <row r="8126" spans="2:2">
      <c r="B8126" s="10"/>
    </row>
    <row r="8127" spans="2:2">
      <c r="B8127" s="10"/>
    </row>
    <row r="8128" spans="2:2">
      <c r="B8128" s="10"/>
    </row>
    <row r="8129" spans="2:2">
      <c r="B8129" s="10"/>
    </row>
    <row r="8130" spans="2:2">
      <c r="B8130" s="10"/>
    </row>
    <row r="8131" spans="2:2">
      <c r="B8131" s="10"/>
    </row>
    <row r="8132" spans="2:2">
      <c r="B8132" s="10"/>
    </row>
    <row r="8133" spans="2:2">
      <c r="B8133" s="10"/>
    </row>
    <row r="8134" spans="2:2">
      <c r="B8134" s="10"/>
    </row>
    <row r="8135" spans="2:2">
      <c r="B8135" s="10"/>
    </row>
    <row r="8136" spans="2:2">
      <c r="B8136" s="10"/>
    </row>
    <row r="8137" spans="2:2">
      <c r="B8137" s="10"/>
    </row>
    <row r="8138" spans="2:2">
      <c r="B8138" s="10"/>
    </row>
    <row r="8139" spans="2:2">
      <c r="B8139" s="10"/>
    </row>
    <row r="8140" spans="2:2">
      <c r="B8140" s="10"/>
    </row>
    <row r="8141" spans="2:2">
      <c r="B8141" s="10"/>
    </row>
    <row r="8142" spans="2:2">
      <c r="B8142" s="10"/>
    </row>
    <row r="8143" spans="2:2">
      <c r="B8143" s="10"/>
    </row>
    <row r="8144" spans="2:2">
      <c r="B8144" s="10"/>
    </row>
    <row r="8145" spans="2:2">
      <c r="B8145" s="10"/>
    </row>
    <row r="8146" spans="2:2">
      <c r="B8146" s="10"/>
    </row>
    <row r="8147" spans="2:2">
      <c r="B8147" s="10"/>
    </row>
    <row r="8148" spans="2:2">
      <c r="B8148" s="10"/>
    </row>
    <row r="8149" spans="2:2">
      <c r="B8149" s="10"/>
    </row>
    <row r="8150" spans="2:2">
      <c r="B8150" s="10"/>
    </row>
    <row r="8151" spans="2:2">
      <c r="B8151" s="10"/>
    </row>
    <row r="8152" spans="2:2">
      <c r="B8152" s="10"/>
    </row>
    <row r="8153" spans="2:2">
      <c r="B8153" s="10"/>
    </row>
    <row r="8154" spans="2:2">
      <c r="B8154" s="10"/>
    </row>
    <row r="8155" spans="2:2">
      <c r="B8155" s="10"/>
    </row>
    <row r="8156" spans="2:2">
      <c r="B8156" s="10"/>
    </row>
    <row r="8157" spans="2:2">
      <c r="B8157" s="10"/>
    </row>
    <row r="8158" spans="2:2">
      <c r="B8158" s="10"/>
    </row>
    <row r="8159" spans="2:2">
      <c r="B8159" s="10"/>
    </row>
    <row r="8160" spans="2:2">
      <c r="B8160" s="10"/>
    </row>
    <row r="8161" spans="2:2">
      <c r="B8161" s="10"/>
    </row>
    <row r="8162" spans="2:2">
      <c r="B8162" s="10"/>
    </row>
    <row r="8163" spans="2:2">
      <c r="B8163" s="10"/>
    </row>
    <row r="8164" spans="2:2">
      <c r="B8164" s="10"/>
    </row>
    <row r="8165" spans="2:2">
      <c r="B8165" s="10"/>
    </row>
    <row r="8166" spans="2:2">
      <c r="B8166" s="10"/>
    </row>
    <row r="8167" spans="2:2">
      <c r="B8167" s="10"/>
    </row>
    <row r="8168" spans="2:2">
      <c r="B8168" s="10"/>
    </row>
    <row r="8169" spans="2:2">
      <c r="B8169" s="10"/>
    </row>
    <row r="8170" spans="2:2">
      <c r="B8170" s="10"/>
    </row>
    <row r="8171" spans="2:2">
      <c r="B8171" s="10"/>
    </row>
    <row r="8172" spans="2:2">
      <c r="B8172" s="10"/>
    </row>
    <row r="8173" spans="2:2">
      <c r="B8173" s="10"/>
    </row>
    <row r="8174" spans="2:2">
      <c r="B8174" s="10"/>
    </row>
    <row r="8175" spans="2:2">
      <c r="B8175" s="10"/>
    </row>
    <row r="8176" spans="2:2">
      <c r="B8176" s="10"/>
    </row>
    <row r="8177" spans="2:2">
      <c r="B8177" s="10"/>
    </row>
    <row r="8178" spans="2:2">
      <c r="B8178" s="10"/>
    </row>
    <row r="8179" spans="2:2">
      <c r="B8179" s="10"/>
    </row>
    <row r="8180" spans="2:2">
      <c r="B8180" s="10"/>
    </row>
    <row r="8181" spans="2:2">
      <c r="B8181" s="10"/>
    </row>
    <row r="8182" spans="2:2">
      <c r="B8182" s="10"/>
    </row>
    <row r="8183" spans="2:2">
      <c r="B8183" s="10"/>
    </row>
    <row r="8184" spans="2:2">
      <c r="B8184" s="10"/>
    </row>
    <row r="8185" spans="2:2">
      <c r="B8185" s="10"/>
    </row>
    <row r="8186" spans="2:2">
      <c r="B8186" s="10"/>
    </row>
    <row r="8187" spans="2:2">
      <c r="B8187" s="10"/>
    </row>
    <row r="8188" spans="2:2">
      <c r="B8188" s="10"/>
    </row>
    <row r="8189" spans="2:2">
      <c r="B8189" s="10"/>
    </row>
    <row r="8190" spans="2:2">
      <c r="B8190" s="10"/>
    </row>
    <row r="8191" spans="2:2">
      <c r="B8191" s="10"/>
    </row>
    <row r="8192" spans="2:2">
      <c r="B8192" s="10"/>
    </row>
    <row r="8193" spans="2:2">
      <c r="B8193" s="10"/>
    </row>
    <row r="8194" spans="2:2">
      <c r="B8194" s="10"/>
    </row>
    <row r="8195" spans="2:2">
      <c r="B8195" s="10"/>
    </row>
    <row r="8196" spans="2:2">
      <c r="B8196" s="10"/>
    </row>
    <row r="8197" spans="2:2">
      <c r="B8197" s="10"/>
    </row>
    <row r="8198" spans="2:2">
      <c r="B8198" s="10"/>
    </row>
    <row r="8199" spans="2:2">
      <c r="B8199" s="10"/>
    </row>
    <row r="8200" spans="2:2">
      <c r="B8200" s="10"/>
    </row>
    <row r="8201" spans="2:2">
      <c r="B8201" s="10"/>
    </row>
    <row r="8202" spans="2:2">
      <c r="B8202" s="10"/>
    </row>
    <row r="8203" spans="2:2">
      <c r="B8203" s="10"/>
    </row>
    <row r="8204" spans="2:2">
      <c r="B8204" s="10"/>
    </row>
    <row r="8205" spans="2:2">
      <c r="B8205" s="10"/>
    </row>
    <row r="8206" spans="2:2">
      <c r="B8206" s="10"/>
    </row>
    <row r="8207" spans="2:2">
      <c r="B8207" s="10"/>
    </row>
    <row r="8208" spans="2:2">
      <c r="B8208" s="10"/>
    </row>
    <row r="8209" spans="2:2">
      <c r="B8209" s="10"/>
    </row>
    <row r="8210" spans="2:2">
      <c r="B8210" s="10"/>
    </row>
    <row r="8211" spans="2:2">
      <c r="B8211" s="10"/>
    </row>
    <row r="8212" spans="2:2">
      <c r="B8212" s="10"/>
    </row>
    <row r="8213" spans="2:2">
      <c r="B8213" s="10"/>
    </row>
    <row r="8214" spans="2:2">
      <c r="B8214" s="10"/>
    </row>
    <row r="8215" spans="2:2">
      <c r="B8215" s="10"/>
    </row>
    <row r="8216" spans="2:2">
      <c r="B8216" s="10"/>
    </row>
    <row r="8217" spans="2:2">
      <c r="B8217" s="10"/>
    </row>
    <row r="8218" spans="2:2">
      <c r="B8218" s="10"/>
    </row>
    <row r="8219" spans="2:2">
      <c r="B8219" s="10"/>
    </row>
    <row r="8220" spans="2:2">
      <c r="B8220" s="10"/>
    </row>
    <row r="8221" spans="2:2">
      <c r="B8221" s="10"/>
    </row>
    <row r="8222" spans="2:2">
      <c r="B8222" s="10"/>
    </row>
    <row r="8223" spans="2:2">
      <c r="B8223" s="10"/>
    </row>
    <row r="8224" spans="2:2">
      <c r="B8224" s="10"/>
    </row>
    <row r="8225" spans="2:2">
      <c r="B8225" s="10"/>
    </row>
    <row r="8226" spans="2:2">
      <c r="B8226" s="10"/>
    </row>
    <row r="8227" spans="2:2">
      <c r="B8227" s="10"/>
    </row>
    <row r="8228" spans="2:2">
      <c r="B8228" s="10"/>
    </row>
    <row r="8229" spans="2:2">
      <c r="B8229" s="10"/>
    </row>
    <row r="8230" spans="2:2">
      <c r="B8230" s="10"/>
    </row>
    <row r="8231" spans="2:2">
      <c r="B8231" s="10"/>
    </row>
    <row r="8232" spans="2:2">
      <c r="B8232" s="10"/>
    </row>
    <row r="8233" spans="2:2">
      <c r="B8233" s="10"/>
    </row>
    <row r="8234" spans="2:2">
      <c r="B8234" s="10"/>
    </row>
    <row r="8235" spans="2:2">
      <c r="B8235" s="10"/>
    </row>
    <row r="8236" spans="2:2">
      <c r="B8236" s="10"/>
    </row>
    <row r="8237" spans="2:2">
      <c r="B8237" s="10"/>
    </row>
    <row r="8238" spans="2:2">
      <c r="B8238" s="10"/>
    </row>
    <row r="8239" spans="2:2">
      <c r="B8239" s="10"/>
    </row>
    <row r="8240" spans="2:2">
      <c r="B8240" s="10"/>
    </row>
    <row r="8241" spans="2:2">
      <c r="B8241" s="10"/>
    </row>
    <row r="8242" spans="2:2">
      <c r="B8242" s="10"/>
    </row>
    <row r="8243" spans="2:2">
      <c r="B8243" s="10"/>
    </row>
    <row r="8244" spans="2:2">
      <c r="B8244" s="10"/>
    </row>
    <row r="8245" spans="2:2">
      <c r="B8245" s="10"/>
    </row>
    <row r="8246" spans="2:2">
      <c r="B8246" s="10"/>
    </row>
    <row r="8247" spans="2:2">
      <c r="B8247" s="10"/>
    </row>
    <row r="8248" spans="2:2">
      <c r="B8248" s="10"/>
    </row>
    <row r="8249" spans="2:2">
      <c r="B8249" s="10"/>
    </row>
    <row r="8250" spans="2:2">
      <c r="B8250" s="10"/>
    </row>
    <row r="8251" spans="2:2">
      <c r="B8251" s="10"/>
    </row>
    <row r="8252" spans="2:2">
      <c r="B8252" s="10"/>
    </row>
    <row r="8253" spans="2:2">
      <c r="B8253" s="10"/>
    </row>
    <row r="8254" spans="2:2">
      <c r="B8254" s="10"/>
    </row>
    <row r="8255" spans="2:2">
      <c r="B8255" s="10"/>
    </row>
    <row r="8256" spans="2:2">
      <c r="B8256" s="10"/>
    </row>
    <row r="8257" spans="2:2">
      <c r="B8257" s="10"/>
    </row>
    <row r="8258" spans="2:2">
      <c r="B8258" s="10"/>
    </row>
    <row r="8259" spans="2:2">
      <c r="B8259" s="10"/>
    </row>
    <row r="8260" spans="2:2">
      <c r="B8260" s="10"/>
    </row>
    <row r="8261" spans="2:2">
      <c r="B8261" s="10"/>
    </row>
    <row r="8262" spans="2:2">
      <c r="B8262" s="10"/>
    </row>
    <row r="8263" spans="2:2">
      <c r="B8263" s="10"/>
    </row>
    <row r="8264" spans="2:2">
      <c r="B8264" s="10"/>
    </row>
    <row r="8265" spans="2:2">
      <c r="B8265" s="10"/>
    </row>
    <row r="8266" spans="2:2">
      <c r="B8266" s="10"/>
    </row>
    <row r="8267" spans="2:2">
      <c r="B8267" s="10"/>
    </row>
    <row r="8268" spans="2:2">
      <c r="B8268" s="10"/>
    </row>
    <row r="8269" spans="2:2">
      <c r="B8269" s="10"/>
    </row>
    <row r="8270" spans="2:2">
      <c r="B8270" s="10"/>
    </row>
    <row r="8271" spans="2:2">
      <c r="B8271" s="10"/>
    </row>
    <row r="8272" spans="2:2">
      <c r="B8272" s="10"/>
    </row>
    <row r="8273" spans="2:2">
      <c r="B8273" s="10"/>
    </row>
    <row r="8274" spans="2:2">
      <c r="B8274" s="10"/>
    </row>
    <row r="8275" spans="2:2">
      <c r="B8275" s="10"/>
    </row>
    <row r="8276" spans="2:2">
      <c r="B8276" s="10"/>
    </row>
    <row r="8277" spans="2:2">
      <c r="B8277" s="10"/>
    </row>
    <row r="8278" spans="2:2">
      <c r="B8278" s="10"/>
    </row>
    <row r="8279" spans="2:2">
      <c r="B8279" s="10"/>
    </row>
    <row r="8280" spans="2:2">
      <c r="B8280" s="10"/>
    </row>
    <row r="8281" spans="2:2">
      <c r="B8281" s="10"/>
    </row>
    <row r="8282" spans="2:2">
      <c r="B8282" s="10"/>
    </row>
    <row r="8283" spans="2:2">
      <c r="B8283" s="10"/>
    </row>
    <row r="8284" spans="2:2">
      <c r="B8284" s="10"/>
    </row>
    <row r="8285" spans="2:2">
      <c r="B8285" s="10"/>
    </row>
    <row r="8286" spans="2:2">
      <c r="B8286" s="10"/>
    </row>
    <row r="8287" spans="2:2">
      <c r="B8287" s="10"/>
    </row>
    <row r="8288" spans="2:2">
      <c r="B8288" s="10"/>
    </row>
    <row r="8289" spans="2:2">
      <c r="B8289" s="10"/>
    </row>
    <row r="8290" spans="2:2">
      <c r="B8290" s="10"/>
    </row>
    <row r="8291" spans="2:2">
      <c r="B8291" s="10"/>
    </row>
    <row r="8292" spans="2:2">
      <c r="B8292" s="10"/>
    </row>
    <row r="8293" spans="2:2">
      <c r="B8293" s="10"/>
    </row>
    <row r="8294" spans="2:2">
      <c r="B8294" s="10"/>
    </row>
    <row r="8295" spans="2:2">
      <c r="B8295" s="10"/>
    </row>
    <row r="8296" spans="2:2">
      <c r="B8296" s="10"/>
    </row>
    <row r="8297" spans="2:2">
      <c r="B8297" s="10"/>
    </row>
    <row r="8298" spans="2:2">
      <c r="B8298" s="10"/>
    </row>
    <row r="8299" spans="2:2">
      <c r="B8299" s="10"/>
    </row>
    <row r="8300" spans="2:2">
      <c r="B8300" s="10"/>
    </row>
    <row r="8301" spans="2:2">
      <c r="B8301" s="10"/>
    </row>
    <row r="8302" spans="2:2">
      <c r="B8302" s="10"/>
    </row>
    <row r="8303" spans="2:2">
      <c r="B8303" s="10"/>
    </row>
    <row r="8304" spans="2:2">
      <c r="B8304" s="10"/>
    </row>
    <row r="8305" spans="2:2">
      <c r="B8305" s="10"/>
    </row>
    <row r="8306" spans="2:2">
      <c r="B8306" s="10"/>
    </row>
    <row r="8307" spans="2:2">
      <c r="B8307" s="10"/>
    </row>
    <row r="8308" spans="2:2">
      <c r="B8308" s="10"/>
    </row>
    <row r="8309" spans="2:2">
      <c r="B8309" s="10"/>
    </row>
    <row r="8310" spans="2:2">
      <c r="B8310" s="10"/>
    </row>
    <row r="8311" spans="2:2">
      <c r="B8311" s="10"/>
    </row>
    <row r="8312" spans="2:2">
      <c r="B8312" s="10"/>
    </row>
    <row r="8313" spans="2:2">
      <c r="B8313" s="10"/>
    </row>
    <row r="8314" spans="2:2">
      <c r="B8314" s="10"/>
    </row>
    <row r="8315" spans="2:2">
      <c r="B8315" s="10"/>
    </row>
    <row r="8316" spans="2:2">
      <c r="B8316" s="10"/>
    </row>
    <row r="8317" spans="2:2">
      <c r="B8317" s="10"/>
    </row>
    <row r="8318" spans="2:2">
      <c r="B8318" s="10"/>
    </row>
    <row r="8319" spans="2:2">
      <c r="B8319" s="10"/>
    </row>
    <row r="8320" spans="2:2">
      <c r="B8320" s="10"/>
    </row>
    <row r="8321" spans="2:2">
      <c r="B8321" s="10"/>
    </row>
    <row r="8322" spans="2:2">
      <c r="B8322" s="10"/>
    </row>
    <row r="8323" spans="2:2">
      <c r="B8323" s="10"/>
    </row>
    <row r="8324" spans="2:2">
      <c r="B8324" s="10"/>
    </row>
    <row r="8325" spans="2:2">
      <c r="B8325" s="10"/>
    </row>
    <row r="8326" spans="2:2">
      <c r="B8326" s="10"/>
    </row>
    <row r="8327" spans="2:2">
      <c r="B8327" s="10"/>
    </row>
    <row r="8328" spans="2:2">
      <c r="B8328" s="10"/>
    </row>
    <row r="8329" spans="2:2">
      <c r="B8329" s="10"/>
    </row>
    <row r="8330" spans="2:2">
      <c r="B8330" s="10"/>
    </row>
    <row r="8331" spans="2:2">
      <c r="B8331" s="10"/>
    </row>
    <row r="8332" spans="2:2">
      <c r="B8332" s="10"/>
    </row>
    <row r="8333" spans="2:2">
      <c r="B8333" s="10"/>
    </row>
    <row r="8334" spans="2:2">
      <c r="B8334" s="10"/>
    </row>
    <row r="8335" spans="2:2">
      <c r="B8335" s="10"/>
    </row>
    <row r="8336" spans="2:2">
      <c r="B8336" s="10"/>
    </row>
    <row r="8337" spans="2:2">
      <c r="B8337" s="10"/>
    </row>
    <row r="8338" spans="2:2">
      <c r="B8338" s="10"/>
    </row>
    <row r="8339" spans="2:2">
      <c r="B8339" s="10"/>
    </row>
    <row r="8340" spans="2:2">
      <c r="B8340" s="10"/>
    </row>
    <row r="8341" spans="2:2">
      <c r="B8341" s="10"/>
    </row>
    <row r="8342" spans="2:2">
      <c r="B8342" s="10"/>
    </row>
    <row r="8343" spans="2:2">
      <c r="B8343" s="10"/>
    </row>
    <row r="8344" spans="2:2">
      <c r="B8344" s="10"/>
    </row>
    <row r="8345" spans="2:2">
      <c r="B8345" s="10"/>
    </row>
    <row r="8346" spans="2:2">
      <c r="B8346" s="10"/>
    </row>
    <row r="8347" spans="2:2">
      <c r="B8347" s="10"/>
    </row>
    <row r="8348" spans="2:2">
      <c r="B8348" s="10"/>
    </row>
    <row r="8349" spans="2:2">
      <c r="B8349" s="10"/>
    </row>
    <row r="8350" spans="2:2">
      <c r="B8350" s="10"/>
    </row>
    <row r="8351" spans="2:2">
      <c r="B8351" s="10"/>
    </row>
    <row r="8352" spans="2:2">
      <c r="B8352" s="10"/>
    </row>
    <row r="8353" spans="2:2">
      <c r="B8353" s="10"/>
    </row>
    <row r="8354" spans="2:2">
      <c r="B8354" s="10"/>
    </row>
    <row r="8355" spans="2:2">
      <c r="B8355" s="10"/>
    </row>
    <row r="8356" spans="2:2">
      <c r="B8356" s="10"/>
    </row>
    <row r="8357" spans="2:2">
      <c r="B8357" s="10"/>
    </row>
    <row r="8358" spans="2:2">
      <c r="B8358" s="10"/>
    </row>
    <row r="8359" spans="2:2">
      <c r="B8359" s="10"/>
    </row>
    <row r="8360" spans="2:2">
      <c r="B8360" s="10"/>
    </row>
    <row r="8361" spans="2:2">
      <c r="B8361" s="10"/>
    </row>
    <row r="8362" spans="2:2">
      <c r="B8362" s="10"/>
    </row>
    <row r="8363" spans="2:2">
      <c r="B8363" s="10"/>
    </row>
    <row r="8364" spans="2:2">
      <c r="B8364" s="10"/>
    </row>
    <row r="8365" spans="2:2">
      <c r="B8365" s="10"/>
    </row>
    <row r="8366" spans="2:2">
      <c r="B8366" s="10"/>
    </row>
    <row r="8367" spans="2:2">
      <c r="B8367" s="10"/>
    </row>
    <row r="8368" spans="2:2">
      <c r="B8368" s="10"/>
    </row>
    <row r="8369" spans="2:2">
      <c r="B8369" s="10"/>
    </row>
    <row r="8370" spans="2:2">
      <c r="B8370" s="10"/>
    </row>
    <row r="8371" spans="2:2">
      <c r="B8371" s="10"/>
    </row>
    <row r="8372" spans="2:2">
      <c r="B8372" s="10"/>
    </row>
    <row r="8373" spans="2:2">
      <c r="B8373" s="10"/>
    </row>
    <row r="8374" spans="2:2">
      <c r="B8374" s="10"/>
    </row>
    <row r="8375" spans="2:2">
      <c r="B8375" s="10"/>
    </row>
    <row r="8376" spans="2:2">
      <c r="B8376" s="10"/>
    </row>
    <row r="8377" spans="2:2">
      <c r="B8377" s="10"/>
    </row>
    <row r="8378" spans="2:2">
      <c r="B8378" s="10"/>
    </row>
    <row r="8379" spans="2:2">
      <c r="B8379" s="10"/>
    </row>
    <row r="8380" spans="2:2">
      <c r="B8380" s="10"/>
    </row>
    <row r="8381" spans="2:2">
      <c r="B8381" s="10"/>
    </row>
    <row r="8382" spans="2:2">
      <c r="B8382" s="10"/>
    </row>
    <row r="8383" spans="2:2">
      <c r="B8383" s="10"/>
    </row>
    <row r="8384" spans="2:2">
      <c r="B8384" s="10"/>
    </row>
    <row r="8385" spans="2:2">
      <c r="B8385" s="10"/>
    </row>
    <row r="8386" spans="2:2">
      <c r="B8386" s="10"/>
    </row>
    <row r="8387" spans="2:2">
      <c r="B8387" s="10"/>
    </row>
    <row r="8388" spans="2:2">
      <c r="B8388" s="10"/>
    </row>
    <row r="8389" spans="2:2">
      <c r="B8389" s="10"/>
    </row>
    <row r="8390" spans="2:2">
      <c r="B8390" s="10"/>
    </row>
    <row r="8391" spans="2:2">
      <c r="B8391" s="10"/>
    </row>
    <row r="8392" spans="2:2">
      <c r="B8392" s="10"/>
    </row>
    <row r="8393" spans="2:2">
      <c r="B8393" s="10"/>
    </row>
    <row r="8394" spans="2:2">
      <c r="B8394" s="10"/>
    </row>
    <row r="8395" spans="2:2">
      <c r="B8395" s="10"/>
    </row>
    <row r="8396" spans="2:2">
      <c r="B8396" s="10"/>
    </row>
    <row r="8397" spans="2:2">
      <c r="B8397" s="10"/>
    </row>
    <row r="8398" spans="2:2">
      <c r="B8398" s="10"/>
    </row>
    <row r="8399" spans="2:2">
      <c r="B8399" s="10"/>
    </row>
    <row r="8400" spans="2:2">
      <c r="B8400" s="10"/>
    </row>
    <row r="8401" spans="2:2">
      <c r="B8401" s="10"/>
    </row>
    <row r="8402" spans="2:2">
      <c r="B8402" s="10"/>
    </row>
    <row r="8403" spans="2:2">
      <c r="B8403" s="10"/>
    </row>
    <row r="8404" spans="2:2">
      <c r="B8404" s="10"/>
    </row>
    <row r="8405" spans="2:2">
      <c r="B8405" s="10"/>
    </row>
    <row r="8406" spans="2:2">
      <c r="B8406" s="10"/>
    </row>
    <row r="8407" spans="2:2">
      <c r="B8407" s="10"/>
    </row>
    <row r="8408" spans="2:2">
      <c r="B8408" s="10"/>
    </row>
    <row r="8409" spans="2:2">
      <c r="B8409" s="10"/>
    </row>
    <row r="8410" spans="2:2">
      <c r="B8410" s="10"/>
    </row>
    <row r="8411" spans="2:2">
      <c r="B8411" s="10"/>
    </row>
    <row r="8412" spans="2:2">
      <c r="B8412" s="10"/>
    </row>
    <row r="8413" spans="2:2">
      <c r="B8413" s="10"/>
    </row>
    <row r="8414" spans="2:2">
      <c r="B8414" s="10"/>
    </row>
    <row r="8415" spans="2:2">
      <c r="B8415" s="10"/>
    </row>
    <row r="8416" spans="2:2">
      <c r="B8416" s="10"/>
    </row>
    <row r="8417" spans="2:2">
      <c r="B8417" s="10"/>
    </row>
    <row r="8418" spans="2:2">
      <c r="B8418" s="10"/>
    </row>
    <row r="8419" spans="2:2">
      <c r="B8419" s="10"/>
    </row>
    <row r="8420" spans="2:2">
      <c r="B8420" s="10"/>
    </row>
    <row r="8421" spans="2:2">
      <c r="B8421" s="10"/>
    </row>
    <row r="8422" spans="2:2">
      <c r="B8422" s="10"/>
    </row>
    <row r="8423" spans="2:2">
      <c r="B8423" s="10"/>
    </row>
    <row r="8424" spans="2:2">
      <c r="B8424" s="10"/>
    </row>
    <row r="8425" spans="2:2">
      <c r="B8425" s="10"/>
    </row>
    <row r="8426" spans="2:2">
      <c r="B8426" s="10"/>
    </row>
    <row r="8427" spans="2:2">
      <c r="B8427" s="10"/>
    </row>
    <row r="8428" spans="2:2">
      <c r="B8428" s="10"/>
    </row>
    <row r="8429" spans="2:2">
      <c r="B8429" s="10"/>
    </row>
    <row r="8430" spans="2:2">
      <c r="B8430" s="10"/>
    </row>
    <row r="8431" spans="2:2">
      <c r="B8431" s="10"/>
    </row>
    <row r="8432" spans="2:2">
      <c r="B8432" s="10"/>
    </row>
    <row r="8433" spans="2:2">
      <c r="B8433" s="10"/>
    </row>
    <row r="8434" spans="2:2">
      <c r="B8434" s="10"/>
    </row>
    <row r="8435" spans="2:2">
      <c r="B8435" s="10"/>
    </row>
    <row r="8436" spans="2:2">
      <c r="B8436" s="10"/>
    </row>
    <row r="8437" spans="2:2">
      <c r="B8437" s="10"/>
    </row>
    <row r="8438" spans="2:2">
      <c r="B8438" s="10"/>
    </row>
    <row r="8439" spans="2:2">
      <c r="B8439" s="10"/>
    </row>
    <row r="8440" spans="2:2">
      <c r="B8440" s="10"/>
    </row>
    <row r="8441" spans="2:2">
      <c r="B8441" s="10"/>
    </row>
    <row r="8442" spans="2:2">
      <c r="B8442" s="10"/>
    </row>
    <row r="8443" spans="2:2">
      <c r="B8443" s="10"/>
    </row>
    <row r="8444" spans="2:2">
      <c r="B8444" s="10"/>
    </row>
    <row r="8445" spans="2:2">
      <c r="B8445" s="10"/>
    </row>
    <row r="8446" spans="2:2">
      <c r="B8446" s="10"/>
    </row>
    <row r="8447" spans="2:2">
      <c r="B8447" s="10"/>
    </row>
    <row r="8448" spans="2:2">
      <c r="B8448" s="10"/>
    </row>
    <row r="8449" spans="2:2">
      <c r="B8449" s="10"/>
    </row>
    <row r="8450" spans="2:2">
      <c r="B8450" s="10"/>
    </row>
    <row r="8451" spans="2:2">
      <c r="B8451" s="10"/>
    </row>
    <row r="8452" spans="2:2">
      <c r="B8452" s="10"/>
    </row>
    <row r="8453" spans="2:2">
      <c r="B8453" s="10"/>
    </row>
    <row r="8454" spans="2:2">
      <c r="B8454" s="10"/>
    </row>
    <row r="8455" spans="2:2">
      <c r="B8455" s="10"/>
    </row>
    <row r="8456" spans="2:2">
      <c r="B8456" s="10"/>
    </row>
    <row r="8457" spans="2:2">
      <c r="B8457" s="10"/>
    </row>
    <row r="8458" spans="2:2">
      <c r="B8458" s="10"/>
    </row>
    <row r="8459" spans="2:2">
      <c r="B8459" s="10"/>
    </row>
    <row r="8460" spans="2:2">
      <c r="B8460" s="10"/>
    </row>
    <row r="8461" spans="2:2">
      <c r="B8461" s="10"/>
    </row>
    <row r="8462" spans="2:2">
      <c r="B8462" s="10"/>
    </row>
    <row r="8463" spans="2:2">
      <c r="B8463" s="10"/>
    </row>
    <row r="8464" spans="2:2">
      <c r="B8464" s="10"/>
    </row>
    <row r="8465" spans="2:2">
      <c r="B8465" s="10"/>
    </row>
    <row r="8466" spans="2:2">
      <c r="B8466" s="10"/>
    </row>
    <row r="8467" spans="2:2">
      <c r="B8467" s="10"/>
    </row>
    <row r="8468" spans="2:2">
      <c r="B8468" s="10"/>
    </row>
    <row r="8469" spans="2:2">
      <c r="B8469" s="10"/>
    </row>
    <row r="8470" spans="2:2">
      <c r="B8470" s="10"/>
    </row>
    <row r="8471" spans="2:2">
      <c r="B8471" s="10"/>
    </row>
    <row r="8472" spans="2:2">
      <c r="B8472" s="10"/>
    </row>
    <row r="8473" spans="2:2">
      <c r="B8473" s="10"/>
    </row>
    <row r="8474" spans="2:2">
      <c r="B8474" s="10"/>
    </row>
    <row r="8475" spans="2:2">
      <c r="B8475" s="10"/>
    </row>
    <row r="8476" spans="2:2">
      <c r="B8476" s="10"/>
    </row>
    <row r="8477" spans="2:2">
      <c r="B8477" s="10"/>
    </row>
    <row r="8478" spans="2:2">
      <c r="B8478" s="10"/>
    </row>
    <row r="8479" spans="2:2">
      <c r="B8479" s="10"/>
    </row>
    <row r="8480" spans="2:2">
      <c r="B8480" s="10"/>
    </row>
    <row r="8481" spans="2:2">
      <c r="B8481" s="10"/>
    </row>
    <row r="8482" spans="2:2">
      <c r="B8482" s="10"/>
    </row>
    <row r="8483" spans="2:2">
      <c r="B8483" s="10"/>
    </row>
    <row r="8484" spans="2:2">
      <c r="B8484" s="10"/>
    </row>
    <row r="8485" spans="2:2">
      <c r="B8485" s="10"/>
    </row>
    <row r="8486" spans="2:2">
      <c r="B8486" s="10"/>
    </row>
    <row r="8487" spans="2:2">
      <c r="B8487" s="10"/>
    </row>
    <row r="8488" spans="2:2">
      <c r="B8488" s="10"/>
    </row>
    <row r="8489" spans="2:2">
      <c r="B8489" s="10"/>
    </row>
    <row r="8490" spans="2:2">
      <c r="B8490" s="10"/>
    </row>
    <row r="8491" spans="2:2">
      <c r="B8491" s="10"/>
    </row>
    <row r="8492" spans="2:2">
      <c r="B8492" s="10"/>
    </row>
    <row r="8493" spans="2:2">
      <c r="B8493" s="10"/>
    </row>
    <row r="8494" spans="2:2">
      <c r="B8494" s="10"/>
    </row>
    <row r="8495" spans="2:2">
      <c r="B8495" s="10"/>
    </row>
    <row r="8496" spans="2:2">
      <c r="B8496" s="10"/>
    </row>
    <row r="8497" spans="2:2">
      <c r="B8497" s="10"/>
    </row>
    <row r="8498" spans="2:2">
      <c r="B8498" s="10"/>
    </row>
    <row r="8499" spans="2:2">
      <c r="B8499" s="10"/>
    </row>
    <row r="8500" spans="2:2">
      <c r="B8500" s="10"/>
    </row>
    <row r="8501" spans="2:2">
      <c r="B8501" s="10"/>
    </row>
    <row r="8502" spans="2:2">
      <c r="B8502" s="10"/>
    </row>
    <row r="8503" spans="2:2">
      <c r="B8503" s="10"/>
    </row>
    <row r="8504" spans="2:2">
      <c r="B8504" s="10"/>
    </row>
    <row r="8505" spans="2:2">
      <c r="B8505" s="10"/>
    </row>
    <row r="8506" spans="2:2">
      <c r="B8506" s="10"/>
    </row>
    <row r="8507" spans="2:2">
      <c r="B8507" s="10"/>
    </row>
    <row r="8508" spans="2:2">
      <c r="B8508" s="10"/>
    </row>
    <row r="8509" spans="2:2">
      <c r="B8509" s="10"/>
    </row>
    <row r="8510" spans="2:2">
      <c r="B8510" s="10"/>
    </row>
    <row r="8511" spans="2:2">
      <c r="B8511" s="10"/>
    </row>
    <row r="8512" spans="2:2">
      <c r="B8512" s="10"/>
    </row>
    <row r="8513" spans="2:2">
      <c r="B8513" s="10"/>
    </row>
    <row r="8514" spans="2:2">
      <c r="B8514" s="10"/>
    </row>
    <row r="8515" spans="2:2">
      <c r="B8515" s="10"/>
    </row>
    <row r="8516" spans="2:2">
      <c r="B8516" s="10"/>
    </row>
    <row r="8517" spans="2:2">
      <c r="B8517" s="10"/>
    </row>
    <row r="8518" spans="2:2">
      <c r="B8518" s="10"/>
    </row>
    <row r="8519" spans="2:2">
      <c r="B8519" s="10"/>
    </row>
    <row r="8520" spans="2:2">
      <c r="B8520" s="10"/>
    </row>
    <row r="8521" spans="2:2">
      <c r="B8521" s="10"/>
    </row>
    <row r="8522" spans="2:2">
      <c r="B8522" s="10"/>
    </row>
    <row r="8523" spans="2:2">
      <c r="B8523" s="10"/>
    </row>
    <row r="8524" spans="2:2">
      <c r="B8524" s="10"/>
    </row>
    <row r="8525" spans="2:2">
      <c r="B8525" s="10"/>
    </row>
    <row r="8526" spans="2:2">
      <c r="B8526" s="10"/>
    </row>
    <row r="8527" spans="2:2">
      <c r="B8527" s="10"/>
    </row>
    <row r="8528" spans="2:2">
      <c r="B8528" s="10"/>
    </row>
    <row r="8529" spans="2:2">
      <c r="B8529" s="10"/>
    </row>
    <row r="8530" spans="2:2">
      <c r="B8530" s="10"/>
    </row>
    <row r="8531" spans="2:2">
      <c r="B8531" s="10"/>
    </row>
    <row r="8532" spans="2:2">
      <c r="B8532" s="10"/>
    </row>
    <row r="8533" spans="2:2">
      <c r="B8533" s="10"/>
    </row>
    <row r="8534" spans="2:2">
      <c r="B8534" s="10"/>
    </row>
    <row r="8535" spans="2:2">
      <c r="B8535" s="10"/>
    </row>
    <row r="8536" spans="2:2">
      <c r="B8536" s="10"/>
    </row>
    <row r="8537" spans="2:2">
      <c r="B8537" s="10"/>
    </row>
    <row r="8538" spans="2:2">
      <c r="B8538" s="10"/>
    </row>
    <row r="8539" spans="2:2">
      <c r="B8539" s="10"/>
    </row>
    <row r="8540" spans="2:2">
      <c r="B8540" s="10"/>
    </row>
    <row r="8541" spans="2:2">
      <c r="B8541" s="10"/>
    </row>
    <row r="8542" spans="2:2">
      <c r="B8542" s="10"/>
    </row>
    <row r="8543" spans="2:2">
      <c r="B8543" s="10"/>
    </row>
    <row r="8544" spans="2:2">
      <c r="B8544" s="10"/>
    </row>
    <row r="8545" spans="2:2">
      <c r="B8545" s="10"/>
    </row>
    <row r="8546" spans="2:2">
      <c r="B8546" s="10"/>
    </row>
    <row r="8547" spans="2:2">
      <c r="B8547" s="10"/>
    </row>
    <row r="8548" spans="2:2">
      <c r="B8548" s="10"/>
    </row>
    <row r="8549" spans="2:2">
      <c r="B8549" s="10"/>
    </row>
    <row r="8550" spans="2:2">
      <c r="B8550" s="10"/>
    </row>
    <row r="8551" spans="2:2">
      <c r="B8551" s="10"/>
    </row>
    <row r="8552" spans="2:2">
      <c r="B8552" s="10"/>
    </row>
    <row r="8553" spans="2:2">
      <c r="B8553" s="10"/>
    </row>
    <row r="8554" spans="2:2">
      <c r="B8554" s="10"/>
    </row>
    <row r="8555" spans="2:2">
      <c r="B8555" s="10"/>
    </row>
    <row r="8556" spans="2:2">
      <c r="B8556" s="10"/>
    </row>
    <row r="8557" spans="2:2">
      <c r="B8557" s="10"/>
    </row>
    <row r="8558" spans="2:2">
      <c r="B8558" s="10"/>
    </row>
    <row r="8559" spans="2:2">
      <c r="B8559" s="10"/>
    </row>
    <row r="8560" spans="2:2">
      <c r="B8560" s="10"/>
    </row>
    <row r="8561" spans="2:2">
      <c r="B8561" s="10"/>
    </row>
    <row r="8562" spans="2:2">
      <c r="B8562" s="10"/>
    </row>
    <row r="8563" spans="2:2">
      <c r="B8563" s="10"/>
    </row>
    <row r="8564" spans="2:2">
      <c r="B8564" s="10"/>
    </row>
    <row r="8565" spans="2:2">
      <c r="B8565" s="10"/>
    </row>
    <row r="8566" spans="2:2">
      <c r="B8566" s="10"/>
    </row>
    <row r="8567" spans="2:2">
      <c r="B8567" s="10"/>
    </row>
    <row r="8568" spans="2:2">
      <c r="B8568" s="10"/>
    </row>
    <row r="8569" spans="2:2">
      <c r="B8569" s="10"/>
    </row>
    <row r="8570" spans="2:2">
      <c r="B8570" s="10"/>
    </row>
    <row r="8571" spans="2:2">
      <c r="B8571" s="10"/>
    </row>
    <row r="8572" spans="2:2">
      <c r="B8572" s="10"/>
    </row>
    <row r="8573" spans="2:2">
      <c r="B8573" s="10"/>
    </row>
    <row r="8574" spans="2:2">
      <c r="B8574" s="10"/>
    </row>
    <row r="8575" spans="2:2">
      <c r="B8575" s="10"/>
    </row>
    <row r="8576" spans="2:2">
      <c r="B8576" s="10"/>
    </row>
    <row r="8577" spans="2:2">
      <c r="B8577" s="10"/>
    </row>
    <row r="8578" spans="2:2">
      <c r="B8578" s="10"/>
    </row>
    <row r="8579" spans="2:2">
      <c r="B8579" s="10"/>
    </row>
    <row r="8580" spans="2:2">
      <c r="B8580" s="10"/>
    </row>
    <row r="8581" spans="2:2">
      <c r="B8581" s="10"/>
    </row>
    <row r="8582" spans="2:2">
      <c r="B8582" s="10"/>
    </row>
    <row r="8583" spans="2:2">
      <c r="B8583" s="10"/>
    </row>
    <row r="8584" spans="2:2">
      <c r="B8584" s="10"/>
    </row>
    <row r="8585" spans="2:2">
      <c r="B8585" s="10"/>
    </row>
    <row r="8586" spans="2:2">
      <c r="B8586" s="10"/>
    </row>
    <row r="8587" spans="2:2">
      <c r="B8587" s="10"/>
    </row>
    <row r="8588" spans="2:2">
      <c r="B8588" s="10"/>
    </row>
    <row r="8589" spans="2:2">
      <c r="B8589" s="10"/>
    </row>
    <row r="8590" spans="2:2">
      <c r="B8590" s="10"/>
    </row>
    <row r="8591" spans="2:2">
      <c r="B8591" s="10"/>
    </row>
    <row r="8592" spans="2:2">
      <c r="B8592" s="10"/>
    </row>
    <row r="8593" spans="2:2">
      <c r="B8593" s="10"/>
    </row>
    <row r="8594" spans="2:2">
      <c r="B8594" s="10"/>
    </row>
    <row r="8595" spans="2:2">
      <c r="B8595" s="10"/>
    </row>
    <row r="8596" spans="2:2">
      <c r="B8596" s="10"/>
    </row>
    <row r="8597" spans="2:2">
      <c r="B8597" s="10"/>
    </row>
    <row r="8598" spans="2:2">
      <c r="B8598" s="10"/>
    </row>
    <row r="8599" spans="2:2">
      <c r="B8599" s="10"/>
    </row>
    <row r="8600" spans="2:2">
      <c r="B8600" s="10"/>
    </row>
    <row r="8601" spans="2:2">
      <c r="B8601" s="10"/>
    </row>
    <row r="8602" spans="2:2">
      <c r="B8602" s="10"/>
    </row>
    <row r="8603" spans="2:2">
      <c r="B8603" s="10"/>
    </row>
    <row r="8604" spans="2:2">
      <c r="B8604" s="10"/>
    </row>
    <row r="8605" spans="2:2">
      <c r="B8605" s="10"/>
    </row>
    <row r="8606" spans="2:2">
      <c r="B8606" s="10"/>
    </row>
    <row r="8607" spans="2:2">
      <c r="B8607" s="10"/>
    </row>
    <row r="8608" spans="2:2">
      <c r="B8608" s="10"/>
    </row>
    <row r="8609" spans="2:2">
      <c r="B8609" s="10"/>
    </row>
    <row r="8610" spans="2:2">
      <c r="B8610" s="10"/>
    </row>
    <row r="8611" spans="2:2">
      <c r="B8611" s="10"/>
    </row>
    <row r="8612" spans="2:2">
      <c r="B8612" s="10"/>
    </row>
    <row r="8613" spans="2:2">
      <c r="B8613" s="10"/>
    </row>
    <row r="8614" spans="2:2">
      <c r="B8614" s="10"/>
    </row>
    <row r="8615" spans="2:2">
      <c r="B8615" s="10"/>
    </row>
    <row r="8616" spans="2:2">
      <c r="B8616" s="10"/>
    </row>
    <row r="8617" spans="2:2">
      <c r="B8617" s="10"/>
    </row>
    <row r="8618" spans="2:2">
      <c r="B8618" s="10"/>
    </row>
    <row r="8619" spans="2:2">
      <c r="B8619" s="10"/>
    </row>
    <row r="8620" spans="2:2">
      <c r="B8620" s="10"/>
    </row>
    <row r="8621" spans="2:2">
      <c r="B8621" s="10"/>
    </row>
    <row r="8622" spans="2:2">
      <c r="B8622" s="10"/>
    </row>
    <row r="8623" spans="2:2">
      <c r="B8623" s="10"/>
    </row>
    <row r="8624" spans="2:2">
      <c r="B8624" s="10"/>
    </row>
    <row r="8625" spans="2:2">
      <c r="B8625" s="10"/>
    </row>
    <row r="8626" spans="2:2">
      <c r="B8626" s="10"/>
    </row>
    <row r="8627" spans="2:2">
      <c r="B8627" s="10"/>
    </row>
    <row r="8628" spans="2:2">
      <c r="B8628" s="10"/>
    </row>
    <row r="8629" spans="2:2">
      <c r="B8629" s="10"/>
    </row>
    <row r="8630" spans="2:2">
      <c r="B8630" s="10"/>
    </row>
    <row r="8631" spans="2:2">
      <c r="B8631" s="10"/>
    </row>
    <row r="8632" spans="2:2">
      <c r="B8632" s="10"/>
    </row>
    <row r="8633" spans="2:2">
      <c r="B8633" s="10"/>
    </row>
    <row r="8634" spans="2:2">
      <c r="B8634" s="10"/>
    </row>
    <row r="8635" spans="2:2">
      <c r="B8635" s="10"/>
    </row>
    <row r="8636" spans="2:2">
      <c r="B8636" s="10"/>
    </row>
    <row r="8637" spans="2:2">
      <c r="B8637" s="10"/>
    </row>
    <row r="8638" spans="2:2">
      <c r="B8638" s="10"/>
    </row>
    <row r="8639" spans="2:2">
      <c r="B8639" s="10"/>
    </row>
    <row r="8640" spans="2:2">
      <c r="B8640" s="10"/>
    </row>
    <row r="8641" spans="2:2">
      <c r="B8641" s="10"/>
    </row>
    <row r="8642" spans="2:2">
      <c r="B8642" s="10"/>
    </row>
    <row r="8643" spans="2:2">
      <c r="B8643" s="10"/>
    </row>
    <row r="8644" spans="2:2">
      <c r="B8644" s="10"/>
    </row>
    <row r="8645" spans="2:2">
      <c r="B8645" s="10"/>
    </row>
    <row r="8646" spans="2:2">
      <c r="B8646" s="10"/>
    </row>
    <row r="8647" spans="2:2">
      <c r="B8647" s="10"/>
    </row>
    <row r="8648" spans="2:2">
      <c r="B8648" s="10"/>
    </row>
    <row r="8649" spans="2:2">
      <c r="B8649" s="10"/>
    </row>
    <row r="8650" spans="2:2">
      <c r="B8650" s="10"/>
    </row>
    <row r="8651" spans="2:2">
      <c r="B8651" s="10"/>
    </row>
    <row r="8652" spans="2:2">
      <c r="B8652" s="10"/>
    </row>
    <row r="8653" spans="2:2">
      <c r="B8653" s="10"/>
    </row>
    <row r="8654" spans="2:2">
      <c r="B8654" s="10"/>
    </row>
    <row r="8655" spans="2:2">
      <c r="B8655" s="10"/>
    </row>
    <row r="8656" spans="2:2">
      <c r="B8656" s="10"/>
    </row>
    <row r="8657" spans="2:2">
      <c r="B8657" s="10"/>
    </row>
    <row r="8658" spans="2:2">
      <c r="B8658" s="10"/>
    </row>
    <row r="8659" spans="2:2">
      <c r="B8659" s="10"/>
    </row>
    <row r="8660" spans="2:2">
      <c r="B8660" s="10"/>
    </row>
    <row r="8661" spans="2:2">
      <c r="B8661" s="10"/>
    </row>
    <row r="8662" spans="2:2">
      <c r="B8662" s="10"/>
    </row>
    <row r="8663" spans="2:2">
      <c r="B8663" s="10"/>
    </row>
    <row r="8664" spans="2:2">
      <c r="B8664" s="10"/>
    </row>
    <row r="8665" spans="2:2">
      <c r="B8665" s="10"/>
    </row>
    <row r="8666" spans="2:2">
      <c r="B8666" s="10"/>
    </row>
    <row r="8667" spans="2:2">
      <c r="B8667" s="10"/>
    </row>
    <row r="8668" spans="2:2">
      <c r="B8668" s="10"/>
    </row>
    <row r="8669" spans="2:2">
      <c r="B8669" s="10"/>
    </row>
    <row r="8670" spans="2:2">
      <c r="B8670" s="10"/>
    </row>
    <row r="8671" spans="2:2">
      <c r="B8671" s="10"/>
    </row>
    <row r="8672" spans="2:2">
      <c r="B8672" s="10"/>
    </row>
    <row r="8673" spans="2:2">
      <c r="B8673" s="10"/>
    </row>
    <row r="8674" spans="2:2">
      <c r="B8674" s="10"/>
    </row>
    <row r="8675" spans="2:2">
      <c r="B8675" s="10"/>
    </row>
    <row r="8676" spans="2:2">
      <c r="B8676" s="10"/>
    </row>
    <row r="8677" spans="2:2">
      <c r="B8677" s="10"/>
    </row>
    <row r="8678" spans="2:2">
      <c r="B8678" s="10"/>
    </row>
    <row r="8679" spans="2:2">
      <c r="B8679" s="10"/>
    </row>
    <row r="8680" spans="2:2">
      <c r="B8680" s="10"/>
    </row>
    <row r="8681" spans="2:2">
      <c r="B8681" s="10"/>
    </row>
    <row r="8682" spans="2:2">
      <c r="B8682" s="10"/>
    </row>
    <row r="8683" spans="2:2">
      <c r="B8683" s="10"/>
    </row>
    <row r="8684" spans="2:2">
      <c r="B8684" s="10"/>
    </row>
    <row r="8685" spans="2:2">
      <c r="B8685" s="10"/>
    </row>
    <row r="8686" spans="2:2">
      <c r="B8686" s="10"/>
    </row>
    <row r="8687" spans="2:2">
      <c r="B8687" s="10"/>
    </row>
    <row r="8688" spans="2:2">
      <c r="B8688" s="10"/>
    </row>
    <row r="8689" spans="2:2">
      <c r="B8689" s="10"/>
    </row>
    <row r="8690" spans="2:2">
      <c r="B8690" s="10"/>
    </row>
    <row r="8691" spans="2:2">
      <c r="B8691" s="10"/>
    </row>
    <row r="8692" spans="2:2">
      <c r="B8692" s="10"/>
    </row>
    <row r="8693" spans="2:2">
      <c r="B8693" s="10"/>
    </row>
    <row r="8694" spans="2:2">
      <c r="B8694" s="10"/>
    </row>
    <row r="8695" spans="2:2">
      <c r="B8695" s="10"/>
    </row>
    <row r="8696" spans="2:2">
      <c r="B8696" s="10"/>
    </row>
    <row r="8697" spans="2:2">
      <c r="B8697" s="10"/>
    </row>
    <row r="8698" spans="2:2">
      <c r="B8698" s="10"/>
    </row>
    <row r="8699" spans="2:2">
      <c r="B8699" s="10"/>
    </row>
    <row r="8700" spans="2:2">
      <c r="B8700" s="10"/>
    </row>
    <row r="8701" spans="2:2">
      <c r="B8701" s="10"/>
    </row>
    <row r="8702" spans="2:2">
      <c r="B8702" s="10"/>
    </row>
    <row r="8703" spans="2:2">
      <c r="B8703" s="10"/>
    </row>
    <row r="8704" spans="2:2">
      <c r="B8704" s="10"/>
    </row>
    <row r="8705" spans="2:2">
      <c r="B8705" s="10"/>
    </row>
    <row r="8706" spans="2:2">
      <c r="B8706" s="10"/>
    </row>
    <row r="8707" spans="2:2">
      <c r="B8707" s="10"/>
    </row>
    <row r="8708" spans="2:2">
      <c r="B8708" s="10"/>
    </row>
    <row r="8709" spans="2:2">
      <c r="B8709" s="10"/>
    </row>
    <row r="8710" spans="2:2">
      <c r="B8710" s="10"/>
    </row>
    <row r="8711" spans="2:2">
      <c r="B8711" s="10"/>
    </row>
    <row r="8712" spans="2:2">
      <c r="B8712" s="10"/>
    </row>
    <row r="8713" spans="2:2">
      <c r="B8713" s="10"/>
    </row>
    <row r="8714" spans="2:2">
      <c r="B8714" s="10"/>
    </row>
    <row r="8715" spans="2:2">
      <c r="B8715" s="10"/>
    </row>
    <row r="8716" spans="2:2">
      <c r="B8716" s="10"/>
    </row>
    <row r="8717" spans="2:2">
      <c r="B8717" s="10"/>
    </row>
    <row r="8718" spans="2:2">
      <c r="B8718" s="10"/>
    </row>
    <row r="8719" spans="2:2">
      <c r="B8719" s="10"/>
    </row>
    <row r="8720" spans="2:2">
      <c r="B8720" s="10"/>
    </row>
    <row r="8721" spans="2:2">
      <c r="B8721" s="10"/>
    </row>
    <row r="8722" spans="2:2">
      <c r="B8722" s="10"/>
    </row>
    <row r="8723" spans="2:2">
      <c r="B8723" s="10"/>
    </row>
    <row r="8724" spans="2:2">
      <c r="B8724" s="10"/>
    </row>
    <row r="8725" spans="2:2">
      <c r="B8725" s="10"/>
    </row>
    <row r="8726" spans="2:2">
      <c r="B8726" s="10"/>
    </row>
    <row r="8727" spans="2:2">
      <c r="B8727" s="10"/>
    </row>
    <row r="8728" spans="2:2">
      <c r="B8728" s="10"/>
    </row>
    <row r="8729" spans="2:2">
      <c r="B8729" s="10"/>
    </row>
    <row r="8730" spans="2:2">
      <c r="B8730" s="10"/>
    </row>
    <row r="8731" spans="2:2">
      <c r="B8731" s="10"/>
    </row>
    <row r="8732" spans="2:2">
      <c r="B8732" s="10"/>
    </row>
    <row r="8733" spans="2:2">
      <c r="B8733" s="10"/>
    </row>
    <row r="8734" spans="2:2">
      <c r="B8734" s="10"/>
    </row>
    <row r="8735" spans="2:2">
      <c r="B8735" s="10"/>
    </row>
    <row r="8736" spans="2:2">
      <c r="B8736" s="10"/>
    </row>
    <row r="8737" spans="2:2">
      <c r="B8737" s="10"/>
    </row>
    <row r="8738" spans="2:2">
      <c r="B8738" s="10"/>
    </row>
    <row r="8739" spans="2:2">
      <c r="B8739" s="10"/>
    </row>
    <row r="8740" spans="2:2">
      <c r="B8740" s="10"/>
    </row>
    <row r="8741" spans="2:2">
      <c r="B8741" s="10"/>
    </row>
    <row r="8742" spans="2:2">
      <c r="B8742" s="10"/>
    </row>
    <row r="8743" spans="2:2">
      <c r="B8743" s="10"/>
    </row>
    <row r="8744" spans="2:2">
      <c r="B8744" s="10"/>
    </row>
    <row r="8745" spans="2:2">
      <c r="B8745" s="10"/>
    </row>
    <row r="8746" spans="2:2">
      <c r="B8746" s="10"/>
    </row>
    <row r="8747" spans="2:2">
      <c r="B8747" s="10"/>
    </row>
    <row r="8748" spans="2:2">
      <c r="B8748" s="10"/>
    </row>
    <row r="8749" spans="2:2">
      <c r="B8749" s="10"/>
    </row>
    <row r="8750" spans="2:2">
      <c r="B8750" s="10"/>
    </row>
    <row r="8751" spans="2:2">
      <c r="B8751" s="10"/>
    </row>
    <row r="8752" spans="2:2">
      <c r="B8752" s="10"/>
    </row>
    <row r="8753" spans="2:2">
      <c r="B8753" s="10"/>
    </row>
    <row r="8754" spans="2:2">
      <c r="B8754" s="10"/>
    </row>
    <row r="8755" spans="2:2">
      <c r="B8755" s="10"/>
    </row>
    <row r="8756" spans="2:2">
      <c r="B8756" s="10"/>
    </row>
    <row r="8757" spans="2:2">
      <c r="B8757" s="10"/>
    </row>
    <row r="8758" spans="2:2">
      <c r="B8758" s="10"/>
    </row>
    <row r="8759" spans="2:2">
      <c r="B8759" s="10"/>
    </row>
    <row r="8760" spans="2:2">
      <c r="B8760" s="10"/>
    </row>
    <row r="8761" spans="2:2">
      <c r="B8761" s="10"/>
    </row>
    <row r="8762" spans="2:2">
      <c r="B8762" s="10"/>
    </row>
    <row r="8763" spans="2:2">
      <c r="B8763" s="10"/>
    </row>
    <row r="8764" spans="2:2">
      <c r="B8764" s="10"/>
    </row>
    <row r="8765" spans="2:2">
      <c r="B8765" s="10"/>
    </row>
    <row r="8766" spans="2:2">
      <c r="B8766" s="10"/>
    </row>
    <row r="8767" spans="2:2">
      <c r="B8767" s="10"/>
    </row>
    <row r="8768" spans="2:2">
      <c r="B8768" s="10"/>
    </row>
    <row r="8769" spans="2:2">
      <c r="B8769" s="10"/>
    </row>
    <row r="8770" spans="2:2">
      <c r="B8770" s="10"/>
    </row>
    <row r="8771" spans="2:2">
      <c r="B8771" s="10"/>
    </row>
    <row r="8772" spans="2:2">
      <c r="B8772" s="10"/>
    </row>
    <row r="8773" spans="2:2">
      <c r="B8773" s="10"/>
    </row>
    <row r="8774" spans="2:2">
      <c r="B8774" s="10"/>
    </row>
    <row r="8775" spans="2:2">
      <c r="B8775" s="10"/>
    </row>
    <row r="8776" spans="2:2">
      <c r="B8776" s="10"/>
    </row>
    <row r="8777" spans="2:2">
      <c r="B8777" s="10"/>
    </row>
    <row r="8778" spans="2:2">
      <c r="B8778" s="10"/>
    </row>
    <row r="8779" spans="2:2">
      <c r="B8779" s="10"/>
    </row>
    <row r="8780" spans="2:2">
      <c r="B8780" s="10"/>
    </row>
    <row r="8781" spans="2:2">
      <c r="B8781" s="10"/>
    </row>
    <row r="8782" spans="2:2">
      <c r="B8782" s="10"/>
    </row>
    <row r="8783" spans="2:2">
      <c r="B8783" s="10"/>
    </row>
    <row r="8784" spans="2:2">
      <c r="B8784" s="10"/>
    </row>
    <row r="8785" spans="2:2">
      <c r="B8785" s="10"/>
    </row>
    <row r="8786" spans="2:2">
      <c r="B8786" s="10"/>
    </row>
    <row r="8787" spans="2:2">
      <c r="B8787" s="10"/>
    </row>
    <row r="8788" spans="2:2">
      <c r="B8788" s="10"/>
    </row>
    <row r="8789" spans="2:2">
      <c r="B8789" s="10"/>
    </row>
    <row r="8790" spans="2:2">
      <c r="B8790" s="10"/>
    </row>
    <row r="8791" spans="2:2">
      <c r="B8791" s="10"/>
    </row>
    <row r="8792" spans="2:2">
      <c r="B8792" s="10"/>
    </row>
    <row r="8793" spans="2:2">
      <c r="B8793" s="10"/>
    </row>
    <row r="8794" spans="2:2">
      <c r="B8794" s="10"/>
    </row>
    <row r="8795" spans="2:2">
      <c r="B8795" s="10"/>
    </row>
    <row r="8796" spans="2:2">
      <c r="B8796" s="10"/>
    </row>
    <row r="8797" spans="2:2">
      <c r="B8797" s="10"/>
    </row>
    <row r="8798" spans="2:2">
      <c r="B8798" s="10"/>
    </row>
    <row r="8799" spans="2:2">
      <c r="B8799" s="10"/>
    </row>
    <row r="8800" spans="2:2">
      <c r="B8800" s="10"/>
    </row>
    <row r="8801" spans="2:2">
      <c r="B8801" s="10"/>
    </row>
    <row r="8802" spans="2:2">
      <c r="B8802" s="10"/>
    </row>
    <row r="8803" spans="2:2">
      <c r="B8803" s="10"/>
    </row>
    <row r="8804" spans="2:2">
      <c r="B8804" s="10"/>
    </row>
    <row r="8805" spans="2:2">
      <c r="B8805" s="10"/>
    </row>
    <row r="8806" spans="2:2">
      <c r="B8806" s="10"/>
    </row>
    <row r="8807" spans="2:2">
      <c r="B8807" s="10"/>
    </row>
    <row r="8808" spans="2:2">
      <c r="B8808" s="10"/>
    </row>
    <row r="8809" spans="2:2">
      <c r="B8809" s="10"/>
    </row>
    <row r="8810" spans="2:2">
      <c r="B8810" s="10"/>
    </row>
    <row r="8811" spans="2:2">
      <c r="B8811" s="10"/>
    </row>
    <row r="8812" spans="2:2">
      <c r="B8812" s="10"/>
    </row>
    <row r="8813" spans="2:2">
      <c r="B8813" s="10"/>
    </row>
    <row r="8814" spans="2:2">
      <c r="B8814" s="10"/>
    </row>
    <row r="8815" spans="2:2">
      <c r="B8815" s="10"/>
    </row>
    <row r="8816" spans="2:2">
      <c r="B8816" s="10"/>
    </row>
    <row r="8817" spans="2:2">
      <c r="B8817" s="10"/>
    </row>
    <row r="8818" spans="2:2">
      <c r="B8818" s="10"/>
    </row>
    <row r="8819" spans="2:2">
      <c r="B8819" s="10"/>
    </row>
    <row r="8820" spans="2:2">
      <c r="B8820" s="10"/>
    </row>
    <row r="8821" spans="2:2">
      <c r="B8821" s="10"/>
    </row>
    <row r="8822" spans="2:2">
      <c r="B8822" s="10"/>
    </row>
    <row r="8823" spans="2:2">
      <c r="B8823" s="10"/>
    </row>
    <row r="8824" spans="2:2">
      <c r="B8824" s="10"/>
    </row>
    <row r="8825" spans="2:2">
      <c r="B8825" s="10"/>
    </row>
    <row r="8826" spans="2:2">
      <c r="B8826" s="10"/>
    </row>
    <row r="8827" spans="2:2">
      <c r="B8827" s="10"/>
    </row>
    <row r="8828" spans="2:2">
      <c r="B8828" s="10"/>
    </row>
    <row r="8829" spans="2:2">
      <c r="B8829" s="10"/>
    </row>
    <row r="8830" spans="2:2">
      <c r="B8830" s="10"/>
    </row>
    <row r="8831" spans="2:2">
      <c r="B8831" s="10"/>
    </row>
    <row r="8832" spans="2:2">
      <c r="B8832" s="10"/>
    </row>
    <row r="8833" spans="2:2">
      <c r="B8833" s="10"/>
    </row>
    <row r="8834" spans="2:2">
      <c r="B8834" s="10"/>
    </row>
    <row r="8835" spans="2:2">
      <c r="B8835" s="10"/>
    </row>
    <row r="8836" spans="2:2">
      <c r="B8836" s="10"/>
    </row>
    <row r="8837" spans="2:2">
      <c r="B8837" s="10"/>
    </row>
    <row r="8838" spans="2:2">
      <c r="B8838" s="10"/>
    </row>
    <row r="8839" spans="2:2">
      <c r="B8839" s="10"/>
    </row>
    <row r="8840" spans="2:2">
      <c r="B8840" s="10"/>
    </row>
    <row r="8841" spans="2:2">
      <c r="B8841" s="10"/>
    </row>
    <row r="8842" spans="2:2">
      <c r="B8842" s="10"/>
    </row>
    <row r="8843" spans="2:2">
      <c r="B8843" s="10"/>
    </row>
    <row r="8844" spans="2:2">
      <c r="B8844" s="10"/>
    </row>
    <row r="8845" spans="2:2">
      <c r="B8845" s="10"/>
    </row>
    <row r="8846" spans="2:2">
      <c r="B8846" s="10"/>
    </row>
    <row r="8847" spans="2:2">
      <c r="B8847" s="10"/>
    </row>
    <row r="8848" spans="2:2">
      <c r="B8848" s="10"/>
    </row>
    <row r="8849" spans="2:2">
      <c r="B8849" s="10"/>
    </row>
    <row r="8850" spans="2:2">
      <c r="B8850" s="10"/>
    </row>
    <row r="8851" spans="2:2">
      <c r="B8851" s="10"/>
    </row>
    <row r="8852" spans="2:2">
      <c r="B8852" s="10"/>
    </row>
    <row r="8853" spans="2:2">
      <c r="B8853" s="10"/>
    </row>
    <row r="8854" spans="2:2">
      <c r="B8854" s="10"/>
    </row>
    <row r="8855" spans="2:2">
      <c r="B8855" s="10"/>
    </row>
    <row r="8856" spans="2:2">
      <c r="B8856" s="10"/>
    </row>
    <row r="8857" spans="2:2">
      <c r="B8857" s="10"/>
    </row>
    <row r="8858" spans="2:2">
      <c r="B8858" s="10"/>
    </row>
    <row r="8859" spans="2:2">
      <c r="B8859" s="10"/>
    </row>
    <row r="8860" spans="2:2">
      <c r="B8860" s="10"/>
    </row>
    <row r="8861" spans="2:2">
      <c r="B8861" s="10"/>
    </row>
    <row r="8862" spans="2:2">
      <c r="B8862" s="10"/>
    </row>
    <row r="8863" spans="2:2">
      <c r="B8863" s="10"/>
    </row>
    <row r="8864" spans="2:2">
      <c r="B8864" s="10"/>
    </row>
    <row r="8865" spans="2:2">
      <c r="B8865" s="10"/>
    </row>
    <row r="8866" spans="2:2">
      <c r="B8866" s="10"/>
    </row>
    <row r="8867" spans="2:2">
      <c r="B8867" s="10"/>
    </row>
    <row r="8868" spans="2:2">
      <c r="B8868" s="10"/>
    </row>
    <row r="8869" spans="2:2">
      <c r="B8869" s="10"/>
    </row>
    <row r="8870" spans="2:2">
      <c r="B8870" s="10"/>
    </row>
    <row r="8871" spans="2:2">
      <c r="B8871" s="10"/>
    </row>
    <row r="8872" spans="2:2">
      <c r="B8872" s="10"/>
    </row>
    <row r="8873" spans="2:2">
      <c r="B8873" s="10"/>
    </row>
    <row r="8874" spans="2:2">
      <c r="B8874" s="10"/>
    </row>
    <row r="8875" spans="2:2">
      <c r="B8875" s="10"/>
    </row>
    <row r="8876" spans="2:2">
      <c r="B8876" s="10"/>
    </row>
    <row r="8877" spans="2:2">
      <c r="B8877" s="10"/>
    </row>
    <row r="8878" spans="2:2">
      <c r="B8878" s="10"/>
    </row>
    <row r="8879" spans="2:2">
      <c r="B8879" s="10"/>
    </row>
    <row r="8880" spans="2:2">
      <c r="B8880" s="10"/>
    </row>
    <row r="8881" spans="2:2">
      <c r="B8881" s="10"/>
    </row>
    <row r="8882" spans="2:2">
      <c r="B8882" s="10"/>
    </row>
    <row r="8883" spans="2:2">
      <c r="B8883" s="10"/>
    </row>
    <row r="8884" spans="2:2">
      <c r="B8884" s="10"/>
    </row>
    <row r="8885" spans="2:2">
      <c r="B8885" s="10"/>
    </row>
    <row r="8886" spans="2:2">
      <c r="B8886" s="10"/>
    </row>
    <row r="8887" spans="2:2">
      <c r="B8887" s="10"/>
    </row>
    <row r="8888" spans="2:2">
      <c r="B8888" s="10"/>
    </row>
    <row r="8889" spans="2:2">
      <c r="B8889" s="10"/>
    </row>
    <row r="8890" spans="2:2">
      <c r="B8890" s="10"/>
    </row>
    <row r="8891" spans="2:2">
      <c r="B8891" s="10"/>
    </row>
    <row r="8892" spans="2:2">
      <c r="B8892" s="10"/>
    </row>
    <row r="8893" spans="2:2">
      <c r="B8893" s="10"/>
    </row>
    <row r="8894" spans="2:2">
      <c r="B8894" s="10"/>
    </row>
    <row r="8895" spans="2:2">
      <c r="B8895" s="10"/>
    </row>
    <row r="8896" spans="2:2">
      <c r="B8896" s="10"/>
    </row>
    <row r="8897" spans="2:2">
      <c r="B8897" s="10"/>
    </row>
    <row r="8898" spans="2:2">
      <c r="B8898" s="10"/>
    </row>
    <row r="8899" spans="2:2">
      <c r="B8899" s="10"/>
    </row>
    <row r="8900" spans="2:2">
      <c r="B8900" s="10"/>
    </row>
    <row r="8901" spans="2:2">
      <c r="B8901" s="10"/>
    </row>
    <row r="8902" spans="2:2">
      <c r="B8902" s="10"/>
    </row>
    <row r="8903" spans="2:2">
      <c r="B8903" s="10"/>
    </row>
    <row r="8904" spans="2:2">
      <c r="B8904" s="10"/>
    </row>
    <row r="8905" spans="2:2">
      <c r="B8905" s="10"/>
    </row>
    <row r="8906" spans="2:2">
      <c r="B8906" s="10"/>
    </row>
    <row r="8907" spans="2:2">
      <c r="B8907" s="10"/>
    </row>
    <row r="8908" spans="2:2">
      <c r="B8908" s="10"/>
    </row>
    <row r="8909" spans="2:2">
      <c r="B8909" s="10"/>
    </row>
    <row r="8910" spans="2:2">
      <c r="B8910" s="10"/>
    </row>
    <row r="8911" spans="2:2">
      <c r="B8911" s="10"/>
    </row>
    <row r="8912" spans="2:2">
      <c r="B8912" s="10"/>
    </row>
    <row r="8913" spans="2:2">
      <c r="B8913" s="10"/>
    </row>
    <row r="8914" spans="2:2">
      <c r="B8914" s="10"/>
    </row>
    <row r="8915" spans="2:2">
      <c r="B8915" s="10"/>
    </row>
    <row r="8916" spans="2:2">
      <c r="B8916" s="10"/>
    </row>
    <row r="8917" spans="2:2">
      <c r="B8917" s="10"/>
    </row>
    <row r="8918" spans="2:2">
      <c r="B8918" s="10"/>
    </row>
    <row r="8919" spans="2:2">
      <c r="B8919" s="10"/>
    </row>
    <row r="8920" spans="2:2">
      <c r="B8920" s="10"/>
    </row>
    <row r="8921" spans="2:2">
      <c r="B8921" s="10"/>
    </row>
    <row r="8922" spans="2:2">
      <c r="B8922" s="10"/>
    </row>
    <row r="8923" spans="2:2">
      <c r="B8923" s="10"/>
    </row>
    <row r="8924" spans="2:2">
      <c r="B8924" s="10"/>
    </row>
    <row r="8925" spans="2:2">
      <c r="B8925" s="10"/>
    </row>
    <row r="8926" spans="2:2">
      <c r="B8926" s="10"/>
    </row>
    <row r="8927" spans="2:2">
      <c r="B8927" s="10"/>
    </row>
    <row r="8928" spans="2:2">
      <c r="B8928" s="10"/>
    </row>
    <row r="8929" spans="2:2">
      <c r="B8929" s="10"/>
    </row>
    <row r="8930" spans="2:2">
      <c r="B8930" s="10"/>
    </row>
    <row r="8931" spans="2:2">
      <c r="B8931" s="10"/>
    </row>
    <row r="8932" spans="2:2">
      <c r="B8932" s="10"/>
    </row>
    <row r="8933" spans="2:2">
      <c r="B8933" s="10"/>
    </row>
    <row r="8934" spans="2:2">
      <c r="B8934" s="10"/>
    </row>
    <row r="8935" spans="2:2">
      <c r="B8935" s="10"/>
    </row>
    <row r="8936" spans="2:2">
      <c r="B8936" s="10"/>
    </row>
    <row r="8937" spans="2:2">
      <c r="B8937" s="10"/>
    </row>
    <row r="8938" spans="2:2">
      <c r="B8938" s="10"/>
    </row>
    <row r="8939" spans="2:2">
      <c r="B8939" s="10"/>
    </row>
    <row r="8940" spans="2:2">
      <c r="B8940" s="10"/>
    </row>
    <row r="8941" spans="2:2">
      <c r="B8941" s="10"/>
    </row>
    <row r="8942" spans="2:2">
      <c r="B8942" s="10"/>
    </row>
    <row r="8943" spans="2:2">
      <c r="B8943" s="10"/>
    </row>
    <row r="8944" spans="2:2">
      <c r="B8944" s="10"/>
    </row>
    <row r="8945" spans="2:2">
      <c r="B8945" s="10"/>
    </row>
    <row r="8946" spans="2:2">
      <c r="B8946" s="10"/>
    </row>
    <row r="8947" spans="2:2">
      <c r="B8947" s="10"/>
    </row>
    <row r="8948" spans="2:2">
      <c r="B8948" s="10"/>
    </row>
    <row r="8949" spans="2:2">
      <c r="B8949" s="10"/>
    </row>
    <row r="8950" spans="2:2">
      <c r="B8950" s="10"/>
    </row>
    <row r="8951" spans="2:2">
      <c r="B8951" s="10"/>
    </row>
    <row r="8952" spans="2:2">
      <c r="B8952" s="10"/>
    </row>
    <row r="8953" spans="2:2">
      <c r="B8953" s="10"/>
    </row>
    <row r="8954" spans="2:2">
      <c r="B8954" s="10"/>
    </row>
    <row r="8955" spans="2:2">
      <c r="B8955" s="10"/>
    </row>
    <row r="8956" spans="2:2">
      <c r="B8956" s="10"/>
    </row>
    <row r="8957" spans="2:2">
      <c r="B8957" s="10"/>
    </row>
    <row r="8958" spans="2:2">
      <c r="B8958" s="10"/>
    </row>
    <row r="8959" spans="2:2">
      <c r="B8959" s="10"/>
    </row>
    <row r="8960" spans="2:2">
      <c r="B8960" s="10"/>
    </row>
    <row r="8961" spans="2:2">
      <c r="B8961" s="10"/>
    </row>
    <row r="8962" spans="2:2">
      <c r="B8962" s="10"/>
    </row>
    <row r="8963" spans="2:2">
      <c r="B8963" s="10"/>
    </row>
    <row r="8964" spans="2:2">
      <c r="B8964" s="10"/>
    </row>
    <row r="8965" spans="2:2">
      <c r="B8965" s="10"/>
    </row>
    <row r="8966" spans="2:2">
      <c r="B8966" s="10"/>
    </row>
    <row r="8967" spans="2:2">
      <c r="B8967" s="10"/>
    </row>
    <row r="8968" spans="2:2">
      <c r="B8968" s="10"/>
    </row>
    <row r="8969" spans="2:2">
      <c r="B8969" s="10"/>
    </row>
    <row r="8970" spans="2:2">
      <c r="B8970" s="10"/>
    </row>
    <row r="8971" spans="2:2">
      <c r="B8971" s="10"/>
    </row>
    <row r="8972" spans="2:2">
      <c r="B8972" s="10"/>
    </row>
    <row r="8973" spans="2:2">
      <c r="B8973" s="10"/>
    </row>
    <row r="8974" spans="2:2">
      <c r="B8974" s="10"/>
    </row>
    <row r="8975" spans="2:2">
      <c r="B8975" s="10"/>
    </row>
    <row r="8976" spans="2:2">
      <c r="B8976" s="10"/>
    </row>
    <row r="8977" spans="2:2">
      <c r="B8977" s="10"/>
    </row>
    <row r="8978" spans="2:2">
      <c r="B8978" s="10"/>
    </row>
    <row r="8979" spans="2:2">
      <c r="B8979" s="10"/>
    </row>
    <row r="8980" spans="2:2">
      <c r="B8980" s="10"/>
    </row>
    <row r="8981" spans="2:2">
      <c r="B8981" s="10"/>
    </row>
    <row r="8982" spans="2:2">
      <c r="B8982" s="10"/>
    </row>
    <row r="8983" spans="2:2">
      <c r="B8983" s="10"/>
    </row>
    <row r="8984" spans="2:2">
      <c r="B8984" s="10"/>
    </row>
    <row r="8985" spans="2:2">
      <c r="B8985" s="10"/>
    </row>
    <row r="8986" spans="2:2">
      <c r="B8986" s="10"/>
    </row>
    <row r="8987" spans="2:2">
      <c r="B8987" s="10"/>
    </row>
    <row r="8988" spans="2:2">
      <c r="B8988" s="10"/>
    </row>
    <row r="8989" spans="2:2">
      <c r="B8989" s="10"/>
    </row>
    <row r="8990" spans="2:2">
      <c r="B8990" s="10"/>
    </row>
    <row r="8991" spans="2:2">
      <c r="B8991" s="10"/>
    </row>
    <row r="8992" spans="2:2">
      <c r="B8992" s="10"/>
    </row>
    <row r="8993" spans="2:2">
      <c r="B8993" s="10"/>
    </row>
    <row r="8994" spans="2:2">
      <c r="B8994" s="10"/>
    </row>
    <row r="8995" spans="2:2">
      <c r="B8995" s="10"/>
    </row>
    <row r="8996" spans="2:2">
      <c r="B8996" s="10"/>
    </row>
    <row r="8997" spans="2:2">
      <c r="B8997" s="10"/>
    </row>
    <row r="8998" spans="2:2">
      <c r="B8998" s="10"/>
    </row>
    <row r="8999" spans="2:2">
      <c r="B8999" s="10"/>
    </row>
    <row r="9000" spans="2:2">
      <c r="B9000" s="10"/>
    </row>
    <row r="9001" spans="2:2">
      <c r="B9001" s="10"/>
    </row>
    <row r="9002" spans="2:2">
      <c r="B9002" s="10"/>
    </row>
    <row r="9003" spans="2:2">
      <c r="B9003" s="10"/>
    </row>
    <row r="9004" spans="2:2">
      <c r="B9004" s="10"/>
    </row>
    <row r="9005" spans="2:2">
      <c r="B9005" s="10"/>
    </row>
    <row r="9006" spans="2:2">
      <c r="B9006" s="10"/>
    </row>
    <row r="9007" spans="2:2">
      <c r="B9007" s="10"/>
    </row>
    <row r="9008" spans="2:2">
      <c r="B9008" s="10"/>
    </row>
    <row r="9009" spans="2:2">
      <c r="B9009" s="10"/>
    </row>
    <row r="9010" spans="2:2">
      <c r="B9010" s="10"/>
    </row>
    <row r="9011" spans="2:2">
      <c r="B9011" s="10"/>
    </row>
    <row r="9012" spans="2:2">
      <c r="B9012" s="10"/>
    </row>
    <row r="9013" spans="2:2">
      <c r="B9013" s="10"/>
    </row>
    <row r="9014" spans="2:2">
      <c r="B9014" s="10"/>
    </row>
    <row r="9015" spans="2:2">
      <c r="B9015" s="10"/>
    </row>
    <row r="9016" spans="2:2">
      <c r="B9016" s="10"/>
    </row>
    <row r="9017" spans="2:2">
      <c r="B9017" s="10"/>
    </row>
    <row r="9018" spans="2:2">
      <c r="B9018" s="10"/>
    </row>
    <row r="9019" spans="2:2">
      <c r="B9019" s="10"/>
    </row>
    <row r="9020" spans="2:2">
      <c r="B9020" s="10"/>
    </row>
    <row r="9021" spans="2:2">
      <c r="B9021" s="10"/>
    </row>
    <row r="9022" spans="2:2">
      <c r="B9022" s="10"/>
    </row>
    <row r="9023" spans="2:2">
      <c r="B9023" s="10"/>
    </row>
    <row r="9024" spans="2:2">
      <c r="B9024" s="10"/>
    </row>
    <row r="9025" spans="2:2">
      <c r="B9025" s="10"/>
    </row>
    <row r="9026" spans="2:2">
      <c r="B9026" s="10"/>
    </row>
    <row r="9027" spans="2:2">
      <c r="B9027" s="10"/>
    </row>
    <row r="9028" spans="2:2">
      <c r="B9028" s="10"/>
    </row>
    <row r="9029" spans="2:2">
      <c r="B9029" s="10"/>
    </row>
    <row r="9030" spans="2:2">
      <c r="B9030" s="10"/>
    </row>
    <row r="9031" spans="2:2">
      <c r="B9031" s="10"/>
    </row>
    <row r="9032" spans="2:2">
      <c r="B9032" s="10"/>
    </row>
    <row r="9033" spans="2:2">
      <c r="B9033" s="10"/>
    </row>
    <row r="9034" spans="2:2">
      <c r="B9034" s="10"/>
    </row>
    <row r="9035" spans="2:2">
      <c r="B9035" s="10"/>
    </row>
    <row r="9036" spans="2:2">
      <c r="B9036" s="10"/>
    </row>
    <row r="9037" spans="2:2">
      <c r="B9037" s="10"/>
    </row>
    <row r="9038" spans="2:2">
      <c r="B9038" s="10"/>
    </row>
    <row r="9039" spans="2:2">
      <c r="B9039" s="10"/>
    </row>
    <row r="9040" spans="2:2">
      <c r="B9040" s="10"/>
    </row>
    <row r="9041" spans="2:2">
      <c r="B9041" s="10"/>
    </row>
    <row r="9042" spans="2:2">
      <c r="B9042" s="10"/>
    </row>
    <row r="9043" spans="2:2">
      <c r="B9043" s="10"/>
    </row>
    <row r="9044" spans="2:2">
      <c r="B9044" s="10"/>
    </row>
    <row r="9045" spans="2:2">
      <c r="B9045" s="10"/>
    </row>
    <row r="9046" spans="2:2">
      <c r="B9046" s="10"/>
    </row>
    <row r="9047" spans="2:2">
      <c r="B9047" s="10"/>
    </row>
    <row r="9048" spans="2:2">
      <c r="B9048" s="10"/>
    </row>
    <row r="9049" spans="2:2">
      <c r="B9049" s="10"/>
    </row>
    <row r="9050" spans="2:2">
      <c r="B9050" s="10"/>
    </row>
    <row r="9051" spans="2:2">
      <c r="B9051" s="10"/>
    </row>
    <row r="9052" spans="2:2">
      <c r="B9052" s="10"/>
    </row>
    <row r="9053" spans="2:2">
      <c r="B9053" s="10"/>
    </row>
    <row r="9054" spans="2:2">
      <c r="B9054" s="10"/>
    </row>
    <row r="9055" spans="2:2">
      <c r="B9055" s="10"/>
    </row>
    <row r="9056" spans="2:2">
      <c r="B9056" s="10"/>
    </row>
    <row r="9057" spans="2:2">
      <c r="B9057" s="10"/>
    </row>
    <row r="9058" spans="2:2">
      <c r="B9058" s="10"/>
    </row>
    <row r="9059" spans="2:2">
      <c r="B9059" s="10"/>
    </row>
    <row r="9060" spans="2:2">
      <c r="B9060" s="10"/>
    </row>
    <row r="9061" spans="2:2">
      <c r="B9061" s="10"/>
    </row>
    <row r="9062" spans="2:2">
      <c r="B9062" s="10"/>
    </row>
    <row r="9063" spans="2:2">
      <c r="B9063" s="10"/>
    </row>
    <row r="9064" spans="2:2">
      <c r="B9064" s="10"/>
    </row>
    <row r="9065" spans="2:2">
      <c r="B9065" s="10"/>
    </row>
    <row r="9066" spans="2:2">
      <c r="B9066" s="10"/>
    </row>
    <row r="9067" spans="2:2">
      <c r="B9067" s="10"/>
    </row>
    <row r="9068" spans="2:2">
      <c r="B9068" s="10"/>
    </row>
    <row r="9069" spans="2:2">
      <c r="B9069" s="10"/>
    </row>
    <row r="9070" spans="2:2">
      <c r="B9070" s="10"/>
    </row>
    <row r="9071" spans="2:2">
      <c r="B9071" s="10"/>
    </row>
    <row r="9072" spans="2:2">
      <c r="B9072" s="10"/>
    </row>
    <row r="9073" spans="2:2">
      <c r="B9073" s="10"/>
    </row>
    <row r="9074" spans="2:2">
      <c r="B9074" s="10"/>
    </row>
    <row r="9075" spans="2:2">
      <c r="B9075" s="10"/>
    </row>
    <row r="9076" spans="2:2">
      <c r="B9076" s="10"/>
    </row>
    <row r="9077" spans="2:2">
      <c r="B9077" s="10"/>
    </row>
    <row r="9078" spans="2:2">
      <c r="B9078" s="10"/>
    </row>
    <row r="9079" spans="2:2">
      <c r="B9079" s="10"/>
    </row>
    <row r="9080" spans="2:2">
      <c r="B9080" s="10"/>
    </row>
    <row r="9081" spans="2:2">
      <c r="B9081" s="10"/>
    </row>
    <row r="9082" spans="2:2">
      <c r="B9082" s="10"/>
    </row>
    <row r="9083" spans="2:2">
      <c r="B9083" s="10"/>
    </row>
    <row r="9084" spans="2:2">
      <c r="B9084" s="10"/>
    </row>
    <row r="9085" spans="2:2">
      <c r="B9085" s="10"/>
    </row>
    <row r="9086" spans="2:2">
      <c r="B9086" s="10"/>
    </row>
    <row r="9087" spans="2:2">
      <c r="B9087" s="10"/>
    </row>
    <row r="9088" spans="2:2">
      <c r="B9088" s="10"/>
    </row>
    <row r="9089" spans="2:2">
      <c r="B9089" s="10"/>
    </row>
    <row r="9090" spans="2:2">
      <c r="B9090" s="10"/>
    </row>
    <row r="9091" spans="2:2">
      <c r="B9091" s="10"/>
    </row>
    <row r="9092" spans="2:2">
      <c r="B9092" s="10"/>
    </row>
    <row r="9093" spans="2:2">
      <c r="B9093" s="10"/>
    </row>
    <row r="9094" spans="2:2">
      <c r="B9094" s="10"/>
    </row>
    <row r="9095" spans="2:2">
      <c r="B9095" s="10"/>
    </row>
    <row r="9096" spans="2:2">
      <c r="B9096" s="10"/>
    </row>
    <row r="9097" spans="2:2">
      <c r="B9097" s="10"/>
    </row>
    <row r="9098" spans="2:2">
      <c r="B9098" s="10"/>
    </row>
    <row r="9099" spans="2:2">
      <c r="B9099" s="10"/>
    </row>
    <row r="9100" spans="2:2">
      <c r="B9100" s="10"/>
    </row>
    <row r="9101" spans="2:2">
      <c r="B9101" s="10"/>
    </row>
    <row r="9102" spans="2:2">
      <c r="B9102" s="10"/>
    </row>
    <row r="9103" spans="2:2">
      <c r="B9103" s="10"/>
    </row>
    <row r="9104" spans="2:2">
      <c r="B9104" s="10"/>
    </row>
    <row r="9105" spans="2:2">
      <c r="B9105" s="10"/>
    </row>
    <row r="9106" spans="2:2">
      <c r="B9106" s="10"/>
    </row>
    <row r="9107" spans="2:2">
      <c r="B9107" s="10"/>
    </row>
    <row r="9108" spans="2:2">
      <c r="B9108" s="10"/>
    </row>
    <row r="9109" spans="2:2">
      <c r="B9109" s="10"/>
    </row>
    <row r="9110" spans="2:2">
      <c r="B9110" s="10"/>
    </row>
    <row r="9111" spans="2:2">
      <c r="B9111" s="10"/>
    </row>
    <row r="9112" spans="2:2">
      <c r="B9112" s="10"/>
    </row>
    <row r="9113" spans="2:2">
      <c r="B9113" s="10"/>
    </row>
    <row r="9114" spans="2:2">
      <c r="B9114" s="10"/>
    </row>
    <row r="9115" spans="2:2">
      <c r="B9115" s="10"/>
    </row>
    <row r="9116" spans="2:2">
      <c r="B9116" s="10"/>
    </row>
    <row r="9117" spans="2:2">
      <c r="B9117" s="10"/>
    </row>
    <row r="9118" spans="2:2">
      <c r="B9118" s="10"/>
    </row>
    <row r="9119" spans="2:2">
      <c r="B9119" s="10"/>
    </row>
    <row r="9120" spans="2:2">
      <c r="B9120" s="10"/>
    </row>
    <row r="9121" spans="2:2">
      <c r="B9121" s="10"/>
    </row>
    <row r="9122" spans="2:2">
      <c r="B9122" s="10"/>
    </row>
    <row r="9123" spans="2:2">
      <c r="B9123" s="10"/>
    </row>
    <row r="9124" spans="2:2">
      <c r="B9124" s="10"/>
    </row>
    <row r="9125" spans="2:2">
      <c r="B9125" s="10"/>
    </row>
    <row r="9126" spans="2:2">
      <c r="B9126" s="10"/>
    </row>
    <row r="9127" spans="2:2">
      <c r="B9127" s="10"/>
    </row>
    <row r="9128" spans="2:2">
      <c r="B9128" s="10"/>
    </row>
    <row r="9129" spans="2:2">
      <c r="B9129" s="10"/>
    </row>
    <row r="9130" spans="2:2">
      <c r="B9130" s="10"/>
    </row>
    <row r="9131" spans="2:2">
      <c r="B9131" s="10"/>
    </row>
    <row r="9132" spans="2:2">
      <c r="B9132" s="10"/>
    </row>
    <row r="9133" spans="2:2">
      <c r="B9133" s="10"/>
    </row>
    <row r="9134" spans="2:2">
      <c r="B9134" s="10"/>
    </row>
    <row r="9135" spans="2:2">
      <c r="B9135" s="10"/>
    </row>
    <row r="9136" spans="2:2">
      <c r="B9136" s="10"/>
    </row>
    <row r="9137" spans="2:2">
      <c r="B9137" s="10"/>
    </row>
    <row r="9138" spans="2:2">
      <c r="B9138" s="10"/>
    </row>
    <row r="9139" spans="2:2">
      <c r="B9139" s="10"/>
    </row>
    <row r="9140" spans="2:2">
      <c r="B9140" s="10"/>
    </row>
    <row r="9141" spans="2:2">
      <c r="B9141" s="10"/>
    </row>
    <row r="9142" spans="2:2">
      <c r="B9142" s="10"/>
    </row>
    <row r="9143" spans="2:2">
      <c r="B9143" s="10"/>
    </row>
    <row r="9144" spans="2:2">
      <c r="B9144" s="10"/>
    </row>
    <row r="9145" spans="2:2">
      <c r="B9145" s="10"/>
    </row>
    <row r="9146" spans="2:2">
      <c r="B9146" s="10"/>
    </row>
    <row r="9147" spans="2:2">
      <c r="B9147" s="10"/>
    </row>
    <row r="9148" spans="2:2">
      <c r="B9148" s="10"/>
    </row>
    <row r="9149" spans="2:2">
      <c r="B9149" s="10"/>
    </row>
    <row r="9150" spans="2:2">
      <c r="B9150" s="10"/>
    </row>
    <row r="9151" spans="2:2">
      <c r="B9151" s="10"/>
    </row>
    <row r="9152" spans="2:2">
      <c r="B9152" s="10"/>
    </row>
    <row r="9153" spans="2:2">
      <c r="B9153" s="10"/>
    </row>
    <row r="9154" spans="2:2">
      <c r="B9154" s="10"/>
    </row>
    <row r="9155" spans="2:2">
      <c r="B9155" s="10"/>
    </row>
    <row r="9156" spans="2:2">
      <c r="B9156" s="10"/>
    </row>
    <row r="9157" spans="2:2">
      <c r="B9157" s="10"/>
    </row>
    <row r="9158" spans="2:2">
      <c r="B9158" s="10"/>
    </row>
    <row r="9159" spans="2:2">
      <c r="B9159" s="10"/>
    </row>
    <row r="9160" spans="2:2">
      <c r="B9160" s="10"/>
    </row>
    <row r="9161" spans="2:2">
      <c r="B9161" s="10"/>
    </row>
    <row r="9162" spans="2:2">
      <c r="B9162" s="10"/>
    </row>
    <row r="9163" spans="2:2">
      <c r="B9163" s="10"/>
    </row>
    <row r="9164" spans="2:2">
      <c r="B9164" s="10"/>
    </row>
    <row r="9165" spans="2:2">
      <c r="B9165" s="10"/>
    </row>
    <row r="9166" spans="2:2">
      <c r="B9166" s="10"/>
    </row>
    <row r="9167" spans="2:2">
      <c r="B9167" s="10"/>
    </row>
    <row r="9168" spans="2:2">
      <c r="B9168" s="10"/>
    </row>
    <row r="9169" spans="2:2">
      <c r="B9169" s="10"/>
    </row>
    <row r="9170" spans="2:2">
      <c r="B9170" s="10"/>
    </row>
    <row r="9171" spans="2:2">
      <c r="B9171" s="10"/>
    </row>
    <row r="9172" spans="2:2">
      <c r="B9172" s="10"/>
    </row>
    <row r="9173" spans="2:2">
      <c r="B9173" s="10"/>
    </row>
    <row r="9174" spans="2:2">
      <c r="B9174" s="10"/>
    </row>
    <row r="9175" spans="2:2">
      <c r="B9175" s="10"/>
    </row>
    <row r="9176" spans="2:2">
      <c r="B9176" s="10"/>
    </row>
    <row r="9177" spans="2:2">
      <c r="B9177" s="10"/>
    </row>
    <row r="9178" spans="2:2">
      <c r="B9178" s="10"/>
    </row>
    <row r="9179" spans="2:2">
      <c r="B9179" s="10"/>
    </row>
    <row r="9180" spans="2:2">
      <c r="B9180" s="10"/>
    </row>
    <row r="9181" spans="2:2">
      <c r="B9181" s="10"/>
    </row>
    <row r="9182" spans="2:2">
      <c r="B9182" s="10"/>
    </row>
    <row r="9183" spans="2:2">
      <c r="B9183" s="10"/>
    </row>
    <row r="9184" spans="2:2">
      <c r="B9184" s="10"/>
    </row>
    <row r="9185" spans="2:2">
      <c r="B9185" s="10"/>
    </row>
    <row r="9186" spans="2:2">
      <c r="B9186" s="10"/>
    </row>
    <row r="9187" spans="2:2">
      <c r="B9187" s="10"/>
    </row>
    <row r="9188" spans="2:2">
      <c r="B9188" s="10"/>
    </row>
    <row r="9189" spans="2:2">
      <c r="B9189" s="10"/>
    </row>
    <row r="9190" spans="2:2">
      <c r="B9190" s="10"/>
    </row>
    <row r="9191" spans="2:2">
      <c r="B9191" s="10"/>
    </row>
    <row r="9192" spans="2:2">
      <c r="B9192" s="10"/>
    </row>
    <row r="9193" spans="2:2">
      <c r="B9193" s="10"/>
    </row>
    <row r="9194" spans="2:2">
      <c r="B9194" s="10"/>
    </row>
    <row r="9195" spans="2:2">
      <c r="B9195" s="10"/>
    </row>
    <row r="9196" spans="2:2">
      <c r="B9196" s="10"/>
    </row>
    <row r="9197" spans="2:2">
      <c r="B9197" s="10"/>
    </row>
    <row r="9198" spans="2:2">
      <c r="B9198" s="10"/>
    </row>
    <row r="9199" spans="2:2">
      <c r="B9199" s="10"/>
    </row>
    <row r="9200" spans="2:2">
      <c r="B9200" s="10"/>
    </row>
    <row r="9201" spans="2:2">
      <c r="B9201" s="10"/>
    </row>
    <row r="9202" spans="2:2">
      <c r="B9202" s="10"/>
    </row>
    <row r="9203" spans="2:2">
      <c r="B9203" s="10"/>
    </row>
    <row r="9204" spans="2:2">
      <c r="B9204" s="10"/>
    </row>
    <row r="9205" spans="2:2">
      <c r="B9205" s="10"/>
    </row>
    <row r="9206" spans="2:2">
      <c r="B9206" s="10"/>
    </row>
    <row r="9207" spans="2:2">
      <c r="B9207" s="10"/>
    </row>
    <row r="9208" spans="2:2">
      <c r="B9208" s="10"/>
    </row>
    <row r="9209" spans="2:2">
      <c r="B9209" s="10"/>
    </row>
    <row r="9210" spans="2:2">
      <c r="B9210" s="10"/>
    </row>
    <row r="9211" spans="2:2">
      <c r="B9211" s="10"/>
    </row>
    <row r="9212" spans="2:2">
      <c r="B9212" s="10"/>
    </row>
    <row r="9213" spans="2:2">
      <c r="B9213" s="10"/>
    </row>
    <row r="9214" spans="2:2">
      <c r="B9214" s="10"/>
    </row>
    <row r="9215" spans="2:2">
      <c r="B9215" s="10"/>
    </row>
    <row r="9216" spans="2:2">
      <c r="B9216" s="10"/>
    </row>
    <row r="9217" spans="2:2">
      <c r="B9217" s="10"/>
    </row>
    <row r="9218" spans="2:2">
      <c r="B9218" s="10"/>
    </row>
    <row r="9219" spans="2:2">
      <c r="B9219" s="10"/>
    </row>
    <row r="9220" spans="2:2">
      <c r="B9220" s="10"/>
    </row>
    <row r="9221" spans="2:2">
      <c r="B9221" s="10"/>
    </row>
    <row r="9222" spans="2:2">
      <c r="B9222" s="10"/>
    </row>
    <row r="9223" spans="2:2">
      <c r="B9223" s="10"/>
    </row>
    <row r="9224" spans="2:2">
      <c r="B9224" s="10"/>
    </row>
    <row r="9225" spans="2:2">
      <c r="B9225" s="10"/>
    </row>
    <row r="9226" spans="2:2">
      <c r="B9226" s="10"/>
    </row>
    <row r="9227" spans="2:2">
      <c r="B9227" s="10"/>
    </row>
    <row r="9228" spans="2:2">
      <c r="B9228" s="10"/>
    </row>
    <row r="9229" spans="2:2">
      <c r="B9229" s="10"/>
    </row>
    <row r="9230" spans="2:2">
      <c r="B9230" s="10"/>
    </row>
    <row r="9231" spans="2:2">
      <c r="B9231" s="10"/>
    </row>
    <row r="9232" spans="2:2">
      <c r="B9232" s="10"/>
    </row>
    <row r="9233" spans="2:2">
      <c r="B9233" s="10"/>
    </row>
    <row r="9234" spans="2:2">
      <c r="B9234" s="10"/>
    </row>
    <row r="9235" spans="2:2">
      <c r="B9235" s="10"/>
    </row>
    <row r="9236" spans="2:2">
      <c r="B9236" s="10"/>
    </row>
    <row r="9237" spans="2:2">
      <c r="B9237" s="10"/>
    </row>
    <row r="9238" spans="2:2">
      <c r="B9238" s="10"/>
    </row>
    <row r="9239" spans="2:2">
      <c r="B9239" s="10"/>
    </row>
    <row r="9240" spans="2:2">
      <c r="B9240" s="10"/>
    </row>
    <row r="9241" spans="2:2">
      <c r="B9241" s="10"/>
    </row>
    <row r="9242" spans="2:2">
      <c r="B9242" s="10"/>
    </row>
    <row r="9243" spans="2:2">
      <c r="B9243" s="10"/>
    </row>
    <row r="9244" spans="2:2">
      <c r="B9244" s="10"/>
    </row>
    <row r="9245" spans="2:2">
      <c r="B9245" s="10"/>
    </row>
    <row r="9246" spans="2:2">
      <c r="B9246" s="10"/>
    </row>
    <row r="9247" spans="2:2">
      <c r="B9247" s="10"/>
    </row>
    <row r="9248" spans="2:2">
      <c r="B9248" s="10"/>
    </row>
    <row r="9249" spans="2:2">
      <c r="B9249" s="10"/>
    </row>
    <row r="9250" spans="2:2">
      <c r="B9250" s="10"/>
    </row>
    <row r="9251" spans="2:2">
      <c r="B9251" s="10"/>
    </row>
    <row r="9252" spans="2:2">
      <c r="B9252" s="10"/>
    </row>
    <row r="9253" spans="2:2">
      <c r="B9253" s="10"/>
    </row>
    <row r="9254" spans="2:2">
      <c r="B9254" s="10"/>
    </row>
    <row r="9255" spans="2:2">
      <c r="B9255" s="10"/>
    </row>
    <row r="9256" spans="2:2">
      <c r="B9256" s="10"/>
    </row>
    <row r="9257" spans="2:2">
      <c r="B9257" s="10"/>
    </row>
    <row r="9258" spans="2:2">
      <c r="B9258" s="10"/>
    </row>
    <row r="9259" spans="2:2">
      <c r="B9259" s="10"/>
    </row>
    <row r="9260" spans="2:2">
      <c r="B9260" s="10"/>
    </row>
    <row r="9261" spans="2:2">
      <c r="B9261" s="10"/>
    </row>
    <row r="9262" spans="2:2">
      <c r="B9262" s="10"/>
    </row>
    <row r="9263" spans="2:2">
      <c r="B9263" s="10"/>
    </row>
    <row r="9264" spans="2:2">
      <c r="B9264" s="10"/>
    </row>
    <row r="9265" spans="2:2">
      <c r="B9265" s="10"/>
    </row>
    <row r="9266" spans="2:2">
      <c r="B9266" s="10"/>
    </row>
    <row r="9267" spans="2:2">
      <c r="B9267" s="10"/>
    </row>
    <row r="9268" spans="2:2">
      <c r="B9268" s="10"/>
    </row>
    <row r="9269" spans="2:2">
      <c r="B9269" s="10"/>
    </row>
    <row r="9270" spans="2:2">
      <c r="B9270" s="10"/>
    </row>
    <row r="9271" spans="2:2">
      <c r="B9271" s="10"/>
    </row>
    <row r="9272" spans="2:2">
      <c r="B9272" s="10"/>
    </row>
    <row r="9273" spans="2:2">
      <c r="B9273" s="10"/>
    </row>
    <row r="9274" spans="2:2">
      <c r="B9274" s="10"/>
    </row>
    <row r="9275" spans="2:2">
      <c r="B9275" s="10"/>
    </row>
    <row r="9276" spans="2:2">
      <c r="B9276" s="10"/>
    </row>
    <row r="9277" spans="2:2">
      <c r="B9277" s="10"/>
    </row>
    <row r="9278" spans="2:2">
      <c r="B9278" s="10"/>
    </row>
    <row r="9279" spans="2:2">
      <c r="B9279" s="10"/>
    </row>
    <row r="9280" spans="2:2">
      <c r="B9280" s="10"/>
    </row>
    <row r="9281" spans="2:2">
      <c r="B9281" s="10"/>
    </row>
    <row r="9282" spans="2:2">
      <c r="B9282" s="10"/>
    </row>
    <row r="9283" spans="2:2">
      <c r="B9283" s="10"/>
    </row>
    <row r="9284" spans="2:2">
      <c r="B9284" s="10"/>
    </row>
    <row r="9285" spans="2:2">
      <c r="B9285" s="10"/>
    </row>
    <row r="9286" spans="2:2">
      <c r="B9286" s="10"/>
    </row>
    <row r="9287" spans="2:2">
      <c r="B9287" s="10"/>
    </row>
    <row r="9288" spans="2:2">
      <c r="B9288" s="10"/>
    </row>
    <row r="9289" spans="2:2">
      <c r="B9289" s="10"/>
    </row>
    <row r="9290" spans="2:2">
      <c r="B9290" s="10"/>
    </row>
    <row r="9291" spans="2:2">
      <c r="B9291" s="10"/>
    </row>
    <row r="9292" spans="2:2">
      <c r="B9292" s="10"/>
    </row>
    <row r="9293" spans="2:2">
      <c r="B9293" s="10"/>
    </row>
    <row r="9294" spans="2:2">
      <c r="B9294" s="10"/>
    </row>
    <row r="9295" spans="2:2">
      <c r="B9295" s="10"/>
    </row>
    <row r="9296" spans="2:2">
      <c r="B9296" s="10"/>
    </row>
    <row r="9297" spans="2:2">
      <c r="B9297" s="10"/>
    </row>
    <row r="9298" spans="2:2">
      <c r="B9298" s="10"/>
    </row>
    <row r="9299" spans="2:2">
      <c r="B9299" s="10"/>
    </row>
    <row r="9300" spans="2:2">
      <c r="B9300" s="10"/>
    </row>
    <row r="9301" spans="2:2">
      <c r="B9301" s="10"/>
    </row>
    <row r="9302" spans="2:2">
      <c r="B9302" s="10"/>
    </row>
    <row r="9303" spans="2:2">
      <c r="B9303" s="10"/>
    </row>
    <row r="9304" spans="2:2">
      <c r="B9304" s="10"/>
    </row>
    <row r="9305" spans="2:2">
      <c r="B9305" s="10"/>
    </row>
    <row r="9306" spans="2:2">
      <c r="B9306" s="10"/>
    </row>
    <row r="9307" spans="2:2">
      <c r="B9307" s="10"/>
    </row>
    <row r="9308" spans="2:2">
      <c r="B9308" s="10"/>
    </row>
    <row r="9309" spans="2:2">
      <c r="B9309" s="10"/>
    </row>
    <row r="9310" spans="2:2">
      <c r="B9310" s="10"/>
    </row>
    <row r="9311" spans="2:2">
      <c r="B9311" s="10"/>
    </row>
    <row r="9312" spans="2:2">
      <c r="B9312" s="10"/>
    </row>
    <row r="9313" spans="2:2">
      <c r="B9313" s="10"/>
    </row>
    <row r="9314" spans="2:2">
      <c r="B9314" s="10"/>
    </row>
    <row r="9315" spans="2:2">
      <c r="B9315" s="10"/>
    </row>
    <row r="9316" spans="2:2">
      <c r="B9316" s="10"/>
    </row>
    <row r="9317" spans="2:2">
      <c r="B9317" s="10"/>
    </row>
    <row r="9318" spans="2:2">
      <c r="B9318" s="10"/>
    </row>
    <row r="9319" spans="2:2">
      <c r="B9319" s="10"/>
    </row>
    <row r="9320" spans="2:2">
      <c r="B9320" s="10"/>
    </row>
    <row r="9321" spans="2:2">
      <c r="B9321" s="10"/>
    </row>
    <row r="9322" spans="2:2">
      <c r="B9322" s="10"/>
    </row>
    <row r="9323" spans="2:2">
      <c r="B9323" s="10"/>
    </row>
    <row r="9324" spans="2:2">
      <c r="B9324" s="10"/>
    </row>
    <row r="9325" spans="2:2">
      <c r="B9325" s="10"/>
    </row>
    <row r="9326" spans="2:2">
      <c r="B9326" s="10"/>
    </row>
    <row r="9327" spans="2:2">
      <c r="B9327" s="10"/>
    </row>
    <row r="9328" spans="2:2">
      <c r="B9328" s="10"/>
    </row>
    <row r="9329" spans="2:2">
      <c r="B9329" s="10"/>
    </row>
    <row r="9330" spans="2:2">
      <c r="B9330" s="10"/>
    </row>
    <row r="9331" spans="2:2">
      <c r="B9331" s="10"/>
    </row>
    <row r="9332" spans="2:2">
      <c r="B9332" s="10"/>
    </row>
    <row r="9333" spans="2:2">
      <c r="B9333" s="10"/>
    </row>
    <row r="9334" spans="2:2">
      <c r="B9334" s="10"/>
    </row>
    <row r="9335" spans="2:2">
      <c r="B9335" s="10"/>
    </row>
    <row r="9336" spans="2:2">
      <c r="B9336" s="10"/>
    </row>
    <row r="9337" spans="2:2">
      <c r="B9337" s="10"/>
    </row>
    <row r="9338" spans="2:2">
      <c r="B9338" s="10"/>
    </row>
    <row r="9339" spans="2:2">
      <c r="B9339" s="10"/>
    </row>
    <row r="9340" spans="2:2">
      <c r="B9340" s="10"/>
    </row>
    <row r="9341" spans="2:2">
      <c r="B9341" s="10"/>
    </row>
    <row r="9342" spans="2:2">
      <c r="B9342" s="10"/>
    </row>
    <row r="9343" spans="2:2">
      <c r="B9343" s="10"/>
    </row>
    <row r="9344" spans="2:2">
      <c r="B9344" s="10"/>
    </row>
    <row r="9345" spans="2:2">
      <c r="B9345" s="10"/>
    </row>
    <row r="9346" spans="2:2">
      <c r="B9346" s="10"/>
    </row>
    <row r="9347" spans="2:2">
      <c r="B9347" s="10"/>
    </row>
    <row r="9348" spans="2:2">
      <c r="B9348" s="10"/>
    </row>
    <row r="9349" spans="2:2">
      <c r="B9349" s="10"/>
    </row>
    <row r="9350" spans="2:2">
      <c r="B9350" s="10"/>
    </row>
    <row r="9351" spans="2:2">
      <c r="B9351" s="10"/>
    </row>
    <row r="9352" spans="2:2">
      <c r="B9352" s="10"/>
    </row>
    <row r="9353" spans="2:2">
      <c r="B9353" s="10"/>
    </row>
    <row r="9354" spans="2:2">
      <c r="B9354" s="10"/>
    </row>
    <row r="9355" spans="2:2">
      <c r="B9355" s="10"/>
    </row>
    <row r="9356" spans="2:2">
      <c r="B9356" s="10"/>
    </row>
    <row r="9357" spans="2:2">
      <c r="B9357" s="10"/>
    </row>
    <row r="9358" spans="2:2">
      <c r="B9358" s="10"/>
    </row>
    <row r="9359" spans="2:2">
      <c r="B9359" s="10"/>
    </row>
    <row r="9360" spans="2:2">
      <c r="B9360" s="10"/>
    </row>
    <row r="9361" spans="2:2">
      <c r="B9361" s="10"/>
    </row>
    <row r="9362" spans="2:2">
      <c r="B9362" s="10"/>
    </row>
    <row r="9363" spans="2:2">
      <c r="B9363" s="10"/>
    </row>
    <row r="9364" spans="2:2">
      <c r="B9364" s="10"/>
    </row>
    <row r="9365" spans="2:2">
      <c r="B9365" s="10"/>
    </row>
    <row r="9366" spans="2:2">
      <c r="B9366" s="10"/>
    </row>
    <row r="9367" spans="2:2">
      <c r="B9367" s="10"/>
    </row>
    <row r="9368" spans="2:2">
      <c r="B9368" s="10"/>
    </row>
    <row r="9369" spans="2:2">
      <c r="B9369" s="10"/>
    </row>
    <row r="9370" spans="2:2">
      <c r="B9370" s="10"/>
    </row>
    <row r="9371" spans="2:2">
      <c r="B9371" s="10"/>
    </row>
    <row r="9372" spans="2:2">
      <c r="B9372" s="10"/>
    </row>
    <row r="9373" spans="2:2">
      <c r="B9373" s="10"/>
    </row>
    <row r="9374" spans="2:2">
      <c r="B9374" s="10"/>
    </row>
    <row r="9375" spans="2:2">
      <c r="B9375" s="10"/>
    </row>
    <row r="9376" spans="2:2">
      <c r="B9376" s="10"/>
    </row>
    <row r="9377" spans="2:2">
      <c r="B9377" s="10"/>
    </row>
    <row r="9378" spans="2:2">
      <c r="B9378" s="10"/>
    </row>
    <row r="9379" spans="2:2">
      <c r="B9379" s="10"/>
    </row>
    <row r="9380" spans="2:2">
      <c r="B9380" s="10"/>
    </row>
    <row r="9381" spans="2:2">
      <c r="B9381" s="10"/>
    </row>
    <row r="9382" spans="2:2">
      <c r="B9382" s="10"/>
    </row>
    <row r="9383" spans="2:2">
      <c r="B9383" s="10"/>
    </row>
    <row r="9384" spans="2:2">
      <c r="B9384" s="10"/>
    </row>
    <row r="9385" spans="2:2">
      <c r="B9385" s="10"/>
    </row>
    <row r="9386" spans="2:2">
      <c r="B9386" s="10"/>
    </row>
    <row r="9387" spans="2:2">
      <c r="B9387" s="10"/>
    </row>
    <row r="9388" spans="2:2">
      <c r="B9388" s="10"/>
    </row>
    <row r="9389" spans="2:2">
      <c r="B9389" s="10"/>
    </row>
    <row r="9390" spans="2:2">
      <c r="B9390" s="10"/>
    </row>
    <row r="9391" spans="2:2">
      <c r="B9391" s="10"/>
    </row>
    <row r="9392" spans="2:2">
      <c r="B9392" s="10"/>
    </row>
    <row r="9393" spans="2:2">
      <c r="B9393" s="10"/>
    </row>
    <row r="9394" spans="2:2">
      <c r="B9394" s="10"/>
    </row>
    <row r="9395" spans="2:2">
      <c r="B9395" s="10"/>
    </row>
    <row r="9396" spans="2:2">
      <c r="B9396" s="10"/>
    </row>
    <row r="9397" spans="2:2">
      <c r="B9397" s="10"/>
    </row>
    <row r="9398" spans="2:2">
      <c r="B9398" s="10"/>
    </row>
    <row r="9399" spans="2:2">
      <c r="B9399" s="10"/>
    </row>
    <row r="9400" spans="2:2">
      <c r="B9400" s="10"/>
    </row>
    <row r="9401" spans="2:2">
      <c r="B9401" s="10"/>
    </row>
    <row r="9402" spans="2:2">
      <c r="B9402" s="10"/>
    </row>
    <row r="9403" spans="2:2">
      <c r="B9403" s="10"/>
    </row>
    <row r="9404" spans="2:2">
      <c r="B9404" s="10"/>
    </row>
    <row r="9405" spans="2:2">
      <c r="B9405" s="10"/>
    </row>
    <row r="9406" spans="2:2">
      <c r="B9406" s="10"/>
    </row>
    <row r="9407" spans="2:2">
      <c r="B9407" s="10"/>
    </row>
    <row r="9408" spans="2:2">
      <c r="B9408" s="10"/>
    </row>
    <row r="9409" spans="2:2">
      <c r="B9409" s="10"/>
    </row>
    <row r="9410" spans="2:2">
      <c r="B9410" s="10"/>
    </row>
    <row r="9411" spans="2:2">
      <c r="B9411" s="10"/>
    </row>
    <row r="9412" spans="2:2">
      <c r="B9412" s="10"/>
    </row>
    <row r="9413" spans="2:2">
      <c r="B9413" s="10"/>
    </row>
    <row r="9414" spans="2:2">
      <c r="B9414" s="10"/>
    </row>
    <row r="9415" spans="2:2">
      <c r="B9415" s="10"/>
    </row>
    <row r="9416" spans="2:2">
      <c r="B9416" s="10"/>
    </row>
    <row r="9417" spans="2:2">
      <c r="B9417" s="10"/>
    </row>
    <row r="9418" spans="2:2">
      <c r="B9418" s="10"/>
    </row>
    <row r="9419" spans="2:2">
      <c r="B9419" s="10"/>
    </row>
    <row r="9420" spans="2:2">
      <c r="B9420" s="10"/>
    </row>
    <row r="9421" spans="2:2">
      <c r="B9421" s="10"/>
    </row>
    <row r="9422" spans="2:2">
      <c r="B9422" s="10"/>
    </row>
    <row r="9423" spans="2:2">
      <c r="B9423" s="10"/>
    </row>
    <row r="9424" spans="2:2">
      <c r="B9424" s="10"/>
    </row>
    <row r="9425" spans="2:2">
      <c r="B9425" s="10"/>
    </row>
    <row r="9426" spans="2:2">
      <c r="B9426" s="10"/>
    </row>
    <row r="9427" spans="2:2">
      <c r="B9427" s="10"/>
    </row>
    <row r="9428" spans="2:2">
      <c r="B9428" s="10"/>
    </row>
    <row r="9429" spans="2:2">
      <c r="B9429" s="10"/>
    </row>
    <row r="9430" spans="2:2">
      <c r="B9430" s="10"/>
    </row>
    <row r="9431" spans="2:2">
      <c r="B9431" s="10"/>
    </row>
    <row r="9432" spans="2:2">
      <c r="B9432" s="10"/>
    </row>
    <row r="9433" spans="2:2">
      <c r="B9433" s="10"/>
    </row>
    <row r="9434" spans="2:2">
      <c r="B9434" s="10"/>
    </row>
    <row r="9435" spans="2:2">
      <c r="B9435" s="10"/>
    </row>
    <row r="9436" spans="2:2">
      <c r="B9436" s="10"/>
    </row>
    <row r="9437" spans="2:2">
      <c r="B9437" s="10"/>
    </row>
    <row r="9438" spans="2:2">
      <c r="B9438" s="10"/>
    </row>
    <row r="9439" spans="2:2">
      <c r="B9439" s="10"/>
    </row>
    <row r="9440" spans="2:2">
      <c r="B9440" s="10"/>
    </row>
    <row r="9441" spans="2:2">
      <c r="B9441" s="10"/>
    </row>
    <row r="9442" spans="2:2">
      <c r="B9442" s="10"/>
    </row>
    <row r="9443" spans="2:2">
      <c r="B9443" s="10"/>
    </row>
    <row r="9444" spans="2:2">
      <c r="B9444" s="10"/>
    </row>
    <row r="9445" spans="2:2">
      <c r="B9445" s="10"/>
    </row>
    <row r="9446" spans="2:2">
      <c r="B9446" s="10"/>
    </row>
    <row r="9447" spans="2:2">
      <c r="B9447" s="10"/>
    </row>
    <row r="9448" spans="2:2">
      <c r="B9448" s="10"/>
    </row>
    <row r="9449" spans="2:2">
      <c r="B9449" s="10"/>
    </row>
    <row r="9450" spans="2:2">
      <c r="B9450" s="10"/>
    </row>
    <row r="9451" spans="2:2">
      <c r="B9451" s="10"/>
    </row>
    <row r="9452" spans="2:2">
      <c r="B9452" s="10"/>
    </row>
    <row r="9453" spans="2:2">
      <c r="B9453" s="10"/>
    </row>
    <row r="9454" spans="2:2">
      <c r="B9454" s="10"/>
    </row>
    <row r="9455" spans="2:2">
      <c r="B9455" s="10"/>
    </row>
    <row r="9456" spans="2:2">
      <c r="B9456" s="10"/>
    </row>
    <row r="9457" spans="2:2">
      <c r="B9457" s="10"/>
    </row>
    <row r="9458" spans="2:2">
      <c r="B9458" s="10"/>
    </row>
    <row r="9459" spans="2:2">
      <c r="B9459" s="10"/>
    </row>
    <row r="9460" spans="2:2">
      <c r="B9460" s="10"/>
    </row>
    <row r="9461" spans="2:2">
      <c r="B9461" s="10"/>
    </row>
    <row r="9462" spans="2:2">
      <c r="B9462" s="10"/>
    </row>
    <row r="9463" spans="2:2">
      <c r="B9463" s="10"/>
    </row>
    <row r="9464" spans="2:2">
      <c r="B9464" s="10"/>
    </row>
    <row r="9465" spans="2:2">
      <c r="B9465" s="10"/>
    </row>
    <row r="9466" spans="2:2">
      <c r="B9466" s="10"/>
    </row>
    <row r="9467" spans="2:2">
      <c r="B9467" s="10"/>
    </row>
    <row r="9468" spans="2:2">
      <c r="B9468" s="10"/>
    </row>
    <row r="9469" spans="2:2">
      <c r="B9469" s="10"/>
    </row>
    <row r="9470" spans="2:2">
      <c r="B9470" s="10"/>
    </row>
    <row r="9471" spans="2:2">
      <c r="B9471" s="10"/>
    </row>
    <row r="9472" spans="2:2">
      <c r="B9472" s="10"/>
    </row>
    <row r="9473" spans="2:2">
      <c r="B9473" s="10"/>
    </row>
    <row r="9474" spans="2:2">
      <c r="B9474" s="10"/>
    </row>
    <row r="9475" spans="2:2">
      <c r="B9475" s="10"/>
    </row>
    <row r="9476" spans="2:2">
      <c r="B9476" s="10"/>
    </row>
    <row r="9477" spans="2:2">
      <c r="B9477" s="10"/>
    </row>
    <row r="9478" spans="2:2">
      <c r="B9478" s="10"/>
    </row>
    <row r="9479" spans="2:2">
      <c r="B9479" s="10"/>
    </row>
    <row r="9480" spans="2:2">
      <c r="B9480" s="10"/>
    </row>
    <row r="9481" spans="2:2">
      <c r="B9481" s="10"/>
    </row>
    <row r="9482" spans="2:2">
      <c r="B9482" s="10"/>
    </row>
    <row r="9483" spans="2:2">
      <c r="B9483" s="10"/>
    </row>
    <row r="9484" spans="2:2">
      <c r="B9484" s="10"/>
    </row>
    <row r="9485" spans="2:2">
      <c r="B9485" s="10"/>
    </row>
    <row r="9486" spans="2:2">
      <c r="B9486" s="10"/>
    </row>
    <row r="9487" spans="2:2">
      <c r="B9487" s="10"/>
    </row>
    <row r="9488" spans="2:2">
      <c r="B9488" s="10"/>
    </row>
    <row r="9489" spans="2:2">
      <c r="B9489" s="10"/>
    </row>
    <row r="9490" spans="2:2">
      <c r="B9490" s="10"/>
    </row>
    <row r="9491" spans="2:2">
      <c r="B9491" s="10"/>
    </row>
    <row r="9492" spans="2:2">
      <c r="B9492" s="10"/>
    </row>
    <row r="9493" spans="2:2">
      <c r="B9493" s="10"/>
    </row>
    <row r="9494" spans="2:2">
      <c r="B9494" s="10"/>
    </row>
    <row r="9495" spans="2:2">
      <c r="B9495" s="10"/>
    </row>
    <row r="9496" spans="2:2">
      <c r="B9496" s="10"/>
    </row>
    <row r="9497" spans="2:2">
      <c r="B9497" s="10"/>
    </row>
    <row r="9498" spans="2:2">
      <c r="B9498" s="10"/>
    </row>
    <row r="9499" spans="2:2">
      <c r="B9499" s="10"/>
    </row>
    <row r="9500" spans="2:2">
      <c r="B9500" s="10"/>
    </row>
    <row r="9501" spans="2:2">
      <c r="B9501" s="10"/>
    </row>
    <row r="9502" spans="2:2">
      <c r="B9502" s="10"/>
    </row>
    <row r="9503" spans="2:2">
      <c r="B9503" s="10"/>
    </row>
    <row r="9504" spans="2:2">
      <c r="B9504" s="10"/>
    </row>
    <row r="9505" spans="2:2">
      <c r="B9505" s="10"/>
    </row>
    <row r="9506" spans="2:2">
      <c r="B9506" s="10"/>
    </row>
    <row r="9507" spans="2:2">
      <c r="B9507" s="10"/>
    </row>
    <row r="9508" spans="2:2">
      <c r="B9508" s="10"/>
    </row>
    <row r="9509" spans="2:2">
      <c r="B9509" s="10"/>
    </row>
    <row r="9510" spans="2:2">
      <c r="B9510" s="10"/>
    </row>
    <row r="9511" spans="2:2">
      <c r="B9511" s="10"/>
    </row>
    <row r="9512" spans="2:2">
      <c r="B9512" s="10"/>
    </row>
    <row r="9513" spans="2:2">
      <c r="B9513" s="10"/>
    </row>
    <row r="9514" spans="2:2">
      <c r="B9514" s="10"/>
    </row>
    <row r="9515" spans="2:2">
      <c r="B9515" s="10"/>
    </row>
    <row r="9516" spans="2:2">
      <c r="B9516" s="10"/>
    </row>
    <row r="9517" spans="2:2">
      <c r="B9517" s="10"/>
    </row>
    <row r="9518" spans="2:2">
      <c r="B9518" s="10"/>
    </row>
    <row r="9519" spans="2:2">
      <c r="B9519" s="10"/>
    </row>
    <row r="9520" spans="2:2">
      <c r="B9520" s="10"/>
    </row>
    <row r="9521" spans="2:2">
      <c r="B9521" s="10"/>
    </row>
    <row r="9522" spans="2:2">
      <c r="B9522" s="10"/>
    </row>
    <row r="9523" spans="2:2">
      <c r="B9523" s="10"/>
    </row>
    <row r="9524" spans="2:2">
      <c r="B9524" s="10"/>
    </row>
    <row r="9525" spans="2:2">
      <c r="B9525" s="10"/>
    </row>
    <row r="9526" spans="2:2">
      <c r="B9526" s="10"/>
    </row>
    <row r="9527" spans="2:2">
      <c r="B9527" s="10"/>
    </row>
    <row r="9528" spans="2:2">
      <c r="B9528" s="10"/>
    </row>
    <row r="9529" spans="2:2">
      <c r="B9529" s="10"/>
    </row>
    <row r="9530" spans="2:2">
      <c r="B9530" s="10"/>
    </row>
    <row r="9531" spans="2:2">
      <c r="B9531" s="10"/>
    </row>
    <row r="9532" spans="2:2">
      <c r="B9532" s="10"/>
    </row>
    <row r="9533" spans="2:2">
      <c r="B9533" s="10"/>
    </row>
    <row r="9534" spans="2:2">
      <c r="B9534" s="10"/>
    </row>
    <row r="9535" spans="2:2">
      <c r="B9535" s="10"/>
    </row>
    <row r="9536" spans="2:2">
      <c r="B9536" s="10"/>
    </row>
    <row r="9537" spans="2:2">
      <c r="B9537" s="10"/>
    </row>
    <row r="9538" spans="2:2">
      <c r="B9538" s="10"/>
    </row>
    <row r="9539" spans="2:2">
      <c r="B9539" s="10"/>
    </row>
    <row r="9540" spans="2:2">
      <c r="B9540" s="10"/>
    </row>
    <row r="9541" spans="2:2">
      <c r="B9541" s="10"/>
    </row>
    <row r="9542" spans="2:2">
      <c r="B9542" s="10"/>
    </row>
    <row r="9543" spans="2:2">
      <c r="B9543" s="10"/>
    </row>
    <row r="9544" spans="2:2">
      <c r="B9544" s="10"/>
    </row>
    <row r="9545" spans="2:2">
      <c r="B9545" s="10"/>
    </row>
    <row r="9546" spans="2:2">
      <c r="B9546" s="10"/>
    </row>
    <row r="9547" spans="2:2">
      <c r="B9547" s="10"/>
    </row>
    <row r="9548" spans="2:2">
      <c r="B9548" s="10"/>
    </row>
    <row r="9549" spans="2:2">
      <c r="B9549" s="10"/>
    </row>
    <row r="9550" spans="2:2">
      <c r="B9550" s="10"/>
    </row>
    <row r="9551" spans="2:2">
      <c r="B9551" s="10"/>
    </row>
    <row r="9552" spans="2:2">
      <c r="B9552" s="10"/>
    </row>
    <row r="9553" spans="2:2">
      <c r="B9553" s="10"/>
    </row>
    <row r="9554" spans="2:2">
      <c r="B9554" s="10"/>
    </row>
    <row r="9555" spans="2:2">
      <c r="B9555" s="10"/>
    </row>
    <row r="9556" spans="2:2">
      <c r="B9556" s="10"/>
    </row>
    <row r="9557" spans="2:2">
      <c r="B9557" s="10"/>
    </row>
    <row r="9558" spans="2:2">
      <c r="B9558" s="10"/>
    </row>
    <row r="9559" spans="2:2">
      <c r="B9559" s="10"/>
    </row>
    <row r="9560" spans="2:2">
      <c r="B9560" s="10"/>
    </row>
    <row r="9561" spans="2:2">
      <c r="B9561" s="10"/>
    </row>
    <row r="9562" spans="2:2">
      <c r="B9562" s="10"/>
    </row>
    <row r="9563" spans="2:2">
      <c r="B9563" s="10"/>
    </row>
    <row r="9564" spans="2:2">
      <c r="B9564" s="10"/>
    </row>
    <row r="9565" spans="2:2">
      <c r="B9565" s="10"/>
    </row>
    <row r="9566" spans="2:2">
      <c r="B9566" s="10"/>
    </row>
    <row r="9567" spans="2:2">
      <c r="B9567" s="10"/>
    </row>
    <row r="9568" spans="2:2">
      <c r="B9568" s="10"/>
    </row>
    <row r="9569" spans="2:2">
      <c r="B9569" s="10"/>
    </row>
    <row r="9570" spans="2:2">
      <c r="B9570" s="10"/>
    </row>
    <row r="9571" spans="2:2">
      <c r="B9571" s="10"/>
    </row>
    <row r="9572" spans="2:2">
      <c r="B9572" s="10"/>
    </row>
    <row r="9573" spans="2:2">
      <c r="B9573" s="10"/>
    </row>
    <row r="9574" spans="2:2">
      <c r="B9574" s="10"/>
    </row>
    <row r="9575" spans="2:2">
      <c r="B9575" s="10"/>
    </row>
    <row r="9576" spans="2:2">
      <c r="B9576" s="10"/>
    </row>
    <row r="9577" spans="2:2">
      <c r="B9577" s="10"/>
    </row>
    <row r="9578" spans="2:2">
      <c r="B9578" s="10"/>
    </row>
    <row r="9579" spans="2:2">
      <c r="B9579" s="10"/>
    </row>
    <row r="9580" spans="2:2">
      <c r="B9580" s="10"/>
    </row>
    <row r="9581" spans="2:2">
      <c r="B9581" s="10"/>
    </row>
    <row r="9582" spans="2:2">
      <c r="B9582" s="10"/>
    </row>
    <row r="9583" spans="2:2">
      <c r="B9583" s="10"/>
    </row>
    <row r="9584" spans="2:2">
      <c r="B9584" s="10"/>
    </row>
    <row r="9585" spans="2:2">
      <c r="B9585" s="10"/>
    </row>
    <row r="9586" spans="2:2">
      <c r="B9586" s="10"/>
    </row>
    <row r="9587" spans="2:2">
      <c r="B9587" s="10"/>
    </row>
    <row r="9588" spans="2:2">
      <c r="B9588" s="10"/>
    </row>
    <row r="9589" spans="2:2">
      <c r="B9589" s="10"/>
    </row>
    <row r="9590" spans="2:2">
      <c r="B9590" s="10"/>
    </row>
    <row r="9591" spans="2:2">
      <c r="B9591" s="10"/>
    </row>
    <row r="9592" spans="2:2">
      <c r="B9592" s="10"/>
    </row>
    <row r="9593" spans="2:2">
      <c r="B9593" s="10"/>
    </row>
    <row r="9594" spans="2:2">
      <c r="B9594" s="10"/>
    </row>
    <row r="9595" spans="2:2">
      <c r="B9595" s="10"/>
    </row>
    <row r="9596" spans="2:2">
      <c r="B9596" s="10"/>
    </row>
    <row r="9597" spans="2:2">
      <c r="B9597" s="10"/>
    </row>
    <row r="9598" spans="2:2">
      <c r="B9598" s="10"/>
    </row>
    <row r="9599" spans="2:2">
      <c r="B9599" s="10"/>
    </row>
    <row r="9600" spans="2:2">
      <c r="B9600" s="10"/>
    </row>
    <row r="9601" spans="2:2">
      <c r="B9601" s="10"/>
    </row>
    <row r="9602" spans="2:2">
      <c r="B9602" s="10"/>
    </row>
    <row r="9603" spans="2:2">
      <c r="B9603" s="10"/>
    </row>
    <row r="9604" spans="2:2">
      <c r="B9604" s="10"/>
    </row>
    <row r="9605" spans="2:2">
      <c r="B9605" s="10"/>
    </row>
    <row r="9606" spans="2:2">
      <c r="B9606" s="10"/>
    </row>
    <row r="9607" spans="2:2">
      <c r="B9607" s="10"/>
    </row>
    <row r="9608" spans="2:2">
      <c r="B9608" s="10"/>
    </row>
    <row r="9609" spans="2:2">
      <c r="B9609" s="10"/>
    </row>
    <row r="9610" spans="2:2">
      <c r="B9610" s="10"/>
    </row>
    <row r="9611" spans="2:2">
      <c r="B9611" s="10"/>
    </row>
    <row r="9612" spans="2:2">
      <c r="B9612" s="10"/>
    </row>
    <row r="9613" spans="2:2">
      <c r="B9613" s="10"/>
    </row>
    <row r="9614" spans="2:2">
      <c r="B9614" s="10"/>
    </row>
    <row r="9615" spans="2:2">
      <c r="B9615" s="10"/>
    </row>
    <row r="9616" spans="2:2">
      <c r="B9616" s="10"/>
    </row>
    <row r="9617" spans="2:2">
      <c r="B9617" s="10"/>
    </row>
    <row r="9618" spans="2:2">
      <c r="B9618" s="10"/>
    </row>
    <row r="9619" spans="2:2">
      <c r="B9619" s="10"/>
    </row>
    <row r="9620" spans="2:2">
      <c r="B9620" s="10"/>
    </row>
    <row r="9621" spans="2:2">
      <c r="B9621" s="10"/>
    </row>
    <row r="9622" spans="2:2">
      <c r="B9622" s="10"/>
    </row>
    <row r="9623" spans="2:2">
      <c r="B9623" s="10"/>
    </row>
    <row r="9624" spans="2:2">
      <c r="B9624" s="10"/>
    </row>
    <row r="9625" spans="2:2">
      <c r="B9625" s="10"/>
    </row>
    <row r="9626" spans="2:2">
      <c r="B9626" s="10"/>
    </row>
    <row r="9627" spans="2:2">
      <c r="B9627" s="10"/>
    </row>
    <row r="9628" spans="2:2">
      <c r="B9628" s="10"/>
    </row>
    <row r="9629" spans="2:2">
      <c r="B9629" s="10"/>
    </row>
    <row r="9630" spans="2:2">
      <c r="B9630" s="10"/>
    </row>
    <row r="9631" spans="2:2">
      <c r="B9631" s="10"/>
    </row>
    <row r="9632" spans="2:2">
      <c r="B9632" s="10"/>
    </row>
    <row r="9633" spans="2:2">
      <c r="B9633" s="10"/>
    </row>
    <row r="9634" spans="2:2">
      <c r="B9634" s="10"/>
    </row>
    <row r="9635" spans="2:2">
      <c r="B9635" s="10"/>
    </row>
    <row r="9636" spans="2:2">
      <c r="B9636" s="10"/>
    </row>
    <row r="9637" spans="2:2">
      <c r="B9637" s="10"/>
    </row>
    <row r="9638" spans="2:2">
      <c r="B9638" s="10"/>
    </row>
    <row r="9639" spans="2:2">
      <c r="B9639" s="10"/>
    </row>
    <row r="9640" spans="2:2">
      <c r="B9640" s="10"/>
    </row>
    <row r="9641" spans="2:2">
      <c r="B9641" s="10"/>
    </row>
    <row r="9642" spans="2:2">
      <c r="B9642" s="10"/>
    </row>
    <row r="9643" spans="2:2">
      <c r="B9643" s="10"/>
    </row>
    <row r="9644" spans="2:2">
      <c r="B9644" s="10"/>
    </row>
    <row r="9645" spans="2:2">
      <c r="B9645" s="10"/>
    </row>
    <row r="9646" spans="2:2">
      <c r="B9646" s="10"/>
    </row>
    <row r="9647" spans="2:2">
      <c r="B9647" s="10"/>
    </row>
    <row r="9648" spans="2:2">
      <c r="B9648" s="10"/>
    </row>
    <row r="9649" spans="2:2">
      <c r="B9649" s="10"/>
    </row>
    <row r="9650" spans="2:2">
      <c r="B9650" s="10"/>
    </row>
    <row r="9651" spans="2:2">
      <c r="B9651" s="10"/>
    </row>
    <row r="9652" spans="2:2">
      <c r="B9652" s="10"/>
    </row>
    <row r="9653" spans="2:2">
      <c r="B9653" s="10"/>
    </row>
    <row r="9654" spans="2:2">
      <c r="B9654" s="10"/>
    </row>
    <row r="9655" spans="2:2">
      <c r="B9655" s="10"/>
    </row>
    <row r="9656" spans="2:2">
      <c r="B9656" s="10"/>
    </row>
    <row r="9657" spans="2:2">
      <c r="B9657" s="10"/>
    </row>
    <row r="9658" spans="2:2">
      <c r="B9658" s="10"/>
    </row>
    <row r="9659" spans="2:2">
      <c r="B9659" s="10"/>
    </row>
    <row r="9660" spans="2:2">
      <c r="B9660" s="10"/>
    </row>
    <row r="9661" spans="2:2">
      <c r="B9661" s="10"/>
    </row>
    <row r="9662" spans="2:2">
      <c r="B9662" s="10"/>
    </row>
    <row r="9663" spans="2:2">
      <c r="B9663" s="10"/>
    </row>
    <row r="9664" spans="2:2">
      <c r="B9664" s="10"/>
    </row>
    <row r="9665" spans="2:2">
      <c r="B9665" s="10"/>
    </row>
    <row r="9666" spans="2:2">
      <c r="B9666" s="10"/>
    </row>
    <row r="9667" spans="2:2">
      <c r="B9667" s="10"/>
    </row>
    <row r="9668" spans="2:2">
      <c r="B9668" s="10"/>
    </row>
    <row r="9669" spans="2:2">
      <c r="B9669" s="10"/>
    </row>
    <row r="9670" spans="2:2">
      <c r="B9670" s="10"/>
    </row>
    <row r="9671" spans="2:2">
      <c r="B9671" s="10"/>
    </row>
    <row r="9672" spans="2:2">
      <c r="B9672" s="10"/>
    </row>
    <row r="9673" spans="2:2">
      <c r="B9673" s="10"/>
    </row>
    <row r="9674" spans="2:2">
      <c r="B9674" s="10"/>
    </row>
    <row r="9675" spans="2:2">
      <c r="B9675" s="10"/>
    </row>
    <row r="9676" spans="2:2">
      <c r="B9676" s="10"/>
    </row>
    <row r="9677" spans="2:2">
      <c r="B9677" s="10"/>
    </row>
    <row r="9678" spans="2:2">
      <c r="B9678" s="10"/>
    </row>
    <row r="9679" spans="2:2">
      <c r="B9679" s="10"/>
    </row>
    <row r="9680" spans="2:2">
      <c r="B9680" s="10"/>
    </row>
    <row r="9681" spans="2:2">
      <c r="B9681" s="10"/>
    </row>
    <row r="9682" spans="2:2">
      <c r="B9682" s="10"/>
    </row>
    <row r="9683" spans="2:2">
      <c r="B9683" s="10"/>
    </row>
    <row r="9684" spans="2:2">
      <c r="B9684" s="10"/>
    </row>
    <row r="9685" spans="2:2">
      <c r="B9685" s="10"/>
    </row>
    <row r="9686" spans="2:2">
      <c r="B9686" s="10"/>
    </row>
    <row r="9687" spans="2:2">
      <c r="B9687" s="10"/>
    </row>
    <row r="9688" spans="2:2">
      <c r="B9688" s="10"/>
    </row>
    <row r="9689" spans="2:2">
      <c r="B9689" s="10"/>
    </row>
    <row r="9690" spans="2:2">
      <c r="B9690" s="10"/>
    </row>
    <row r="9691" spans="2:2">
      <c r="B9691" s="10"/>
    </row>
    <row r="9692" spans="2:2">
      <c r="B9692" s="10"/>
    </row>
    <row r="9693" spans="2:2">
      <c r="B9693" s="10"/>
    </row>
    <row r="9694" spans="2:2">
      <c r="B9694" s="10"/>
    </row>
    <row r="9695" spans="2:2">
      <c r="B9695" s="10"/>
    </row>
    <row r="9696" spans="2:2">
      <c r="B9696" s="10"/>
    </row>
    <row r="9697" spans="2:2">
      <c r="B9697" s="10"/>
    </row>
    <row r="9698" spans="2:2">
      <c r="B9698" s="10"/>
    </row>
    <row r="9699" spans="2:2">
      <c r="B9699" s="10"/>
    </row>
    <row r="9700" spans="2:2">
      <c r="B9700" s="10"/>
    </row>
    <row r="9701" spans="2:2">
      <c r="B9701" s="10"/>
    </row>
    <row r="9702" spans="2:2">
      <c r="B9702" s="10"/>
    </row>
    <row r="9703" spans="2:2">
      <c r="B9703" s="10"/>
    </row>
    <row r="9704" spans="2:2">
      <c r="B9704" s="10"/>
    </row>
    <row r="9705" spans="2:2">
      <c r="B9705" s="10"/>
    </row>
    <row r="9706" spans="2:2">
      <c r="B9706" s="10"/>
    </row>
    <row r="9707" spans="2:2">
      <c r="B9707" s="10"/>
    </row>
    <row r="9708" spans="2:2">
      <c r="B9708" s="10"/>
    </row>
    <row r="9709" spans="2:2">
      <c r="B9709" s="10"/>
    </row>
    <row r="9710" spans="2:2">
      <c r="B9710" s="10"/>
    </row>
    <row r="9711" spans="2:2">
      <c r="B9711" s="10"/>
    </row>
    <row r="9712" spans="2:2">
      <c r="B9712" s="10"/>
    </row>
    <row r="9713" spans="2:2">
      <c r="B9713" s="10"/>
    </row>
    <row r="9714" spans="2:2">
      <c r="B9714" s="10"/>
    </row>
    <row r="9715" spans="2:2">
      <c r="B9715" s="10"/>
    </row>
    <row r="9716" spans="2:2">
      <c r="B9716" s="10"/>
    </row>
    <row r="9717" spans="2:2">
      <c r="B9717" s="10"/>
    </row>
    <row r="9718" spans="2:2">
      <c r="B9718" s="10"/>
    </row>
    <row r="9719" spans="2:2">
      <c r="B9719" s="10"/>
    </row>
    <row r="9720" spans="2:2">
      <c r="B9720" s="10"/>
    </row>
    <row r="9721" spans="2:2">
      <c r="B9721" s="10"/>
    </row>
    <row r="9722" spans="2:2">
      <c r="B9722" s="10"/>
    </row>
    <row r="9723" spans="2:2">
      <c r="B9723" s="10"/>
    </row>
    <row r="9724" spans="2:2">
      <c r="B9724" s="10"/>
    </row>
    <row r="9725" spans="2:2">
      <c r="B9725" s="10"/>
    </row>
    <row r="9726" spans="2:2">
      <c r="B9726" s="10"/>
    </row>
    <row r="9727" spans="2:2">
      <c r="B9727" s="10"/>
    </row>
    <row r="9728" spans="2:2">
      <c r="B9728" s="10"/>
    </row>
    <row r="9729" spans="2:2">
      <c r="B9729" s="10"/>
    </row>
    <row r="9730" spans="2:2">
      <c r="B9730" s="10"/>
    </row>
    <row r="9731" spans="2:2">
      <c r="B9731" s="10"/>
    </row>
    <row r="9732" spans="2:2">
      <c r="B9732" s="10"/>
    </row>
    <row r="9733" spans="2:2">
      <c r="B9733" s="10"/>
    </row>
    <row r="9734" spans="2:2">
      <c r="B9734" s="10"/>
    </row>
    <row r="9735" spans="2:2">
      <c r="B9735" s="10"/>
    </row>
    <row r="9736" spans="2:2">
      <c r="B9736" s="10"/>
    </row>
    <row r="9737" spans="2:2">
      <c r="B9737" s="10"/>
    </row>
    <row r="9738" spans="2:2">
      <c r="B9738" s="10"/>
    </row>
    <row r="9739" spans="2:2">
      <c r="B9739" s="10"/>
    </row>
    <row r="9740" spans="2:2">
      <c r="B9740" s="10"/>
    </row>
    <row r="9741" spans="2:2">
      <c r="B9741" s="10"/>
    </row>
    <row r="9742" spans="2:2">
      <c r="B9742" s="10"/>
    </row>
    <row r="9743" spans="2:2">
      <c r="B9743" s="10"/>
    </row>
    <row r="9744" spans="2:2">
      <c r="B9744" s="10"/>
    </row>
    <row r="9745" spans="2:2">
      <c r="B9745" s="10"/>
    </row>
    <row r="9746" spans="2:2">
      <c r="B9746" s="10"/>
    </row>
    <row r="9747" spans="2:2">
      <c r="B9747" s="10"/>
    </row>
    <row r="9748" spans="2:2">
      <c r="B9748" s="10"/>
    </row>
    <row r="9749" spans="2:2">
      <c r="B9749" s="10"/>
    </row>
    <row r="9750" spans="2:2">
      <c r="B9750" s="10"/>
    </row>
    <row r="9751" spans="2:2">
      <c r="B9751" s="10"/>
    </row>
    <row r="9752" spans="2:2">
      <c r="B9752" s="10"/>
    </row>
    <row r="9753" spans="2:2">
      <c r="B9753" s="10"/>
    </row>
    <row r="9754" spans="2:2">
      <c r="B9754" s="10"/>
    </row>
    <row r="9755" spans="2:2">
      <c r="B9755" s="10"/>
    </row>
    <row r="9756" spans="2:2">
      <c r="B9756" s="10"/>
    </row>
    <row r="9757" spans="2:2">
      <c r="B9757" s="10"/>
    </row>
    <row r="9758" spans="2:2">
      <c r="B9758" s="10"/>
    </row>
    <row r="9759" spans="2:2">
      <c r="B9759" s="10"/>
    </row>
    <row r="9760" spans="2:2">
      <c r="B9760" s="10"/>
    </row>
    <row r="9761" spans="2:2">
      <c r="B9761" s="10"/>
    </row>
    <row r="9762" spans="2:2">
      <c r="B9762" s="10"/>
    </row>
    <row r="9763" spans="2:2">
      <c r="B9763" s="10"/>
    </row>
    <row r="9764" spans="2:2">
      <c r="B9764" s="10"/>
    </row>
    <row r="9765" spans="2:2">
      <c r="B9765" s="10"/>
    </row>
    <row r="9766" spans="2:2">
      <c r="B9766" s="10"/>
    </row>
    <row r="9767" spans="2:2">
      <c r="B9767" s="10"/>
    </row>
    <row r="9768" spans="2:2">
      <c r="B9768" s="10"/>
    </row>
    <row r="9769" spans="2:2">
      <c r="B9769" s="10"/>
    </row>
    <row r="9770" spans="2:2">
      <c r="B9770" s="10"/>
    </row>
    <row r="9771" spans="2:2">
      <c r="B9771" s="10"/>
    </row>
    <row r="9772" spans="2:2">
      <c r="B9772" s="10"/>
    </row>
    <row r="9773" spans="2:2">
      <c r="B9773" s="10"/>
    </row>
    <row r="9774" spans="2:2">
      <c r="B9774" s="10"/>
    </row>
    <row r="9775" spans="2:2">
      <c r="B9775" s="10"/>
    </row>
    <row r="9776" spans="2:2">
      <c r="B9776" s="10"/>
    </row>
    <row r="9777" spans="2:2">
      <c r="B9777" s="10"/>
    </row>
    <row r="9778" spans="2:2">
      <c r="B9778" s="10"/>
    </row>
    <row r="9779" spans="2:2">
      <c r="B9779" s="10"/>
    </row>
    <row r="9780" spans="2:2">
      <c r="B9780" s="10"/>
    </row>
    <row r="9781" spans="2:2">
      <c r="B9781" s="10"/>
    </row>
    <row r="9782" spans="2:2">
      <c r="B9782" s="10"/>
    </row>
    <row r="9783" spans="2:2">
      <c r="B9783" s="10"/>
    </row>
    <row r="9784" spans="2:2">
      <c r="B9784" s="10"/>
    </row>
    <row r="9785" spans="2:2">
      <c r="B9785" s="10"/>
    </row>
    <row r="9786" spans="2:2">
      <c r="B9786" s="10"/>
    </row>
    <row r="9787" spans="2:2">
      <c r="B9787" s="10"/>
    </row>
    <row r="9788" spans="2:2">
      <c r="B9788" s="10"/>
    </row>
    <row r="9789" spans="2:2">
      <c r="B9789" s="10"/>
    </row>
    <row r="9790" spans="2:2">
      <c r="B9790" s="10"/>
    </row>
    <row r="9791" spans="2:2">
      <c r="B9791" s="10"/>
    </row>
    <row r="9792" spans="2:2">
      <c r="B9792" s="10"/>
    </row>
    <row r="9793" spans="2:2">
      <c r="B9793" s="10"/>
    </row>
    <row r="9794" spans="2:2">
      <c r="B9794" s="10"/>
    </row>
    <row r="9795" spans="2:2">
      <c r="B9795" s="10"/>
    </row>
    <row r="9796" spans="2:2">
      <c r="B9796" s="10"/>
    </row>
    <row r="9797" spans="2:2">
      <c r="B9797" s="10"/>
    </row>
    <row r="9798" spans="2:2">
      <c r="B9798" s="10"/>
    </row>
    <row r="9799" spans="2:2">
      <c r="B9799" s="10"/>
    </row>
    <row r="9800" spans="2:2">
      <c r="B9800" s="10"/>
    </row>
    <row r="9801" spans="2:2">
      <c r="B9801" s="10"/>
    </row>
    <row r="9802" spans="2:2">
      <c r="B9802" s="10"/>
    </row>
    <row r="9803" spans="2:2">
      <c r="B9803" s="10"/>
    </row>
    <row r="9804" spans="2:2">
      <c r="B9804" s="10"/>
    </row>
    <row r="9805" spans="2:2">
      <c r="B9805" s="10"/>
    </row>
    <row r="9806" spans="2:2">
      <c r="B9806" s="10"/>
    </row>
    <row r="9807" spans="2:2">
      <c r="B9807" s="10"/>
    </row>
    <row r="9808" spans="2:2">
      <c r="B9808" s="10"/>
    </row>
    <row r="9809" spans="2:2">
      <c r="B9809" s="10"/>
    </row>
    <row r="9810" spans="2:2">
      <c r="B9810" s="10"/>
    </row>
    <row r="9811" spans="2:2">
      <c r="B9811" s="10"/>
    </row>
    <row r="9812" spans="2:2">
      <c r="B9812" s="10"/>
    </row>
    <row r="9813" spans="2:2">
      <c r="B9813" s="10"/>
    </row>
    <row r="9814" spans="2:2">
      <c r="B9814" s="10"/>
    </row>
    <row r="9815" spans="2:2">
      <c r="B9815" s="10"/>
    </row>
    <row r="9816" spans="2:2">
      <c r="B9816" s="10"/>
    </row>
    <row r="9817" spans="2:2">
      <c r="B9817" s="10"/>
    </row>
    <row r="9818" spans="2:2">
      <c r="B9818" s="10"/>
    </row>
    <row r="9819" spans="2:2">
      <c r="B9819" s="10"/>
    </row>
    <row r="9820" spans="2:2">
      <c r="B9820" s="10"/>
    </row>
    <row r="9821" spans="2:2">
      <c r="B9821" s="10"/>
    </row>
    <row r="9822" spans="2:2">
      <c r="B9822" s="10"/>
    </row>
    <row r="9823" spans="2:2">
      <c r="B9823" s="10"/>
    </row>
    <row r="9824" spans="2:2">
      <c r="B9824" s="10"/>
    </row>
    <row r="9825" spans="2:2">
      <c r="B9825" s="10"/>
    </row>
    <row r="9826" spans="2:2">
      <c r="B9826" s="10"/>
    </row>
    <row r="9827" spans="2:2">
      <c r="B9827" s="10"/>
    </row>
    <row r="9828" spans="2:2">
      <c r="B9828" s="10"/>
    </row>
    <row r="9829" spans="2:2">
      <c r="B9829" s="10"/>
    </row>
    <row r="9830" spans="2:2">
      <c r="B9830" s="10"/>
    </row>
    <row r="9831" spans="2:2">
      <c r="B9831" s="10"/>
    </row>
    <row r="9832" spans="2:2">
      <c r="B9832" s="10"/>
    </row>
    <row r="9833" spans="2:2">
      <c r="B9833" s="10"/>
    </row>
    <row r="9834" spans="2:2">
      <c r="B9834" s="10"/>
    </row>
    <row r="9835" spans="2:2">
      <c r="B9835" s="10"/>
    </row>
    <row r="9836" spans="2:2">
      <c r="B9836" s="10"/>
    </row>
    <row r="9837" spans="2:2">
      <c r="B9837" s="10"/>
    </row>
    <row r="9838" spans="2:2">
      <c r="B9838" s="10"/>
    </row>
    <row r="9839" spans="2:2">
      <c r="B9839" s="10"/>
    </row>
    <row r="9840" spans="2:2">
      <c r="B9840" s="10"/>
    </row>
    <row r="9841" spans="2:2">
      <c r="B9841" s="10"/>
    </row>
    <row r="9842" spans="2:2">
      <c r="B9842" s="10"/>
    </row>
    <row r="9843" spans="2:2">
      <c r="B9843" s="10"/>
    </row>
    <row r="9844" spans="2:2">
      <c r="B9844" s="10"/>
    </row>
    <row r="9845" spans="2:2">
      <c r="B9845" s="10"/>
    </row>
    <row r="9846" spans="2:2">
      <c r="B9846" s="10"/>
    </row>
    <row r="9847" spans="2:2">
      <c r="B9847" s="10"/>
    </row>
    <row r="9848" spans="2:2">
      <c r="B9848" s="10"/>
    </row>
    <row r="9849" spans="2:2">
      <c r="B9849" s="10"/>
    </row>
    <row r="9850" spans="2:2">
      <c r="B9850" s="10"/>
    </row>
    <row r="9851" spans="2:2">
      <c r="B9851" s="10"/>
    </row>
    <row r="9852" spans="2:2">
      <c r="B9852" s="10"/>
    </row>
    <row r="9853" spans="2:2">
      <c r="B9853" s="10"/>
    </row>
    <row r="9854" spans="2:2">
      <c r="B9854" s="10"/>
    </row>
    <row r="9855" spans="2:2">
      <c r="B9855" s="10"/>
    </row>
    <row r="9856" spans="2:2">
      <c r="B9856" s="10"/>
    </row>
    <row r="9857" spans="2:2">
      <c r="B9857" s="10"/>
    </row>
    <row r="9858" spans="2:2">
      <c r="B9858" s="10"/>
    </row>
    <row r="9859" spans="2:2">
      <c r="B9859" s="10"/>
    </row>
    <row r="9860" spans="2:2">
      <c r="B9860" s="10"/>
    </row>
    <row r="9861" spans="2:2">
      <c r="B9861" s="10"/>
    </row>
    <row r="9862" spans="2:2">
      <c r="B9862" s="10"/>
    </row>
    <row r="9863" spans="2:2">
      <c r="B9863" s="10"/>
    </row>
    <row r="9864" spans="2:2">
      <c r="B9864" s="10"/>
    </row>
    <row r="9865" spans="2:2">
      <c r="B9865" s="10"/>
    </row>
    <row r="9866" spans="2:2">
      <c r="B9866" s="10"/>
    </row>
    <row r="9867" spans="2:2">
      <c r="B9867" s="10"/>
    </row>
    <row r="9868" spans="2:2">
      <c r="B9868" s="10"/>
    </row>
    <row r="9869" spans="2:2">
      <c r="B9869" s="10"/>
    </row>
    <row r="9870" spans="2:2">
      <c r="B9870" s="10"/>
    </row>
    <row r="9871" spans="2:2">
      <c r="B9871" s="10"/>
    </row>
    <row r="9872" spans="2:2">
      <c r="B9872" s="10"/>
    </row>
    <row r="9873" spans="2:2">
      <c r="B9873" s="10"/>
    </row>
    <row r="9874" spans="2:2">
      <c r="B9874" s="10"/>
    </row>
    <row r="9875" spans="2:2">
      <c r="B9875" s="10"/>
    </row>
    <row r="9876" spans="2:2">
      <c r="B9876" s="10"/>
    </row>
    <row r="9877" spans="2:2">
      <c r="B9877" s="10"/>
    </row>
    <row r="9878" spans="2:2">
      <c r="B9878" s="10"/>
    </row>
    <row r="9879" spans="2:2">
      <c r="B9879" s="10"/>
    </row>
    <row r="9880" spans="2:2">
      <c r="B9880" s="10"/>
    </row>
    <row r="9881" spans="2:2">
      <c r="B9881" s="10"/>
    </row>
    <row r="9882" spans="2:2">
      <c r="B9882" s="10"/>
    </row>
    <row r="9883" spans="2:2">
      <c r="B9883" s="10"/>
    </row>
    <row r="9884" spans="2:2">
      <c r="B9884" s="10"/>
    </row>
    <row r="9885" spans="2:2">
      <c r="B9885" s="10"/>
    </row>
    <row r="9886" spans="2:2">
      <c r="B9886" s="10"/>
    </row>
    <row r="9887" spans="2:2">
      <c r="B9887" s="10"/>
    </row>
    <row r="9888" spans="2:2">
      <c r="B9888" s="10"/>
    </row>
    <row r="9889" spans="2:2">
      <c r="B9889" s="10"/>
    </row>
    <row r="9890" spans="2:2">
      <c r="B9890" s="10"/>
    </row>
    <row r="9891" spans="2:2">
      <c r="B9891" s="10"/>
    </row>
    <row r="9892" spans="2:2">
      <c r="B9892" s="10"/>
    </row>
    <row r="9893" spans="2:2">
      <c r="B9893" s="10"/>
    </row>
    <row r="9894" spans="2:2">
      <c r="B9894" s="10"/>
    </row>
    <row r="9895" spans="2:2">
      <c r="B9895" s="10"/>
    </row>
    <row r="9896" spans="2:2">
      <c r="B9896" s="10"/>
    </row>
    <row r="9897" spans="2:2">
      <c r="B9897" s="10"/>
    </row>
    <row r="9898" spans="2:2">
      <c r="B9898" s="10"/>
    </row>
    <row r="9899" spans="2:2">
      <c r="B9899" s="10"/>
    </row>
    <row r="9900" spans="2:2">
      <c r="B9900" s="10"/>
    </row>
    <row r="9901" spans="2:2">
      <c r="B9901" s="10"/>
    </row>
    <row r="9902" spans="2:2">
      <c r="B9902" s="10"/>
    </row>
    <row r="9903" spans="2:2">
      <c r="B9903" s="10"/>
    </row>
    <row r="9904" spans="2:2">
      <c r="B9904" s="10"/>
    </row>
    <row r="9905" spans="2:2">
      <c r="B9905" s="10"/>
    </row>
    <row r="9906" spans="2:2">
      <c r="B9906" s="10"/>
    </row>
    <row r="9907" spans="2:2">
      <c r="B9907" s="10"/>
    </row>
    <row r="9908" spans="2:2">
      <c r="B9908" s="10"/>
    </row>
    <row r="9909" spans="2:2">
      <c r="B9909" s="10"/>
    </row>
    <row r="9910" spans="2:2">
      <c r="B9910" s="10"/>
    </row>
    <row r="9911" spans="2:2">
      <c r="B9911" s="10"/>
    </row>
    <row r="9912" spans="2:2">
      <c r="B9912" s="10"/>
    </row>
    <row r="9913" spans="2:2">
      <c r="B9913" s="10"/>
    </row>
    <row r="9914" spans="2:2">
      <c r="B9914" s="10"/>
    </row>
    <row r="9915" spans="2:2">
      <c r="B9915" s="10"/>
    </row>
    <row r="9916" spans="2:2">
      <c r="B9916" s="10"/>
    </row>
    <row r="9917" spans="2:2">
      <c r="B9917" s="10"/>
    </row>
    <row r="9918" spans="2:2">
      <c r="B9918" s="10"/>
    </row>
    <row r="9919" spans="2:2">
      <c r="B9919" s="10"/>
    </row>
    <row r="9920" spans="2:2">
      <c r="B9920" s="10"/>
    </row>
    <row r="9921" spans="2:2">
      <c r="B9921" s="10"/>
    </row>
    <row r="9922" spans="2:2">
      <c r="B9922" s="10"/>
    </row>
    <row r="9923" spans="2:2">
      <c r="B9923" s="10"/>
    </row>
    <row r="9924" spans="2:2">
      <c r="B9924" s="10"/>
    </row>
    <row r="9925" spans="2:2">
      <c r="B9925" s="10"/>
    </row>
    <row r="9926" spans="2:2">
      <c r="B9926" s="10"/>
    </row>
    <row r="9927" spans="2:2">
      <c r="B9927" s="10"/>
    </row>
    <row r="9928" spans="2:2">
      <c r="B9928" s="10"/>
    </row>
    <row r="9929" spans="2:2">
      <c r="B9929" s="10"/>
    </row>
    <row r="9930" spans="2:2">
      <c r="B9930" s="10"/>
    </row>
    <row r="9931" spans="2:2">
      <c r="B9931" s="10"/>
    </row>
    <row r="9932" spans="2:2">
      <c r="B9932" s="10"/>
    </row>
    <row r="9933" spans="2:2">
      <c r="B9933" s="10"/>
    </row>
    <row r="9934" spans="2:2">
      <c r="B9934" s="10"/>
    </row>
    <row r="9935" spans="2:2">
      <c r="B9935" s="10"/>
    </row>
    <row r="9936" spans="2:2">
      <c r="B9936" s="10"/>
    </row>
    <row r="9937" spans="2:2">
      <c r="B9937" s="10"/>
    </row>
    <row r="9938" spans="2:2">
      <c r="B9938" s="10"/>
    </row>
    <row r="9939" spans="2:2">
      <c r="B9939" s="10"/>
    </row>
    <row r="9940" spans="2:2">
      <c r="B9940" s="10"/>
    </row>
    <row r="9941" spans="2:2">
      <c r="B9941" s="10"/>
    </row>
    <row r="9942" spans="2:2">
      <c r="B9942" s="10"/>
    </row>
    <row r="9943" spans="2:2">
      <c r="B9943" s="10"/>
    </row>
    <row r="9944" spans="2:2">
      <c r="B9944" s="10"/>
    </row>
    <row r="9945" spans="2:2">
      <c r="B9945" s="10"/>
    </row>
    <row r="9946" spans="2:2">
      <c r="B9946" s="10"/>
    </row>
    <row r="9947" spans="2:2">
      <c r="B9947" s="10"/>
    </row>
    <row r="9948" spans="2:2">
      <c r="B9948" s="10"/>
    </row>
    <row r="9949" spans="2:2">
      <c r="B9949" s="10"/>
    </row>
    <row r="9950" spans="2:2">
      <c r="B9950" s="10"/>
    </row>
    <row r="9951" spans="2:2">
      <c r="B9951" s="10"/>
    </row>
    <row r="9952" spans="2:2">
      <c r="B9952" s="10"/>
    </row>
    <row r="9953" spans="2:2">
      <c r="B9953" s="10"/>
    </row>
    <row r="9954" spans="2:2">
      <c r="B9954" s="10"/>
    </row>
    <row r="9955" spans="2:2">
      <c r="B9955" s="10"/>
    </row>
    <row r="9956" spans="2:2">
      <c r="B9956" s="10"/>
    </row>
    <row r="9957" spans="2:2">
      <c r="B9957" s="10"/>
    </row>
    <row r="9958" spans="2:2">
      <c r="B9958" s="10"/>
    </row>
    <row r="9959" spans="2:2">
      <c r="B9959" s="10"/>
    </row>
    <row r="9960" spans="2:2">
      <c r="B9960" s="10"/>
    </row>
    <row r="9961" spans="2:2">
      <c r="B9961" s="10"/>
    </row>
    <row r="9962" spans="2:2">
      <c r="B9962" s="10"/>
    </row>
    <row r="9963" spans="2:2">
      <c r="B9963" s="10"/>
    </row>
    <row r="9964" spans="2:2">
      <c r="B9964" s="10"/>
    </row>
    <row r="9965" spans="2:2">
      <c r="B9965" s="10"/>
    </row>
    <row r="9966" spans="2:2">
      <c r="B9966" s="10"/>
    </row>
    <row r="9967" spans="2:2">
      <c r="B9967" s="10"/>
    </row>
    <row r="9968" spans="2:2">
      <c r="B9968" s="10"/>
    </row>
    <row r="9969" spans="2:2">
      <c r="B9969" s="10"/>
    </row>
    <row r="9970" spans="2:2">
      <c r="B9970" s="10"/>
    </row>
    <row r="9971" spans="2:2">
      <c r="B9971" s="10"/>
    </row>
    <row r="9972" spans="2:2">
      <c r="B9972" s="10"/>
    </row>
    <row r="9973" spans="2:2">
      <c r="B9973" s="10"/>
    </row>
    <row r="9974" spans="2:2">
      <c r="B9974" s="10"/>
    </row>
    <row r="9975" spans="2:2">
      <c r="B9975" s="10"/>
    </row>
    <row r="9976" spans="2:2">
      <c r="B9976" s="10"/>
    </row>
    <row r="9977" spans="2:2">
      <c r="B9977" s="10"/>
    </row>
    <row r="9978" spans="2:2">
      <c r="B9978" s="10"/>
    </row>
    <row r="9979" spans="2:2">
      <c r="B9979" s="10"/>
    </row>
    <row r="9980" spans="2:2">
      <c r="B9980" s="10"/>
    </row>
    <row r="9981" spans="2:2">
      <c r="B9981" s="10"/>
    </row>
    <row r="9982" spans="2:2">
      <c r="B9982" s="10"/>
    </row>
    <row r="9983" spans="2:2">
      <c r="B9983" s="10"/>
    </row>
    <row r="9984" spans="2:2">
      <c r="B9984" s="10"/>
    </row>
    <row r="9985" spans="2:2">
      <c r="B9985" s="10"/>
    </row>
    <row r="9986" spans="2:2">
      <c r="B9986" s="10"/>
    </row>
    <row r="9987" spans="2:2">
      <c r="B9987" s="10"/>
    </row>
    <row r="9988" spans="2:2">
      <c r="B9988" s="10"/>
    </row>
    <row r="9989" spans="2:2">
      <c r="B9989" s="10"/>
    </row>
    <row r="9990" spans="2:2">
      <c r="B9990" s="10"/>
    </row>
    <row r="9991" spans="2:2">
      <c r="B9991" s="10"/>
    </row>
    <row r="9992" spans="2:2">
      <c r="B9992" s="10"/>
    </row>
    <row r="9993" spans="2:2">
      <c r="B9993" s="10"/>
    </row>
    <row r="9994" spans="2:2">
      <c r="B9994" s="10"/>
    </row>
    <row r="9995" spans="2:2">
      <c r="B9995" s="10"/>
    </row>
    <row r="9996" spans="2:2">
      <c r="B9996" s="10"/>
    </row>
    <row r="9997" spans="2:2">
      <c r="B9997" s="10"/>
    </row>
    <row r="9998" spans="2:2">
      <c r="B9998" s="10"/>
    </row>
    <row r="9999" spans="2:2">
      <c r="B9999" s="10"/>
    </row>
    <row r="10000" spans="2:2">
      <c r="B10000" s="10"/>
    </row>
    <row r="10001" spans="2:2">
      <c r="B10001" s="10"/>
    </row>
    <row r="10002" spans="2:2">
      <c r="B10002" s="10"/>
    </row>
    <row r="10003" spans="2:2">
      <c r="B10003" s="10"/>
    </row>
    <row r="10004" spans="2:2">
      <c r="B10004" s="10"/>
    </row>
    <row r="10005" spans="2:2">
      <c r="B10005" s="10"/>
    </row>
    <row r="10006" spans="2:2">
      <c r="B10006" s="10"/>
    </row>
    <row r="10007" spans="2:2">
      <c r="B10007" s="10"/>
    </row>
    <row r="10008" spans="2:2">
      <c r="B10008" s="10"/>
    </row>
    <row r="10009" spans="2:2">
      <c r="B10009" s="10"/>
    </row>
    <row r="10010" spans="2:2">
      <c r="B10010" s="10"/>
    </row>
    <row r="10011" spans="2:2">
      <c r="B10011" s="10"/>
    </row>
    <row r="10012" spans="2:2">
      <c r="B10012" s="10"/>
    </row>
    <row r="10013" spans="2:2">
      <c r="B10013" s="10"/>
    </row>
    <row r="10014" spans="2:2">
      <c r="B10014" s="10"/>
    </row>
    <row r="10015" spans="2:2">
      <c r="B10015" s="10"/>
    </row>
    <row r="10016" spans="2:2">
      <c r="B10016" s="10"/>
    </row>
    <row r="10017" spans="2:2">
      <c r="B10017" s="10"/>
    </row>
    <row r="10018" spans="2:2">
      <c r="B10018" s="10"/>
    </row>
    <row r="10019" spans="2:2">
      <c r="B10019" s="10"/>
    </row>
    <row r="10020" spans="2:2">
      <c r="B10020" s="10"/>
    </row>
    <row r="10021" spans="2:2">
      <c r="B10021" s="10"/>
    </row>
    <row r="10022" spans="2:2">
      <c r="B10022" s="10"/>
    </row>
    <row r="10023" spans="2:2">
      <c r="B10023" s="10"/>
    </row>
    <row r="10024" spans="2:2">
      <c r="B10024" s="10"/>
    </row>
    <row r="10025" spans="2:2">
      <c r="B10025" s="10"/>
    </row>
    <row r="10026" spans="2:2">
      <c r="B10026" s="10"/>
    </row>
    <row r="10027" spans="2:2">
      <c r="B10027" s="10"/>
    </row>
    <row r="10028" spans="2:2">
      <c r="B10028" s="10"/>
    </row>
    <row r="10029" spans="2:2">
      <c r="B10029" s="10"/>
    </row>
    <row r="10030" spans="2:2">
      <c r="B10030" s="10"/>
    </row>
    <row r="10031" spans="2:2">
      <c r="B10031" s="10"/>
    </row>
    <row r="10032" spans="2:2">
      <c r="B10032" s="10"/>
    </row>
    <row r="10033" spans="2:2">
      <c r="B10033" s="10"/>
    </row>
    <row r="10034" spans="2:2">
      <c r="B10034" s="10"/>
    </row>
    <row r="10035" spans="2:2">
      <c r="B10035" s="10"/>
    </row>
    <row r="10036" spans="2:2">
      <c r="B10036" s="10"/>
    </row>
    <row r="10037" spans="2:2">
      <c r="B10037" s="10"/>
    </row>
    <row r="10038" spans="2:2">
      <c r="B10038" s="10"/>
    </row>
    <row r="10039" spans="2:2">
      <c r="B10039" s="10"/>
    </row>
    <row r="10040" spans="2:2">
      <c r="B10040" s="10"/>
    </row>
    <row r="10041" spans="2:2">
      <c r="B10041" s="10"/>
    </row>
    <row r="10042" spans="2:2">
      <c r="B10042" s="10"/>
    </row>
    <row r="10043" spans="2:2">
      <c r="B10043" s="10"/>
    </row>
    <row r="10044" spans="2:2">
      <c r="B10044" s="10"/>
    </row>
    <row r="10045" spans="2:2">
      <c r="B10045" s="10"/>
    </row>
    <row r="10046" spans="2:2">
      <c r="B10046" s="10"/>
    </row>
    <row r="10047" spans="2:2">
      <c r="B10047" s="10"/>
    </row>
    <row r="10048" spans="2:2">
      <c r="B10048" s="10"/>
    </row>
    <row r="10049" spans="2:2">
      <c r="B10049" s="10"/>
    </row>
    <row r="10050" spans="2:2">
      <c r="B10050" s="10"/>
    </row>
    <row r="10051" spans="2:2">
      <c r="B10051" s="10"/>
    </row>
    <row r="10052" spans="2:2">
      <c r="B10052" s="10"/>
    </row>
    <row r="10053" spans="2:2">
      <c r="B10053" s="10"/>
    </row>
    <row r="10054" spans="2:2">
      <c r="B10054" s="10"/>
    </row>
    <row r="10055" spans="2:2">
      <c r="B10055" s="10"/>
    </row>
    <row r="10056" spans="2:2">
      <c r="B10056" s="10"/>
    </row>
    <row r="10057" spans="2:2">
      <c r="B10057" s="10"/>
    </row>
    <row r="10058" spans="2:2">
      <c r="B10058" s="10"/>
    </row>
    <row r="10059" spans="2:2">
      <c r="B10059" s="10"/>
    </row>
    <row r="10060" spans="2:2">
      <c r="B10060" s="10"/>
    </row>
    <row r="10061" spans="2:2">
      <c r="B10061" s="10"/>
    </row>
    <row r="10062" spans="2:2">
      <c r="B10062" s="10"/>
    </row>
    <row r="10063" spans="2:2">
      <c r="B10063" s="10"/>
    </row>
    <row r="10064" spans="2:2">
      <c r="B10064" s="10"/>
    </row>
    <row r="10065" spans="2:2">
      <c r="B10065" s="10"/>
    </row>
    <row r="10066" spans="2:2">
      <c r="B10066" s="10"/>
    </row>
    <row r="10067" spans="2:2">
      <c r="B10067" s="10"/>
    </row>
    <row r="10068" spans="2:2">
      <c r="B10068" s="10"/>
    </row>
    <row r="10069" spans="2:2">
      <c r="B10069" s="10"/>
    </row>
    <row r="10070" spans="2:2">
      <c r="B10070" s="10"/>
    </row>
    <row r="10071" spans="2:2">
      <c r="B10071" s="10"/>
    </row>
    <row r="10072" spans="2:2">
      <c r="B10072" s="10"/>
    </row>
    <row r="10073" spans="2:2">
      <c r="B10073" s="10"/>
    </row>
    <row r="10074" spans="2:2">
      <c r="B10074" s="10"/>
    </row>
    <row r="10075" spans="2:2">
      <c r="B10075" s="10"/>
    </row>
    <row r="10076" spans="2:2">
      <c r="B10076" s="10"/>
    </row>
    <row r="10077" spans="2:2">
      <c r="B10077" s="10"/>
    </row>
    <row r="10078" spans="2:2">
      <c r="B10078" s="10"/>
    </row>
    <row r="10079" spans="2:2">
      <c r="B10079" s="10"/>
    </row>
    <row r="10080" spans="2:2">
      <c r="B10080" s="10"/>
    </row>
    <row r="10081" spans="2:2">
      <c r="B10081" s="10"/>
    </row>
    <row r="10082" spans="2:2">
      <c r="B10082" s="10"/>
    </row>
    <row r="10083" spans="2:2">
      <c r="B10083" s="10"/>
    </row>
    <row r="10084" spans="2:2">
      <c r="B10084" s="10"/>
    </row>
    <row r="10085" spans="2:2">
      <c r="B10085" s="10"/>
    </row>
    <row r="10086" spans="2:2">
      <c r="B10086" s="10"/>
    </row>
    <row r="10087" spans="2:2">
      <c r="B10087" s="10"/>
    </row>
    <row r="10088" spans="2:2">
      <c r="B10088" s="10"/>
    </row>
    <row r="10089" spans="2:2">
      <c r="B10089" s="10"/>
    </row>
    <row r="10090" spans="2:2">
      <c r="B10090" s="10"/>
    </row>
    <row r="10091" spans="2:2">
      <c r="B10091" s="10"/>
    </row>
    <row r="10092" spans="2:2">
      <c r="B10092" s="10"/>
    </row>
    <row r="10093" spans="2:2">
      <c r="B10093" s="10"/>
    </row>
    <row r="10094" spans="2:2">
      <c r="B10094" s="10"/>
    </row>
    <row r="10095" spans="2:2">
      <c r="B10095" s="10"/>
    </row>
    <row r="10096" spans="2:2">
      <c r="B10096" s="10"/>
    </row>
    <row r="10097" spans="2:2">
      <c r="B10097" s="10"/>
    </row>
    <row r="10098" spans="2:2">
      <c r="B10098" s="10"/>
    </row>
    <row r="10099" spans="2:2">
      <c r="B10099" s="10"/>
    </row>
    <row r="10100" spans="2:2">
      <c r="B10100" s="10"/>
    </row>
    <row r="10101" spans="2:2">
      <c r="B10101" s="10"/>
    </row>
    <row r="10102" spans="2:2">
      <c r="B10102" s="10"/>
    </row>
    <row r="10103" spans="2:2">
      <c r="B10103" s="10"/>
    </row>
    <row r="10104" spans="2:2">
      <c r="B10104" s="10"/>
    </row>
    <row r="10105" spans="2:2">
      <c r="B10105" s="10"/>
    </row>
    <row r="10106" spans="2:2">
      <c r="B10106" s="10"/>
    </row>
    <row r="10107" spans="2:2">
      <c r="B10107" s="10"/>
    </row>
    <row r="10108" spans="2:2">
      <c r="B10108" s="10"/>
    </row>
    <row r="10109" spans="2:2">
      <c r="B10109" s="10"/>
    </row>
    <row r="10110" spans="2:2">
      <c r="B10110" s="10"/>
    </row>
    <row r="10111" spans="2:2">
      <c r="B10111" s="10"/>
    </row>
    <row r="10112" spans="2:2">
      <c r="B10112" s="10"/>
    </row>
    <row r="10113" spans="2:2">
      <c r="B10113" s="10"/>
    </row>
    <row r="10114" spans="2:2">
      <c r="B10114" s="10"/>
    </row>
    <row r="10115" spans="2:2">
      <c r="B10115" s="10"/>
    </row>
    <row r="10116" spans="2:2">
      <c r="B10116" s="10"/>
    </row>
    <row r="10117" spans="2:2">
      <c r="B10117" s="10"/>
    </row>
    <row r="10118" spans="2:2">
      <c r="B10118" s="10"/>
    </row>
    <row r="10119" spans="2:2">
      <c r="B10119" s="10"/>
    </row>
    <row r="10120" spans="2:2">
      <c r="B10120" s="10"/>
    </row>
    <row r="10121" spans="2:2">
      <c r="B10121" s="10"/>
    </row>
    <row r="10122" spans="2:2">
      <c r="B10122" s="10"/>
    </row>
    <row r="10123" spans="2:2">
      <c r="B10123" s="10"/>
    </row>
    <row r="10124" spans="2:2">
      <c r="B10124" s="10"/>
    </row>
    <row r="10125" spans="2:2">
      <c r="B10125" s="10"/>
    </row>
    <row r="10126" spans="2:2">
      <c r="B10126" s="10"/>
    </row>
    <row r="10127" spans="2:2">
      <c r="B10127" s="10"/>
    </row>
    <row r="10128" spans="2:2">
      <c r="B10128" s="10"/>
    </row>
    <row r="10129" spans="2:2">
      <c r="B10129" s="10"/>
    </row>
    <row r="10130" spans="2:2">
      <c r="B10130" s="10"/>
    </row>
    <row r="10131" spans="2:2">
      <c r="B10131" s="10"/>
    </row>
    <row r="10132" spans="2:2">
      <c r="B10132" s="10"/>
    </row>
    <row r="10133" spans="2:2">
      <c r="B10133" s="10"/>
    </row>
    <row r="10134" spans="2:2">
      <c r="B10134" s="10"/>
    </row>
    <row r="10135" spans="2:2">
      <c r="B10135" s="10"/>
    </row>
    <row r="10136" spans="2:2">
      <c r="B10136" s="10"/>
    </row>
    <row r="10137" spans="2:2">
      <c r="B10137" s="10"/>
    </row>
    <row r="10138" spans="2:2">
      <c r="B10138" s="10"/>
    </row>
    <row r="10139" spans="2:2">
      <c r="B10139" s="10"/>
    </row>
    <row r="10140" spans="2:2">
      <c r="B10140" s="10"/>
    </row>
    <row r="10141" spans="2:2">
      <c r="B10141" s="10"/>
    </row>
    <row r="10142" spans="2:2">
      <c r="B10142" s="10"/>
    </row>
    <row r="10143" spans="2:2">
      <c r="B10143" s="10"/>
    </row>
    <row r="10144" spans="2:2">
      <c r="B10144" s="10"/>
    </row>
    <row r="10145" spans="2:2">
      <c r="B10145" s="10"/>
    </row>
    <row r="10146" spans="2:2">
      <c r="B10146" s="10"/>
    </row>
    <row r="10147" spans="2:2">
      <c r="B10147" s="10"/>
    </row>
    <row r="10148" spans="2:2">
      <c r="B10148" s="10"/>
    </row>
    <row r="10149" spans="2:2">
      <c r="B10149" s="10"/>
    </row>
    <row r="10150" spans="2:2">
      <c r="B10150" s="10"/>
    </row>
    <row r="10151" spans="2:2">
      <c r="B10151" s="10"/>
    </row>
    <row r="10152" spans="2:2">
      <c r="B10152" s="10"/>
    </row>
    <row r="10153" spans="2:2">
      <c r="B10153" s="10"/>
    </row>
    <row r="10154" spans="2:2">
      <c r="B10154" s="10"/>
    </row>
    <row r="10155" spans="2:2">
      <c r="B10155" s="10"/>
    </row>
    <row r="10156" spans="2:2">
      <c r="B10156" s="10"/>
    </row>
    <row r="10157" spans="2:2">
      <c r="B10157" s="10"/>
    </row>
    <row r="10158" spans="2:2">
      <c r="B10158" s="10"/>
    </row>
    <row r="10159" spans="2:2">
      <c r="B10159" s="10"/>
    </row>
    <row r="10160" spans="2:2">
      <c r="B10160" s="10"/>
    </row>
    <row r="10161" spans="2:2">
      <c r="B10161" s="10"/>
    </row>
    <row r="10162" spans="2:2">
      <c r="B10162" s="10"/>
    </row>
    <row r="10163" spans="2:2">
      <c r="B10163" s="10"/>
    </row>
    <row r="10164" spans="2:2">
      <c r="B10164" s="10"/>
    </row>
    <row r="10165" spans="2:2">
      <c r="B10165" s="10"/>
    </row>
    <row r="10166" spans="2:2">
      <c r="B10166" s="10"/>
    </row>
    <row r="10167" spans="2:2">
      <c r="B10167" s="10"/>
    </row>
    <row r="10168" spans="2:2">
      <c r="B10168" s="10"/>
    </row>
    <row r="10169" spans="2:2">
      <c r="B10169" s="10"/>
    </row>
    <row r="10170" spans="2:2">
      <c r="B10170" s="10"/>
    </row>
    <row r="10171" spans="2:2">
      <c r="B10171" s="10"/>
    </row>
    <row r="10172" spans="2:2">
      <c r="B10172" s="10"/>
    </row>
    <row r="10173" spans="2:2">
      <c r="B10173" s="10"/>
    </row>
    <row r="10174" spans="2:2">
      <c r="B10174" s="10"/>
    </row>
    <row r="10175" spans="2:2">
      <c r="B10175" s="10"/>
    </row>
    <row r="10176" spans="2:2">
      <c r="B10176" s="10"/>
    </row>
    <row r="10177" spans="2:2">
      <c r="B10177" s="10"/>
    </row>
    <row r="10178" spans="2:2">
      <c r="B10178" s="10"/>
    </row>
    <row r="10179" spans="2:2">
      <c r="B10179" s="10"/>
    </row>
    <row r="10180" spans="2:2">
      <c r="B10180" s="10"/>
    </row>
    <row r="10181" spans="2:2">
      <c r="B10181" s="10"/>
    </row>
    <row r="10182" spans="2:2">
      <c r="B10182" s="10"/>
    </row>
    <row r="10183" spans="2:2">
      <c r="B10183" s="10"/>
    </row>
    <row r="10184" spans="2:2">
      <c r="B10184" s="10"/>
    </row>
    <row r="10185" spans="2:2">
      <c r="B10185" s="10"/>
    </row>
    <row r="10186" spans="2:2">
      <c r="B10186" s="10"/>
    </row>
    <row r="10187" spans="2:2">
      <c r="B10187" s="10"/>
    </row>
    <row r="10188" spans="2:2">
      <c r="B10188" s="10"/>
    </row>
    <row r="10189" spans="2:2">
      <c r="B10189" s="10"/>
    </row>
    <row r="10190" spans="2:2">
      <c r="B10190" s="10"/>
    </row>
    <row r="10191" spans="2:2">
      <c r="B10191" s="10"/>
    </row>
    <row r="10192" spans="2:2">
      <c r="B10192" s="10"/>
    </row>
    <row r="10193" spans="2:2">
      <c r="B10193" s="10"/>
    </row>
    <row r="10194" spans="2:2">
      <c r="B10194" s="10"/>
    </row>
    <row r="10195" spans="2:2">
      <c r="B10195" s="10"/>
    </row>
    <row r="10196" spans="2:2">
      <c r="B10196" s="10"/>
    </row>
    <row r="10197" spans="2:2">
      <c r="B10197" s="10"/>
    </row>
    <row r="10198" spans="2:2">
      <c r="B10198" s="10"/>
    </row>
    <row r="10199" spans="2:2">
      <c r="B10199" s="10"/>
    </row>
    <row r="10200" spans="2:2">
      <c r="B10200" s="10"/>
    </row>
    <row r="10201" spans="2:2">
      <c r="B10201" s="10"/>
    </row>
    <row r="10202" spans="2:2">
      <c r="B10202" s="10"/>
    </row>
    <row r="10203" spans="2:2">
      <c r="B10203" s="10"/>
    </row>
    <row r="10204" spans="2:2">
      <c r="B10204" s="10"/>
    </row>
    <row r="10205" spans="2:2">
      <c r="B10205" s="10"/>
    </row>
    <row r="10206" spans="2:2">
      <c r="B10206" s="10"/>
    </row>
    <row r="10207" spans="2:2">
      <c r="B10207" s="10"/>
    </row>
    <row r="10208" spans="2:2">
      <c r="B10208" s="10"/>
    </row>
    <row r="10209" spans="2:2">
      <c r="B10209" s="10"/>
    </row>
    <row r="10210" spans="2:2">
      <c r="B10210" s="10"/>
    </row>
    <row r="10211" spans="2:2">
      <c r="B10211" s="10"/>
    </row>
    <row r="10212" spans="2:2">
      <c r="B10212" s="10"/>
    </row>
    <row r="10213" spans="2:2">
      <c r="B10213" s="10"/>
    </row>
    <row r="10214" spans="2:2">
      <c r="B10214" s="10"/>
    </row>
    <row r="10215" spans="2:2">
      <c r="B10215" s="10"/>
    </row>
    <row r="10216" spans="2:2">
      <c r="B10216" s="10"/>
    </row>
    <row r="10217" spans="2:2">
      <c r="B10217" s="10"/>
    </row>
    <row r="10218" spans="2:2">
      <c r="B10218" s="10"/>
    </row>
    <row r="10219" spans="2:2">
      <c r="B10219" s="10"/>
    </row>
    <row r="10220" spans="2:2">
      <c r="B10220" s="10"/>
    </row>
    <row r="10221" spans="2:2">
      <c r="B10221" s="10"/>
    </row>
    <row r="10222" spans="2:2">
      <c r="B10222" s="10"/>
    </row>
    <row r="10223" spans="2:2">
      <c r="B10223" s="10"/>
    </row>
    <row r="10224" spans="2:2">
      <c r="B10224" s="10"/>
    </row>
    <row r="10225" spans="2:2">
      <c r="B10225" s="10"/>
    </row>
    <row r="10226" spans="2:2">
      <c r="B10226" s="10"/>
    </row>
    <row r="10227" spans="2:2">
      <c r="B10227" s="10"/>
    </row>
    <row r="10228" spans="2:2">
      <c r="B10228" s="10"/>
    </row>
    <row r="10229" spans="2:2">
      <c r="B10229" s="10"/>
    </row>
    <row r="10230" spans="2:2">
      <c r="B10230" s="10"/>
    </row>
    <row r="10231" spans="2:2">
      <c r="B10231" s="10"/>
    </row>
    <row r="10232" spans="2:2">
      <c r="B10232" s="10"/>
    </row>
    <row r="10233" spans="2:2">
      <c r="B10233" s="10"/>
    </row>
    <row r="10234" spans="2:2">
      <c r="B10234" s="10"/>
    </row>
    <row r="10235" spans="2:2">
      <c r="B10235" s="10"/>
    </row>
    <row r="10236" spans="2:2">
      <c r="B10236" s="10"/>
    </row>
    <row r="10237" spans="2:2">
      <c r="B10237" s="10"/>
    </row>
    <row r="10238" spans="2:2">
      <c r="B10238" s="10"/>
    </row>
    <row r="10239" spans="2:2">
      <c r="B10239" s="10"/>
    </row>
    <row r="10240" spans="2:2">
      <c r="B10240" s="10"/>
    </row>
    <row r="10241" spans="2:2">
      <c r="B10241" s="10"/>
    </row>
    <row r="10242" spans="2:2">
      <c r="B10242" s="10"/>
    </row>
    <row r="10243" spans="2:2">
      <c r="B10243" s="10"/>
    </row>
    <row r="10244" spans="2:2">
      <c r="B10244" s="10"/>
    </row>
    <row r="10245" spans="2:2">
      <c r="B10245" s="10"/>
    </row>
    <row r="10246" spans="2:2">
      <c r="B10246" s="10"/>
    </row>
    <row r="10247" spans="2:2">
      <c r="B10247" s="10"/>
    </row>
    <row r="10248" spans="2:2">
      <c r="B10248" s="10"/>
    </row>
    <row r="10249" spans="2:2">
      <c r="B10249" s="10"/>
    </row>
    <row r="10250" spans="2:2">
      <c r="B10250" s="10"/>
    </row>
    <row r="10251" spans="2:2">
      <c r="B10251" s="10"/>
    </row>
    <row r="10252" spans="2:2">
      <c r="B10252" s="10"/>
    </row>
    <row r="10253" spans="2:2">
      <c r="B10253" s="10"/>
    </row>
    <row r="10254" spans="2:2">
      <c r="B10254" s="10"/>
    </row>
    <row r="10255" spans="2:2">
      <c r="B10255" s="10"/>
    </row>
    <row r="10256" spans="2:2">
      <c r="B10256" s="10"/>
    </row>
    <row r="10257" spans="2:2">
      <c r="B10257" s="10"/>
    </row>
    <row r="10258" spans="2:2">
      <c r="B10258" s="10"/>
    </row>
    <row r="10259" spans="2:2">
      <c r="B10259" s="10"/>
    </row>
    <row r="10260" spans="2:2">
      <c r="B10260" s="10"/>
    </row>
    <row r="10261" spans="2:2">
      <c r="B10261" s="10"/>
    </row>
    <row r="10262" spans="2:2">
      <c r="B10262" s="10"/>
    </row>
    <row r="10263" spans="2:2">
      <c r="B10263" s="10"/>
    </row>
    <row r="10264" spans="2:2">
      <c r="B10264" s="10"/>
    </row>
    <row r="10265" spans="2:2">
      <c r="B10265" s="10"/>
    </row>
    <row r="10266" spans="2:2">
      <c r="B10266" s="10"/>
    </row>
    <row r="10267" spans="2:2">
      <c r="B10267" s="10"/>
    </row>
    <row r="10268" spans="2:2">
      <c r="B10268" s="10"/>
    </row>
    <row r="10269" spans="2:2">
      <c r="B10269" s="10"/>
    </row>
    <row r="10270" spans="2:2">
      <c r="B10270" s="10"/>
    </row>
    <row r="10271" spans="2:2">
      <c r="B10271" s="10"/>
    </row>
    <row r="10272" spans="2:2">
      <c r="B10272" s="10"/>
    </row>
    <row r="10273" spans="2:2">
      <c r="B10273" s="10"/>
    </row>
    <row r="10274" spans="2:2">
      <c r="B10274" s="10"/>
    </row>
    <row r="10275" spans="2:2">
      <c r="B10275" s="10"/>
    </row>
    <row r="10276" spans="2:2">
      <c r="B10276" s="10"/>
    </row>
    <row r="10277" spans="2:2">
      <c r="B10277" s="10"/>
    </row>
    <row r="10278" spans="2:2">
      <c r="B10278" s="10"/>
    </row>
    <row r="10279" spans="2:2">
      <c r="B10279" s="10"/>
    </row>
    <row r="10280" spans="2:2">
      <c r="B10280" s="10"/>
    </row>
    <row r="10281" spans="2:2">
      <c r="B10281" s="10"/>
    </row>
    <row r="10282" spans="2:2">
      <c r="B10282" s="10"/>
    </row>
    <row r="10283" spans="2:2">
      <c r="B10283" s="10"/>
    </row>
    <row r="10284" spans="2:2">
      <c r="B10284" s="10"/>
    </row>
    <row r="10285" spans="2:2">
      <c r="B10285" s="10"/>
    </row>
    <row r="10286" spans="2:2">
      <c r="B10286" s="10"/>
    </row>
    <row r="10287" spans="2:2">
      <c r="B10287" s="10"/>
    </row>
    <row r="10288" spans="2:2">
      <c r="B10288" s="10"/>
    </row>
    <row r="10289" spans="2:2">
      <c r="B10289" s="10"/>
    </row>
    <row r="10290" spans="2:2">
      <c r="B10290" s="10"/>
    </row>
    <row r="10291" spans="2:2">
      <c r="B10291" s="10"/>
    </row>
    <row r="10292" spans="2:2">
      <c r="B10292" s="10"/>
    </row>
    <row r="10293" spans="2:2">
      <c r="B10293" s="10"/>
    </row>
    <row r="10294" spans="2:2">
      <c r="B10294" s="10"/>
    </row>
    <row r="10295" spans="2:2">
      <c r="B10295" s="10"/>
    </row>
    <row r="10296" spans="2:2">
      <c r="B10296" s="10"/>
    </row>
    <row r="10297" spans="2:2">
      <c r="B10297" s="10"/>
    </row>
    <row r="10298" spans="2:2">
      <c r="B10298" s="10"/>
    </row>
    <row r="10299" spans="2:2">
      <c r="B10299" s="10"/>
    </row>
    <row r="10300" spans="2:2">
      <c r="B10300" s="10"/>
    </row>
    <row r="10301" spans="2:2">
      <c r="B10301" s="10"/>
    </row>
    <row r="10302" spans="2:2">
      <c r="B10302" s="10"/>
    </row>
    <row r="10303" spans="2:2">
      <c r="B10303" s="10"/>
    </row>
    <row r="10304" spans="2:2">
      <c r="B10304" s="10"/>
    </row>
    <row r="10305" spans="2:2">
      <c r="B10305" s="10"/>
    </row>
    <row r="10306" spans="2:2">
      <c r="B10306" s="10"/>
    </row>
    <row r="10307" spans="2:2">
      <c r="B10307" s="10"/>
    </row>
    <row r="10308" spans="2:2">
      <c r="B10308" s="10"/>
    </row>
    <row r="10309" spans="2:2">
      <c r="B10309" s="10"/>
    </row>
    <row r="10310" spans="2:2">
      <c r="B10310" s="10"/>
    </row>
    <row r="10311" spans="2:2">
      <c r="B10311" s="10"/>
    </row>
    <row r="10312" spans="2:2">
      <c r="B10312" s="10"/>
    </row>
    <row r="10313" spans="2:2">
      <c r="B10313" s="10"/>
    </row>
    <row r="10314" spans="2:2">
      <c r="B10314" s="10"/>
    </row>
    <row r="10315" spans="2:2">
      <c r="B10315" s="10"/>
    </row>
    <row r="10316" spans="2:2">
      <c r="B10316" s="10"/>
    </row>
    <row r="10317" spans="2:2">
      <c r="B10317" s="10"/>
    </row>
    <row r="10318" spans="2:2">
      <c r="B10318" s="10"/>
    </row>
    <row r="10319" spans="2:2">
      <c r="B10319" s="10"/>
    </row>
    <row r="10320" spans="2:2">
      <c r="B10320" s="10"/>
    </row>
    <row r="10321" spans="2:2">
      <c r="B10321" s="10"/>
    </row>
    <row r="10322" spans="2:2">
      <c r="B10322" s="10"/>
    </row>
    <row r="10323" spans="2:2">
      <c r="B10323" s="10"/>
    </row>
    <row r="10324" spans="2:2">
      <c r="B10324" s="10"/>
    </row>
    <row r="10325" spans="2:2">
      <c r="B10325" s="10"/>
    </row>
    <row r="10326" spans="2:2">
      <c r="B10326" s="10"/>
    </row>
    <row r="10327" spans="2:2">
      <c r="B10327" s="10"/>
    </row>
    <row r="10328" spans="2:2">
      <c r="B10328" s="10"/>
    </row>
    <row r="10329" spans="2:2">
      <c r="B10329" s="10"/>
    </row>
    <row r="10330" spans="2:2">
      <c r="B10330" s="10"/>
    </row>
    <row r="10331" spans="2:2">
      <c r="B10331" s="10"/>
    </row>
    <row r="10332" spans="2:2">
      <c r="B10332" s="10"/>
    </row>
    <row r="10333" spans="2:2">
      <c r="B10333" s="10"/>
    </row>
    <row r="10334" spans="2:2">
      <c r="B10334" s="10"/>
    </row>
    <row r="10335" spans="2:2">
      <c r="B10335" s="10"/>
    </row>
    <row r="10336" spans="2:2">
      <c r="B10336" s="10"/>
    </row>
    <row r="10337" spans="2:2">
      <c r="B10337" s="10"/>
    </row>
    <row r="10338" spans="2:2">
      <c r="B10338" s="10"/>
    </row>
    <row r="10339" spans="2:2">
      <c r="B10339" s="10"/>
    </row>
    <row r="10340" spans="2:2">
      <c r="B10340" s="10"/>
    </row>
    <row r="10341" spans="2:2">
      <c r="B10341" s="10"/>
    </row>
    <row r="10342" spans="2:2">
      <c r="B10342" s="10"/>
    </row>
    <row r="10343" spans="2:2">
      <c r="B10343" s="10"/>
    </row>
    <row r="10344" spans="2:2">
      <c r="B10344" s="10"/>
    </row>
    <row r="10345" spans="2:2">
      <c r="B10345" s="10"/>
    </row>
    <row r="10346" spans="2:2">
      <c r="B10346" s="10"/>
    </row>
    <row r="10347" spans="2:2">
      <c r="B10347" s="10"/>
    </row>
    <row r="10348" spans="2:2">
      <c r="B10348" s="10"/>
    </row>
    <row r="10349" spans="2:2">
      <c r="B10349" s="10"/>
    </row>
    <row r="10350" spans="2:2">
      <c r="B10350" s="10"/>
    </row>
    <row r="10351" spans="2:2">
      <c r="B10351" s="10"/>
    </row>
    <row r="10352" spans="2:2">
      <c r="B10352" s="10"/>
    </row>
    <row r="10353" spans="2:2">
      <c r="B10353" s="10"/>
    </row>
    <row r="10354" spans="2:2">
      <c r="B10354" s="10"/>
    </row>
    <row r="10355" spans="2:2">
      <c r="B10355" s="10"/>
    </row>
    <row r="10356" spans="2:2">
      <c r="B10356" s="10"/>
    </row>
    <row r="10357" spans="2:2">
      <c r="B10357" s="10"/>
    </row>
    <row r="10358" spans="2:2">
      <c r="B10358" s="10"/>
    </row>
    <row r="10359" spans="2:2">
      <c r="B10359" s="10"/>
    </row>
    <row r="10360" spans="2:2">
      <c r="B10360" s="10"/>
    </row>
    <row r="10361" spans="2:2">
      <c r="B10361" s="10"/>
    </row>
    <row r="10362" spans="2:2">
      <c r="B10362" s="10"/>
    </row>
    <row r="10363" spans="2:2">
      <c r="B10363" s="10"/>
    </row>
    <row r="10364" spans="2:2">
      <c r="B10364" s="10"/>
    </row>
    <row r="10365" spans="2:2">
      <c r="B10365" s="10"/>
    </row>
    <row r="10366" spans="2:2">
      <c r="B10366" s="10"/>
    </row>
    <row r="10367" spans="2:2">
      <c r="B10367" s="10"/>
    </row>
    <row r="10368" spans="2:2">
      <c r="B10368" s="10"/>
    </row>
    <row r="10369" spans="2:2">
      <c r="B10369" s="10"/>
    </row>
    <row r="10370" spans="2:2">
      <c r="B10370" s="10"/>
    </row>
    <row r="10371" spans="2:2">
      <c r="B10371" s="10"/>
    </row>
    <row r="10372" spans="2:2">
      <c r="B10372" s="10"/>
    </row>
    <row r="10373" spans="2:2">
      <c r="B10373" s="10"/>
    </row>
    <row r="10374" spans="2:2">
      <c r="B10374" s="10"/>
    </row>
    <row r="10375" spans="2:2">
      <c r="B10375" s="10"/>
    </row>
    <row r="10376" spans="2:2">
      <c r="B10376" s="10"/>
    </row>
    <row r="10377" spans="2:2">
      <c r="B10377" s="10"/>
    </row>
    <row r="10378" spans="2:2">
      <c r="B10378" s="10"/>
    </row>
    <row r="10379" spans="2:2">
      <c r="B10379" s="10"/>
    </row>
    <row r="10380" spans="2:2">
      <c r="B10380" s="10"/>
    </row>
    <row r="10381" spans="2:2">
      <c r="B10381" s="10"/>
    </row>
    <row r="10382" spans="2:2">
      <c r="B10382" s="10"/>
    </row>
    <row r="10383" spans="2:2">
      <c r="B10383" s="10"/>
    </row>
    <row r="10384" spans="2:2">
      <c r="B10384" s="10"/>
    </row>
    <row r="10385" spans="2:2">
      <c r="B10385" s="10"/>
    </row>
    <row r="10386" spans="2:2">
      <c r="B10386" s="10"/>
    </row>
    <row r="10387" spans="2:2">
      <c r="B10387" s="10"/>
    </row>
    <row r="10388" spans="2:2">
      <c r="B10388" s="10"/>
    </row>
    <row r="10389" spans="2:2">
      <c r="B10389" s="10"/>
    </row>
    <row r="10390" spans="2:2">
      <c r="B10390" s="10"/>
    </row>
    <row r="10391" spans="2:2">
      <c r="B10391" s="10"/>
    </row>
    <row r="10392" spans="2:2">
      <c r="B10392" s="10"/>
    </row>
    <row r="10393" spans="2:2">
      <c r="B10393" s="10"/>
    </row>
    <row r="10394" spans="2:2">
      <c r="B10394" s="10"/>
    </row>
    <row r="10395" spans="2:2">
      <c r="B10395" s="10"/>
    </row>
    <row r="10396" spans="2:2">
      <c r="B10396" s="10"/>
    </row>
    <row r="10397" spans="2:2">
      <c r="B10397" s="10"/>
    </row>
    <row r="10398" spans="2:2">
      <c r="B10398" s="10"/>
    </row>
    <row r="10399" spans="2:2">
      <c r="B10399" s="10"/>
    </row>
    <row r="10400" spans="2:2">
      <c r="B10400" s="10"/>
    </row>
    <row r="10401" spans="2:2">
      <c r="B10401" s="10"/>
    </row>
    <row r="10402" spans="2:2">
      <c r="B10402" s="10"/>
    </row>
    <row r="10403" spans="2:2">
      <c r="B10403" s="10"/>
    </row>
    <row r="10404" spans="2:2">
      <c r="B10404" s="10"/>
    </row>
    <row r="10405" spans="2:2">
      <c r="B10405" s="10"/>
    </row>
    <row r="10406" spans="2:2">
      <c r="B10406" s="10"/>
    </row>
    <row r="10407" spans="2:2">
      <c r="B10407" s="10"/>
    </row>
    <row r="10408" spans="2:2">
      <c r="B10408" s="10"/>
    </row>
    <row r="10409" spans="2:2">
      <c r="B10409" s="10"/>
    </row>
    <row r="10410" spans="2:2">
      <c r="B10410" s="10"/>
    </row>
    <row r="10411" spans="2:2">
      <c r="B10411" s="10"/>
    </row>
    <row r="10412" spans="2:2">
      <c r="B10412" s="10"/>
    </row>
    <row r="10413" spans="2:2">
      <c r="B10413" s="10"/>
    </row>
    <row r="10414" spans="2:2">
      <c r="B10414" s="10"/>
    </row>
    <row r="10415" spans="2:2">
      <c r="B10415" s="10"/>
    </row>
    <row r="10416" spans="2:2">
      <c r="B10416" s="10"/>
    </row>
    <row r="10417" spans="2:2">
      <c r="B10417" s="10"/>
    </row>
    <row r="10418" spans="2:2">
      <c r="B10418" s="10"/>
    </row>
    <row r="10419" spans="2:2">
      <c r="B10419" s="10"/>
    </row>
    <row r="10420" spans="2:2">
      <c r="B10420" s="10"/>
    </row>
    <row r="10421" spans="2:2">
      <c r="B10421" s="10"/>
    </row>
    <row r="10422" spans="2:2">
      <c r="B10422" s="10"/>
    </row>
    <row r="10423" spans="2:2">
      <c r="B10423" s="10"/>
    </row>
    <row r="10424" spans="2:2">
      <c r="B10424" s="10"/>
    </row>
    <row r="10425" spans="2:2">
      <c r="B10425" s="10"/>
    </row>
    <row r="10426" spans="2:2">
      <c r="B10426" s="10"/>
    </row>
    <row r="10427" spans="2:2">
      <c r="B10427" s="10"/>
    </row>
    <row r="10428" spans="2:2">
      <c r="B10428" s="10"/>
    </row>
    <row r="10429" spans="2:2">
      <c r="B10429" s="10"/>
    </row>
    <row r="10430" spans="2:2">
      <c r="B10430" s="10"/>
    </row>
    <row r="10431" spans="2:2">
      <c r="B10431" s="10"/>
    </row>
    <row r="10432" spans="2:2">
      <c r="B10432" s="10"/>
    </row>
    <row r="10433" spans="2:2">
      <c r="B10433" s="10"/>
    </row>
    <row r="10434" spans="2:2">
      <c r="B10434" s="10"/>
    </row>
    <row r="10435" spans="2:2">
      <c r="B10435" s="10"/>
    </row>
    <row r="10436" spans="2:2">
      <c r="B10436" s="10"/>
    </row>
    <row r="10437" spans="2:2">
      <c r="B10437" s="10"/>
    </row>
    <row r="10438" spans="2:2">
      <c r="B10438" s="10"/>
    </row>
    <row r="10439" spans="2:2">
      <c r="B10439" s="10"/>
    </row>
    <row r="10440" spans="2:2">
      <c r="B10440" s="10"/>
    </row>
    <row r="10441" spans="2:2">
      <c r="B10441" s="10"/>
    </row>
    <row r="10442" spans="2:2">
      <c r="B10442" s="10"/>
    </row>
    <row r="10443" spans="2:2">
      <c r="B10443" s="10"/>
    </row>
    <row r="10444" spans="2:2">
      <c r="B10444" s="10"/>
    </row>
    <row r="10445" spans="2:2">
      <c r="B10445" s="10"/>
    </row>
    <row r="10446" spans="2:2">
      <c r="B10446" s="10"/>
    </row>
    <row r="10447" spans="2:2">
      <c r="B10447" s="10"/>
    </row>
    <row r="10448" spans="2:2">
      <c r="B10448" s="10"/>
    </row>
    <row r="10449" spans="2:2">
      <c r="B10449" s="10"/>
    </row>
    <row r="10450" spans="2:2">
      <c r="B10450" s="10"/>
    </row>
    <row r="10451" spans="2:2">
      <c r="B10451" s="10"/>
    </row>
    <row r="10452" spans="2:2">
      <c r="B10452" s="10"/>
    </row>
    <row r="10453" spans="2:2">
      <c r="B10453" s="10"/>
    </row>
    <row r="10454" spans="2:2">
      <c r="B10454" s="10"/>
    </row>
    <row r="10455" spans="2:2">
      <c r="B10455" s="10"/>
    </row>
    <row r="10456" spans="2:2">
      <c r="B10456" s="10"/>
    </row>
    <row r="10457" spans="2:2">
      <c r="B10457" s="10"/>
    </row>
    <row r="10458" spans="2:2">
      <c r="B10458" s="10"/>
    </row>
    <row r="10459" spans="2:2">
      <c r="B10459" s="10"/>
    </row>
    <row r="10460" spans="2:2">
      <c r="B10460" s="10"/>
    </row>
    <row r="10461" spans="2:2">
      <c r="B10461" s="10"/>
    </row>
    <row r="10462" spans="2:2">
      <c r="B10462" s="10"/>
    </row>
    <row r="10463" spans="2:2">
      <c r="B10463" s="10"/>
    </row>
    <row r="10464" spans="2:2">
      <c r="B10464" s="10"/>
    </row>
    <row r="10465" spans="2:2">
      <c r="B10465" s="10"/>
    </row>
    <row r="10466" spans="2:2">
      <c r="B10466" s="10"/>
    </row>
    <row r="10467" spans="2:2">
      <c r="B10467" s="10"/>
    </row>
    <row r="10468" spans="2:2">
      <c r="B10468" s="10"/>
    </row>
    <row r="10469" spans="2:2">
      <c r="B10469" s="10"/>
    </row>
    <row r="10470" spans="2:2">
      <c r="B10470" s="10"/>
    </row>
    <row r="10471" spans="2:2">
      <c r="B10471" s="10"/>
    </row>
    <row r="10472" spans="2:2">
      <c r="B10472" s="10"/>
    </row>
    <row r="10473" spans="2:2">
      <c r="B10473" s="10"/>
    </row>
    <row r="10474" spans="2:2">
      <c r="B10474" s="10"/>
    </row>
    <row r="10475" spans="2:2">
      <c r="B10475" s="10"/>
    </row>
    <row r="10476" spans="2:2">
      <c r="B10476" s="10"/>
    </row>
    <row r="10477" spans="2:2">
      <c r="B10477" s="10"/>
    </row>
    <row r="10478" spans="2:2">
      <c r="B10478" s="10"/>
    </row>
    <row r="10479" spans="2:2">
      <c r="B10479" s="10"/>
    </row>
    <row r="10480" spans="2:2">
      <c r="B10480" s="10"/>
    </row>
    <row r="10481" spans="2:2">
      <c r="B10481" s="10"/>
    </row>
    <row r="10482" spans="2:2">
      <c r="B10482" s="10"/>
    </row>
    <row r="10483" spans="2:2">
      <c r="B10483" s="10"/>
    </row>
    <row r="10484" spans="2:2">
      <c r="B10484" s="10"/>
    </row>
    <row r="10485" spans="2:2">
      <c r="B10485" s="10"/>
    </row>
    <row r="10486" spans="2:2">
      <c r="B10486" s="10"/>
    </row>
    <row r="10487" spans="2:2">
      <c r="B10487" s="10"/>
    </row>
    <row r="10488" spans="2:2">
      <c r="B10488" s="10"/>
    </row>
    <row r="10489" spans="2:2">
      <c r="B10489" s="10"/>
    </row>
    <row r="10490" spans="2:2">
      <c r="B10490" s="10"/>
    </row>
    <row r="10491" spans="2:2">
      <c r="B10491" s="10"/>
    </row>
    <row r="10492" spans="2:2">
      <c r="B10492" s="10"/>
    </row>
    <row r="10493" spans="2:2">
      <c r="B10493" s="10"/>
    </row>
    <row r="10494" spans="2:2">
      <c r="B10494" s="10"/>
    </row>
    <row r="10495" spans="2:2">
      <c r="B10495" s="10"/>
    </row>
    <row r="10496" spans="2:2">
      <c r="B10496" s="10"/>
    </row>
    <row r="10497" spans="2:2">
      <c r="B10497" s="10"/>
    </row>
    <row r="10498" spans="2:2">
      <c r="B10498" s="10"/>
    </row>
    <row r="10499" spans="2:2">
      <c r="B10499" s="10"/>
    </row>
    <row r="10500" spans="2:2">
      <c r="B10500" s="10"/>
    </row>
    <row r="10501" spans="2:2">
      <c r="B10501" s="10"/>
    </row>
    <row r="10502" spans="2:2">
      <c r="B10502" s="10"/>
    </row>
    <row r="10503" spans="2:2">
      <c r="B10503" s="10"/>
    </row>
    <row r="10504" spans="2:2">
      <c r="B10504" s="10"/>
    </row>
    <row r="10505" spans="2:2">
      <c r="B10505" s="10"/>
    </row>
    <row r="10506" spans="2:2">
      <c r="B10506" s="10"/>
    </row>
    <row r="10507" spans="2:2">
      <c r="B10507" s="10"/>
    </row>
    <row r="10508" spans="2:2">
      <c r="B10508" s="10"/>
    </row>
    <row r="10509" spans="2:2">
      <c r="B10509" s="10"/>
    </row>
    <row r="10510" spans="2:2">
      <c r="B10510" s="10"/>
    </row>
    <row r="10511" spans="2:2">
      <c r="B10511" s="10"/>
    </row>
    <row r="10512" spans="2:2">
      <c r="B10512" s="10"/>
    </row>
    <row r="10513" spans="2:2">
      <c r="B10513" s="10"/>
    </row>
    <row r="10514" spans="2:2">
      <c r="B10514" s="10"/>
    </row>
    <row r="10515" spans="2:2">
      <c r="B10515" s="10"/>
    </row>
    <row r="10516" spans="2:2">
      <c r="B10516" s="10"/>
    </row>
    <row r="10517" spans="2:2">
      <c r="B10517" s="10"/>
    </row>
    <row r="10518" spans="2:2">
      <c r="B10518" s="10"/>
    </row>
    <row r="10519" spans="2:2">
      <c r="B10519" s="10"/>
    </row>
    <row r="10520" spans="2:2">
      <c r="B10520" s="10"/>
    </row>
    <row r="10521" spans="2:2">
      <c r="B10521" s="10"/>
    </row>
    <row r="10522" spans="2:2">
      <c r="B10522" s="10"/>
    </row>
    <row r="10523" spans="2:2">
      <c r="B10523" s="10"/>
    </row>
    <row r="10524" spans="2:2">
      <c r="B10524" s="10"/>
    </row>
    <row r="10525" spans="2:2">
      <c r="B10525" s="10"/>
    </row>
    <row r="10526" spans="2:2">
      <c r="B10526" s="10"/>
    </row>
    <row r="10527" spans="2:2">
      <c r="B10527" s="10"/>
    </row>
    <row r="10528" spans="2:2">
      <c r="B10528" s="10"/>
    </row>
    <row r="10529" spans="2:2">
      <c r="B10529" s="10"/>
    </row>
    <row r="10530" spans="2:2">
      <c r="B10530" s="10"/>
    </row>
    <row r="10531" spans="2:2">
      <c r="B10531" s="10"/>
    </row>
    <row r="10532" spans="2:2">
      <c r="B10532" s="10"/>
    </row>
    <row r="10533" spans="2:2">
      <c r="B10533" s="10"/>
    </row>
    <row r="10534" spans="2:2">
      <c r="B10534" s="10"/>
    </row>
    <row r="10535" spans="2:2">
      <c r="B10535" s="10"/>
    </row>
    <row r="10536" spans="2:2">
      <c r="B10536" s="10"/>
    </row>
    <row r="10537" spans="2:2">
      <c r="B10537" s="10"/>
    </row>
    <row r="10538" spans="2:2">
      <c r="B10538" s="10"/>
    </row>
    <row r="10539" spans="2:2">
      <c r="B10539" s="10"/>
    </row>
    <row r="10540" spans="2:2">
      <c r="B10540" s="10"/>
    </row>
    <row r="10541" spans="2:2">
      <c r="B10541" s="10"/>
    </row>
    <row r="10542" spans="2:2">
      <c r="B10542" s="10"/>
    </row>
    <row r="10543" spans="2:2">
      <c r="B10543" s="10"/>
    </row>
    <row r="10544" spans="2:2">
      <c r="B10544" s="10"/>
    </row>
    <row r="10545" spans="2:2">
      <c r="B10545" s="10"/>
    </row>
    <row r="10546" spans="2:2">
      <c r="B10546" s="10"/>
    </row>
    <row r="10547" spans="2:2">
      <c r="B10547" s="10"/>
    </row>
    <row r="10548" spans="2:2">
      <c r="B10548" s="10"/>
    </row>
    <row r="10549" spans="2:2">
      <c r="B10549" s="10"/>
    </row>
    <row r="10550" spans="2:2">
      <c r="B10550" s="10"/>
    </row>
    <row r="10551" spans="2:2">
      <c r="B10551" s="10"/>
    </row>
    <row r="10552" spans="2:2">
      <c r="B10552" s="10"/>
    </row>
    <row r="10553" spans="2:2">
      <c r="B10553" s="10"/>
    </row>
    <row r="10554" spans="2:2">
      <c r="B10554" s="10"/>
    </row>
    <row r="10555" spans="2:2">
      <c r="B10555" s="10"/>
    </row>
    <row r="10556" spans="2:2">
      <c r="B10556" s="10"/>
    </row>
    <row r="10557" spans="2:2">
      <c r="B10557" s="10"/>
    </row>
    <row r="10558" spans="2:2">
      <c r="B10558" s="10"/>
    </row>
    <row r="10559" spans="2:2">
      <c r="B10559" s="10"/>
    </row>
    <row r="10560" spans="2:2">
      <c r="B10560" s="10"/>
    </row>
    <row r="10561" spans="2:2">
      <c r="B10561" s="10"/>
    </row>
    <row r="10562" spans="2:2">
      <c r="B10562" s="10"/>
    </row>
    <row r="10563" spans="2:2">
      <c r="B10563" s="10"/>
    </row>
    <row r="10564" spans="2:2">
      <c r="B10564" s="10"/>
    </row>
    <row r="10565" spans="2:2">
      <c r="B10565" s="10"/>
    </row>
    <row r="10566" spans="2:2">
      <c r="B10566" s="10"/>
    </row>
    <row r="10567" spans="2:2">
      <c r="B10567" s="10"/>
    </row>
    <row r="10568" spans="2:2">
      <c r="B10568" s="10"/>
    </row>
    <row r="10569" spans="2:2">
      <c r="B10569" s="10"/>
    </row>
    <row r="10570" spans="2:2">
      <c r="B10570" s="10"/>
    </row>
    <row r="10571" spans="2:2">
      <c r="B10571" s="10"/>
    </row>
    <row r="10572" spans="2:2">
      <c r="B10572" s="10"/>
    </row>
    <row r="10573" spans="2:2">
      <c r="B10573" s="10"/>
    </row>
    <row r="10574" spans="2:2">
      <c r="B10574" s="10"/>
    </row>
    <row r="10575" spans="2:2">
      <c r="B10575" s="10"/>
    </row>
    <row r="10576" spans="2:2">
      <c r="B10576" s="10"/>
    </row>
    <row r="10577" spans="2:2">
      <c r="B10577" s="10"/>
    </row>
    <row r="10578" spans="2:2">
      <c r="B10578" s="10"/>
    </row>
    <row r="10579" spans="2:2">
      <c r="B10579" s="10"/>
    </row>
    <row r="10580" spans="2:2">
      <c r="B10580" s="10"/>
    </row>
    <row r="10581" spans="2:2">
      <c r="B10581" s="10"/>
    </row>
    <row r="10582" spans="2:2">
      <c r="B10582" s="10"/>
    </row>
    <row r="10583" spans="2:2">
      <c r="B10583" s="10"/>
    </row>
    <row r="10584" spans="2:2">
      <c r="B10584" s="10"/>
    </row>
    <row r="10585" spans="2:2">
      <c r="B10585" s="10"/>
    </row>
    <row r="10586" spans="2:2">
      <c r="B10586" s="10"/>
    </row>
    <row r="10587" spans="2:2">
      <c r="B10587" s="10"/>
    </row>
    <row r="10588" spans="2:2">
      <c r="B10588" s="10"/>
    </row>
    <row r="10589" spans="2:2">
      <c r="B10589" s="10"/>
    </row>
    <row r="10590" spans="2:2">
      <c r="B10590" s="10"/>
    </row>
    <row r="10591" spans="2:2">
      <c r="B10591" s="10"/>
    </row>
    <row r="10592" spans="2:2">
      <c r="B10592" s="10"/>
    </row>
    <row r="10593" spans="2:2">
      <c r="B10593" s="10"/>
    </row>
    <row r="10594" spans="2:2">
      <c r="B10594" s="10"/>
    </row>
    <row r="10595" spans="2:2">
      <c r="B10595" s="10"/>
    </row>
    <row r="10596" spans="2:2">
      <c r="B10596" s="10"/>
    </row>
    <row r="10597" spans="2:2">
      <c r="B10597" s="10"/>
    </row>
    <row r="10598" spans="2:2">
      <c r="B10598" s="10"/>
    </row>
    <row r="10599" spans="2:2">
      <c r="B10599" s="10"/>
    </row>
    <row r="10600" spans="2:2">
      <c r="B10600" s="10"/>
    </row>
    <row r="10601" spans="2:2">
      <c r="B10601" s="10"/>
    </row>
    <row r="10602" spans="2:2">
      <c r="B10602" s="10"/>
    </row>
    <row r="10603" spans="2:2">
      <c r="B10603" s="10"/>
    </row>
    <row r="10604" spans="2:2">
      <c r="B10604" s="10"/>
    </row>
    <row r="10605" spans="2:2">
      <c r="B10605" s="10"/>
    </row>
    <row r="10606" spans="2:2">
      <c r="B10606" s="10"/>
    </row>
    <row r="10607" spans="2:2">
      <c r="B10607" s="10"/>
    </row>
    <row r="10608" spans="2:2">
      <c r="B10608" s="10"/>
    </row>
    <row r="10609" spans="2:2">
      <c r="B10609" s="10"/>
    </row>
    <row r="10610" spans="2:2">
      <c r="B10610" s="10"/>
    </row>
    <row r="10611" spans="2:2">
      <c r="B10611" s="10"/>
    </row>
    <row r="10612" spans="2:2">
      <c r="B10612" s="10"/>
    </row>
    <row r="10613" spans="2:2">
      <c r="B10613" s="10"/>
    </row>
    <row r="10614" spans="2:2">
      <c r="B10614" s="10"/>
    </row>
    <row r="10615" spans="2:2">
      <c r="B10615" s="10"/>
    </row>
    <row r="10616" spans="2:2">
      <c r="B10616" s="10"/>
    </row>
    <row r="10617" spans="2:2">
      <c r="B10617" s="10"/>
    </row>
    <row r="10618" spans="2:2">
      <c r="B10618" s="10"/>
    </row>
    <row r="10619" spans="2:2">
      <c r="B10619" s="10"/>
    </row>
    <row r="10620" spans="2:2">
      <c r="B10620" s="10"/>
    </row>
    <row r="10621" spans="2:2">
      <c r="B10621" s="10"/>
    </row>
    <row r="10622" spans="2:2">
      <c r="B10622" s="10"/>
    </row>
    <row r="10623" spans="2:2">
      <c r="B10623" s="10"/>
    </row>
    <row r="10624" spans="2:2">
      <c r="B10624" s="10"/>
    </row>
    <row r="10625" spans="2:2">
      <c r="B10625" s="10"/>
    </row>
    <row r="10626" spans="2:2">
      <c r="B10626" s="10"/>
    </row>
    <row r="10627" spans="2:2">
      <c r="B10627" s="10"/>
    </row>
    <row r="10628" spans="2:2">
      <c r="B10628" s="10"/>
    </row>
    <row r="10629" spans="2:2">
      <c r="B10629" s="10"/>
    </row>
    <row r="10630" spans="2:2">
      <c r="B10630" s="10"/>
    </row>
    <row r="10631" spans="2:2">
      <c r="B10631" s="10"/>
    </row>
    <row r="10632" spans="2:2">
      <c r="B10632" s="10"/>
    </row>
    <row r="10633" spans="2:2">
      <c r="B10633" s="10"/>
    </row>
    <row r="10634" spans="2:2">
      <c r="B10634" s="10"/>
    </row>
    <row r="10635" spans="2:2">
      <c r="B10635" s="10"/>
    </row>
    <row r="10636" spans="2:2">
      <c r="B10636" s="10"/>
    </row>
    <row r="10637" spans="2:2">
      <c r="B10637" s="10"/>
    </row>
    <row r="10638" spans="2:2">
      <c r="B10638" s="10"/>
    </row>
    <row r="10639" spans="2:2">
      <c r="B10639" s="10"/>
    </row>
    <row r="10640" spans="2:2">
      <c r="B10640" s="10"/>
    </row>
    <row r="10641" spans="2:2">
      <c r="B10641" s="10"/>
    </row>
    <row r="10642" spans="2:2">
      <c r="B10642" s="10"/>
    </row>
    <row r="10643" spans="2:2">
      <c r="B10643" s="10"/>
    </row>
    <row r="10644" spans="2:2">
      <c r="B10644" s="10"/>
    </row>
    <row r="10645" spans="2:2">
      <c r="B10645" s="10"/>
    </row>
    <row r="10646" spans="2:2">
      <c r="B10646" s="10"/>
    </row>
    <row r="10647" spans="2:2">
      <c r="B10647" s="10"/>
    </row>
    <row r="10648" spans="2:2">
      <c r="B10648" s="10"/>
    </row>
    <row r="10649" spans="2:2">
      <c r="B10649" s="10"/>
    </row>
    <row r="10650" spans="2:2">
      <c r="B10650" s="10"/>
    </row>
    <row r="10651" spans="2:2">
      <c r="B10651" s="10"/>
    </row>
    <row r="10652" spans="2:2">
      <c r="B10652" s="10"/>
    </row>
    <row r="10653" spans="2:2">
      <c r="B10653" s="10"/>
    </row>
    <row r="10654" spans="2:2">
      <c r="B10654" s="10"/>
    </row>
    <row r="10655" spans="2:2">
      <c r="B10655" s="10"/>
    </row>
    <row r="10656" spans="2:2">
      <c r="B10656" s="10"/>
    </row>
    <row r="10657" spans="2:2">
      <c r="B10657" s="10"/>
    </row>
    <row r="10658" spans="2:2">
      <c r="B10658" s="10"/>
    </row>
    <row r="10659" spans="2:2">
      <c r="B10659" s="10"/>
    </row>
    <row r="10660" spans="2:2">
      <c r="B10660" s="10"/>
    </row>
    <row r="10661" spans="2:2">
      <c r="B10661" s="10"/>
    </row>
    <row r="10662" spans="2:2">
      <c r="B10662" s="10"/>
    </row>
    <row r="10663" spans="2:2">
      <c r="B10663" s="10"/>
    </row>
    <row r="10664" spans="2:2">
      <c r="B10664" s="10"/>
    </row>
    <row r="10665" spans="2:2">
      <c r="B10665" s="10"/>
    </row>
    <row r="10666" spans="2:2">
      <c r="B10666" s="10"/>
    </row>
    <row r="10667" spans="2:2">
      <c r="B10667" s="10"/>
    </row>
    <row r="10668" spans="2:2">
      <c r="B10668" s="10"/>
    </row>
    <row r="10669" spans="2:2">
      <c r="B10669" s="10"/>
    </row>
    <row r="10670" spans="2:2">
      <c r="B10670" s="10"/>
    </row>
    <row r="10671" spans="2:2">
      <c r="B10671" s="10"/>
    </row>
    <row r="10672" spans="2:2">
      <c r="B10672" s="10"/>
    </row>
    <row r="10673" spans="2:2">
      <c r="B10673" s="10"/>
    </row>
    <row r="10674" spans="2:2">
      <c r="B10674" s="10"/>
    </row>
    <row r="10675" spans="2:2">
      <c r="B10675" s="10"/>
    </row>
    <row r="10676" spans="2:2">
      <c r="B10676" s="10"/>
    </row>
    <row r="10677" spans="2:2">
      <c r="B10677" s="10"/>
    </row>
    <row r="10678" spans="2:2">
      <c r="B10678" s="10"/>
    </row>
    <row r="10679" spans="2:2">
      <c r="B10679" s="10"/>
    </row>
    <row r="10680" spans="2:2">
      <c r="B10680" s="10"/>
    </row>
    <row r="10681" spans="2:2">
      <c r="B10681" s="10"/>
    </row>
    <row r="10682" spans="2:2">
      <c r="B10682" s="10"/>
    </row>
    <row r="10683" spans="2:2">
      <c r="B10683" s="10"/>
    </row>
    <row r="10684" spans="2:2">
      <c r="B10684" s="10"/>
    </row>
    <row r="10685" spans="2:2">
      <c r="B10685" s="10"/>
    </row>
    <row r="10686" spans="2:2">
      <c r="B10686" s="10"/>
    </row>
    <row r="10687" spans="2:2">
      <c r="B10687" s="10"/>
    </row>
    <row r="10688" spans="2:2">
      <c r="B10688" s="10"/>
    </row>
    <row r="10689" spans="2:2">
      <c r="B10689" s="10"/>
    </row>
    <row r="10690" spans="2:2">
      <c r="B10690" s="10"/>
    </row>
    <row r="10691" spans="2:2">
      <c r="B10691" s="10"/>
    </row>
    <row r="10692" spans="2:2">
      <c r="B10692" s="10"/>
    </row>
    <row r="10693" spans="2:2">
      <c r="B10693" s="10"/>
    </row>
    <row r="10694" spans="2:2">
      <c r="B10694" s="10"/>
    </row>
    <row r="10695" spans="2:2">
      <c r="B10695" s="10"/>
    </row>
    <row r="10696" spans="2:2">
      <c r="B10696" s="10"/>
    </row>
    <row r="10697" spans="2:2">
      <c r="B10697" s="10"/>
    </row>
    <row r="10698" spans="2:2">
      <c r="B10698" s="10"/>
    </row>
    <row r="10699" spans="2:2">
      <c r="B10699" s="10"/>
    </row>
    <row r="10700" spans="2:2">
      <c r="B10700" s="10"/>
    </row>
    <row r="10701" spans="2:2">
      <c r="B10701" s="10"/>
    </row>
    <row r="10702" spans="2:2">
      <c r="B10702" s="10"/>
    </row>
    <row r="10703" spans="2:2">
      <c r="B10703" s="10"/>
    </row>
    <row r="10704" spans="2:2">
      <c r="B10704" s="10"/>
    </row>
    <row r="10705" spans="2:2">
      <c r="B10705" s="10"/>
    </row>
    <row r="10706" spans="2:2">
      <c r="B10706" s="10"/>
    </row>
    <row r="10707" spans="2:2">
      <c r="B10707" s="10"/>
    </row>
    <row r="10708" spans="2:2">
      <c r="B10708" s="10"/>
    </row>
    <row r="10709" spans="2:2">
      <c r="B10709" s="10"/>
    </row>
    <row r="10710" spans="2:2">
      <c r="B10710" s="10"/>
    </row>
    <row r="10711" spans="2:2">
      <c r="B10711" s="10"/>
    </row>
    <row r="10712" spans="2:2">
      <c r="B10712" s="10"/>
    </row>
    <row r="10713" spans="2:2">
      <c r="B10713" s="10"/>
    </row>
    <row r="10714" spans="2:2">
      <c r="B10714" s="10"/>
    </row>
    <row r="10715" spans="2:2">
      <c r="B10715" s="10"/>
    </row>
    <row r="10716" spans="2:2">
      <c r="B10716" s="10"/>
    </row>
    <row r="10717" spans="2:2">
      <c r="B10717" s="10"/>
    </row>
    <row r="10718" spans="2:2">
      <c r="B10718" s="10"/>
    </row>
    <row r="10719" spans="2:2">
      <c r="B10719" s="10"/>
    </row>
    <row r="10720" spans="2:2">
      <c r="B10720" s="10"/>
    </row>
    <row r="10721" spans="2:2">
      <c r="B10721" s="10"/>
    </row>
    <row r="10722" spans="2:2">
      <c r="B10722" s="10"/>
    </row>
    <row r="10723" spans="2:2">
      <c r="B10723" s="10"/>
    </row>
    <row r="10724" spans="2:2">
      <c r="B10724" s="10"/>
    </row>
    <row r="10725" spans="2:2">
      <c r="B10725" s="10"/>
    </row>
    <row r="10726" spans="2:2">
      <c r="B10726" s="10"/>
    </row>
    <row r="10727" spans="2:2">
      <c r="B10727" s="10"/>
    </row>
    <row r="10728" spans="2:2">
      <c r="B10728" s="10"/>
    </row>
    <row r="10729" spans="2:2">
      <c r="B10729" s="10"/>
    </row>
    <row r="10730" spans="2:2">
      <c r="B10730" s="10"/>
    </row>
    <row r="10731" spans="2:2">
      <c r="B10731" s="10"/>
    </row>
    <row r="10732" spans="2:2">
      <c r="B10732" s="10"/>
    </row>
    <row r="10733" spans="2:2">
      <c r="B10733" s="10"/>
    </row>
    <row r="10734" spans="2:2">
      <c r="B10734" s="10"/>
    </row>
    <row r="10735" spans="2:2">
      <c r="B10735" s="10"/>
    </row>
    <row r="10736" spans="2:2">
      <c r="B10736" s="10"/>
    </row>
    <row r="10737" spans="2:2">
      <c r="B10737" s="10"/>
    </row>
    <row r="10738" spans="2:2">
      <c r="B10738" s="10"/>
    </row>
    <row r="10739" spans="2:2">
      <c r="B10739" s="10"/>
    </row>
    <row r="10740" spans="2:2">
      <c r="B10740" s="10"/>
    </row>
    <row r="10741" spans="2:2">
      <c r="B10741" s="10"/>
    </row>
    <row r="10742" spans="2:2">
      <c r="B10742" s="10"/>
    </row>
    <row r="10743" spans="2:2">
      <c r="B10743" s="10"/>
    </row>
    <row r="10744" spans="2:2">
      <c r="B10744" s="10"/>
    </row>
    <row r="10745" spans="2:2">
      <c r="B10745" s="10"/>
    </row>
    <row r="10746" spans="2:2">
      <c r="B10746" s="10"/>
    </row>
    <row r="10747" spans="2:2">
      <c r="B10747" s="10"/>
    </row>
    <row r="10748" spans="2:2">
      <c r="B10748" s="10"/>
    </row>
    <row r="10749" spans="2:2">
      <c r="B10749" s="10"/>
    </row>
    <row r="10750" spans="2:2">
      <c r="B10750" s="10"/>
    </row>
    <row r="10751" spans="2:2">
      <c r="B10751" s="10"/>
    </row>
    <row r="10752" spans="2:2">
      <c r="B10752" s="10"/>
    </row>
    <row r="10753" spans="2:2">
      <c r="B10753" s="10"/>
    </row>
    <row r="10754" spans="2:2">
      <c r="B10754" s="10"/>
    </row>
    <row r="10755" spans="2:2">
      <c r="B10755" s="10"/>
    </row>
    <row r="10756" spans="2:2">
      <c r="B10756" s="10"/>
    </row>
    <row r="10757" spans="2:2">
      <c r="B10757" s="10"/>
    </row>
    <row r="10758" spans="2:2">
      <c r="B10758" s="10"/>
    </row>
    <row r="10759" spans="2:2">
      <c r="B10759" s="10"/>
    </row>
    <row r="10760" spans="2:2">
      <c r="B10760" s="10"/>
    </row>
    <row r="10761" spans="2:2">
      <c r="B10761" s="10"/>
    </row>
    <row r="10762" spans="2:2">
      <c r="B10762" s="10"/>
    </row>
    <row r="10763" spans="2:2">
      <c r="B10763" s="10"/>
    </row>
    <row r="10764" spans="2:2">
      <c r="B10764" s="10"/>
    </row>
    <row r="10765" spans="2:2">
      <c r="B10765" s="10"/>
    </row>
    <row r="10766" spans="2:2">
      <c r="B10766" s="10"/>
    </row>
    <row r="10767" spans="2:2">
      <c r="B10767" s="10"/>
    </row>
    <row r="10768" spans="2:2">
      <c r="B10768" s="10"/>
    </row>
    <row r="10769" spans="2:2">
      <c r="B10769" s="10"/>
    </row>
    <row r="10770" spans="2:2">
      <c r="B10770" s="10"/>
    </row>
    <row r="10771" spans="2:2">
      <c r="B10771" s="10"/>
    </row>
    <row r="10772" spans="2:2">
      <c r="B10772" s="10"/>
    </row>
    <row r="10773" spans="2:2">
      <c r="B10773" s="10"/>
    </row>
    <row r="10774" spans="2:2">
      <c r="B10774" s="10"/>
    </row>
    <row r="10775" spans="2:2">
      <c r="B10775" s="10"/>
    </row>
    <row r="10776" spans="2:2">
      <c r="B10776" s="10"/>
    </row>
    <row r="10777" spans="2:2">
      <c r="B10777" s="10"/>
    </row>
    <row r="10778" spans="2:2">
      <c r="B10778" s="10"/>
    </row>
    <row r="10779" spans="2:2">
      <c r="B10779" s="10"/>
    </row>
    <row r="10780" spans="2:2">
      <c r="B10780" s="10"/>
    </row>
    <row r="10781" spans="2:2">
      <c r="B10781" s="10"/>
    </row>
    <row r="10782" spans="2:2">
      <c r="B10782" s="10"/>
    </row>
    <row r="10783" spans="2:2">
      <c r="B10783" s="10"/>
    </row>
    <row r="10784" spans="2:2">
      <c r="B10784" s="10"/>
    </row>
    <row r="10785" spans="2:2">
      <c r="B10785" s="10"/>
    </row>
    <row r="10786" spans="2:2">
      <c r="B10786" s="10"/>
    </row>
    <row r="10787" spans="2:2">
      <c r="B10787" s="10"/>
    </row>
    <row r="10788" spans="2:2">
      <c r="B10788" s="10"/>
    </row>
    <row r="10789" spans="2:2">
      <c r="B10789" s="10"/>
    </row>
    <row r="10790" spans="2:2">
      <c r="B10790" s="10"/>
    </row>
    <row r="10791" spans="2:2">
      <c r="B10791" s="10"/>
    </row>
    <row r="10792" spans="2:2">
      <c r="B10792" s="10"/>
    </row>
    <row r="10793" spans="2:2">
      <c r="B10793" s="10"/>
    </row>
    <row r="10794" spans="2:2">
      <c r="B10794" s="10"/>
    </row>
    <row r="10795" spans="2:2">
      <c r="B10795" s="10"/>
    </row>
    <row r="10796" spans="2:2">
      <c r="B10796" s="10"/>
    </row>
    <row r="10797" spans="2:2">
      <c r="B10797" s="10"/>
    </row>
    <row r="10798" spans="2:2">
      <c r="B10798" s="10"/>
    </row>
    <row r="10799" spans="2:2">
      <c r="B10799" s="10"/>
    </row>
    <row r="10800" spans="2:2">
      <c r="B10800" s="10"/>
    </row>
    <row r="10801" spans="2:2">
      <c r="B10801" s="10"/>
    </row>
    <row r="10802" spans="2:2">
      <c r="B10802" s="10"/>
    </row>
    <row r="10803" spans="2:2">
      <c r="B10803" s="10"/>
    </row>
    <row r="10804" spans="2:2">
      <c r="B10804" s="10"/>
    </row>
    <row r="10805" spans="2:2">
      <c r="B10805" s="10"/>
    </row>
    <row r="10806" spans="2:2">
      <c r="B10806" s="10"/>
    </row>
    <row r="10807" spans="2:2">
      <c r="B10807" s="10"/>
    </row>
    <row r="10808" spans="2:2">
      <c r="B10808" s="10"/>
    </row>
    <row r="10809" spans="2:2">
      <c r="B10809" s="10"/>
    </row>
    <row r="10810" spans="2:2">
      <c r="B10810" s="10"/>
    </row>
    <row r="10811" spans="2:2">
      <c r="B10811" s="10"/>
    </row>
    <row r="10812" spans="2:2">
      <c r="B10812" s="10"/>
    </row>
    <row r="10813" spans="2:2">
      <c r="B10813" s="10"/>
    </row>
    <row r="10814" spans="2:2">
      <c r="B10814" s="10"/>
    </row>
    <row r="10815" spans="2:2">
      <c r="B10815" s="10"/>
    </row>
    <row r="10816" spans="2:2">
      <c r="B10816" s="10"/>
    </row>
    <row r="10817" spans="2:2">
      <c r="B10817" s="10"/>
    </row>
    <row r="10818" spans="2:2">
      <c r="B10818" s="10"/>
    </row>
    <row r="10819" spans="2:2">
      <c r="B10819" s="10"/>
    </row>
    <row r="10820" spans="2:2">
      <c r="B10820" s="10"/>
    </row>
    <row r="10821" spans="2:2">
      <c r="B10821" s="10"/>
    </row>
    <row r="10822" spans="2:2">
      <c r="B10822" s="10"/>
    </row>
    <row r="10823" spans="2:2">
      <c r="B10823" s="10"/>
    </row>
    <row r="10824" spans="2:2">
      <c r="B10824" s="10"/>
    </row>
    <row r="10825" spans="2:2">
      <c r="B10825" s="10"/>
    </row>
    <row r="10826" spans="2:2">
      <c r="B10826" s="10"/>
    </row>
    <row r="10827" spans="2:2">
      <c r="B10827" s="10"/>
    </row>
    <row r="10828" spans="2:2">
      <c r="B10828" s="10"/>
    </row>
    <row r="10829" spans="2:2">
      <c r="B10829" s="10"/>
    </row>
    <row r="10830" spans="2:2">
      <c r="B10830" s="10"/>
    </row>
    <row r="10831" spans="2:2">
      <c r="B10831" s="10"/>
    </row>
    <row r="10832" spans="2:2">
      <c r="B10832" s="10"/>
    </row>
    <row r="10833" spans="2:2">
      <c r="B10833" s="10"/>
    </row>
    <row r="10834" spans="2:2">
      <c r="B10834" s="10"/>
    </row>
    <row r="10835" spans="2:2">
      <c r="B10835" s="10"/>
    </row>
    <row r="10836" spans="2:2">
      <c r="B10836" s="10"/>
    </row>
    <row r="10837" spans="2:2">
      <c r="B10837" s="10"/>
    </row>
    <row r="10838" spans="2:2">
      <c r="B10838" s="10"/>
    </row>
    <row r="10839" spans="2:2">
      <c r="B10839" s="10"/>
    </row>
    <row r="10840" spans="2:2">
      <c r="B10840" s="10"/>
    </row>
    <row r="10841" spans="2:2">
      <c r="B10841" s="10"/>
    </row>
    <row r="10842" spans="2:2">
      <c r="B10842" s="10"/>
    </row>
    <row r="10843" spans="2:2">
      <c r="B10843" s="10"/>
    </row>
    <row r="10844" spans="2:2">
      <c r="B10844" s="10"/>
    </row>
    <row r="10845" spans="2:2">
      <c r="B10845" s="10"/>
    </row>
    <row r="10846" spans="2:2">
      <c r="B10846" s="10"/>
    </row>
    <row r="10847" spans="2:2">
      <c r="B10847" s="10"/>
    </row>
    <row r="10848" spans="2:2">
      <c r="B10848" s="10"/>
    </row>
    <row r="10849" spans="2:2">
      <c r="B10849" s="10"/>
    </row>
    <row r="10850" spans="2:2">
      <c r="B10850" s="10"/>
    </row>
    <row r="10851" spans="2:2">
      <c r="B10851" s="10"/>
    </row>
    <row r="10852" spans="2:2">
      <c r="B10852" s="10"/>
    </row>
    <row r="10853" spans="2:2">
      <c r="B10853" s="10"/>
    </row>
    <row r="10854" spans="2:2">
      <c r="B10854" s="10"/>
    </row>
    <row r="10855" spans="2:2">
      <c r="B10855" s="10"/>
    </row>
    <row r="10856" spans="2:2">
      <c r="B10856" s="10"/>
    </row>
    <row r="10857" spans="2:2">
      <c r="B10857" s="10"/>
    </row>
    <row r="10858" spans="2:2">
      <c r="B10858" s="10"/>
    </row>
    <row r="10859" spans="2:2">
      <c r="B10859" s="10"/>
    </row>
    <row r="10860" spans="2:2">
      <c r="B10860" s="10"/>
    </row>
    <row r="10861" spans="2:2">
      <c r="B10861" s="10"/>
    </row>
    <row r="10862" spans="2:2">
      <c r="B10862" s="10"/>
    </row>
    <row r="10863" spans="2:2">
      <c r="B10863" s="10"/>
    </row>
    <row r="10864" spans="2:2">
      <c r="B10864" s="10"/>
    </row>
    <row r="10865" spans="2:2">
      <c r="B10865" s="10"/>
    </row>
    <row r="10866" spans="2:2">
      <c r="B10866" s="10"/>
    </row>
    <row r="10867" spans="2:2">
      <c r="B10867" s="10"/>
    </row>
    <row r="10868" spans="2:2">
      <c r="B10868" s="10"/>
    </row>
    <row r="10869" spans="2:2">
      <c r="B10869" s="10"/>
    </row>
    <row r="10870" spans="2:2">
      <c r="B10870" s="10"/>
    </row>
    <row r="10871" spans="2:2">
      <c r="B10871" s="10"/>
    </row>
    <row r="10872" spans="2:2">
      <c r="B10872" s="10"/>
    </row>
    <row r="10873" spans="2:2">
      <c r="B10873" s="10"/>
    </row>
    <row r="10874" spans="2:2">
      <c r="B10874" s="10"/>
    </row>
    <row r="10875" spans="2:2">
      <c r="B10875" s="10"/>
    </row>
    <row r="10876" spans="2:2">
      <c r="B10876" s="10"/>
    </row>
    <row r="10877" spans="2:2">
      <c r="B10877" s="10"/>
    </row>
    <row r="10878" spans="2:2">
      <c r="B10878" s="10"/>
    </row>
    <row r="10879" spans="2:2">
      <c r="B10879" s="10"/>
    </row>
    <row r="10880" spans="2:2">
      <c r="B10880" s="10"/>
    </row>
    <row r="10881" spans="2:2">
      <c r="B10881" s="10"/>
    </row>
    <row r="10882" spans="2:2">
      <c r="B10882" s="10"/>
    </row>
    <row r="10883" spans="2:2">
      <c r="B10883" s="10"/>
    </row>
    <row r="10884" spans="2:2">
      <c r="B10884" s="10"/>
    </row>
    <row r="10885" spans="2:2">
      <c r="B10885" s="10"/>
    </row>
    <row r="10886" spans="2:2">
      <c r="B10886" s="10"/>
    </row>
    <row r="10887" spans="2:2">
      <c r="B10887" s="10"/>
    </row>
    <row r="10888" spans="2:2">
      <c r="B10888" s="10"/>
    </row>
    <row r="10889" spans="2:2">
      <c r="B10889" s="10"/>
    </row>
    <row r="10890" spans="2:2">
      <c r="B10890" s="10"/>
    </row>
    <row r="10891" spans="2:2">
      <c r="B10891" s="10"/>
    </row>
    <row r="10892" spans="2:2">
      <c r="B10892" s="10"/>
    </row>
    <row r="10893" spans="2:2">
      <c r="B10893" s="10"/>
    </row>
    <row r="10894" spans="2:2">
      <c r="B10894" s="10"/>
    </row>
    <row r="10895" spans="2:2">
      <c r="B10895" s="10"/>
    </row>
    <row r="10896" spans="2:2">
      <c r="B10896" s="10"/>
    </row>
    <row r="10897" spans="2:2">
      <c r="B10897" s="10"/>
    </row>
    <row r="10898" spans="2:2">
      <c r="B10898" s="10"/>
    </row>
    <row r="10899" spans="2:2">
      <c r="B10899" s="10"/>
    </row>
    <row r="10900" spans="2:2">
      <c r="B10900" s="10"/>
    </row>
    <row r="10901" spans="2:2">
      <c r="B10901" s="10"/>
    </row>
    <row r="10902" spans="2:2">
      <c r="B10902" s="10"/>
    </row>
    <row r="10903" spans="2:2">
      <c r="B10903" s="10"/>
    </row>
    <row r="10904" spans="2:2">
      <c r="B10904" s="10"/>
    </row>
    <row r="10905" spans="2:2">
      <c r="B10905" s="10"/>
    </row>
    <row r="10906" spans="2:2">
      <c r="B10906" s="10"/>
    </row>
    <row r="10907" spans="2:2">
      <c r="B10907" s="10"/>
    </row>
    <row r="10908" spans="2:2">
      <c r="B10908" s="10"/>
    </row>
    <row r="10909" spans="2:2">
      <c r="B10909" s="10"/>
    </row>
    <row r="10910" spans="2:2">
      <c r="B10910" s="10"/>
    </row>
    <row r="10911" spans="2:2">
      <c r="B10911" s="10"/>
    </row>
    <row r="10912" spans="2:2">
      <c r="B10912" s="10"/>
    </row>
    <row r="10913" spans="2:2">
      <c r="B10913" s="10"/>
    </row>
    <row r="10914" spans="2:2">
      <c r="B10914" s="10"/>
    </row>
    <row r="10915" spans="2:2">
      <c r="B10915" s="10"/>
    </row>
    <row r="10916" spans="2:2">
      <c r="B10916" s="10"/>
    </row>
    <row r="10917" spans="2:2">
      <c r="B10917" s="10"/>
    </row>
    <row r="10918" spans="2:2">
      <c r="B10918" s="10"/>
    </row>
    <row r="10919" spans="2:2">
      <c r="B10919" s="10"/>
    </row>
    <row r="10920" spans="2:2">
      <c r="B10920" s="10"/>
    </row>
    <row r="10921" spans="2:2">
      <c r="B10921" s="10"/>
    </row>
    <row r="10922" spans="2:2">
      <c r="B10922" s="10"/>
    </row>
    <row r="10923" spans="2:2">
      <c r="B10923" s="10"/>
    </row>
    <row r="10924" spans="2:2">
      <c r="B10924" s="10"/>
    </row>
    <row r="10925" spans="2:2">
      <c r="B10925" s="10"/>
    </row>
    <row r="10926" spans="2:2">
      <c r="B10926" s="10"/>
    </row>
    <row r="10927" spans="2:2">
      <c r="B10927" s="10"/>
    </row>
    <row r="10928" spans="2:2">
      <c r="B10928" s="10"/>
    </row>
    <row r="10929" spans="2:2">
      <c r="B10929" s="10"/>
    </row>
    <row r="10930" spans="2:2">
      <c r="B10930" s="10"/>
    </row>
    <row r="10931" spans="2:2">
      <c r="B10931" s="10"/>
    </row>
    <row r="10932" spans="2:2">
      <c r="B10932" s="10"/>
    </row>
    <row r="10933" spans="2:2">
      <c r="B10933" s="10"/>
    </row>
    <row r="10934" spans="2:2">
      <c r="B10934" s="10"/>
    </row>
    <row r="10935" spans="2:2">
      <c r="B10935" s="10"/>
    </row>
    <row r="10936" spans="2:2">
      <c r="B10936" s="10"/>
    </row>
    <row r="10937" spans="2:2">
      <c r="B10937" s="10"/>
    </row>
    <row r="10938" spans="2:2">
      <c r="B10938" s="10"/>
    </row>
    <row r="10939" spans="2:2">
      <c r="B10939" s="10"/>
    </row>
    <row r="10940" spans="2:2">
      <c r="B10940" s="10"/>
    </row>
    <row r="10941" spans="2:2">
      <c r="B10941" s="10"/>
    </row>
    <row r="10942" spans="2:2">
      <c r="B10942" s="10"/>
    </row>
    <row r="10943" spans="2:2">
      <c r="B10943" s="10"/>
    </row>
    <row r="10944" spans="2:2">
      <c r="B10944" s="10"/>
    </row>
    <row r="10945" spans="2:2">
      <c r="B10945" s="10"/>
    </row>
    <row r="10946" spans="2:2">
      <c r="B10946" s="10"/>
    </row>
    <row r="10947" spans="2:2">
      <c r="B10947" s="10"/>
    </row>
    <row r="10948" spans="2:2">
      <c r="B10948" s="10"/>
    </row>
    <row r="10949" spans="2:2">
      <c r="B10949" s="10"/>
    </row>
    <row r="10950" spans="2:2">
      <c r="B10950" s="10"/>
    </row>
    <row r="10951" spans="2:2">
      <c r="B10951" s="10"/>
    </row>
    <row r="10952" spans="2:2">
      <c r="B10952" s="10"/>
    </row>
    <row r="10953" spans="2:2">
      <c r="B10953" s="10"/>
    </row>
    <row r="10954" spans="2:2">
      <c r="B10954" s="10"/>
    </row>
    <row r="10955" spans="2:2">
      <c r="B10955" s="10"/>
    </row>
    <row r="10956" spans="2:2">
      <c r="B10956" s="10"/>
    </row>
    <row r="10957" spans="2:2">
      <c r="B10957" s="10"/>
    </row>
    <row r="10958" spans="2:2">
      <c r="B10958" s="10"/>
    </row>
    <row r="10959" spans="2:2">
      <c r="B10959" s="10"/>
    </row>
    <row r="10960" spans="2:2">
      <c r="B10960" s="10"/>
    </row>
    <row r="10961" spans="2:2">
      <c r="B10961" s="10"/>
    </row>
    <row r="10962" spans="2:2">
      <c r="B10962" s="10"/>
    </row>
    <row r="10963" spans="2:2">
      <c r="B10963" s="10"/>
    </row>
    <row r="10964" spans="2:2">
      <c r="B10964" s="10"/>
    </row>
    <row r="10965" spans="2:2">
      <c r="B10965" s="10"/>
    </row>
    <row r="10966" spans="2:2">
      <c r="B10966" s="10"/>
    </row>
    <row r="10967" spans="2:2">
      <c r="B10967" s="10"/>
    </row>
    <row r="10968" spans="2:2">
      <c r="B10968" s="10"/>
    </row>
    <row r="10969" spans="2:2">
      <c r="B10969" s="10"/>
    </row>
    <row r="10970" spans="2:2">
      <c r="B10970" s="10"/>
    </row>
    <row r="10971" spans="2:2">
      <c r="B10971" s="10"/>
    </row>
    <row r="10972" spans="2:2">
      <c r="B10972" s="10"/>
    </row>
    <row r="10973" spans="2:2">
      <c r="B10973" s="10"/>
    </row>
    <row r="10974" spans="2:2">
      <c r="B10974" s="10"/>
    </row>
    <row r="10975" spans="2:2">
      <c r="B10975" s="10"/>
    </row>
    <row r="10976" spans="2:2">
      <c r="B10976" s="10"/>
    </row>
    <row r="10977" spans="2:2">
      <c r="B10977" s="10"/>
    </row>
    <row r="10978" spans="2:2">
      <c r="B10978" s="10"/>
    </row>
    <row r="10979" spans="2:2">
      <c r="B10979" s="10"/>
    </row>
    <row r="10980" spans="2:2">
      <c r="B10980" s="10"/>
    </row>
    <row r="10981" spans="2:2">
      <c r="B10981" s="10"/>
    </row>
    <row r="10982" spans="2:2">
      <c r="B10982" s="10"/>
    </row>
    <row r="10983" spans="2:2">
      <c r="B10983" s="10"/>
    </row>
    <row r="10984" spans="2:2">
      <c r="B10984" s="10"/>
    </row>
    <row r="10985" spans="2:2">
      <c r="B10985" s="10"/>
    </row>
    <row r="10986" spans="2:2">
      <c r="B10986" s="10"/>
    </row>
    <row r="10987" spans="2:2">
      <c r="B10987" s="10"/>
    </row>
    <row r="10988" spans="2:2">
      <c r="B10988" s="10"/>
    </row>
    <row r="10989" spans="2:2">
      <c r="B10989" s="10"/>
    </row>
    <row r="10990" spans="2:2">
      <c r="B10990" s="10"/>
    </row>
    <row r="10991" spans="2:2">
      <c r="B10991" s="10"/>
    </row>
    <row r="10992" spans="2:2">
      <c r="B10992" s="10"/>
    </row>
    <row r="10993" spans="2:2">
      <c r="B10993" s="10"/>
    </row>
    <row r="10994" spans="2:2">
      <c r="B10994" s="10"/>
    </row>
    <row r="10995" spans="2:2">
      <c r="B10995" s="10"/>
    </row>
    <row r="10996" spans="2:2">
      <c r="B10996" s="10"/>
    </row>
    <row r="10997" spans="2:2">
      <c r="B10997" s="10"/>
    </row>
    <row r="10998" spans="2:2">
      <c r="B10998" s="10"/>
    </row>
    <row r="10999" spans="2:2">
      <c r="B10999" s="10"/>
    </row>
    <row r="11000" spans="2:2">
      <c r="B11000" s="10"/>
    </row>
    <row r="11001" spans="2:2">
      <c r="B11001" s="10"/>
    </row>
    <row r="11002" spans="2:2">
      <c r="B11002" s="10"/>
    </row>
    <row r="11003" spans="2:2">
      <c r="B11003" s="10"/>
    </row>
    <row r="11004" spans="2:2">
      <c r="B11004" s="10"/>
    </row>
    <row r="11005" spans="2:2">
      <c r="B11005" s="10"/>
    </row>
    <row r="11006" spans="2:2">
      <c r="B11006" s="10"/>
    </row>
    <row r="11007" spans="2:2">
      <c r="B11007" s="10"/>
    </row>
    <row r="11008" spans="2:2">
      <c r="B11008" s="10"/>
    </row>
    <row r="11009" spans="2:2">
      <c r="B11009" s="10"/>
    </row>
    <row r="11010" spans="2:2">
      <c r="B11010" s="10"/>
    </row>
    <row r="11011" spans="2:2">
      <c r="B11011" s="10"/>
    </row>
    <row r="11012" spans="2:2">
      <c r="B11012" s="10"/>
    </row>
    <row r="11013" spans="2:2">
      <c r="B11013" s="10"/>
    </row>
    <row r="11014" spans="2:2">
      <c r="B11014" s="10"/>
    </row>
    <row r="11015" spans="2:2">
      <c r="B11015" s="10"/>
    </row>
    <row r="11016" spans="2:2">
      <c r="B11016" s="10"/>
    </row>
    <row r="11017" spans="2:2">
      <c r="B11017" s="10"/>
    </row>
    <row r="11018" spans="2:2">
      <c r="B11018" s="10"/>
    </row>
    <row r="11019" spans="2:2">
      <c r="B11019" s="10"/>
    </row>
    <row r="11020" spans="2:2">
      <c r="B11020" s="10"/>
    </row>
    <row r="11021" spans="2:2">
      <c r="B11021" s="10"/>
    </row>
    <row r="11022" spans="2:2">
      <c r="B11022" s="10"/>
    </row>
    <row r="11023" spans="2:2">
      <c r="B11023" s="10"/>
    </row>
    <row r="11024" spans="2:2">
      <c r="B11024" s="10"/>
    </row>
    <row r="11025" spans="2:2">
      <c r="B11025" s="10"/>
    </row>
    <row r="11026" spans="2:2">
      <c r="B11026" s="10"/>
    </row>
    <row r="11027" spans="2:2">
      <c r="B11027" s="10"/>
    </row>
    <row r="11028" spans="2:2">
      <c r="B11028" s="10"/>
    </row>
    <row r="11029" spans="2:2">
      <c r="B11029" s="10"/>
    </row>
    <row r="11030" spans="2:2">
      <c r="B11030" s="10"/>
    </row>
    <row r="11031" spans="2:2">
      <c r="B11031" s="10"/>
    </row>
    <row r="11032" spans="2:2">
      <c r="B11032" s="10"/>
    </row>
    <row r="11033" spans="2:2">
      <c r="B11033" s="10"/>
    </row>
    <row r="11034" spans="2:2">
      <c r="B11034" s="10"/>
    </row>
    <row r="11035" spans="2:2">
      <c r="B11035" s="10"/>
    </row>
    <row r="11036" spans="2:2">
      <c r="B11036" s="10"/>
    </row>
    <row r="11037" spans="2:2">
      <c r="B11037" s="10"/>
    </row>
    <row r="11038" spans="2:2">
      <c r="B11038" s="10"/>
    </row>
    <row r="11039" spans="2:2">
      <c r="B11039" s="10"/>
    </row>
    <row r="11040" spans="2:2">
      <c r="B11040" s="10"/>
    </row>
    <row r="11041" spans="2:2">
      <c r="B11041" s="10"/>
    </row>
    <row r="11042" spans="2:2">
      <c r="B11042" s="10"/>
    </row>
    <row r="11043" spans="2:2">
      <c r="B11043" s="10"/>
    </row>
    <row r="11044" spans="2:2">
      <c r="B11044" s="10"/>
    </row>
    <row r="11045" spans="2:2">
      <c r="B11045" s="10"/>
    </row>
    <row r="11046" spans="2:2">
      <c r="B11046" s="10"/>
    </row>
    <row r="11047" spans="2:2">
      <c r="B11047" s="10"/>
    </row>
    <row r="11048" spans="2:2">
      <c r="B11048" s="10"/>
    </row>
    <row r="11049" spans="2:2">
      <c r="B11049" s="10"/>
    </row>
    <row r="11050" spans="2:2">
      <c r="B11050" s="10"/>
    </row>
    <row r="11051" spans="2:2">
      <c r="B11051" s="10"/>
    </row>
    <row r="11052" spans="2:2">
      <c r="B11052" s="10"/>
    </row>
    <row r="11053" spans="2:2">
      <c r="B11053" s="10"/>
    </row>
    <row r="11054" spans="2:2">
      <c r="B11054" s="10"/>
    </row>
    <row r="11055" spans="2:2">
      <c r="B11055" s="10"/>
    </row>
    <row r="11056" spans="2:2">
      <c r="B11056" s="10"/>
    </row>
    <row r="11057" spans="2:2">
      <c r="B11057" s="10"/>
    </row>
    <row r="11058" spans="2:2">
      <c r="B11058" s="10"/>
    </row>
    <row r="11059" spans="2:2">
      <c r="B11059" s="10"/>
    </row>
    <row r="11060" spans="2:2">
      <c r="B11060" s="10"/>
    </row>
    <row r="11061" spans="2:2">
      <c r="B11061" s="10"/>
    </row>
    <row r="11062" spans="2:2">
      <c r="B11062" s="10"/>
    </row>
    <row r="11063" spans="2:2">
      <c r="B11063" s="10"/>
    </row>
    <row r="11064" spans="2:2">
      <c r="B11064" s="10"/>
    </row>
    <row r="11065" spans="2:2">
      <c r="B11065" s="10"/>
    </row>
    <row r="11066" spans="2:2">
      <c r="B11066" s="10"/>
    </row>
    <row r="11067" spans="2:2">
      <c r="B11067" s="10"/>
    </row>
    <row r="11068" spans="2:2">
      <c r="B11068" s="10"/>
    </row>
    <row r="11069" spans="2:2">
      <c r="B11069" s="10"/>
    </row>
    <row r="11070" spans="2:2">
      <c r="B11070" s="10"/>
    </row>
    <row r="11071" spans="2:2">
      <c r="B11071" s="10"/>
    </row>
    <row r="11072" spans="2:2">
      <c r="B11072" s="10"/>
    </row>
    <row r="11073" spans="2:2">
      <c r="B11073" s="10"/>
    </row>
    <row r="11074" spans="2:2">
      <c r="B11074" s="10"/>
    </row>
    <row r="11075" spans="2:2">
      <c r="B11075" s="10"/>
    </row>
    <row r="11076" spans="2:2">
      <c r="B11076" s="10"/>
    </row>
    <row r="11077" spans="2:2">
      <c r="B11077" s="10"/>
    </row>
    <row r="11078" spans="2:2">
      <c r="B11078" s="10"/>
    </row>
    <row r="11079" spans="2:2">
      <c r="B11079" s="10"/>
    </row>
    <row r="11080" spans="2:2">
      <c r="B11080" s="10"/>
    </row>
    <row r="11081" spans="2:2">
      <c r="B11081" s="10"/>
    </row>
    <row r="11082" spans="2:2">
      <c r="B11082" s="10"/>
    </row>
    <row r="11083" spans="2:2">
      <c r="B11083" s="10"/>
    </row>
    <row r="11084" spans="2:2">
      <c r="B11084" s="10"/>
    </row>
    <row r="11085" spans="2:2">
      <c r="B11085" s="10"/>
    </row>
    <row r="11086" spans="2:2">
      <c r="B11086" s="10"/>
    </row>
    <row r="11087" spans="2:2">
      <c r="B11087" s="10"/>
    </row>
    <row r="11088" spans="2:2">
      <c r="B11088" s="10"/>
    </row>
    <row r="11089" spans="2:2">
      <c r="B11089" s="10"/>
    </row>
    <row r="11090" spans="2:2">
      <c r="B11090" s="10"/>
    </row>
    <row r="11091" spans="2:2">
      <c r="B11091" s="10"/>
    </row>
    <row r="11092" spans="2:2">
      <c r="B11092" s="10"/>
    </row>
    <row r="11093" spans="2:2">
      <c r="B11093" s="10"/>
    </row>
    <row r="11094" spans="2:2">
      <c r="B11094" s="10"/>
    </row>
    <row r="11095" spans="2:2">
      <c r="B11095" s="10"/>
    </row>
    <row r="11096" spans="2:2">
      <c r="B11096" s="10"/>
    </row>
    <row r="11097" spans="2:2">
      <c r="B11097" s="10"/>
    </row>
    <row r="11098" spans="2:2">
      <c r="B11098" s="10"/>
    </row>
    <row r="11099" spans="2:2">
      <c r="B11099" s="10"/>
    </row>
    <row r="11100" spans="2:2">
      <c r="B11100" s="10"/>
    </row>
    <row r="11101" spans="2:2">
      <c r="B11101" s="10"/>
    </row>
    <row r="11102" spans="2:2">
      <c r="B11102" s="10"/>
    </row>
    <row r="11103" spans="2:2">
      <c r="B11103" s="10"/>
    </row>
    <row r="11104" spans="2:2">
      <c r="B11104" s="10"/>
    </row>
    <row r="11105" spans="2:2">
      <c r="B11105" s="10"/>
    </row>
    <row r="11106" spans="2:2">
      <c r="B11106" s="10"/>
    </row>
    <row r="11107" spans="2:2">
      <c r="B11107" s="10"/>
    </row>
    <row r="11108" spans="2:2">
      <c r="B11108" s="10"/>
    </row>
    <row r="11109" spans="2:2">
      <c r="B11109" s="10"/>
    </row>
    <row r="11110" spans="2:2">
      <c r="B11110" s="10"/>
    </row>
    <row r="11111" spans="2:2">
      <c r="B11111" s="10"/>
    </row>
    <row r="11112" spans="2:2">
      <c r="B11112" s="10"/>
    </row>
    <row r="11113" spans="2:2">
      <c r="B11113" s="10"/>
    </row>
    <row r="11114" spans="2:2">
      <c r="B11114" s="10"/>
    </row>
    <row r="11115" spans="2:2">
      <c r="B11115" s="10"/>
    </row>
    <row r="11116" spans="2:2">
      <c r="B11116" s="10"/>
    </row>
    <row r="11117" spans="2:2">
      <c r="B11117" s="10"/>
    </row>
    <row r="11118" spans="2:2">
      <c r="B11118" s="10"/>
    </row>
    <row r="11119" spans="2:2">
      <c r="B11119" s="10"/>
    </row>
    <row r="11120" spans="2:2">
      <c r="B11120" s="10"/>
    </row>
    <row r="11121" spans="2:2">
      <c r="B11121" s="10"/>
    </row>
    <row r="11122" spans="2:2">
      <c r="B11122" s="10"/>
    </row>
    <row r="11123" spans="2:2">
      <c r="B11123" s="10"/>
    </row>
    <row r="11124" spans="2:2">
      <c r="B11124" s="10"/>
    </row>
    <row r="11125" spans="2:2">
      <c r="B11125" s="10"/>
    </row>
    <row r="11126" spans="2:2">
      <c r="B11126" s="10"/>
    </row>
    <row r="11127" spans="2:2">
      <c r="B11127" s="10"/>
    </row>
    <row r="11128" spans="2:2">
      <c r="B11128" s="10"/>
    </row>
    <row r="11129" spans="2:2">
      <c r="B11129" s="10"/>
    </row>
    <row r="11130" spans="2:2">
      <c r="B11130" s="10"/>
    </row>
    <row r="11131" spans="2:2">
      <c r="B11131" s="10"/>
    </row>
    <row r="11132" spans="2:2">
      <c r="B11132" s="10"/>
    </row>
    <row r="11133" spans="2:2">
      <c r="B11133" s="10"/>
    </row>
    <row r="11134" spans="2:2">
      <c r="B11134" s="10"/>
    </row>
    <row r="11135" spans="2:2">
      <c r="B11135" s="10"/>
    </row>
    <row r="11136" spans="2:2">
      <c r="B11136" s="10"/>
    </row>
    <row r="11137" spans="2:2">
      <c r="B11137" s="10"/>
    </row>
    <row r="11138" spans="2:2">
      <c r="B11138" s="10"/>
    </row>
    <row r="11139" spans="2:2">
      <c r="B11139" s="10"/>
    </row>
    <row r="11140" spans="2:2">
      <c r="B11140" s="10"/>
    </row>
    <row r="11141" spans="2:2">
      <c r="B11141" s="10"/>
    </row>
    <row r="11142" spans="2:2">
      <c r="B11142" s="10"/>
    </row>
    <row r="11143" spans="2:2">
      <c r="B11143" s="10"/>
    </row>
    <row r="11144" spans="2:2">
      <c r="B11144" s="10"/>
    </row>
    <row r="11145" spans="2:2">
      <c r="B11145" s="10"/>
    </row>
    <row r="11146" spans="2:2">
      <c r="B11146" s="10"/>
    </row>
    <row r="11147" spans="2:2">
      <c r="B11147" s="10"/>
    </row>
    <row r="11148" spans="2:2">
      <c r="B11148" s="10"/>
    </row>
    <row r="11149" spans="2:2">
      <c r="B11149" s="10"/>
    </row>
    <row r="11150" spans="2:2">
      <c r="B11150" s="10"/>
    </row>
    <row r="11151" spans="2:2">
      <c r="B11151" s="10"/>
    </row>
    <row r="11152" spans="2:2">
      <c r="B11152" s="10"/>
    </row>
    <row r="11153" spans="2:2">
      <c r="B11153" s="10"/>
    </row>
    <row r="11154" spans="2:2">
      <c r="B11154" s="10"/>
    </row>
    <row r="11155" spans="2:2">
      <c r="B11155" s="10"/>
    </row>
    <row r="11156" spans="2:2">
      <c r="B11156" s="10"/>
    </row>
    <row r="11157" spans="2:2">
      <c r="B11157" s="10"/>
    </row>
    <row r="11158" spans="2:2">
      <c r="B11158" s="10"/>
    </row>
    <row r="11159" spans="2:2">
      <c r="B11159" s="10"/>
    </row>
    <row r="11160" spans="2:2">
      <c r="B11160" s="10"/>
    </row>
    <row r="11161" spans="2:2">
      <c r="B11161" s="10"/>
    </row>
    <row r="11162" spans="2:2">
      <c r="B11162" s="10"/>
    </row>
    <row r="11163" spans="2:2">
      <c r="B11163" s="10"/>
    </row>
    <row r="11164" spans="2:2">
      <c r="B11164" s="10"/>
    </row>
    <row r="11165" spans="2:2">
      <c r="B11165" s="10"/>
    </row>
    <row r="11166" spans="2:2">
      <c r="B11166" s="10"/>
    </row>
    <row r="11167" spans="2:2">
      <c r="B11167" s="10"/>
    </row>
    <row r="11168" spans="2:2">
      <c r="B11168" s="10"/>
    </row>
    <row r="11169" spans="2:2">
      <c r="B11169" s="10"/>
    </row>
    <row r="11170" spans="2:2">
      <c r="B11170" s="10"/>
    </row>
    <row r="11171" spans="2:2">
      <c r="B11171" s="10"/>
    </row>
    <row r="11172" spans="2:2">
      <c r="B11172" s="10"/>
    </row>
    <row r="11173" spans="2:2">
      <c r="B11173" s="10"/>
    </row>
    <row r="11174" spans="2:2">
      <c r="B11174" s="10"/>
    </row>
    <row r="11175" spans="2:2">
      <c r="B11175" s="10"/>
    </row>
    <row r="11176" spans="2:2">
      <c r="B11176" s="10"/>
    </row>
    <row r="11177" spans="2:2">
      <c r="B11177" s="10"/>
    </row>
    <row r="11178" spans="2:2">
      <c r="B11178" s="10"/>
    </row>
    <row r="11179" spans="2:2">
      <c r="B11179" s="10"/>
    </row>
    <row r="11180" spans="2:2">
      <c r="B11180" s="10"/>
    </row>
    <row r="11181" spans="2:2">
      <c r="B11181" s="10"/>
    </row>
    <row r="11182" spans="2:2">
      <c r="B11182" s="10"/>
    </row>
    <row r="11183" spans="2:2">
      <c r="B11183" s="10"/>
    </row>
    <row r="11184" spans="2:2">
      <c r="B11184" s="10"/>
    </row>
    <row r="11185" spans="2:2">
      <c r="B11185" s="10"/>
    </row>
    <row r="11186" spans="2:2">
      <c r="B11186" s="10"/>
    </row>
    <row r="11187" spans="2:2">
      <c r="B11187" s="10"/>
    </row>
    <row r="11188" spans="2:2">
      <c r="B11188" s="10"/>
    </row>
    <row r="11189" spans="2:2">
      <c r="B11189" s="10"/>
    </row>
    <row r="11190" spans="2:2">
      <c r="B11190" s="10"/>
    </row>
    <row r="11191" spans="2:2">
      <c r="B11191" s="10"/>
    </row>
    <row r="11192" spans="2:2">
      <c r="B11192" s="10"/>
    </row>
    <row r="11193" spans="2:2">
      <c r="B11193" s="10"/>
    </row>
    <row r="11194" spans="2:2">
      <c r="B11194" s="10"/>
    </row>
    <row r="11195" spans="2:2">
      <c r="B11195" s="10"/>
    </row>
    <row r="11196" spans="2:2">
      <c r="B11196" s="10"/>
    </row>
    <row r="11197" spans="2:2">
      <c r="B11197" s="10"/>
    </row>
    <row r="11198" spans="2:2">
      <c r="B11198" s="10"/>
    </row>
    <row r="11199" spans="2:2">
      <c r="B11199" s="10"/>
    </row>
    <row r="11200" spans="2:2">
      <c r="B11200" s="10"/>
    </row>
    <row r="11201" spans="2:2">
      <c r="B11201" s="10"/>
    </row>
    <row r="11202" spans="2:2">
      <c r="B11202" s="10"/>
    </row>
    <row r="11203" spans="2:2">
      <c r="B11203" s="10"/>
    </row>
    <row r="11204" spans="2:2">
      <c r="B11204" s="10"/>
    </row>
    <row r="11205" spans="2:2">
      <c r="B11205" s="10"/>
    </row>
    <row r="11206" spans="2:2">
      <c r="B11206" s="10"/>
    </row>
    <row r="11207" spans="2:2">
      <c r="B11207" s="10"/>
    </row>
    <row r="11208" spans="2:2">
      <c r="B11208" s="10"/>
    </row>
    <row r="11209" spans="2:2">
      <c r="B11209" s="10"/>
    </row>
    <row r="11210" spans="2:2">
      <c r="B11210" s="10"/>
    </row>
    <row r="11211" spans="2:2">
      <c r="B11211" s="10"/>
    </row>
    <row r="11212" spans="2:2">
      <c r="B11212" s="10"/>
    </row>
    <row r="11213" spans="2:2">
      <c r="B11213" s="10"/>
    </row>
    <row r="11214" spans="2:2">
      <c r="B11214" s="10"/>
    </row>
    <row r="11215" spans="2:2">
      <c r="B11215" s="10"/>
    </row>
    <row r="11216" spans="2:2">
      <c r="B11216" s="10"/>
    </row>
    <row r="11217" spans="2:2">
      <c r="B11217" s="10"/>
    </row>
    <row r="11218" spans="2:2">
      <c r="B11218" s="10"/>
    </row>
    <row r="11219" spans="2:2">
      <c r="B11219" s="10"/>
    </row>
    <row r="11220" spans="2:2">
      <c r="B11220" s="10"/>
    </row>
    <row r="11221" spans="2:2">
      <c r="B11221" s="10"/>
    </row>
    <row r="11222" spans="2:2">
      <c r="B11222" s="10"/>
    </row>
    <row r="11223" spans="2:2">
      <c r="B11223" s="10"/>
    </row>
    <row r="11224" spans="2:2">
      <c r="B11224" s="10"/>
    </row>
    <row r="11225" spans="2:2">
      <c r="B11225" s="10"/>
    </row>
    <row r="11226" spans="2:2">
      <c r="B11226" s="10"/>
    </row>
    <row r="11227" spans="2:2">
      <c r="B11227" s="10"/>
    </row>
    <row r="11228" spans="2:2">
      <c r="B11228" s="10"/>
    </row>
    <row r="11229" spans="2:2">
      <c r="B11229" s="10"/>
    </row>
    <row r="11230" spans="2:2">
      <c r="B11230" s="10"/>
    </row>
    <row r="11231" spans="2:2">
      <c r="B11231" s="10"/>
    </row>
    <row r="11232" spans="2:2">
      <c r="B11232" s="10"/>
    </row>
    <row r="11233" spans="2:2">
      <c r="B11233" s="10"/>
    </row>
    <row r="11234" spans="2:2">
      <c r="B11234" s="10"/>
    </row>
    <row r="11235" spans="2:2">
      <c r="B11235" s="10"/>
    </row>
    <row r="11236" spans="2:2">
      <c r="B11236" s="10"/>
    </row>
    <row r="11237" spans="2:2">
      <c r="B11237" s="10"/>
    </row>
    <row r="11238" spans="2:2">
      <c r="B11238" s="10"/>
    </row>
    <row r="11239" spans="2:2">
      <c r="B11239" s="10"/>
    </row>
    <row r="11240" spans="2:2">
      <c r="B11240" s="10"/>
    </row>
    <row r="11241" spans="2:2">
      <c r="B11241" s="10"/>
    </row>
    <row r="11242" spans="2:2">
      <c r="B11242" s="10"/>
    </row>
    <row r="11243" spans="2:2">
      <c r="B11243" s="10"/>
    </row>
    <row r="11244" spans="2:2">
      <c r="B11244" s="10"/>
    </row>
    <row r="11245" spans="2:2">
      <c r="B11245" s="10"/>
    </row>
    <row r="11246" spans="2:2">
      <c r="B11246" s="10"/>
    </row>
    <row r="11247" spans="2:2">
      <c r="B11247" s="10"/>
    </row>
    <row r="11248" spans="2:2">
      <c r="B11248" s="10"/>
    </row>
    <row r="11249" spans="2:2">
      <c r="B11249" s="10"/>
    </row>
    <row r="11250" spans="2:2">
      <c r="B11250" s="10"/>
    </row>
    <row r="11251" spans="2:2">
      <c r="B11251" s="10"/>
    </row>
    <row r="11252" spans="2:2">
      <c r="B11252" s="10"/>
    </row>
    <row r="11253" spans="2:2">
      <c r="B11253" s="10"/>
    </row>
    <row r="11254" spans="2:2">
      <c r="B11254" s="10"/>
    </row>
    <row r="11255" spans="2:2">
      <c r="B11255" s="10"/>
    </row>
    <row r="11256" spans="2:2">
      <c r="B11256" s="10"/>
    </row>
    <row r="11257" spans="2:2">
      <c r="B11257" s="10"/>
    </row>
    <row r="11258" spans="2:2">
      <c r="B11258" s="10"/>
    </row>
    <row r="11259" spans="2:2">
      <c r="B11259" s="10"/>
    </row>
    <row r="11260" spans="2:2">
      <c r="B11260" s="10"/>
    </row>
    <row r="11261" spans="2:2">
      <c r="B11261" s="10"/>
    </row>
    <row r="11262" spans="2:2">
      <c r="B11262" s="10"/>
    </row>
    <row r="11263" spans="2:2">
      <c r="B11263" s="10"/>
    </row>
    <row r="11264" spans="2:2">
      <c r="B11264" s="10"/>
    </row>
    <row r="11265" spans="2:2">
      <c r="B11265" s="10"/>
    </row>
    <row r="11266" spans="2:2">
      <c r="B11266" s="10"/>
    </row>
    <row r="11267" spans="2:2">
      <c r="B11267" s="10"/>
    </row>
    <row r="11268" spans="2:2">
      <c r="B11268" s="10"/>
    </row>
    <row r="11269" spans="2:2">
      <c r="B11269" s="10"/>
    </row>
    <row r="11270" spans="2:2">
      <c r="B11270" s="10"/>
    </row>
    <row r="11271" spans="2:2">
      <c r="B11271" s="10"/>
    </row>
    <row r="11272" spans="2:2">
      <c r="B11272" s="10"/>
    </row>
    <row r="11273" spans="2:2">
      <c r="B11273" s="10"/>
    </row>
    <row r="11274" spans="2:2">
      <c r="B11274" s="10"/>
    </row>
    <row r="11275" spans="2:2">
      <c r="B11275" s="10"/>
    </row>
    <row r="11276" spans="2:2">
      <c r="B11276" s="10"/>
    </row>
    <row r="11277" spans="2:2">
      <c r="B11277" s="10"/>
    </row>
    <row r="11278" spans="2:2">
      <c r="B11278" s="10"/>
    </row>
    <row r="11279" spans="2:2">
      <c r="B11279" s="10"/>
    </row>
    <row r="11280" spans="2:2">
      <c r="B11280" s="10"/>
    </row>
    <row r="11281" spans="2:2">
      <c r="B11281" s="10"/>
    </row>
    <row r="11282" spans="2:2">
      <c r="B11282" s="10"/>
    </row>
    <row r="11283" spans="2:2">
      <c r="B11283" s="10"/>
    </row>
    <row r="11284" spans="2:2">
      <c r="B11284" s="10"/>
    </row>
    <row r="11285" spans="2:2">
      <c r="B11285" s="10"/>
    </row>
    <row r="11286" spans="2:2">
      <c r="B11286" s="10"/>
    </row>
    <row r="11287" spans="2:2">
      <c r="B11287" s="10"/>
    </row>
    <row r="11288" spans="2:2">
      <c r="B11288" s="10"/>
    </row>
    <row r="11289" spans="2:2">
      <c r="B11289" s="10"/>
    </row>
    <row r="11290" spans="2:2">
      <c r="B11290" s="10"/>
    </row>
    <row r="11291" spans="2:2">
      <c r="B11291" s="10"/>
    </row>
    <row r="11292" spans="2:2">
      <c r="B11292" s="10"/>
    </row>
    <row r="11293" spans="2:2">
      <c r="B11293" s="10"/>
    </row>
    <row r="11294" spans="2:2">
      <c r="B11294" s="10"/>
    </row>
    <row r="11295" spans="2:2">
      <c r="B11295" s="10"/>
    </row>
    <row r="11296" spans="2:2">
      <c r="B11296" s="10"/>
    </row>
    <row r="11297" spans="2:2">
      <c r="B11297" s="10"/>
    </row>
    <row r="11298" spans="2:2">
      <c r="B11298" s="10"/>
    </row>
    <row r="11299" spans="2:2">
      <c r="B11299" s="10"/>
    </row>
    <row r="11300" spans="2:2">
      <c r="B11300" s="10"/>
    </row>
    <row r="11301" spans="2:2">
      <c r="B11301" s="10"/>
    </row>
    <row r="11302" spans="2:2">
      <c r="B11302" s="10"/>
    </row>
    <row r="11303" spans="2:2">
      <c r="B11303" s="10"/>
    </row>
    <row r="11304" spans="2:2">
      <c r="B11304" s="10"/>
    </row>
    <row r="11305" spans="2:2">
      <c r="B11305" s="10"/>
    </row>
    <row r="11306" spans="2:2">
      <c r="B11306" s="10"/>
    </row>
    <row r="11307" spans="2:2">
      <c r="B11307" s="10"/>
    </row>
    <row r="11308" spans="2:2">
      <c r="B11308" s="10"/>
    </row>
    <row r="11309" spans="2:2">
      <c r="B11309" s="10"/>
    </row>
    <row r="11310" spans="2:2">
      <c r="B11310" s="10"/>
    </row>
    <row r="11311" spans="2:2">
      <c r="B11311" s="10"/>
    </row>
    <row r="11312" spans="2:2">
      <c r="B11312" s="10"/>
    </row>
    <row r="11313" spans="2:2">
      <c r="B11313" s="10"/>
    </row>
    <row r="11314" spans="2:2">
      <c r="B11314" s="10"/>
    </row>
    <row r="11315" spans="2:2">
      <c r="B11315" s="10"/>
    </row>
    <row r="11316" spans="2:2">
      <c r="B11316" s="10"/>
    </row>
    <row r="11317" spans="2:2">
      <c r="B11317" s="10"/>
    </row>
    <row r="11318" spans="2:2">
      <c r="B11318" s="10"/>
    </row>
    <row r="11319" spans="2:2">
      <c r="B11319" s="10"/>
    </row>
    <row r="11320" spans="2:2">
      <c r="B11320" s="10"/>
    </row>
    <row r="11321" spans="2:2">
      <c r="B11321" s="10"/>
    </row>
    <row r="11322" spans="2:2">
      <c r="B11322" s="10"/>
    </row>
    <row r="11323" spans="2:2">
      <c r="B11323" s="10"/>
    </row>
    <row r="11324" spans="2:2">
      <c r="B11324" s="10"/>
    </row>
    <row r="11325" spans="2:2">
      <c r="B11325" s="10"/>
    </row>
    <row r="11326" spans="2:2">
      <c r="B11326" s="10"/>
    </row>
    <row r="11327" spans="2:2">
      <c r="B11327" s="10"/>
    </row>
    <row r="11328" spans="2:2">
      <c r="B11328" s="10"/>
    </row>
    <row r="11329" spans="2:2">
      <c r="B11329" s="10"/>
    </row>
    <row r="11330" spans="2:2">
      <c r="B11330" s="10"/>
    </row>
    <row r="11331" spans="2:2">
      <c r="B11331" s="10"/>
    </row>
    <row r="11332" spans="2:2">
      <c r="B11332" s="10"/>
    </row>
    <row r="11333" spans="2:2">
      <c r="B11333" s="10"/>
    </row>
    <row r="11334" spans="2:2">
      <c r="B11334" s="10"/>
    </row>
    <row r="11335" spans="2:2">
      <c r="B11335" s="10"/>
    </row>
    <row r="11336" spans="2:2">
      <c r="B11336" s="10"/>
    </row>
    <row r="11337" spans="2:2">
      <c r="B11337" s="10"/>
    </row>
    <row r="11338" spans="2:2">
      <c r="B11338" s="10"/>
    </row>
    <row r="11339" spans="2:2">
      <c r="B11339" s="10"/>
    </row>
    <row r="11340" spans="2:2">
      <c r="B11340" s="10"/>
    </row>
    <row r="11341" spans="2:2">
      <c r="B11341" s="10"/>
    </row>
    <row r="11342" spans="2:2">
      <c r="B11342" s="10"/>
    </row>
    <row r="11343" spans="2:2">
      <c r="B11343" s="10"/>
    </row>
    <row r="11344" spans="2:2">
      <c r="B11344" s="10"/>
    </row>
    <row r="11345" spans="2:2">
      <c r="B11345" s="10"/>
    </row>
    <row r="11346" spans="2:2">
      <c r="B11346" s="10"/>
    </row>
    <row r="11347" spans="2:2">
      <c r="B11347" s="10"/>
    </row>
    <row r="11348" spans="2:2">
      <c r="B11348" s="10"/>
    </row>
    <row r="11349" spans="2:2">
      <c r="B11349" s="10"/>
    </row>
    <row r="11350" spans="2:2">
      <c r="B11350" s="10"/>
    </row>
    <row r="11351" spans="2:2">
      <c r="B11351" s="10"/>
    </row>
    <row r="11352" spans="2:2">
      <c r="B11352" s="10"/>
    </row>
    <row r="11353" spans="2:2">
      <c r="B11353" s="10"/>
    </row>
    <row r="11354" spans="2:2">
      <c r="B11354" s="10"/>
    </row>
    <row r="11355" spans="2:2">
      <c r="B11355" s="10"/>
    </row>
    <row r="11356" spans="2:2">
      <c r="B11356" s="10"/>
    </row>
    <row r="11357" spans="2:2">
      <c r="B11357" s="10"/>
    </row>
    <row r="11358" spans="2:2">
      <c r="B11358" s="10"/>
    </row>
    <row r="11359" spans="2:2">
      <c r="B11359" s="10"/>
    </row>
    <row r="11360" spans="2:2">
      <c r="B11360" s="10"/>
    </row>
    <row r="11361" spans="2:2">
      <c r="B11361" s="10"/>
    </row>
    <row r="11362" spans="2:2">
      <c r="B11362" s="10"/>
    </row>
    <row r="11363" spans="2:2">
      <c r="B11363" s="10"/>
    </row>
    <row r="11364" spans="2:2">
      <c r="B11364" s="10"/>
    </row>
    <row r="11365" spans="2:2">
      <c r="B11365" s="10"/>
    </row>
    <row r="11366" spans="2:2">
      <c r="B11366" s="10"/>
    </row>
    <row r="11367" spans="2:2">
      <c r="B11367" s="10"/>
    </row>
    <row r="11368" spans="2:2">
      <c r="B11368" s="10"/>
    </row>
    <row r="11369" spans="2:2">
      <c r="B11369" s="10"/>
    </row>
    <row r="11370" spans="2:2">
      <c r="B11370" s="10"/>
    </row>
    <row r="11371" spans="2:2">
      <c r="B11371" s="10"/>
    </row>
    <row r="11372" spans="2:2">
      <c r="B11372" s="10"/>
    </row>
    <row r="11373" spans="2:2">
      <c r="B11373" s="10"/>
    </row>
    <row r="11374" spans="2:2">
      <c r="B11374" s="10"/>
    </row>
    <row r="11375" spans="2:2">
      <c r="B11375" s="10"/>
    </row>
    <row r="11376" spans="2:2">
      <c r="B11376" s="10"/>
    </row>
    <row r="11377" spans="2:2">
      <c r="B11377" s="10"/>
    </row>
    <row r="11378" spans="2:2">
      <c r="B11378" s="10"/>
    </row>
    <row r="11379" spans="2:2">
      <c r="B11379" s="10"/>
    </row>
    <row r="11380" spans="2:2">
      <c r="B11380" s="10"/>
    </row>
    <row r="11381" spans="2:2">
      <c r="B11381" s="10"/>
    </row>
    <row r="11382" spans="2:2">
      <c r="B11382" s="10"/>
    </row>
    <row r="11383" spans="2:2">
      <c r="B11383" s="10"/>
    </row>
    <row r="11384" spans="2:2">
      <c r="B11384" s="10"/>
    </row>
    <row r="11385" spans="2:2">
      <c r="B11385" s="10"/>
    </row>
    <row r="11386" spans="2:2">
      <c r="B11386" s="10"/>
    </row>
    <row r="11387" spans="2:2">
      <c r="B11387" s="10"/>
    </row>
    <row r="11388" spans="2:2">
      <c r="B11388" s="10"/>
    </row>
    <row r="11389" spans="2:2">
      <c r="B11389" s="10"/>
    </row>
    <row r="11390" spans="2:2">
      <c r="B11390" s="10"/>
    </row>
    <row r="11391" spans="2:2">
      <c r="B11391" s="10"/>
    </row>
    <row r="11392" spans="2:2">
      <c r="B11392" s="10"/>
    </row>
    <row r="11393" spans="2:2">
      <c r="B11393" s="10"/>
    </row>
    <row r="11394" spans="2:2">
      <c r="B11394" s="10"/>
    </row>
    <row r="11395" spans="2:2">
      <c r="B11395" s="10"/>
    </row>
    <row r="11396" spans="2:2">
      <c r="B11396" s="10"/>
    </row>
    <row r="11397" spans="2:2">
      <c r="B11397" s="10"/>
    </row>
    <row r="11398" spans="2:2">
      <c r="B11398" s="10"/>
    </row>
    <row r="11399" spans="2:2">
      <c r="B11399" s="10"/>
    </row>
    <row r="11400" spans="2:2">
      <c r="B11400" s="10"/>
    </row>
    <row r="11401" spans="2:2">
      <c r="B11401" s="10"/>
    </row>
    <row r="11402" spans="2:2">
      <c r="B11402" s="10"/>
    </row>
    <row r="11403" spans="2:2">
      <c r="B11403" s="10"/>
    </row>
    <row r="11404" spans="2:2">
      <c r="B11404" s="10"/>
    </row>
    <row r="11405" spans="2:2">
      <c r="B11405" s="10"/>
    </row>
    <row r="11406" spans="2:2">
      <c r="B11406" s="10"/>
    </row>
    <row r="11407" spans="2:2">
      <c r="B11407" s="10"/>
    </row>
    <row r="11408" spans="2:2">
      <c r="B11408" s="10"/>
    </row>
    <row r="11409" spans="2:2">
      <c r="B11409" s="10"/>
    </row>
    <row r="11410" spans="2:2">
      <c r="B11410" s="10"/>
    </row>
    <row r="11411" spans="2:2">
      <c r="B11411" s="10"/>
    </row>
    <row r="11412" spans="2:2">
      <c r="B11412" s="10"/>
    </row>
    <row r="11413" spans="2:2">
      <c r="B11413" s="10"/>
    </row>
    <row r="11414" spans="2:2">
      <c r="B11414" s="10"/>
    </row>
    <row r="11415" spans="2:2">
      <c r="B11415" s="10"/>
    </row>
    <row r="11416" spans="2:2">
      <c r="B11416" s="10"/>
    </row>
    <row r="11417" spans="2:2">
      <c r="B11417" s="10"/>
    </row>
    <row r="11418" spans="2:2">
      <c r="B11418" s="10"/>
    </row>
    <row r="11419" spans="2:2">
      <c r="B11419" s="10"/>
    </row>
    <row r="11420" spans="2:2">
      <c r="B11420" s="10"/>
    </row>
    <row r="11421" spans="2:2">
      <c r="B11421" s="10"/>
    </row>
    <row r="11422" spans="2:2">
      <c r="B11422" s="10"/>
    </row>
    <row r="11423" spans="2:2">
      <c r="B11423" s="10"/>
    </row>
    <row r="11424" spans="2:2">
      <c r="B11424" s="10"/>
    </row>
    <row r="11425" spans="2:2">
      <c r="B11425" s="10"/>
    </row>
    <row r="11426" spans="2:2">
      <c r="B11426" s="10"/>
    </row>
    <row r="11427" spans="2:2">
      <c r="B11427" s="10"/>
    </row>
    <row r="11428" spans="2:2">
      <c r="B11428" s="10"/>
    </row>
    <row r="11429" spans="2:2">
      <c r="B11429" s="10"/>
    </row>
    <row r="11430" spans="2:2">
      <c r="B11430" s="10"/>
    </row>
    <row r="11431" spans="2:2">
      <c r="B11431" s="10"/>
    </row>
    <row r="11432" spans="2:2">
      <c r="B11432" s="10"/>
    </row>
    <row r="11433" spans="2:2">
      <c r="B11433" s="10"/>
    </row>
    <row r="11434" spans="2:2">
      <c r="B11434" s="10"/>
    </row>
    <row r="11435" spans="2:2">
      <c r="B11435" s="10"/>
    </row>
    <row r="11436" spans="2:2">
      <c r="B11436" s="10"/>
    </row>
    <row r="11437" spans="2:2">
      <c r="B11437" s="10"/>
    </row>
    <row r="11438" spans="2:2">
      <c r="B11438" s="10"/>
    </row>
    <row r="11439" spans="2:2">
      <c r="B11439" s="10"/>
    </row>
    <row r="11440" spans="2:2">
      <c r="B11440" s="10"/>
    </row>
    <row r="11441" spans="2:2">
      <c r="B11441" s="10"/>
    </row>
    <row r="11442" spans="2:2">
      <c r="B11442" s="10"/>
    </row>
    <row r="11443" spans="2:2">
      <c r="B11443" s="10"/>
    </row>
    <row r="11444" spans="2:2">
      <c r="B11444" s="10"/>
    </row>
    <row r="11445" spans="2:2">
      <c r="B11445" s="10"/>
    </row>
    <row r="11446" spans="2:2">
      <c r="B11446" s="10"/>
    </row>
    <row r="11447" spans="2:2">
      <c r="B11447" s="10"/>
    </row>
    <row r="11448" spans="2:2">
      <c r="B11448" s="10"/>
    </row>
    <row r="11449" spans="2:2">
      <c r="B11449" s="10"/>
    </row>
    <row r="11450" spans="2:2">
      <c r="B11450" s="10"/>
    </row>
    <row r="11451" spans="2:2">
      <c r="B11451" s="10"/>
    </row>
    <row r="11452" spans="2:2">
      <c r="B11452" s="10"/>
    </row>
    <row r="11453" spans="2:2">
      <c r="B11453" s="10"/>
    </row>
    <row r="11454" spans="2:2">
      <c r="B11454" s="10"/>
    </row>
    <row r="11455" spans="2:2">
      <c r="B11455" s="10"/>
    </row>
    <row r="11456" spans="2:2">
      <c r="B11456" s="10"/>
    </row>
    <row r="11457" spans="2:2">
      <c r="B11457" s="10"/>
    </row>
    <row r="11458" spans="2:2">
      <c r="B11458" s="10"/>
    </row>
    <row r="11459" spans="2:2">
      <c r="B11459" s="10"/>
    </row>
    <row r="11460" spans="2:2">
      <c r="B11460" s="10"/>
    </row>
    <row r="11461" spans="2:2">
      <c r="B11461" s="10"/>
    </row>
    <row r="11462" spans="2:2">
      <c r="B11462" s="10"/>
    </row>
    <row r="11463" spans="2:2">
      <c r="B11463" s="10"/>
    </row>
    <row r="11464" spans="2:2">
      <c r="B11464" s="10"/>
    </row>
    <row r="11465" spans="2:2">
      <c r="B11465" s="10"/>
    </row>
    <row r="11466" spans="2:2">
      <c r="B11466" s="10"/>
    </row>
    <row r="11467" spans="2:2">
      <c r="B11467" s="10"/>
    </row>
    <row r="11468" spans="2:2">
      <c r="B11468" s="10"/>
    </row>
    <row r="11469" spans="2:2">
      <c r="B11469" s="10"/>
    </row>
    <row r="11470" spans="2:2">
      <c r="B11470" s="10"/>
    </row>
    <row r="11471" spans="2:2">
      <c r="B11471" s="10"/>
    </row>
    <row r="11472" spans="2:2">
      <c r="B11472" s="10"/>
    </row>
    <row r="11473" spans="2:2">
      <c r="B11473" s="10"/>
    </row>
    <row r="11474" spans="2:2">
      <c r="B11474" s="10"/>
    </row>
    <row r="11475" spans="2:2">
      <c r="B11475" s="10"/>
    </row>
    <row r="11476" spans="2:2">
      <c r="B11476" s="10"/>
    </row>
    <row r="11477" spans="2:2">
      <c r="B11477" s="10"/>
    </row>
    <row r="11478" spans="2:2">
      <c r="B11478" s="10"/>
    </row>
    <row r="11479" spans="2:2">
      <c r="B11479" s="10"/>
    </row>
    <row r="11480" spans="2:2">
      <c r="B11480" s="10"/>
    </row>
    <row r="11481" spans="2:2">
      <c r="B11481" s="10"/>
    </row>
    <row r="11482" spans="2:2">
      <c r="B11482" s="10"/>
    </row>
    <row r="11483" spans="2:2">
      <c r="B11483" s="10"/>
    </row>
    <row r="11484" spans="2:2">
      <c r="B11484" s="10"/>
    </row>
    <row r="11485" spans="2:2">
      <c r="B11485" s="10"/>
    </row>
    <row r="11486" spans="2:2">
      <c r="B11486" s="10"/>
    </row>
    <row r="11487" spans="2:2">
      <c r="B11487" s="10"/>
    </row>
    <row r="11488" spans="2:2">
      <c r="B11488" s="10"/>
    </row>
    <row r="11489" spans="2:2">
      <c r="B11489" s="10"/>
    </row>
    <row r="11490" spans="2:2">
      <c r="B11490" s="10"/>
    </row>
    <row r="11491" spans="2:2">
      <c r="B11491" s="10"/>
    </row>
    <row r="11492" spans="2:2">
      <c r="B11492" s="10"/>
    </row>
    <row r="11493" spans="2:2">
      <c r="B11493" s="10"/>
    </row>
    <row r="11494" spans="2:2">
      <c r="B11494" s="10"/>
    </row>
    <row r="11495" spans="2:2">
      <c r="B11495" s="10"/>
    </row>
    <row r="11496" spans="2:2">
      <c r="B11496" s="10"/>
    </row>
    <row r="11497" spans="2:2">
      <c r="B11497" s="10"/>
    </row>
    <row r="11498" spans="2:2">
      <c r="B11498" s="10"/>
    </row>
    <row r="11499" spans="2:2">
      <c r="B11499" s="10"/>
    </row>
    <row r="11500" spans="2:2">
      <c r="B11500" s="10"/>
    </row>
    <row r="11501" spans="2:2">
      <c r="B11501" s="10"/>
    </row>
    <row r="11502" spans="2:2">
      <c r="B11502" s="10"/>
    </row>
    <row r="11503" spans="2:2">
      <c r="B11503" s="10"/>
    </row>
    <row r="11504" spans="2:2">
      <c r="B11504" s="10"/>
    </row>
    <row r="11505" spans="2:2">
      <c r="B11505" s="10"/>
    </row>
    <row r="11506" spans="2:2">
      <c r="B11506" s="10"/>
    </row>
    <row r="11507" spans="2:2">
      <c r="B11507" s="10"/>
    </row>
    <row r="11508" spans="2:2">
      <c r="B11508" s="10"/>
    </row>
    <row r="11509" spans="2:2">
      <c r="B11509" s="10"/>
    </row>
    <row r="11510" spans="2:2">
      <c r="B11510" s="10"/>
    </row>
    <row r="11511" spans="2:2">
      <c r="B11511" s="10"/>
    </row>
    <row r="11512" spans="2:2">
      <c r="B11512" s="10"/>
    </row>
    <row r="11513" spans="2:2">
      <c r="B11513" s="10"/>
    </row>
    <row r="11514" spans="2:2">
      <c r="B11514" s="10"/>
    </row>
    <row r="11515" spans="2:2">
      <c r="B11515" s="10"/>
    </row>
    <row r="11516" spans="2:2">
      <c r="B11516" s="10"/>
    </row>
    <row r="11517" spans="2:2">
      <c r="B11517" s="10"/>
    </row>
    <row r="11518" spans="2:2">
      <c r="B11518" s="10"/>
    </row>
    <row r="11519" spans="2:2">
      <c r="B11519" s="10"/>
    </row>
    <row r="11520" spans="2:2">
      <c r="B11520" s="10"/>
    </row>
    <row r="11521" spans="2:2">
      <c r="B11521" s="10"/>
    </row>
    <row r="11522" spans="2:2">
      <c r="B11522" s="10"/>
    </row>
    <row r="11523" spans="2:2">
      <c r="B11523" s="10"/>
    </row>
    <row r="11524" spans="2:2">
      <c r="B11524" s="10"/>
    </row>
    <row r="11525" spans="2:2">
      <c r="B11525" s="10"/>
    </row>
    <row r="11526" spans="2:2">
      <c r="B11526" s="10"/>
    </row>
    <row r="11527" spans="2:2">
      <c r="B11527" s="10"/>
    </row>
    <row r="11528" spans="2:2">
      <c r="B11528" s="10"/>
    </row>
    <row r="11529" spans="2:2">
      <c r="B11529" s="10"/>
    </row>
    <row r="11530" spans="2:2">
      <c r="B11530" s="10"/>
    </row>
    <row r="11531" spans="2:2">
      <c r="B11531" s="10"/>
    </row>
    <row r="11532" spans="2:2">
      <c r="B11532" s="10"/>
    </row>
    <row r="11533" spans="2:2">
      <c r="B11533" s="10"/>
    </row>
    <row r="11534" spans="2:2">
      <c r="B11534" s="10"/>
    </row>
    <row r="11535" spans="2:2">
      <c r="B11535" s="10"/>
    </row>
    <row r="11536" spans="2:2">
      <c r="B11536" s="10"/>
    </row>
    <row r="11537" spans="2:2">
      <c r="B11537" s="10"/>
    </row>
    <row r="11538" spans="2:2">
      <c r="B11538" s="10"/>
    </row>
    <row r="11539" spans="2:2">
      <c r="B11539" s="10"/>
    </row>
    <row r="11540" spans="2:2">
      <c r="B11540" s="10"/>
    </row>
    <row r="11541" spans="2:2">
      <c r="B11541" s="10"/>
    </row>
    <row r="11542" spans="2:2">
      <c r="B11542" s="10"/>
    </row>
    <row r="11543" spans="2:2">
      <c r="B11543" s="10"/>
    </row>
    <row r="11544" spans="2:2">
      <c r="B11544" s="10"/>
    </row>
    <row r="11545" spans="2:2">
      <c r="B11545" s="10"/>
    </row>
    <row r="11546" spans="2:2">
      <c r="B11546" s="10"/>
    </row>
    <row r="11547" spans="2:2">
      <c r="B11547" s="10"/>
    </row>
    <row r="11548" spans="2:2">
      <c r="B11548" s="10"/>
    </row>
    <row r="11549" spans="2:2">
      <c r="B11549" s="10"/>
    </row>
    <row r="11550" spans="2:2">
      <c r="B11550" s="10"/>
    </row>
    <row r="11551" spans="2:2">
      <c r="B11551" s="10"/>
    </row>
    <row r="11552" spans="2:2">
      <c r="B11552" s="10"/>
    </row>
    <row r="11553" spans="2:2">
      <c r="B11553" s="10"/>
    </row>
    <row r="11554" spans="2:2">
      <c r="B11554" s="10"/>
    </row>
    <row r="11555" spans="2:2">
      <c r="B11555" s="10"/>
    </row>
    <row r="11556" spans="2:2">
      <c r="B11556" s="10"/>
    </row>
    <row r="11557" spans="2:2">
      <c r="B11557" s="10"/>
    </row>
    <row r="11558" spans="2:2">
      <c r="B11558" s="10"/>
    </row>
    <row r="11559" spans="2:2">
      <c r="B11559" s="10"/>
    </row>
    <row r="11560" spans="2:2">
      <c r="B11560" s="10"/>
    </row>
    <row r="11561" spans="2:2">
      <c r="B11561" s="10"/>
    </row>
    <row r="11562" spans="2:2">
      <c r="B11562" s="10"/>
    </row>
    <row r="11563" spans="2:2">
      <c r="B11563" s="10"/>
    </row>
    <row r="11564" spans="2:2">
      <c r="B11564" s="10"/>
    </row>
    <row r="11565" spans="2:2">
      <c r="B11565" s="10"/>
    </row>
    <row r="11566" spans="2:2">
      <c r="B11566" s="10"/>
    </row>
    <row r="11567" spans="2:2">
      <c r="B11567" s="10"/>
    </row>
    <row r="11568" spans="2:2">
      <c r="B11568" s="10"/>
    </row>
    <row r="11569" spans="2:2">
      <c r="B11569" s="10"/>
    </row>
    <row r="11570" spans="2:2">
      <c r="B11570" s="10"/>
    </row>
    <row r="11571" spans="2:2">
      <c r="B11571" s="10"/>
    </row>
    <row r="11572" spans="2:2">
      <c r="B11572" s="10"/>
    </row>
    <row r="11573" spans="2:2">
      <c r="B11573" s="10"/>
    </row>
    <row r="11574" spans="2:2">
      <c r="B11574" s="10"/>
    </row>
    <row r="11575" spans="2:2">
      <c r="B11575" s="10"/>
    </row>
    <row r="11576" spans="2:2">
      <c r="B11576" s="10"/>
    </row>
    <row r="11577" spans="2:2">
      <c r="B11577" s="10"/>
    </row>
    <row r="11578" spans="2:2">
      <c r="B11578" s="10"/>
    </row>
    <row r="11579" spans="2:2">
      <c r="B11579" s="10"/>
    </row>
    <row r="11580" spans="2:2">
      <c r="B11580" s="10"/>
    </row>
    <row r="11581" spans="2:2">
      <c r="B11581" s="10"/>
    </row>
    <row r="11582" spans="2:2">
      <c r="B11582" s="10"/>
    </row>
    <row r="11583" spans="2:2">
      <c r="B11583" s="10"/>
    </row>
    <row r="11584" spans="2:2">
      <c r="B11584" s="10"/>
    </row>
    <row r="11585" spans="2:2">
      <c r="B11585" s="10"/>
    </row>
    <row r="11586" spans="2:2">
      <c r="B11586" s="10"/>
    </row>
    <row r="11587" spans="2:2">
      <c r="B11587" s="10"/>
    </row>
    <row r="11588" spans="2:2">
      <c r="B11588" s="10"/>
    </row>
    <row r="11589" spans="2:2">
      <c r="B11589" s="10"/>
    </row>
    <row r="11590" spans="2:2">
      <c r="B11590" s="10"/>
    </row>
    <row r="11591" spans="2:2">
      <c r="B11591" s="10"/>
    </row>
    <row r="11592" spans="2:2">
      <c r="B11592" s="10"/>
    </row>
    <row r="11593" spans="2:2">
      <c r="B11593" s="10"/>
    </row>
    <row r="11594" spans="2:2">
      <c r="B11594" s="10"/>
    </row>
    <row r="11595" spans="2:2">
      <c r="B11595" s="10"/>
    </row>
    <row r="11596" spans="2:2">
      <c r="B11596" s="10"/>
    </row>
    <row r="11597" spans="2:2">
      <c r="B11597" s="10"/>
    </row>
    <row r="11598" spans="2:2">
      <c r="B11598" s="10"/>
    </row>
    <row r="11599" spans="2:2">
      <c r="B11599" s="10"/>
    </row>
    <row r="11600" spans="2:2">
      <c r="B11600" s="10"/>
    </row>
    <row r="11601" spans="2:2">
      <c r="B11601" s="10"/>
    </row>
    <row r="11602" spans="2:2">
      <c r="B11602" s="10"/>
    </row>
    <row r="11603" spans="2:2">
      <c r="B11603" s="10"/>
    </row>
    <row r="11604" spans="2:2">
      <c r="B11604" s="10"/>
    </row>
    <row r="11605" spans="2:2">
      <c r="B11605" s="10"/>
    </row>
    <row r="11606" spans="2:2">
      <c r="B11606" s="10"/>
    </row>
    <row r="11607" spans="2:2">
      <c r="B11607" s="10"/>
    </row>
    <row r="11608" spans="2:2">
      <c r="B11608" s="10"/>
    </row>
    <row r="11609" spans="2:2">
      <c r="B11609" s="10"/>
    </row>
    <row r="11610" spans="2:2">
      <c r="B11610" s="10"/>
    </row>
    <row r="11611" spans="2:2">
      <c r="B11611" s="10"/>
    </row>
    <row r="11612" spans="2:2">
      <c r="B11612" s="10"/>
    </row>
    <row r="11613" spans="2:2">
      <c r="B11613" s="10"/>
    </row>
    <row r="11614" spans="2:2">
      <c r="B11614" s="10"/>
    </row>
    <row r="11615" spans="2:2">
      <c r="B11615" s="10"/>
    </row>
    <row r="11616" spans="2:2">
      <c r="B11616" s="10"/>
    </row>
    <row r="11617" spans="2:2">
      <c r="B11617" s="10"/>
    </row>
    <row r="11618" spans="2:2">
      <c r="B11618" s="10"/>
    </row>
    <row r="11619" spans="2:2">
      <c r="B11619" s="10"/>
    </row>
    <row r="11620" spans="2:2">
      <c r="B11620" s="10"/>
    </row>
    <row r="11621" spans="2:2">
      <c r="B11621" s="10"/>
    </row>
    <row r="11622" spans="2:2">
      <c r="B11622" s="10"/>
    </row>
    <row r="11623" spans="2:2">
      <c r="B11623" s="10"/>
    </row>
    <row r="11624" spans="2:2">
      <c r="B11624" s="10"/>
    </row>
    <row r="11625" spans="2:2">
      <c r="B11625" s="10"/>
    </row>
    <row r="11626" spans="2:2">
      <c r="B11626" s="10"/>
    </row>
    <row r="11627" spans="2:2">
      <c r="B11627" s="10"/>
    </row>
    <row r="11628" spans="2:2">
      <c r="B11628" s="10"/>
    </row>
    <row r="11629" spans="2:2">
      <c r="B11629" s="10"/>
    </row>
    <row r="11630" spans="2:2">
      <c r="B11630" s="10"/>
    </row>
    <row r="11631" spans="2:2">
      <c r="B11631" s="10"/>
    </row>
    <row r="11632" spans="2:2">
      <c r="B11632" s="10"/>
    </row>
    <row r="11633" spans="2:2">
      <c r="B11633" s="10"/>
    </row>
    <row r="11634" spans="2:2">
      <c r="B11634" s="10"/>
    </row>
    <row r="11635" spans="2:2">
      <c r="B11635" s="10"/>
    </row>
    <row r="11636" spans="2:2">
      <c r="B11636" s="10"/>
    </row>
    <row r="11637" spans="2:2">
      <c r="B11637" s="10"/>
    </row>
    <row r="11638" spans="2:2">
      <c r="B11638" s="10"/>
    </row>
    <row r="11639" spans="2:2">
      <c r="B11639" s="10"/>
    </row>
    <row r="11640" spans="2:2">
      <c r="B11640" s="10"/>
    </row>
    <row r="11641" spans="2:2">
      <c r="B11641" s="10"/>
    </row>
    <row r="11642" spans="2:2">
      <c r="B11642" s="10"/>
    </row>
    <row r="11643" spans="2:2">
      <c r="B11643" s="10"/>
    </row>
    <row r="11644" spans="2:2">
      <c r="B11644" s="10"/>
    </row>
    <row r="11645" spans="2:2">
      <c r="B11645" s="10"/>
    </row>
    <row r="11646" spans="2:2">
      <c r="B11646" s="10"/>
    </row>
    <row r="11647" spans="2:2">
      <c r="B11647" s="10"/>
    </row>
    <row r="11648" spans="2:2">
      <c r="B11648" s="10"/>
    </row>
    <row r="11649" spans="2:2">
      <c r="B11649" s="10"/>
    </row>
    <row r="11650" spans="2:2">
      <c r="B11650" s="10"/>
    </row>
    <row r="11651" spans="2:2">
      <c r="B11651" s="10"/>
    </row>
    <row r="11652" spans="2:2">
      <c r="B11652" s="10"/>
    </row>
    <row r="11653" spans="2:2">
      <c r="B11653" s="10"/>
    </row>
    <row r="11654" spans="2:2">
      <c r="B11654" s="10"/>
    </row>
    <row r="11655" spans="2:2">
      <c r="B11655" s="10"/>
    </row>
    <row r="11656" spans="2:2">
      <c r="B11656" s="10"/>
    </row>
    <row r="11657" spans="2:2">
      <c r="B11657" s="10"/>
    </row>
    <row r="11658" spans="2:2">
      <c r="B11658" s="10"/>
    </row>
    <row r="11659" spans="2:2">
      <c r="B11659" s="10"/>
    </row>
    <row r="11660" spans="2:2">
      <c r="B11660" s="10"/>
    </row>
    <row r="11661" spans="2:2">
      <c r="B11661" s="10"/>
    </row>
    <row r="11662" spans="2:2">
      <c r="B11662" s="10"/>
    </row>
    <row r="11663" spans="2:2">
      <c r="B11663" s="10"/>
    </row>
    <row r="11664" spans="2:2">
      <c r="B11664" s="10"/>
    </row>
    <row r="11665" spans="2:2">
      <c r="B11665" s="10"/>
    </row>
    <row r="11666" spans="2:2">
      <c r="B11666" s="10"/>
    </row>
    <row r="11667" spans="2:2">
      <c r="B11667" s="10"/>
    </row>
    <row r="11668" spans="2:2">
      <c r="B11668" s="10"/>
    </row>
    <row r="11669" spans="2:2">
      <c r="B11669" s="10"/>
    </row>
    <row r="11670" spans="2:2">
      <c r="B11670" s="10"/>
    </row>
    <row r="11671" spans="2:2">
      <c r="B11671" s="10"/>
    </row>
    <row r="11672" spans="2:2">
      <c r="B11672" s="10"/>
    </row>
    <row r="11673" spans="2:2">
      <c r="B11673" s="10"/>
    </row>
    <row r="11674" spans="2:2">
      <c r="B11674" s="10"/>
    </row>
    <row r="11675" spans="2:2">
      <c r="B11675" s="10"/>
    </row>
    <row r="11676" spans="2:2">
      <c r="B11676" s="10"/>
    </row>
    <row r="11677" spans="2:2">
      <c r="B11677" s="10"/>
    </row>
    <row r="11678" spans="2:2">
      <c r="B11678" s="10"/>
    </row>
    <row r="11679" spans="2:2">
      <c r="B11679" s="10"/>
    </row>
    <row r="11680" spans="2:2">
      <c r="B11680" s="10"/>
    </row>
    <row r="11681" spans="2:2">
      <c r="B11681" s="10"/>
    </row>
    <row r="11682" spans="2:2">
      <c r="B11682" s="10"/>
    </row>
    <row r="11683" spans="2:2">
      <c r="B11683" s="10"/>
    </row>
    <row r="11684" spans="2:2">
      <c r="B11684" s="10"/>
    </row>
    <row r="11685" spans="2:2">
      <c r="B11685" s="10"/>
    </row>
    <row r="11686" spans="2:2">
      <c r="B11686" s="10"/>
    </row>
    <row r="11687" spans="2:2">
      <c r="B11687" s="10"/>
    </row>
    <row r="11688" spans="2:2">
      <c r="B11688" s="10"/>
    </row>
    <row r="11689" spans="2:2">
      <c r="B11689" s="10"/>
    </row>
    <row r="11690" spans="2:2">
      <c r="B11690" s="10"/>
    </row>
    <row r="11691" spans="2:2">
      <c r="B11691" s="10"/>
    </row>
    <row r="11692" spans="2:2">
      <c r="B11692" s="10"/>
    </row>
    <row r="11693" spans="2:2">
      <c r="B11693" s="10"/>
    </row>
    <row r="11694" spans="2:2">
      <c r="B11694" s="10"/>
    </row>
    <row r="11695" spans="2:2">
      <c r="B11695" s="10"/>
    </row>
    <row r="11696" spans="2:2">
      <c r="B11696" s="10"/>
    </row>
    <row r="11697" spans="2:2">
      <c r="B11697" s="10"/>
    </row>
    <row r="11698" spans="2:2">
      <c r="B11698" s="10"/>
    </row>
    <row r="11699" spans="2:2">
      <c r="B11699" s="10"/>
    </row>
    <row r="11700" spans="2:2">
      <c r="B11700" s="10"/>
    </row>
    <row r="11701" spans="2:2">
      <c r="B11701" s="10"/>
    </row>
    <row r="11702" spans="2:2">
      <c r="B11702" s="10"/>
    </row>
    <row r="11703" spans="2:2">
      <c r="B11703" s="10"/>
    </row>
    <row r="11704" spans="2:2">
      <c r="B11704" s="10"/>
    </row>
    <row r="11705" spans="2:2">
      <c r="B11705" s="10"/>
    </row>
    <row r="11706" spans="2:2">
      <c r="B11706" s="10"/>
    </row>
    <row r="11707" spans="2:2">
      <c r="B11707" s="10"/>
    </row>
    <row r="11708" spans="2:2">
      <c r="B11708" s="10"/>
    </row>
    <row r="11709" spans="2:2">
      <c r="B11709" s="10"/>
    </row>
    <row r="11710" spans="2:2">
      <c r="B11710" s="10"/>
    </row>
    <row r="11711" spans="2:2">
      <c r="B11711" s="10"/>
    </row>
    <row r="11712" spans="2:2">
      <c r="B11712" s="10"/>
    </row>
    <row r="11713" spans="2:2">
      <c r="B11713" s="10"/>
    </row>
    <row r="11714" spans="2:2">
      <c r="B11714" s="10"/>
    </row>
    <row r="11715" spans="2:2">
      <c r="B11715" s="10"/>
    </row>
    <row r="11716" spans="2:2">
      <c r="B11716" s="10"/>
    </row>
    <row r="11717" spans="2:2">
      <c r="B11717" s="10"/>
    </row>
    <row r="11718" spans="2:2">
      <c r="B11718" s="10"/>
    </row>
    <row r="11719" spans="2:2">
      <c r="B11719" s="10"/>
    </row>
    <row r="11720" spans="2:2">
      <c r="B11720" s="10"/>
    </row>
    <row r="11721" spans="2:2">
      <c r="B11721" s="10"/>
    </row>
    <row r="11722" spans="2:2">
      <c r="B11722" s="10"/>
    </row>
    <row r="11723" spans="2:2">
      <c r="B11723" s="10"/>
    </row>
    <row r="11724" spans="2:2">
      <c r="B11724" s="10"/>
    </row>
    <row r="11725" spans="2:2">
      <c r="B11725" s="10"/>
    </row>
    <row r="11726" spans="2:2">
      <c r="B11726" s="10"/>
    </row>
    <row r="11727" spans="2:2">
      <c r="B11727" s="10"/>
    </row>
    <row r="11728" spans="2:2">
      <c r="B11728" s="10"/>
    </row>
    <row r="11729" spans="2:2">
      <c r="B11729" s="10"/>
    </row>
    <row r="11730" spans="2:2">
      <c r="B11730" s="10"/>
    </row>
    <row r="11731" spans="2:2">
      <c r="B11731" s="10"/>
    </row>
    <row r="11732" spans="2:2">
      <c r="B11732" s="10"/>
    </row>
    <row r="11733" spans="2:2">
      <c r="B11733" s="10"/>
    </row>
    <row r="11734" spans="2:2">
      <c r="B11734" s="10"/>
    </row>
    <row r="11735" spans="2:2">
      <c r="B11735" s="10"/>
    </row>
    <row r="11736" spans="2:2">
      <c r="B11736" s="10"/>
    </row>
    <row r="11737" spans="2:2">
      <c r="B11737" s="10"/>
    </row>
    <row r="11738" spans="2:2">
      <c r="B11738" s="10"/>
    </row>
    <row r="11739" spans="2:2">
      <c r="B11739" s="10"/>
    </row>
    <row r="11740" spans="2:2">
      <c r="B11740" s="10"/>
    </row>
    <row r="11741" spans="2:2">
      <c r="B11741" s="10"/>
    </row>
    <row r="11742" spans="2:2">
      <c r="B11742" s="10"/>
    </row>
    <row r="11743" spans="2:2">
      <c r="B11743" s="10"/>
    </row>
    <row r="11744" spans="2:2">
      <c r="B11744" s="10"/>
    </row>
    <row r="11745" spans="2:2">
      <c r="B11745" s="10"/>
    </row>
    <row r="11746" spans="2:2">
      <c r="B11746" s="10"/>
    </row>
    <row r="11747" spans="2:2">
      <c r="B11747" s="10"/>
    </row>
    <row r="11748" spans="2:2">
      <c r="B11748" s="10"/>
    </row>
    <row r="11749" spans="2:2">
      <c r="B11749" s="10"/>
    </row>
    <row r="11750" spans="2:2">
      <c r="B11750" s="10"/>
    </row>
    <row r="11751" spans="2:2">
      <c r="B11751" s="10"/>
    </row>
    <row r="11752" spans="2:2">
      <c r="B11752" s="10"/>
    </row>
    <row r="11753" spans="2:2">
      <c r="B11753" s="10"/>
    </row>
    <row r="11754" spans="2:2">
      <c r="B11754" s="10"/>
    </row>
    <row r="11755" spans="2:2">
      <c r="B11755" s="10"/>
    </row>
    <row r="11756" spans="2:2">
      <c r="B11756" s="10"/>
    </row>
    <row r="11757" spans="2:2">
      <c r="B11757" s="10"/>
    </row>
    <row r="11758" spans="2:2">
      <c r="B11758" s="10"/>
    </row>
    <row r="11759" spans="2:2">
      <c r="B11759" s="10"/>
    </row>
    <row r="11760" spans="2:2">
      <c r="B11760" s="10"/>
    </row>
    <row r="11761" spans="2:2">
      <c r="B11761" s="10"/>
    </row>
    <row r="11762" spans="2:2">
      <c r="B11762" s="10"/>
    </row>
    <row r="11763" spans="2:2">
      <c r="B11763" s="10"/>
    </row>
    <row r="11764" spans="2:2">
      <c r="B11764" s="10"/>
    </row>
    <row r="11765" spans="2:2">
      <c r="B11765" s="10"/>
    </row>
    <row r="11766" spans="2:2">
      <c r="B11766" s="10"/>
    </row>
    <row r="11767" spans="2:2">
      <c r="B11767" s="10"/>
    </row>
    <row r="11768" spans="2:2">
      <c r="B11768" s="10"/>
    </row>
    <row r="11769" spans="2:2">
      <c r="B11769" s="10"/>
    </row>
    <row r="11770" spans="2:2">
      <c r="B11770" s="10"/>
    </row>
    <row r="11771" spans="2:2">
      <c r="B11771" s="10"/>
    </row>
    <row r="11772" spans="2:2">
      <c r="B11772" s="10"/>
    </row>
    <row r="11773" spans="2:2">
      <c r="B11773" s="10"/>
    </row>
    <row r="11774" spans="2:2">
      <c r="B11774" s="10"/>
    </row>
    <row r="11775" spans="2:2">
      <c r="B11775" s="10"/>
    </row>
    <row r="11776" spans="2:2">
      <c r="B11776" s="10"/>
    </row>
    <row r="11777" spans="2:2">
      <c r="B11777" s="10"/>
    </row>
    <row r="11778" spans="2:2">
      <c r="B11778" s="10"/>
    </row>
    <row r="11779" spans="2:2">
      <c r="B11779" s="10"/>
    </row>
    <row r="11780" spans="2:2">
      <c r="B11780" s="10"/>
    </row>
    <row r="11781" spans="2:2">
      <c r="B11781" s="10"/>
    </row>
    <row r="11782" spans="2:2">
      <c r="B11782" s="10"/>
    </row>
    <row r="11783" spans="2:2">
      <c r="B11783" s="10"/>
    </row>
    <row r="11784" spans="2:2">
      <c r="B11784" s="10"/>
    </row>
    <row r="11785" spans="2:2">
      <c r="B11785" s="10"/>
    </row>
    <row r="11786" spans="2:2">
      <c r="B11786" s="10"/>
    </row>
    <row r="11787" spans="2:2">
      <c r="B11787" s="10"/>
    </row>
    <row r="11788" spans="2:2">
      <c r="B11788" s="10"/>
    </row>
    <row r="11789" spans="2:2">
      <c r="B11789" s="10"/>
    </row>
    <row r="11790" spans="2:2">
      <c r="B11790" s="10"/>
    </row>
    <row r="11791" spans="2:2">
      <c r="B11791" s="10"/>
    </row>
    <row r="11792" spans="2:2">
      <c r="B11792" s="10"/>
    </row>
    <row r="11793" spans="2:2">
      <c r="B11793" s="10"/>
    </row>
    <row r="11794" spans="2:2">
      <c r="B11794" s="10"/>
    </row>
    <row r="11795" spans="2:2">
      <c r="B11795" s="10"/>
    </row>
    <row r="11796" spans="2:2">
      <c r="B11796" s="10"/>
    </row>
    <row r="11797" spans="2:2">
      <c r="B11797" s="10"/>
    </row>
    <row r="11798" spans="2:2">
      <c r="B11798" s="10"/>
    </row>
    <row r="11799" spans="2:2">
      <c r="B11799" s="10"/>
    </row>
    <row r="11800" spans="2:2">
      <c r="B11800" s="10"/>
    </row>
    <row r="11801" spans="2:2">
      <c r="B11801" s="10"/>
    </row>
    <row r="11802" spans="2:2">
      <c r="B11802" s="10"/>
    </row>
    <row r="11803" spans="2:2">
      <c r="B11803" s="10"/>
    </row>
    <row r="11804" spans="2:2">
      <c r="B11804" s="10"/>
    </row>
    <row r="11805" spans="2:2">
      <c r="B11805" s="10"/>
    </row>
    <row r="11806" spans="2:2">
      <c r="B11806" s="10"/>
    </row>
    <row r="11807" spans="2:2">
      <c r="B11807" s="10"/>
    </row>
    <row r="11808" spans="2:2">
      <c r="B11808" s="10"/>
    </row>
    <row r="11809" spans="2:2">
      <c r="B11809" s="10"/>
    </row>
    <row r="11810" spans="2:2">
      <c r="B11810" s="10"/>
    </row>
    <row r="11811" spans="2:2">
      <c r="B11811" s="10"/>
    </row>
    <row r="11812" spans="2:2">
      <c r="B11812" s="10"/>
    </row>
    <row r="11813" spans="2:2">
      <c r="B11813" s="10"/>
    </row>
    <row r="11814" spans="2:2">
      <c r="B11814" s="10"/>
    </row>
    <row r="11815" spans="2:2">
      <c r="B11815" s="10"/>
    </row>
    <row r="11816" spans="2:2">
      <c r="B11816" s="10"/>
    </row>
    <row r="11817" spans="2:2">
      <c r="B11817" s="10"/>
    </row>
    <row r="11818" spans="2:2">
      <c r="B11818" s="10"/>
    </row>
    <row r="11819" spans="2:2">
      <c r="B11819" s="10"/>
    </row>
    <row r="11820" spans="2:2">
      <c r="B11820" s="10"/>
    </row>
    <row r="11821" spans="2:2">
      <c r="B11821" s="10"/>
    </row>
    <row r="11822" spans="2:2">
      <c r="B11822" s="10"/>
    </row>
    <row r="11823" spans="2:2">
      <c r="B11823" s="10"/>
    </row>
    <row r="11824" spans="2:2">
      <c r="B11824" s="10"/>
    </row>
    <row r="11825" spans="2:2">
      <c r="B11825" s="10"/>
    </row>
    <row r="11826" spans="2:2">
      <c r="B11826" s="10"/>
    </row>
    <row r="11827" spans="2:2">
      <c r="B11827" s="10"/>
    </row>
    <row r="11828" spans="2:2">
      <c r="B11828" s="10"/>
    </row>
    <row r="11829" spans="2:2">
      <c r="B11829" s="10"/>
    </row>
    <row r="11830" spans="2:2">
      <c r="B11830" s="10"/>
    </row>
    <row r="11831" spans="2:2">
      <c r="B11831" s="10"/>
    </row>
    <row r="11832" spans="2:2">
      <c r="B11832" s="10"/>
    </row>
    <row r="11833" spans="2:2">
      <c r="B11833" s="10"/>
    </row>
    <row r="11834" spans="2:2">
      <c r="B11834" s="10"/>
    </row>
    <row r="11835" spans="2:2">
      <c r="B11835" s="10"/>
    </row>
    <row r="11836" spans="2:2">
      <c r="B11836" s="10"/>
    </row>
    <row r="11837" spans="2:2">
      <c r="B11837" s="10"/>
    </row>
    <row r="11838" spans="2:2">
      <c r="B11838" s="10"/>
    </row>
    <row r="11839" spans="2:2">
      <c r="B11839" s="10"/>
    </row>
    <row r="11840" spans="2:2">
      <c r="B11840" s="10"/>
    </row>
    <row r="11841" spans="2:2">
      <c r="B11841" s="10"/>
    </row>
    <row r="11842" spans="2:2">
      <c r="B11842" s="10"/>
    </row>
    <row r="11843" spans="2:2">
      <c r="B11843" s="10"/>
    </row>
    <row r="11844" spans="2:2">
      <c r="B11844" s="10"/>
    </row>
    <row r="11845" spans="2:2">
      <c r="B11845" s="10"/>
    </row>
    <row r="11846" spans="2:2">
      <c r="B11846" s="10"/>
    </row>
    <row r="11847" spans="2:2">
      <c r="B11847" s="10"/>
    </row>
    <row r="11848" spans="2:2">
      <c r="B11848" s="10"/>
    </row>
    <row r="11849" spans="2:2">
      <c r="B11849" s="10"/>
    </row>
    <row r="11850" spans="2:2">
      <c r="B11850" s="10"/>
    </row>
    <row r="11851" spans="2:2">
      <c r="B11851" s="10"/>
    </row>
    <row r="11852" spans="2:2">
      <c r="B11852" s="10"/>
    </row>
    <row r="11853" spans="2:2">
      <c r="B11853" s="10"/>
    </row>
    <row r="11854" spans="2:2">
      <c r="B11854" s="10"/>
    </row>
    <row r="11855" spans="2:2">
      <c r="B11855" s="10"/>
    </row>
    <row r="11856" spans="2:2">
      <c r="B11856" s="10"/>
    </row>
    <row r="11857" spans="2:2">
      <c r="B11857" s="10"/>
    </row>
    <row r="11858" spans="2:2">
      <c r="B11858" s="10"/>
    </row>
    <row r="11859" spans="2:2">
      <c r="B11859" s="10"/>
    </row>
    <row r="11860" spans="2:2">
      <c r="B11860" s="10"/>
    </row>
    <row r="11861" spans="2:2">
      <c r="B11861" s="10"/>
    </row>
    <row r="11862" spans="2:2">
      <c r="B11862" s="10"/>
    </row>
    <row r="11863" spans="2:2">
      <c r="B11863" s="10"/>
    </row>
    <row r="11864" spans="2:2">
      <c r="B11864" s="10"/>
    </row>
    <row r="11865" spans="2:2">
      <c r="B11865" s="10"/>
    </row>
    <row r="11866" spans="2:2">
      <c r="B11866" s="10"/>
    </row>
    <row r="11867" spans="2:2">
      <c r="B11867" s="10"/>
    </row>
    <row r="11868" spans="2:2">
      <c r="B11868" s="10"/>
    </row>
    <row r="11869" spans="2:2">
      <c r="B11869" s="10"/>
    </row>
    <row r="11870" spans="2:2">
      <c r="B11870" s="10"/>
    </row>
    <row r="11871" spans="2:2">
      <c r="B11871" s="10"/>
    </row>
    <row r="11872" spans="2:2">
      <c r="B11872" s="10"/>
    </row>
    <row r="11873" spans="2:2">
      <c r="B11873" s="10"/>
    </row>
    <row r="11874" spans="2:2">
      <c r="B11874" s="10"/>
    </row>
    <row r="11875" spans="2:2">
      <c r="B11875" s="10"/>
    </row>
    <row r="11876" spans="2:2">
      <c r="B11876" s="10"/>
    </row>
    <row r="11877" spans="2:2">
      <c r="B11877" s="10"/>
    </row>
    <row r="11878" spans="2:2">
      <c r="B11878" s="10"/>
    </row>
    <row r="11879" spans="2:2">
      <c r="B11879" s="10"/>
    </row>
    <row r="11880" spans="2:2">
      <c r="B11880" s="10"/>
    </row>
    <row r="11881" spans="2:2">
      <c r="B11881" s="10"/>
    </row>
    <row r="11882" spans="2:2">
      <c r="B11882" s="10"/>
    </row>
    <row r="11883" spans="2:2">
      <c r="B11883" s="10"/>
    </row>
    <row r="11884" spans="2:2">
      <c r="B11884" s="10"/>
    </row>
    <row r="11885" spans="2:2">
      <c r="B11885" s="10"/>
    </row>
    <row r="11886" spans="2:2">
      <c r="B11886" s="10"/>
    </row>
    <row r="11887" spans="2:2">
      <c r="B11887" s="10"/>
    </row>
    <row r="11888" spans="2:2">
      <c r="B11888" s="10"/>
    </row>
    <row r="11889" spans="2:2">
      <c r="B11889" s="10"/>
    </row>
    <row r="11890" spans="2:2">
      <c r="B11890" s="10"/>
    </row>
    <row r="11891" spans="2:2">
      <c r="B11891" s="10"/>
    </row>
    <row r="11892" spans="2:2">
      <c r="B11892" s="10"/>
    </row>
    <row r="11893" spans="2:2">
      <c r="B11893" s="10"/>
    </row>
    <row r="11894" spans="2:2">
      <c r="B11894" s="10"/>
    </row>
    <row r="11895" spans="2:2">
      <c r="B11895" s="10"/>
    </row>
    <row r="11896" spans="2:2">
      <c r="B11896" s="10"/>
    </row>
    <row r="11897" spans="2:2">
      <c r="B11897" s="10"/>
    </row>
    <row r="11898" spans="2:2">
      <c r="B11898" s="10"/>
    </row>
    <row r="11899" spans="2:2">
      <c r="B11899" s="10"/>
    </row>
    <row r="11900" spans="2:2">
      <c r="B11900" s="10"/>
    </row>
    <row r="11901" spans="2:2">
      <c r="B11901" s="10"/>
    </row>
    <row r="11902" spans="2:2">
      <c r="B11902" s="10"/>
    </row>
    <row r="11903" spans="2:2">
      <c r="B11903" s="10"/>
    </row>
    <row r="11904" spans="2:2">
      <c r="B11904" s="10"/>
    </row>
    <row r="11905" spans="2:2">
      <c r="B11905" s="10"/>
    </row>
    <row r="11906" spans="2:2">
      <c r="B11906" s="10"/>
    </row>
    <row r="11907" spans="2:2">
      <c r="B11907" s="10"/>
    </row>
    <row r="11908" spans="2:2">
      <c r="B11908" s="10"/>
    </row>
    <row r="11909" spans="2:2">
      <c r="B11909" s="10"/>
    </row>
    <row r="11910" spans="2:2">
      <c r="B11910" s="10"/>
    </row>
    <row r="11911" spans="2:2">
      <c r="B11911" s="10"/>
    </row>
    <row r="11912" spans="2:2">
      <c r="B11912" s="10"/>
    </row>
    <row r="11913" spans="2:2">
      <c r="B11913" s="10"/>
    </row>
    <row r="11914" spans="2:2">
      <c r="B11914" s="10"/>
    </row>
    <row r="11915" spans="2:2">
      <c r="B11915" s="10"/>
    </row>
    <row r="11916" spans="2:2">
      <c r="B11916" s="10"/>
    </row>
    <row r="11917" spans="2:2">
      <c r="B11917" s="10"/>
    </row>
    <row r="11918" spans="2:2">
      <c r="B11918" s="10"/>
    </row>
    <row r="11919" spans="2:2">
      <c r="B11919" s="10"/>
    </row>
    <row r="11920" spans="2:2">
      <c r="B11920" s="10"/>
    </row>
    <row r="11921" spans="2:2">
      <c r="B11921" s="10"/>
    </row>
    <row r="11922" spans="2:2">
      <c r="B11922" s="10"/>
    </row>
    <row r="11923" spans="2:2">
      <c r="B11923" s="10"/>
    </row>
    <row r="11924" spans="2:2">
      <c r="B11924" s="10"/>
    </row>
    <row r="11925" spans="2:2">
      <c r="B11925" s="10"/>
    </row>
    <row r="11926" spans="2:2">
      <c r="B11926" s="10"/>
    </row>
    <row r="11927" spans="2:2">
      <c r="B11927" s="10"/>
    </row>
    <row r="11928" spans="2:2">
      <c r="B11928" s="10"/>
    </row>
    <row r="11929" spans="2:2">
      <c r="B11929" s="10"/>
    </row>
    <row r="11930" spans="2:2">
      <c r="B11930" s="10"/>
    </row>
    <row r="11931" spans="2:2">
      <c r="B11931" s="10"/>
    </row>
    <row r="11932" spans="2:2">
      <c r="B11932" s="10"/>
    </row>
    <row r="11933" spans="2:2">
      <c r="B11933" s="10"/>
    </row>
    <row r="11934" spans="2:2">
      <c r="B11934" s="10"/>
    </row>
    <row r="11935" spans="2:2">
      <c r="B11935" s="10"/>
    </row>
    <row r="11936" spans="2:2">
      <c r="B11936" s="10"/>
    </row>
    <row r="11937" spans="2:2">
      <c r="B11937" s="10"/>
    </row>
    <row r="11938" spans="2:2">
      <c r="B11938" s="10"/>
    </row>
    <row r="11939" spans="2:2">
      <c r="B11939" s="10"/>
    </row>
    <row r="11940" spans="2:2">
      <c r="B11940" s="10"/>
    </row>
    <row r="11941" spans="2:2">
      <c r="B11941" s="10"/>
    </row>
    <row r="11942" spans="2:2">
      <c r="B11942" s="10"/>
    </row>
    <row r="11943" spans="2:2">
      <c r="B11943" s="10"/>
    </row>
    <row r="11944" spans="2:2">
      <c r="B11944" s="10"/>
    </row>
    <row r="11945" spans="2:2">
      <c r="B11945" s="10"/>
    </row>
    <row r="11946" spans="2:2">
      <c r="B11946" s="10"/>
    </row>
    <row r="11947" spans="2:2">
      <c r="B11947" s="10"/>
    </row>
    <row r="11948" spans="2:2">
      <c r="B11948" s="10"/>
    </row>
    <row r="11949" spans="2:2">
      <c r="B11949" s="10"/>
    </row>
    <row r="11950" spans="2:2">
      <c r="B11950" s="10"/>
    </row>
    <row r="11951" spans="2:2">
      <c r="B11951" s="10"/>
    </row>
    <row r="11952" spans="2:2">
      <c r="B11952" s="10"/>
    </row>
    <row r="11953" spans="2:2">
      <c r="B11953" s="10"/>
    </row>
    <row r="11954" spans="2:2">
      <c r="B11954" s="10"/>
    </row>
    <row r="11955" spans="2:2">
      <c r="B11955" s="10"/>
    </row>
    <row r="11956" spans="2:2">
      <c r="B11956" s="10"/>
    </row>
    <row r="11957" spans="2:2">
      <c r="B11957" s="10"/>
    </row>
    <row r="11958" spans="2:2">
      <c r="B11958" s="10"/>
    </row>
    <row r="11959" spans="2:2">
      <c r="B11959" s="10"/>
    </row>
    <row r="11960" spans="2:2">
      <c r="B11960" s="10"/>
    </row>
    <row r="11961" spans="2:2">
      <c r="B11961" s="10"/>
    </row>
    <row r="11962" spans="2:2">
      <c r="B11962" s="10"/>
    </row>
    <row r="11963" spans="2:2">
      <c r="B11963" s="10"/>
    </row>
    <row r="11964" spans="2:2">
      <c r="B11964" s="10"/>
    </row>
    <row r="11965" spans="2:2">
      <c r="B11965" s="10"/>
    </row>
    <row r="11966" spans="2:2">
      <c r="B11966" s="10"/>
    </row>
    <row r="11967" spans="2:2">
      <c r="B11967" s="10"/>
    </row>
    <row r="11968" spans="2:2">
      <c r="B11968" s="10"/>
    </row>
    <row r="11969" spans="2:2">
      <c r="B11969" s="10"/>
    </row>
    <row r="11970" spans="2:2">
      <c r="B11970" s="10"/>
    </row>
    <row r="11971" spans="2:2">
      <c r="B11971" s="10"/>
    </row>
    <row r="11972" spans="2:2">
      <c r="B11972" s="10"/>
    </row>
    <row r="11973" spans="2:2">
      <c r="B11973" s="10"/>
    </row>
    <row r="11974" spans="2:2">
      <c r="B11974" s="10"/>
    </row>
    <row r="11975" spans="2:2">
      <c r="B11975" s="10"/>
    </row>
    <row r="11976" spans="2:2">
      <c r="B11976" s="10"/>
    </row>
    <row r="11977" spans="2:2">
      <c r="B11977" s="10"/>
    </row>
    <row r="11978" spans="2:2">
      <c r="B11978" s="10"/>
    </row>
    <row r="11979" spans="2:2">
      <c r="B11979" s="10"/>
    </row>
    <row r="11980" spans="2:2">
      <c r="B11980" s="10"/>
    </row>
    <row r="11981" spans="2:2">
      <c r="B11981" s="10"/>
    </row>
    <row r="11982" spans="2:2">
      <c r="B11982" s="10"/>
    </row>
    <row r="11983" spans="2:2">
      <c r="B11983" s="10"/>
    </row>
    <row r="11984" spans="2:2">
      <c r="B11984" s="10"/>
    </row>
    <row r="11985" spans="2:2">
      <c r="B11985" s="10"/>
    </row>
    <row r="11986" spans="2:2">
      <c r="B11986" s="10"/>
    </row>
    <row r="11987" spans="2:2">
      <c r="B11987" s="10"/>
    </row>
    <row r="11988" spans="2:2">
      <c r="B11988" s="10"/>
    </row>
    <row r="11989" spans="2:2">
      <c r="B11989" s="10"/>
    </row>
    <row r="11990" spans="2:2">
      <c r="B11990" s="10"/>
    </row>
    <row r="11991" spans="2:2">
      <c r="B11991" s="10"/>
    </row>
    <row r="11992" spans="2:2">
      <c r="B11992" s="10"/>
    </row>
    <row r="11993" spans="2:2">
      <c r="B11993" s="10"/>
    </row>
    <row r="11994" spans="2:2">
      <c r="B11994" s="10"/>
    </row>
    <row r="11995" spans="2:2">
      <c r="B11995" s="10"/>
    </row>
    <row r="11996" spans="2:2">
      <c r="B11996" s="10"/>
    </row>
    <row r="11997" spans="2:2">
      <c r="B11997" s="10"/>
    </row>
    <row r="11998" spans="2:2">
      <c r="B11998" s="10"/>
    </row>
    <row r="11999" spans="2:2">
      <c r="B11999" s="10"/>
    </row>
    <row r="12000" spans="2:2">
      <c r="B12000" s="10"/>
    </row>
    <row r="12001" spans="2:2">
      <c r="B12001" s="10"/>
    </row>
    <row r="12002" spans="2:2">
      <c r="B12002" s="10"/>
    </row>
    <row r="12003" spans="2:2">
      <c r="B12003" s="10"/>
    </row>
    <row r="12004" spans="2:2">
      <c r="B12004" s="10"/>
    </row>
    <row r="12005" spans="2:2">
      <c r="B12005" s="10"/>
    </row>
    <row r="12006" spans="2:2">
      <c r="B12006" s="10"/>
    </row>
    <row r="12007" spans="2:2">
      <c r="B12007" s="10"/>
    </row>
    <row r="12008" spans="2:2">
      <c r="B12008" s="10"/>
    </row>
    <row r="12009" spans="2:2">
      <c r="B12009" s="10"/>
    </row>
    <row r="12010" spans="2:2">
      <c r="B12010" s="10"/>
    </row>
    <row r="12011" spans="2:2">
      <c r="B12011" s="10"/>
    </row>
    <row r="12012" spans="2:2">
      <c r="B12012" s="10"/>
    </row>
    <row r="12013" spans="2:2">
      <c r="B12013" s="10"/>
    </row>
    <row r="12014" spans="2:2">
      <c r="B12014" s="10"/>
    </row>
    <row r="12015" spans="2:2">
      <c r="B12015" s="10"/>
    </row>
    <row r="12016" spans="2:2">
      <c r="B12016" s="10"/>
    </row>
    <row r="12017" spans="2:2">
      <c r="B12017" s="10"/>
    </row>
    <row r="12018" spans="2:2">
      <c r="B12018" s="10"/>
    </row>
    <row r="12019" spans="2:2">
      <c r="B12019" s="10"/>
    </row>
    <row r="12020" spans="2:2">
      <c r="B12020" s="10"/>
    </row>
    <row r="12021" spans="2:2">
      <c r="B12021" s="10"/>
    </row>
    <row r="12022" spans="2:2">
      <c r="B12022" s="10"/>
    </row>
    <row r="12023" spans="2:2">
      <c r="B12023" s="10"/>
    </row>
    <row r="12024" spans="2:2">
      <c r="B12024" s="10"/>
    </row>
    <row r="12025" spans="2:2">
      <c r="B12025" s="10"/>
    </row>
    <row r="12026" spans="2:2">
      <c r="B12026" s="10"/>
    </row>
    <row r="12027" spans="2:2">
      <c r="B12027" s="10"/>
    </row>
    <row r="12028" spans="2:2">
      <c r="B12028" s="10"/>
    </row>
    <row r="12029" spans="2:2">
      <c r="B12029" s="10"/>
    </row>
    <row r="12030" spans="2:2">
      <c r="B12030" s="10"/>
    </row>
    <row r="12031" spans="2:2">
      <c r="B12031" s="10"/>
    </row>
    <row r="12032" spans="2:2">
      <c r="B12032" s="10"/>
    </row>
    <row r="12033" spans="2:2">
      <c r="B12033" s="10"/>
    </row>
    <row r="12034" spans="2:2">
      <c r="B12034" s="10"/>
    </row>
    <row r="12035" spans="2:2">
      <c r="B12035" s="10"/>
    </row>
    <row r="12036" spans="2:2">
      <c r="B12036" s="10"/>
    </row>
    <row r="12037" spans="2:2">
      <c r="B12037" s="10"/>
    </row>
    <row r="12038" spans="2:2">
      <c r="B12038" s="10"/>
    </row>
    <row r="12039" spans="2:2">
      <c r="B12039" s="10"/>
    </row>
    <row r="12040" spans="2:2">
      <c r="B12040" s="10"/>
    </row>
    <row r="12041" spans="2:2">
      <c r="B12041" s="10"/>
    </row>
    <row r="12042" spans="2:2">
      <c r="B12042" s="10"/>
    </row>
    <row r="12043" spans="2:2">
      <c r="B12043" s="10"/>
    </row>
    <row r="12044" spans="2:2">
      <c r="B12044" s="10"/>
    </row>
    <row r="12045" spans="2:2">
      <c r="B12045" s="10"/>
    </row>
    <row r="12046" spans="2:2">
      <c r="B12046" s="10"/>
    </row>
    <row r="12047" spans="2:2">
      <c r="B12047" s="10"/>
    </row>
    <row r="12048" spans="2:2">
      <c r="B12048" s="10"/>
    </row>
    <row r="12049" spans="2:2">
      <c r="B12049" s="10"/>
    </row>
    <row r="12050" spans="2:2">
      <c r="B12050" s="10"/>
    </row>
    <row r="12051" spans="2:2">
      <c r="B12051" s="10"/>
    </row>
    <row r="12052" spans="2:2">
      <c r="B12052" s="10"/>
    </row>
    <row r="12053" spans="2:2">
      <c r="B12053" s="10"/>
    </row>
    <row r="12054" spans="2:2">
      <c r="B12054" s="10"/>
    </row>
    <row r="12055" spans="2:2">
      <c r="B12055" s="10"/>
    </row>
    <row r="12056" spans="2:2">
      <c r="B12056" s="10"/>
    </row>
    <row r="12057" spans="2:2">
      <c r="B12057" s="10"/>
    </row>
    <row r="12058" spans="2:2">
      <c r="B12058" s="10"/>
    </row>
    <row r="12059" spans="2:2">
      <c r="B12059" s="10"/>
    </row>
    <row r="12060" spans="2:2">
      <c r="B12060" s="10"/>
    </row>
    <row r="12061" spans="2:2">
      <c r="B12061" s="10"/>
    </row>
    <row r="12062" spans="2:2">
      <c r="B12062" s="10"/>
    </row>
    <row r="12063" spans="2:2">
      <c r="B12063" s="10"/>
    </row>
    <row r="12064" spans="2:2">
      <c r="B12064" s="10"/>
    </row>
    <row r="12065" spans="2:2">
      <c r="B12065" s="10"/>
    </row>
    <row r="12066" spans="2:2">
      <c r="B12066" s="10"/>
    </row>
    <row r="12067" spans="2:2">
      <c r="B12067" s="10"/>
    </row>
    <row r="12068" spans="2:2">
      <c r="B12068" s="10"/>
    </row>
    <row r="12069" spans="2:2">
      <c r="B12069" s="10"/>
    </row>
    <row r="12070" spans="2:2">
      <c r="B12070" s="10"/>
    </row>
    <row r="12071" spans="2:2">
      <c r="B12071" s="10"/>
    </row>
    <row r="12072" spans="2:2">
      <c r="B12072" s="10"/>
    </row>
    <row r="12073" spans="2:2">
      <c r="B12073" s="10"/>
    </row>
    <row r="12074" spans="2:2">
      <c r="B12074" s="10"/>
    </row>
    <row r="12075" spans="2:2">
      <c r="B12075" s="10"/>
    </row>
    <row r="12076" spans="2:2">
      <c r="B12076" s="10"/>
    </row>
    <row r="12077" spans="2:2">
      <c r="B12077" s="10"/>
    </row>
    <row r="12078" spans="2:2">
      <c r="B12078" s="10"/>
    </row>
    <row r="12079" spans="2:2">
      <c r="B12079" s="10"/>
    </row>
    <row r="12080" spans="2:2">
      <c r="B12080" s="10"/>
    </row>
    <row r="12081" spans="2:2">
      <c r="B12081" s="10"/>
    </row>
    <row r="12082" spans="2:2">
      <c r="B12082" s="10"/>
    </row>
    <row r="12083" spans="2:2">
      <c r="B12083" s="10"/>
    </row>
    <row r="12084" spans="2:2">
      <c r="B12084" s="10"/>
    </row>
    <row r="12085" spans="2:2">
      <c r="B12085" s="10"/>
    </row>
    <row r="12086" spans="2:2">
      <c r="B12086" s="10"/>
    </row>
    <row r="12087" spans="2:2">
      <c r="B12087" s="10"/>
    </row>
    <row r="12088" spans="2:2">
      <c r="B12088" s="10"/>
    </row>
    <row r="12089" spans="2:2">
      <c r="B12089" s="10"/>
    </row>
    <row r="12090" spans="2:2">
      <c r="B12090" s="10"/>
    </row>
    <row r="12091" spans="2:2">
      <c r="B12091" s="10"/>
    </row>
    <row r="12092" spans="2:2">
      <c r="B12092" s="10"/>
    </row>
    <row r="12093" spans="2:2">
      <c r="B12093" s="10"/>
    </row>
    <row r="12094" spans="2:2">
      <c r="B12094" s="10"/>
    </row>
    <row r="12095" spans="2:2">
      <c r="B12095" s="10"/>
    </row>
    <row r="12096" spans="2:2">
      <c r="B12096" s="10"/>
    </row>
    <row r="12097" spans="2:2">
      <c r="B12097" s="10"/>
    </row>
    <row r="12098" spans="2:2">
      <c r="B12098" s="10"/>
    </row>
    <row r="12099" spans="2:2">
      <c r="B12099" s="10"/>
    </row>
    <row r="12100" spans="2:2">
      <c r="B12100" s="10"/>
    </row>
    <row r="12101" spans="2:2">
      <c r="B12101" s="10"/>
    </row>
    <row r="12102" spans="2:2">
      <c r="B12102" s="10"/>
    </row>
    <row r="12103" spans="2:2">
      <c r="B12103" s="10"/>
    </row>
    <row r="12104" spans="2:2">
      <c r="B12104" s="10"/>
    </row>
    <row r="12105" spans="2:2">
      <c r="B12105" s="10"/>
    </row>
    <row r="12106" spans="2:2">
      <c r="B12106" s="10"/>
    </row>
    <row r="12107" spans="2:2">
      <c r="B12107" s="10"/>
    </row>
    <row r="12108" spans="2:2">
      <c r="B12108" s="10"/>
    </row>
    <row r="12109" spans="2:2">
      <c r="B12109" s="10"/>
    </row>
    <row r="12110" spans="2:2">
      <c r="B12110" s="10"/>
    </row>
    <row r="12111" spans="2:2">
      <c r="B12111" s="10"/>
    </row>
    <row r="12112" spans="2:2">
      <c r="B12112" s="10"/>
    </row>
    <row r="12113" spans="2:2">
      <c r="B12113" s="10"/>
    </row>
    <row r="12114" spans="2:2">
      <c r="B12114" s="10"/>
    </row>
    <row r="12115" spans="2:2">
      <c r="B12115" s="10"/>
    </row>
    <row r="12116" spans="2:2">
      <c r="B12116" s="10"/>
    </row>
    <row r="12117" spans="2:2">
      <c r="B12117" s="10"/>
    </row>
    <row r="12118" spans="2:2">
      <c r="B12118" s="10"/>
    </row>
    <row r="12119" spans="2:2">
      <c r="B12119" s="10"/>
    </row>
    <row r="12120" spans="2:2">
      <c r="B12120" s="10"/>
    </row>
    <row r="12121" spans="2:2">
      <c r="B12121" s="10"/>
    </row>
    <row r="12122" spans="2:2">
      <c r="B12122" s="10"/>
    </row>
    <row r="12123" spans="2:2">
      <c r="B12123" s="10"/>
    </row>
    <row r="12124" spans="2:2">
      <c r="B12124" s="10"/>
    </row>
    <row r="12125" spans="2:2">
      <c r="B12125" s="10"/>
    </row>
    <row r="12126" spans="2:2">
      <c r="B12126" s="10"/>
    </row>
    <row r="12127" spans="2:2">
      <c r="B12127" s="10"/>
    </row>
    <row r="12128" spans="2:2">
      <c r="B12128" s="10"/>
    </row>
    <row r="12129" spans="2:2">
      <c r="B12129" s="10"/>
    </row>
    <row r="12130" spans="2:2">
      <c r="B12130" s="10"/>
    </row>
    <row r="12131" spans="2:2">
      <c r="B12131" s="10"/>
    </row>
    <row r="12132" spans="2:2">
      <c r="B12132" s="10"/>
    </row>
    <row r="12133" spans="2:2">
      <c r="B12133" s="10"/>
    </row>
    <row r="12134" spans="2:2">
      <c r="B12134" s="10"/>
    </row>
    <row r="12135" spans="2:2">
      <c r="B12135" s="10"/>
    </row>
    <row r="12136" spans="2:2">
      <c r="B12136" s="10"/>
    </row>
    <row r="12137" spans="2:2">
      <c r="B12137" s="10"/>
    </row>
    <row r="12138" spans="2:2">
      <c r="B12138" s="10"/>
    </row>
    <row r="12139" spans="2:2">
      <c r="B12139" s="10"/>
    </row>
    <row r="12140" spans="2:2">
      <c r="B12140" s="10"/>
    </row>
    <row r="12141" spans="2:2">
      <c r="B12141" s="10"/>
    </row>
    <row r="12142" spans="2:2">
      <c r="B12142" s="10"/>
    </row>
    <row r="12143" spans="2:2">
      <c r="B12143" s="10"/>
    </row>
    <row r="12144" spans="2:2">
      <c r="B12144" s="10"/>
    </row>
    <row r="12145" spans="2:2">
      <c r="B12145" s="10"/>
    </row>
    <row r="12146" spans="2:2">
      <c r="B12146" s="10"/>
    </row>
    <row r="12147" spans="2:2">
      <c r="B12147" s="10"/>
    </row>
    <row r="12148" spans="2:2">
      <c r="B12148" s="10"/>
    </row>
    <row r="12149" spans="2:2">
      <c r="B12149" s="10"/>
    </row>
    <row r="12150" spans="2:2">
      <c r="B12150" s="10"/>
    </row>
    <row r="12151" spans="2:2">
      <c r="B12151" s="10"/>
    </row>
    <row r="12152" spans="2:2">
      <c r="B12152" s="10"/>
    </row>
    <row r="12153" spans="2:2">
      <c r="B12153" s="10"/>
    </row>
    <row r="12154" spans="2:2">
      <c r="B12154" s="10"/>
    </row>
    <row r="12155" spans="2:2">
      <c r="B12155" s="10"/>
    </row>
    <row r="12156" spans="2:2">
      <c r="B12156" s="10"/>
    </row>
    <row r="12157" spans="2:2">
      <c r="B12157" s="10"/>
    </row>
    <row r="12158" spans="2:2">
      <c r="B12158" s="10"/>
    </row>
    <row r="12159" spans="2:2">
      <c r="B12159" s="10"/>
    </row>
    <row r="12160" spans="2:2">
      <c r="B12160" s="10"/>
    </row>
    <row r="12161" spans="2:2">
      <c r="B12161" s="10"/>
    </row>
    <row r="12162" spans="2:2">
      <c r="B12162" s="10"/>
    </row>
    <row r="12163" spans="2:2">
      <c r="B12163" s="10"/>
    </row>
    <row r="12164" spans="2:2">
      <c r="B12164" s="10"/>
    </row>
    <row r="12165" spans="2:2">
      <c r="B12165" s="10"/>
    </row>
    <row r="12166" spans="2:2">
      <c r="B12166" s="10"/>
    </row>
    <row r="12167" spans="2:2">
      <c r="B12167" s="10"/>
    </row>
    <row r="12168" spans="2:2">
      <c r="B12168" s="10"/>
    </row>
    <row r="12169" spans="2:2">
      <c r="B12169" s="10"/>
    </row>
    <row r="12170" spans="2:2">
      <c r="B12170" s="10"/>
    </row>
    <row r="12171" spans="2:2">
      <c r="B12171" s="10"/>
    </row>
    <row r="12172" spans="2:2">
      <c r="B12172" s="10"/>
    </row>
    <row r="12173" spans="2:2">
      <c r="B12173" s="10"/>
    </row>
    <row r="12174" spans="2:2">
      <c r="B12174" s="10"/>
    </row>
    <row r="12175" spans="2:2">
      <c r="B12175" s="10"/>
    </row>
    <row r="12176" spans="2:2">
      <c r="B12176" s="10"/>
    </row>
    <row r="12177" spans="2:2">
      <c r="B12177" s="10"/>
    </row>
    <row r="12178" spans="2:2">
      <c r="B12178" s="10"/>
    </row>
    <row r="12179" spans="2:2">
      <c r="B12179" s="10"/>
    </row>
    <row r="12180" spans="2:2">
      <c r="B12180" s="10"/>
    </row>
    <row r="12181" spans="2:2">
      <c r="B12181" s="10"/>
    </row>
    <row r="12182" spans="2:2">
      <c r="B12182" s="10"/>
    </row>
    <row r="12183" spans="2:2">
      <c r="B12183" s="10"/>
    </row>
    <row r="12184" spans="2:2">
      <c r="B12184" s="10"/>
    </row>
    <row r="12185" spans="2:2">
      <c r="B12185" s="10"/>
    </row>
    <row r="12186" spans="2:2">
      <c r="B12186" s="10"/>
    </row>
    <row r="12187" spans="2:2">
      <c r="B12187" s="10"/>
    </row>
    <row r="12188" spans="2:2">
      <c r="B12188" s="10"/>
    </row>
    <row r="12189" spans="2:2">
      <c r="B12189" s="10"/>
    </row>
    <row r="12190" spans="2:2">
      <c r="B12190" s="10"/>
    </row>
    <row r="12191" spans="2:2">
      <c r="B12191" s="10"/>
    </row>
    <row r="12192" spans="2:2">
      <c r="B12192" s="10"/>
    </row>
    <row r="12193" spans="2:2">
      <c r="B12193" s="10"/>
    </row>
    <row r="12194" spans="2:2">
      <c r="B12194" s="10"/>
    </row>
    <row r="12195" spans="2:2">
      <c r="B12195" s="10"/>
    </row>
    <row r="12196" spans="2:2">
      <c r="B12196" s="10"/>
    </row>
    <row r="12197" spans="2:2">
      <c r="B12197" s="10"/>
    </row>
    <row r="12198" spans="2:2">
      <c r="B12198" s="10"/>
    </row>
    <row r="12199" spans="2:2">
      <c r="B12199" s="10"/>
    </row>
    <row r="12200" spans="2:2">
      <c r="B12200" s="10"/>
    </row>
    <row r="12201" spans="2:2">
      <c r="B12201" s="10"/>
    </row>
    <row r="12202" spans="2:2">
      <c r="B12202" s="10"/>
    </row>
    <row r="12203" spans="2:2">
      <c r="B12203" s="10"/>
    </row>
    <row r="12204" spans="2:2">
      <c r="B12204" s="10"/>
    </row>
    <row r="12205" spans="2:2">
      <c r="B12205" s="10"/>
    </row>
    <row r="12206" spans="2:2">
      <c r="B12206" s="10"/>
    </row>
    <row r="12207" spans="2:2">
      <c r="B12207" s="10"/>
    </row>
    <row r="12208" spans="2:2">
      <c r="B12208" s="10"/>
    </row>
    <row r="12209" spans="2:2">
      <c r="B12209" s="10"/>
    </row>
    <row r="12210" spans="2:2">
      <c r="B12210" s="10"/>
    </row>
    <row r="12211" spans="2:2">
      <c r="B12211" s="10"/>
    </row>
    <row r="12212" spans="2:2">
      <c r="B12212" s="10"/>
    </row>
    <row r="12213" spans="2:2">
      <c r="B12213" s="10"/>
    </row>
    <row r="12214" spans="2:2">
      <c r="B12214" s="10"/>
    </row>
    <row r="12215" spans="2:2">
      <c r="B12215" s="10"/>
    </row>
    <row r="12216" spans="2:2">
      <c r="B12216" s="10"/>
    </row>
    <row r="12217" spans="2:2">
      <c r="B12217" s="10"/>
    </row>
    <row r="12218" spans="2:2">
      <c r="B12218" s="10"/>
    </row>
    <row r="12219" spans="2:2">
      <c r="B12219" s="10"/>
    </row>
    <row r="12220" spans="2:2">
      <c r="B12220" s="10"/>
    </row>
    <row r="12221" spans="2:2">
      <c r="B12221" s="10"/>
    </row>
    <row r="12222" spans="2:2">
      <c r="B12222" s="10"/>
    </row>
    <row r="12223" spans="2:2">
      <c r="B12223" s="10"/>
    </row>
    <row r="12224" spans="2:2">
      <c r="B12224" s="10"/>
    </row>
    <row r="12225" spans="2:2">
      <c r="B12225" s="10"/>
    </row>
    <row r="12226" spans="2:2">
      <c r="B12226" s="10"/>
    </row>
    <row r="12227" spans="2:2">
      <c r="B12227" s="10"/>
    </row>
    <row r="12228" spans="2:2">
      <c r="B12228" s="10"/>
    </row>
    <row r="12229" spans="2:2">
      <c r="B12229" s="10"/>
    </row>
    <row r="12230" spans="2:2">
      <c r="B12230" s="10"/>
    </row>
    <row r="12231" spans="2:2">
      <c r="B12231" s="10"/>
    </row>
    <row r="12232" spans="2:2">
      <c r="B12232" s="10"/>
    </row>
    <row r="12233" spans="2:2">
      <c r="B12233" s="10"/>
    </row>
    <row r="12234" spans="2:2">
      <c r="B12234" s="10"/>
    </row>
    <row r="12235" spans="2:2">
      <c r="B12235" s="10"/>
    </row>
    <row r="12236" spans="2:2">
      <c r="B12236" s="10"/>
    </row>
    <row r="12237" spans="2:2">
      <c r="B12237" s="10"/>
    </row>
    <row r="12238" spans="2:2">
      <c r="B12238" s="10"/>
    </row>
    <row r="12239" spans="2:2">
      <c r="B12239" s="10"/>
    </row>
    <row r="12240" spans="2:2">
      <c r="B12240" s="10"/>
    </row>
    <row r="12241" spans="2:2">
      <c r="B12241" s="10"/>
    </row>
    <row r="12242" spans="2:2">
      <c r="B12242" s="10"/>
    </row>
    <row r="12243" spans="2:2">
      <c r="B12243" s="10"/>
    </row>
    <row r="12244" spans="2:2">
      <c r="B12244" s="10"/>
    </row>
    <row r="12245" spans="2:2">
      <c r="B12245" s="10"/>
    </row>
    <row r="12246" spans="2:2">
      <c r="B12246" s="10"/>
    </row>
    <row r="12247" spans="2:2">
      <c r="B12247" s="10"/>
    </row>
    <row r="12248" spans="2:2">
      <c r="B12248" s="10"/>
    </row>
    <row r="12249" spans="2:2">
      <c r="B12249" s="10"/>
    </row>
    <row r="12250" spans="2:2">
      <c r="B12250" s="10"/>
    </row>
    <row r="12251" spans="2:2">
      <c r="B12251" s="10"/>
    </row>
    <row r="12252" spans="2:2">
      <c r="B12252" s="10"/>
    </row>
    <row r="12253" spans="2:2">
      <c r="B12253" s="10"/>
    </row>
    <row r="12254" spans="2:2">
      <c r="B12254" s="10"/>
    </row>
    <row r="12255" spans="2:2">
      <c r="B12255" s="10"/>
    </row>
    <row r="12256" spans="2:2">
      <c r="B12256" s="10"/>
    </row>
    <row r="12257" spans="2:2">
      <c r="B12257" s="10"/>
    </row>
    <row r="12258" spans="2:2">
      <c r="B12258" s="10"/>
    </row>
    <row r="12259" spans="2:2">
      <c r="B12259" s="10"/>
    </row>
    <row r="12260" spans="2:2">
      <c r="B12260" s="10"/>
    </row>
    <row r="12261" spans="2:2">
      <c r="B12261" s="10"/>
    </row>
    <row r="12262" spans="2:2">
      <c r="B12262" s="10"/>
    </row>
    <row r="12263" spans="2:2">
      <c r="B12263" s="10"/>
    </row>
    <row r="12264" spans="2:2">
      <c r="B12264" s="10"/>
    </row>
    <row r="12265" spans="2:2">
      <c r="B12265" s="10"/>
    </row>
    <row r="12266" spans="2:2">
      <c r="B12266" s="10"/>
    </row>
    <row r="12267" spans="2:2">
      <c r="B12267" s="10"/>
    </row>
    <row r="12268" spans="2:2">
      <c r="B12268" s="10"/>
    </row>
    <row r="12269" spans="2:2">
      <c r="B12269" s="10"/>
    </row>
    <row r="12270" spans="2:2">
      <c r="B12270" s="10"/>
    </row>
    <row r="12271" spans="2:2">
      <c r="B12271" s="10"/>
    </row>
    <row r="12272" spans="2:2">
      <c r="B12272" s="10"/>
    </row>
    <row r="12273" spans="2:2">
      <c r="B12273" s="10"/>
    </row>
    <row r="12274" spans="2:2">
      <c r="B12274" s="10"/>
    </row>
    <row r="12275" spans="2:2">
      <c r="B12275" s="10"/>
    </row>
    <row r="12276" spans="2:2">
      <c r="B12276" s="10"/>
    </row>
    <row r="12277" spans="2:2">
      <c r="B12277" s="10"/>
    </row>
    <row r="12278" spans="2:2">
      <c r="B12278" s="10"/>
    </row>
    <row r="12279" spans="2:2">
      <c r="B12279" s="10"/>
    </row>
    <row r="12280" spans="2:2">
      <c r="B12280" s="10"/>
    </row>
    <row r="12281" spans="2:2">
      <c r="B12281" s="10"/>
    </row>
    <row r="12282" spans="2:2">
      <c r="B12282" s="10"/>
    </row>
    <row r="12283" spans="2:2">
      <c r="B12283" s="10"/>
    </row>
    <row r="12284" spans="2:2">
      <c r="B12284" s="10"/>
    </row>
    <row r="12285" spans="2:2">
      <c r="B12285" s="10"/>
    </row>
    <row r="12286" spans="2:2">
      <c r="B12286" s="10"/>
    </row>
    <row r="12287" spans="2:2">
      <c r="B12287" s="10"/>
    </row>
    <row r="12288" spans="2:2">
      <c r="B12288" s="10"/>
    </row>
    <row r="12289" spans="2:2">
      <c r="B12289" s="10"/>
    </row>
    <row r="12290" spans="2:2">
      <c r="B12290" s="10"/>
    </row>
    <row r="12291" spans="2:2">
      <c r="B12291" s="10"/>
    </row>
    <row r="12292" spans="2:2">
      <c r="B12292" s="10"/>
    </row>
    <row r="12293" spans="2:2">
      <c r="B12293" s="10"/>
    </row>
    <row r="12294" spans="2:2">
      <c r="B12294" s="10"/>
    </row>
    <row r="12295" spans="2:2">
      <c r="B12295" s="10"/>
    </row>
    <row r="12296" spans="2:2">
      <c r="B12296" s="10"/>
    </row>
    <row r="12297" spans="2:2">
      <c r="B12297" s="10"/>
    </row>
    <row r="12298" spans="2:2">
      <c r="B12298" s="10"/>
    </row>
    <row r="12299" spans="2:2">
      <c r="B12299" s="10"/>
    </row>
    <row r="12300" spans="2:2">
      <c r="B12300" s="10"/>
    </row>
    <row r="12301" spans="2:2">
      <c r="B12301" s="10"/>
    </row>
    <row r="12302" spans="2:2">
      <c r="B12302" s="10"/>
    </row>
    <row r="12303" spans="2:2">
      <c r="B12303" s="10"/>
    </row>
    <row r="12304" spans="2:2">
      <c r="B12304" s="10"/>
    </row>
    <row r="12305" spans="2:2">
      <c r="B12305" s="10"/>
    </row>
    <row r="12306" spans="2:2">
      <c r="B12306" s="10"/>
    </row>
    <row r="12307" spans="2:2">
      <c r="B12307" s="10"/>
    </row>
    <row r="12308" spans="2:2">
      <c r="B12308" s="10"/>
    </row>
    <row r="12309" spans="2:2">
      <c r="B12309" s="10"/>
    </row>
    <row r="12310" spans="2:2">
      <c r="B12310" s="10"/>
    </row>
    <row r="12311" spans="2:2">
      <c r="B12311" s="10"/>
    </row>
    <row r="12312" spans="2:2">
      <c r="B12312" s="10"/>
    </row>
    <row r="12313" spans="2:2">
      <c r="B12313" s="10"/>
    </row>
    <row r="12314" spans="2:2">
      <c r="B12314" s="10"/>
    </row>
    <row r="12315" spans="2:2">
      <c r="B12315" s="10"/>
    </row>
    <row r="12316" spans="2:2">
      <c r="B12316" s="10"/>
    </row>
    <row r="12317" spans="2:2">
      <c r="B12317" s="10"/>
    </row>
    <row r="12318" spans="2:2">
      <c r="B12318" s="10"/>
    </row>
    <row r="12319" spans="2:2">
      <c r="B12319" s="10"/>
    </row>
    <row r="12320" spans="2:2">
      <c r="B12320" s="10"/>
    </row>
    <row r="12321" spans="2:2">
      <c r="B12321" s="10"/>
    </row>
    <row r="12322" spans="2:2">
      <c r="B12322" s="10"/>
    </row>
    <row r="12323" spans="2:2">
      <c r="B12323" s="10"/>
    </row>
    <row r="12324" spans="2:2">
      <c r="B12324" s="10"/>
    </row>
    <row r="12325" spans="2:2">
      <c r="B12325" s="10"/>
    </row>
    <row r="12326" spans="2:2">
      <c r="B12326" s="10"/>
    </row>
    <row r="12327" spans="2:2">
      <c r="B12327" s="10"/>
    </row>
    <row r="12328" spans="2:2">
      <c r="B12328" s="10"/>
    </row>
    <row r="12329" spans="2:2">
      <c r="B12329" s="10"/>
    </row>
    <row r="12330" spans="2:2">
      <c r="B12330" s="10"/>
    </row>
    <row r="12331" spans="2:2">
      <c r="B12331" s="10"/>
    </row>
    <row r="12332" spans="2:2">
      <c r="B12332" s="10"/>
    </row>
    <row r="12333" spans="2:2">
      <c r="B12333" s="10"/>
    </row>
    <row r="12334" spans="2:2">
      <c r="B12334" s="10"/>
    </row>
    <row r="12335" spans="2:2">
      <c r="B12335" s="10"/>
    </row>
    <row r="12336" spans="2:2">
      <c r="B12336" s="10"/>
    </row>
    <row r="12337" spans="2:2">
      <c r="B12337" s="10"/>
    </row>
    <row r="12338" spans="2:2">
      <c r="B12338" s="10"/>
    </row>
    <row r="12339" spans="2:2">
      <c r="B12339" s="10"/>
    </row>
    <row r="12340" spans="2:2">
      <c r="B12340" s="10"/>
    </row>
    <row r="12341" spans="2:2">
      <c r="B12341" s="10"/>
    </row>
    <row r="12342" spans="2:2">
      <c r="B12342" s="10"/>
    </row>
    <row r="12343" spans="2:2">
      <c r="B12343" s="10"/>
    </row>
    <row r="12344" spans="2:2">
      <c r="B12344" s="10"/>
    </row>
    <row r="12345" spans="2:2">
      <c r="B12345" s="10"/>
    </row>
    <row r="12346" spans="2:2">
      <c r="B12346" s="10"/>
    </row>
    <row r="12347" spans="2:2">
      <c r="B12347" s="10"/>
    </row>
    <row r="12348" spans="2:2">
      <c r="B12348" s="10"/>
    </row>
    <row r="12349" spans="2:2">
      <c r="B12349" s="10"/>
    </row>
    <row r="12350" spans="2:2">
      <c r="B12350" s="10"/>
    </row>
    <row r="12351" spans="2:2">
      <c r="B12351" s="10"/>
    </row>
    <row r="12352" spans="2:2">
      <c r="B12352" s="10"/>
    </row>
    <row r="12353" spans="2:2">
      <c r="B12353" s="10"/>
    </row>
    <row r="12354" spans="2:2">
      <c r="B12354" s="10"/>
    </row>
    <row r="12355" spans="2:2">
      <c r="B12355" s="10"/>
    </row>
    <row r="12356" spans="2:2">
      <c r="B12356" s="10"/>
    </row>
    <row r="12357" spans="2:2">
      <c r="B12357" s="10"/>
    </row>
    <row r="12358" spans="2:2">
      <c r="B12358" s="10"/>
    </row>
    <row r="12359" spans="2:2">
      <c r="B12359" s="10"/>
    </row>
    <row r="12360" spans="2:2">
      <c r="B12360" s="10"/>
    </row>
    <row r="12361" spans="2:2">
      <c r="B12361" s="10"/>
    </row>
    <row r="12362" spans="2:2">
      <c r="B12362" s="10"/>
    </row>
    <row r="12363" spans="2:2">
      <c r="B12363" s="10"/>
    </row>
    <row r="12364" spans="2:2">
      <c r="B12364" s="10"/>
    </row>
    <row r="12365" spans="2:2">
      <c r="B12365" s="10"/>
    </row>
    <row r="12366" spans="2:2">
      <c r="B12366" s="10"/>
    </row>
    <row r="12367" spans="2:2">
      <c r="B12367" s="10"/>
    </row>
    <row r="12368" spans="2:2">
      <c r="B12368" s="10"/>
    </row>
    <row r="12369" spans="2:2">
      <c r="B12369" s="10"/>
    </row>
    <row r="12370" spans="2:2">
      <c r="B12370" s="10"/>
    </row>
    <row r="12371" spans="2:2">
      <c r="B12371" s="10"/>
    </row>
    <row r="12372" spans="2:2">
      <c r="B12372" s="10"/>
    </row>
    <row r="12373" spans="2:2">
      <c r="B12373" s="10"/>
    </row>
    <row r="12374" spans="2:2">
      <c r="B12374" s="10"/>
    </row>
    <row r="12375" spans="2:2">
      <c r="B12375" s="10"/>
    </row>
    <row r="12376" spans="2:2">
      <c r="B12376" s="10"/>
    </row>
    <row r="12377" spans="2:2">
      <c r="B12377" s="10"/>
    </row>
    <row r="12378" spans="2:2">
      <c r="B12378" s="10"/>
    </row>
    <row r="12379" spans="2:2">
      <c r="B12379" s="10"/>
    </row>
    <row r="12380" spans="2:2">
      <c r="B12380" s="10"/>
    </row>
    <row r="12381" spans="2:2">
      <c r="B12381" s="10"/>
    </row>
    <row r="12382" spans="2:2">
      <c r="B12382" s="10"/>
    </row>
    <row r="12383" spans="2:2">
      <c r="B12383" s="10"/>
    </row>
    <row r="12384" spans="2:2">
      <c r="B12384" s="10"/>
    </row>
    <row r="12385" spans="2:2">
      <c r="B12385" s="10"/>
    </row>
    <row r="12386" spans="2:2">
      <c r="B12386" s="10"/>
    </row>
    <row r="12387" spans="2:2">
      <c r="B12387" s="10"/>
    </row>
    <row r="12388" spans="2:2">
      <c r="B12388" s="10"/>
    </row>
    <row r="12389" spans="2:2">
      <c r="B12389" s="10"/>
    </row>
    <row r="12390" spans="2:2">
      <c r="B12390" s="10"/>
    </row>
    <row r="12391" spans="2:2">
      <c r="B12391" s="10"/>
    </row>
    <row r="12392" spans="2:2">
      <c r="B12392" s="10"/>
    </row>
    <row r="12393" spans="2:2">
      <c r="B12393" s="10"/>
    </row>
    <row r="12394" spans="2:2">
      <c r="B12394" s="10"/>
    </row>
    <row r="12395" spans="2:2">
      <c r="B12395" s="10"/>
    </row>
    <row r="12396" spans="2:2">
      <c r="B12396" s="10"/>
    </row>
    <row r="12397" spans="2:2">
      <c r="B12397" s="10"/>
    </row>
    <row r="12398" spans="2:2">
      <c r="B12398" s="10"/>
    </row>
    <row r="12399" spans="2:2">
      <c r="B12399" s="10"/>
    </row>
    <row r="12400" spans="2:2">
      <c r="B12400" s="10"/>
    </row>
    <row r="12401" spans="2:2">
      <c r="B12401" s="10"/>
    </row>
    <row r="12402" spans="2:2">
      <c r="B12402" s="10"/>
    </row>
    <row r="12403" spans="2:2">
      <c r="B12403" s="10"/>
    </row>
    <row r="12404" spans="2:2">
      <c r="B12404" s="10"/>
    </row>
    <row r="12405" spans="2:2">
      <c r="B12405" s="10"/>
    </row>
    <row r="12406" spans="2:2">
      <c r="B12406" s="10"/>
    </row>
    <row r="12407" spans="2:2">
      <c r="B12407" s="10"/>
    </row>
    <row r="12408" spans="2:2">
      <c r="B12408" s="10"/>
    </row>
    <row r="12409" spans="2:2">
      <c r="B12409" s="10"/>
    </row>
    <row r="12410" spans="2:2">
      <c r="B12410" s="10"/>
    </row>
    <row r="12411" spans="2:2">
      <c r="B12411" s="10"/>
    </row>
    <row r="12412" spans="2:2">
      <c r="B12412" s="10"/>
    </row>
    <row r="12413" spans="2:2">
      <c r="B12413" s="10"/>
    </row>
    <row r="12414" spans="2:2">
      <c r="B12414" s="10"/>
    </row>
    <row r="12415" spans="2:2">
      <c r="B12415" s="10"/>
    </row>
    <row r="12416" spans="2:2">
      <c r="B12416" s="10"/>
    </row>
    <row r="12417" spans="2:2">
      <c r="B12417" s="10"/>
    </row>
    <row r="12418" spans="2:2">
      <c r="B12418" s="10"/>
    </row>
    <row r="12419" spans="2:2">
      <c r="B12419" s="10"/>
    </row>
    <row r="12420" spans="2:2">
      <c r="B12420" s="10"/>
    </row>
    <row r="12421" spans="2:2">
      <c r="B12421" s="10"/>
    </row>
    <row r="12422" spans="2:2">
      <c r="B12422" s="10"/>
    </row>
    <row r="12423" spans="2:2">
      <c r="B12423" s="10"/>
    </row>
    <row r="12424" spans="2:2">
      <c r="B12424" s="10"/>
    </row>
    <row r="12425" spans="2:2">
      <c r="B12425" s="10"/>
    </row>
    <row r="12426" spans="2:2">
      <c r="B12426" s="10"/>
    </row>
    <row r="12427" spans="2:2">
      <c r="B12427" s="10"/>
    </row>
    <row r="12428" spans="2:2">
      <c r="B12428" s="10"/>
    </row>
    <row r="12429" spans="2:2">
      <c r="B12429" s="10"/>
    </row>
    <row r="12430" spans="2:2">
      <c r="B12430" s="10"/>
    </row>
    <row r="12431" spans="2:2">
      <c r="B12431" s="10"/>
    </row>
    <row r="12432" spans="2:2">
      <c r="B12432" s="10"/>
    </row>
    <row r="12433" spans="2:2">
      <c r="B12433" s="10"/>
    </row>
    <row r="12434" spans="2:2">
      <c r="B12434" s="10"/>
    </row>
    <row r="12435" spans="2:2">
      <c r="B12435" s="10"/>
    </row>
    <row r="12436" spans="2:2">
      <c r="B12436" s="10"/>
    </row>
    <row r="12437" spans="2:2">
      <c r="B12437" s="10"/>
    </row>
    <row r="12438" spans="2:2">
      <c r="B12438" s="10"/>
    </row>
    <row r="12439" spans="2:2">
      <c r="B12439" s="10"/>
    </row>
    <row r="12440" spans="2:2">
      <c r="B12440" s="10"/>
    </row>
    <row r="12441" spans="2:2">
      <c r="B12441" s="10"/>
    </row>
    <row r="12442" spans="2:2">
      <c r="B12442" s="10"/>
    </row>
    <row r="12443" spans="2:2">
      <c r="B12443" s="10"/>
    </row>
    <row r="12444" spans="2:2">
      <c r="B12444" s="10"/>
    </row>
    <row r="12445" spans="2:2">
      <c r="B12445" s="10"/>
    </row>
    <row r="12446" spans="2:2">
      <c r="B12446" s="10"/>
    </row>
    <row r="12447" spans="2:2">
      <c r="B12447" s="10"/>
    </row>
    <row r="12448" spans="2:2">
      <c r="B12448" s="10"/>
    </row>
    <row r="12449" spans="2:2">
      <c r="B12449" s="10"/>
    </row>
    <row r="12450" spans="2:2">
      <c r="B12450" s="10"/>
    </row>
    <row r="12451" spans="2:2">
      <c r="B12451" s="10"/>
    </row>
    <row r="12452" spans="2:2">
      <c r="B12452" s="10"/>
    </row>
    <row r="12453" spans="2:2">
      <c r="B12453" s="10"/>
    </row>
    <row r="12454" spans="2:2">
      <c r="B12454" s="10"/>
    </row>
    <row r="12455" spans="2:2">
      <c r="B12455" s="10"/>
    </row>
    <row r="12456" spans="2:2">
      <c r="B12456" s="10"/>
    </row>
    <row r="12457" spans="2:2">
      <c r="B12457" s="10"/>
    </row>
    <row r="12458" spans="2:2">
      <c r="B12458" s="10"/>
    </row>
    <row r="12459" spans="2:2">
      <c r="B12459" s="10"/>
    </row>
    <row r="12460" spans="2:2">
      <c r="B12460" s="10"/>
    </row>
    <row r="12461" spans="2:2">
      <c r="B12461" s="10"/>
    </row>
    <row r="12462" spans="2:2">
      <c r="B12462" s="10"/>
    </row>
    <row r="12463" spans="2:2">
      <c r="B12463" s="10"/>
    </row>
    <row r="12464" spans="2:2">
      <c r="B12464" s="10"/>
    </row>
    <row r="12465" spans="2:2">
      <c r="B12465" s="10"/>
    </row>
    <row r="12466" spans="2:2">
      <c r="B12466" s="10"/>
    </row>
    <row r="12467" spans="2:2">
      <c r="B12467" s="10"/>
    </row>
    <row r="12468" spans="2:2">
      <c r="B12468" s="10"/>
    </row>
    <row r="12469" spans="2:2">
      <c r="B12469" s="10"/>
    </row>
    <row r="12470" spans="2:2">
      <c r="B12470" s="10"/>
    </row>
    <row r="12471" spans="2:2">
      <c r="B12471" s="10"/>
    </row>
    <row r="12472" spans="2:2">
      <c r="B12472" s="10"/>
    </row>
    <row r="12473" spans="2:2">
      <c r="B12473" s="10"/>
    </row>
    <row r="12474" spans="2:2">
      <c r="B12474" s="10"/>
    </row>
    <row r="12475" spans="2:2">
      <c r="B12475" s="10"/>
    </row>
    <row r="12476" spans="2:2">
      <c r="B12476" s="10"/>
    </row>
    <row r="12477" spans="2:2">
      <c r="B12477" s="10"/>
    </row>
    <row r="12478" spans="2:2">
      <c r="B12478" s="10"/>
    </row>
    <row r="12479" spans="2:2">
      <c r="B12479" s="10"/>
    </row>
    <row r="12480" spans="2:2">
      <c r="B12480" s="10"/>
    </row>
    <row r="12481" spans="2:2">
      <c r="B12481" s="10"/>
    </row>
    <row r="12482" spans="2:2">
      <c r="B12482" s="10"/>
    </row>
    <row r="12483" spans="2:2">
      <c r="B12483" s="10"/>
    </row>
    <row r="12484" spans="2:2">
      <c r="B12484" s="10"/>
    </row>
    <row r="12485" spans="2:2">
      <c r="B12485" s="10"/>
    </row>
    <row r="12486" spans="2:2">
      <c r="B12486" s="10"/>
    </row>
    <row r="12487" spans="2:2">
      <c r="B12487" s="10"/>
    </row>
    <row r="12488" spans="2:2">
      <c r="B12488" s="10"/>
    </row>
    <row r="12489" spans="2:2">
      <c r="B12489" s="10"/>
    </row>
    <row r="12490" spans="2:2">
      <c r="B12490" s="10"/>
    </row>
    <row r="12491" spans="2:2">
      <c r="B12491" s="10"/>
    </row>
    <row r="12492" spans="2:2">
      <c r="B12492" s="10"/>
    </row>
    <row r="12493" spans="2:2">
      <c r="B12493" s="10"/>
    </row>
    <row r="12494" spans="2:2">
      <c r="B12494" s="10"/>
    </row>
    <row r="12495" spans="2:2">
      <c r="B12495" s="10"/>
    </row>
    <row r="12496" spans="2:2">
      <c r="B12496" s="10"/>
    </row>
    <row r="12497" spans="2:2">
      <c r="B12497" s="10"/>
    </row>
    <row r="12498" spans="2:2">
      <c r="B12498" s="10"/>
    </row>
    <row r="12499" spans="2:2">
      <c r="B12499" s="10"/>
    </row>
    <row r="12500" spans="2:2">
      <c r="B12500" s="10"/>
    </row>
    <row r="12501" spans="2:2">
      <c r="B12501" s="10"/>
    </row>
    <row r="12502" spans="2:2">
      <c r="B12502" s="10"/>
    </row>
    <row r="12503" spans="2:2">
      <c r="B12503" s="10"/>
    </row>
    <row r="12504" spans="2:2">
      <c r="B12504" s="10"/>
    </row>
    <row r="12505" spans="2:2">
      <c r="B12505" s="10"/>
    </row>
    <row r="12506" spans="2:2">
      <c r="B12506" s="10"/>
    </row>
    <row r="12507" spans="2:2">
      <c r="B12507" s="10"/>
    </row>
    <row r="12508" spans="2:2">
      <c r="B12508" s="10"/>
    </row>
    <row r="12509" spans="2:2">
      <c r="B12509" s="10"/>
    </row>
    <row r="12510" spans="2:2">
      <c r="B12510" s="10"/>
    </row>
    <row r="12511" spans="2:2">
      <c r="B12511" s="10"/>
    </row>
    <row r="12512" spans="2:2">
      <c r="B12512" s="10"/>
    </row>
    <row r="12513" spans="2:2">
      <c r="B12513" s="10"/>
    </row>
    <row r="12514" spans="2:2">
      <c r="B12514" s="10"/>
    </row>
    <row r="12515" spans="2:2">
      <c r="B12515" s="10"/>
    </row>
    <row r="12516" spans="2:2">
      <c r="B12516" s="10"/>
    </row>
    <row r="12517" spans="2:2">
      <c r="B12517" s="10"/>
    </row>
    <row r="12518" spans="2:2">
      <c r="B12518" s="10"/>
    </row>
    <row r="12519" spans="2:2">
      <c r="B12519" s="10"/>
    </row>
    <row r="12520" spans="2:2">
      <c r="B12520" s="10"/>
    </row>
    <row r="12521" spans="2:2">
      <c r="B12521" s="10"/>
    </row>
    <row r="12522" spans="2:2">
      <c r="B12522" s="10"/>
    </row>
    <row r="12523" spans="2:2">
      <c r="B12523" s="10"/>
    </row>
    <row r="12524" spans="2:2">
      <c r="B12524" s="10"/>
    </row>
    <row r="12525" spans="2:2">
      <c r="B12525" s="10"/>
    </row>
    <row r="12526" spans="2:2">
      <c r="B12526" s="10"/>
    </row>
    <row r="12527" spans="2:2">
      <c r="B12527" s="10"/>
    </row>
    <row r="12528" spans="2:2">
      <c r="B12528" s="10"/>
    </row>
    <row r="12529" spans="2:2">
      <c r="B12529" s="10"/>
    </row>
    <row r="12530" spans="2:2">
      <c r="B12530" s="10"/>
    </row>
    <row r="12531" spans="2:2">
      <c r="B12531" s="10"/>
    </row>
    <row r="12532" spans="2:2">
      <c r="B12532" s="10"/>
    </row>
    <row r="12533" spans="2:2">
      <c r="B12533" s="10"/>
    </row>
    <row r="12534" spans="2:2">
      <c r="B12534" s="10"/>
    </row>
    <row r="12535" spans="2:2">
      <c r="B12535" s="10"/>
    </row>
    <row r="12536" spans="2:2">
      <c r="B12536" s="10"/>
    </row>
    <row r="12537" spans="2:2">
      <c r="B12537" s="10"/>
    </row>
    <row r="12538" spans="2:2">
      <c r="B12538" s="10"/>
    </row>
    <row r="12539" spans="2:2">
      <c r="B12539" s="10"/>
    </row>
    <row r="12540" spans="2:2">
      <c r="B12540" s="10"/>
    </row>
    <row r="12541" spans="2:2">
      <c r="B12541" s="10"/>
    </row>
    <row r="12542" spans="2:2">
      <c r="B12542" s="10"/>
    </row>
    <row r="12543" spans="2:2">
      <c r="B12543" s="10"/>
    </row>
    <row r="12544" spans="2:2">
      <c r="B12544" s="10"/>
    </row>
    <row r="12545" spans="2:2">
      <c r="B12545" s="10"/>
    </row>
    <row r="12546" spans="2:2">
      <c r="B12546" s="10"/>
    </row>
    <row r="12547" spans="2:2">
      <c r="B12547" s="10"/>
    </row>
    <row r="12548" spans="2:2">
      <c r="B12548" s="10"/>
    </row>
    <row r="12549" spans="2:2">
      <c r="B12549" s="10"/>
    </row>
    <row r="12550" spans="2:2">
      <c r="B12550" s="10"/>
    </row>
    <row r="12551" spans="2:2">
      <c r="B12551" s="10"/>
    </row>
    <row r="12552" spans="2:2">
      <c r="B12552" s="10"/>
    </row>
    <row r="12553" spans="2:2">
      <c r="B12553" s="10"/>
    </row>
    <row r="12554" spans="2:2">
      <c r="B12554" s="10"/>
    </row>
    <row r="12555" spans="2:2">
      <c r="B12555" s="10"/>
    </row>
    <row r="12556" spans="2:2">
      <c r="B12556" s="10"/>
    </row>
    <row r="12557" spans="2:2">
      <c r="B12557" s="10"/>
    </row>
    <row r="12558" spans="2:2">
      <c r="B12558" s="10"/>
    </row>
    <row r="12559" spans="2:2">
      <c r="B12559" s="10"/>
    </row>
    <row r="12560" spans="2:2">
      <c r="B12560" s="10"/>
    </row>
    <row r="12561" spans="2:2">
      <c r="B12561" s="10"/>
    </row>
    <row r="12562" spans="2:2">
      <c r="B12562" s="10"/>
    </row>
    <row r="12563" spans="2:2">
      <c r="B12563" s="10"/>
    </row>
    <row r="12564" spans="2:2">
      <c r="B12564" s="10"/>
    </row>
    <row r="12565" spans="2:2">
      <c r="B12565" s="10"/>
    </row>
    <row r="12566" spans="2:2">
      <c r="B12566" s="10"/>
    </row>
    <row r="12567" spans="2:2">
      <c r="B12567" s="10"/>
    </row>
    <row r="12568" spans="2:2">
      <c r="B12568" s="10"/>
    </row>
    <row r="12569" spans="2:2">
      <c r="B12569" s="10"/>
    </row>
    <row r="12570" spans="2:2">
      <c r="B12570" s="10"/>
    </row>
    <row r="12571" spans="2:2">
      <c r="B12571" s="10"/>
    </row>
    <row r="12572" spans="2:2">
      <c r="B12572" s="10"/>
    </row>
    <row r="12573" spans="2:2">
      <c r="B12573" s="10"/>
    </row>
    <row r="12574" spans="2:2">
      <c r="B12574" s="10"/>
    </row>
    <row r="12575" spans="2:2">
      <c r="B12575" s="10"/>
    </row>
    <row r="12576" spans="2:2">
      <c r="B12576" s="10"/>
    </row>
    <row r="12577" spans="2:2">
      <c r="B12577" s="10"/>
    </row>
    <row r="12578" spans="2:2">
      <c r="B12578" s="10"/>
    </row>
    <row r="12579" spans="2:2">
      <c r="B12579" s="10"/>
    </row>
    <row r="12580" spans="2:2">
      <c r="B12580" s="10"/>
    </row>
    <row r="12581" spans="2:2">
      <c r="B12581" s="10"/>
    </row>
    <row r="12582" spans="2:2">
      <c r="B12582" s="10"/>
    </row>
    <row r="12583" spans="2:2">
      <c r="B12583" s="10"/>
    </row>
    <row r="12584" spans="2:2">
      <c r="B12584" s="10"/>
    </row>
    <row r="12585" spans="2:2">
      <c r="B12585" s="10"/>
    </row>
    <row r="12586" spans="2:2">
      <c r="B12586" s="10"/>
    </row>
    <row r="12587" spans="2:2">
      <c r="B12587" s="10"/>
    </row>
    <row r="12588" spans="2:2">
      <c r="B12588" s="10"/>
    </row>
    <row r="12589" spans="2:2">
      <c r="B12589" s="10"/>
    </row>
    <row r="12590" spans="2:2">
      <c r="B12590" s="10"/>
    </row>
    <row r="12591" spans="2:2">
      <c r="B12591" s="10"/>
    </row>
    <row r="12592" spans="2:2">
      <c r="B12592" s="10"/>
    </row>
    <row r="12593" spans="2:2">
      <c r="B12593" s="10"/>
    </row>
    <row r="12594" spans="2:2">
      <c r="B12594" s="10"/>
    </row>
    <row r="12595" spans="2:2">
      <c r="B12595" s="10"/>
    </row>
    <row r="12596" spans="2:2">
      <c r="B12596" s="10"/>
    </row>
    <row r="12597" spans="2:2">
      <c r="B12597" s="10"/>
    </row>
    <row r="12598" spans="2:2">
      <c r="B12598" s="10"/>
    </row>
    <row r="12599" spans="2:2">
      <c r="B12599" s="10"/>
    </row>
    <row r="12600" spans="2:2">
      <c r="B12600" s="10"/>
    </row>
    <row r="12601" spans="2:2">
      <c r="B12601" s="10"/>
    </row>
    <row r="12602" spans="2:2">
      <c r="B12602" s="10"/>
    </row>
    <row r="12603" spans="2:2">
      <c r="B12603" s="10"/>
    </row>
    <row r="12604" spans="2:2">
      <c r="B12604" s="10"/>
    </row>
    <row r="12605" spans="2:2">
      <c r="B12605" s="10"/>
    </row>
    <row r="12606" spans="2:2">
      <c r="B12606" s="10"/>
    </row>
    <row r="12607" spans="2:2">
      <c r="B12607" s="10"/>
    </row>
    <row r="12608" spans="2:2">
      <c r="B12608" s="10"/>
    </row>
    <row r="12609" spans="2:2">
      <c r="B12609" s="10"/>
    </row>
    <row r="12610" spans="2:2">
      <c r="B12610" s="10"/>
    </row>
    <row r="12611" spans="2:2">
      <c r="B12611" s="10"/>
    </row>
    <row r="12612" spans="2:2">
      <c r="B12612" s="10"/>
    </row>
    <row r="12613" spans="2:2">
      <c r="B12613" s="10"/>
    </row>
    <row r="12614" spans="2:2">
      <c r="B12614" s="10"/>
    </row>
    <row r="12615" spans="2:2">
      <c r="B12615" s="10"/>
    </row>
    <row r="12616" spans="2:2">
      <c r="B12616" s="10"/>
    </row>
    <row r="12617" spans="2:2">
      <c r="B12617" s="10"/>
    </row>
    <row r="12618" spans="2:2">
      <c r="B12618" s="10"/>
    </row>
    <row r="12619" spans="2:2">
      <c r="B12619" s="10"/>
    </row>
    <row r="12620" spans="2:2">
      <c r="B12620" s="10"/>
    </row>
    <row r="12621" spans="2:2">
      <c r="B12621" s="10"/>
    </row>
    <row r="12622" spans="2:2">
      <c r="B12622" s="10"/>
    </row>
    <row r="12623" spans="2:2">
      <c r="B12623" s="10"/>
    </row>
    <row r="12624" spans="2:2">
      <c r="B12624" s="10"/>
    </row>
    <row r="12625" spans="2:2">
      <c r="B12625" s="10"/>
    </row>
    <row r="12626" spans="2:2">
      <c r="B12626" s="10"/>
    </row>
    <row r="12627" spans="2:2">
      <c r="B12627" s="10"/>
    </row>
    <row r="12628" spans="2:2">
      <c r="B12628" s="10"/>
    </row>
    <row r="12629" spans="2:2">
      <c r="B12629" s="10"/>
    </row>
    <row r="12630" spans="2:2">
      <c r="B12630" s="10"/>
    </row>
    <row r="12631" spans="2:2">
      <c r="B12631" s="10"/>
    </row>
    <row r="12632" spans="2:2">
      <c r="B12632" s="10"/>
    </row>
    <row r="12633" spans="2:2">
      <c r="B12633" s="10"/>
    </row>
    <row r="12634" spans="2:2">
      <c r="B12634" s="10"/>
    </row>
    <row r="12635" spans="2:2">
      <c r="B12635" s="10"/>
    </row>
    <row r="12636" spans="2:2">
      <c r="B12636" s="10"/>
    </row>
    <row r="12637" spans="2:2">
      <c r="B12637" s="10"/>
    </row>
    <row r="12638" spans="2:2">
      <c r="B12638" s="10"/>
    </row>
    <row r="12639" spans="2:2">
      <c r="B12639" s="10"/>
    </row>
    <row r="12640" spans="2:2">
      <c r="B12640" s="10"/>
    </row>
    <row r="12641" spans="2:2">
      <c r="B12641" s="10"/>
    </row>
    <row r="12642" spans="2:2">
      <c r="B12642" s="10"/>
    </row>
    <row r="12643" spans="2:2">
      <c r="B12643" s="10"/>
    </row>
    <row r="12644" spans="2:2">
      <c r="B12644" s="10"/>
    </row>
    <row r="12645" spans="2:2">
      <c r="B12645" s="10"/>
    </row>
    <row r="12646" spans="2:2">
      <c r="B12646" s="10"/>
    </row>
    <row r="12647" spans="2:2">
      <c r="B12647" s="10"/>
    </row>
    <row r="12648" spans="2:2">
      <c r="B12648" s="10"/>
    </row>
    <row r="12649" spans="2:2">
      <c r="B12649" s="10"/>
    </row>
    <row r="12650" spans="2:2">
      <c r="B12650" s="10"/>
    </row>
    <row r="12651" spans="2:2">
      <c r="B12651" s="10"/>
    </row>
    <row r="12652" spans="2:2">
      <c r="B12652" s="10"/>
    </row>
    <row r="12653" spans="2:2">
      <c r="B12653" s="10"/>
    </row>
    <row r="12654" spans="2:2">
      <c r="B12654" s="10"/>
    </row>
    <row r="12655" spans="2:2">
      <c r="B12655" s="10"/>
    </row>
    <row r="12656" spans="2:2">
      <c r="B12656" s="10"/>
    </row>
    <row r="12657" spans="2:2">
      <c r="B12657" s="10"/>
    </row>
    <row r="12658" spans="2:2">
      <c r="B12658" s="10"/>
    </row>
    <row r="12659" spans="2:2">
      <c r="B12659" s="10"/>
    </row>
    <row r="12660" spans="2:2">
      <c r="B12660" s="10"/>
    </row>
    <row r="12661" spans="2:2">
      <c r="B12661" s="10"/>
    </row>
    <row r="12662" spans="2:2">
      <c r="B12662" s="10"/>
    </row>
    <row r="12663" spans="2:2">
      <c r="B12663" s="10"/>
    </row>
    <row r="12664" spans="2:2">
      <c r="B12664" s="10"/>
    </row>
    <row r="12665" spans="2:2">
      <c r="B12665" s="10"/>
    </row>
    <row r="12666" spans="2:2">
      <c r="B12666" s="10"/>
    </row>
    <row r="12667" spans="2:2">
      <c r="B12667" s="10"/>
    </row>
    <row r="12668" spans="2:2">
      <c r="B12668" s="10"/>
    </row>
    <row r="12669" spans="2:2">
      <c r="B12669" s="10"/>
    </row>
    <row r="12670" spans="2:2">
      <c r="B12670" s="10"/>
    </row>
    <row r="12671" spans="2:2">
      <c r="B12671" s="10"/>
    </row>
    <row r="12672" spans="2:2">
      <c r="B12672" s="10"/>
    </row>
    <row r="12673" spans="2:2">
      <c r="B12673" s="10"/>
    </row>
    <row r="12674" spans="2:2">
      <c r="B12674" s="10"/>
    </row>
    <row r="12675" spans="2:2">
      <c r="B12675" s="10"/>
    </row>
    <row r="12676" spans="2:2">
      <c r="B12676" s="10"/>
    </row>
    <row r="12677" spans="2:2">
      <c r="B12677" s="10"/>
    </row>
    <row r="12678" spans="2:2">
      <c r="B12678" s="10"/>
    </row>
    <row r="12679" spans="2:2">
      <c r="B12679" s="10"/>
    </row>
    <row r="12680" spans="2:2">
      <c r="B12680" s="10"/>
    </row>
    <row r="12681" spans="2:2">
      <c r="B12681" s="10"/>
    </row>
    <row r="12682" spans="2:2">
      <c r="B12682" s="10"/>
    </row>
    <row r="12683" spans="2:2">
      <c r="B12683" s="10"/>
    </row>
    <row r="12684" spans="2:2">
      <c r="B12684" s="10"/>
    </row>
    <row r="12685" spans="2:2">
      <c r="B12685" s="10"/>
    </row>
    <row r="12686" spans="2:2">
      <c r="B12686" s="10"/>
    </row>
    <row r="12687" spans="2:2">
      <c r="B12687" s="10"/>
    </row>
    <row r="12688" spans="2:2">
      <c r="B12688" s="10"/>
    </row>
    <row r="12689" spans="2:2">
      <c r="B12689" s="10"/>
    </row>
    <row r="12690" spans="2:2">
      <c r="B12690" s="10"/>
    </row>
    <row r="12691" spans="2:2">
      <c r="B12691" s="10"/>
    </row>
    <row r="12692" spans="2:2">
      <c r="B12692" s="10"/>
    </row>
    <row r="12693" spans="2:2">
      <c r="B12693" s="10"/>
    </row>
    <row r="12694" spans="2:2">
      <c r="B12694" s="10"/>
    </row>
    <row r="12695" spans="2:2">
      <c r="B12695" s="10"/>
    </row>
    <row r="12696" spans="2:2">
      <c r="B12696" s="10"/>
    </row>
    <row r="12697" spans="2:2">
      <c r="B12697" s="10"/>
    </row>
    <row r="12698" spans="2:2">
      <c r="B12698" s="10"/>
    </row>
    <row r="12699" spans="2:2">
      <c r="B12699" s="10"/>
    </row>
    <row r="12700" spans="2:2">
      <c r="B12700" s="10"/>
    </row>
    <row r="12701" spans="2:2">
      <c r="B12701" s="10"/>
    </row>
    <row r="12702" spans="2:2">
      <c r="B12702" s="10"/>
    </row>
    <row r="12703" spans="2:2">
      <c r="B12703" s="10"/>
    </row>
    <row r="12704" spans="2:2">
      <c r="B12704" s="10"/>
    </row>
    <row r="12705" spans="2:2">
      <c r="B12705" s="10"/>
    </row>
    <row r="12706" spans="2:2">
      <c r="B12706" s="10"/>
    </row>
    <row r="12707" spans="2:2">
      <c r="B12707" s="10"/>
    </row>
    <row r="12708" spans="2:2">
      <c r="B12708" s="10"/>
    </row>
    <row r="12709" spans="2:2">
      <c r="B12709" s="10"/>
    </row>
    <row r="12710" spans="2:2">
      <c r="B12710" s="10"/>
    </row>
    <row r="12711" spans="2:2">
      <c r="B12711" s="10"/>
    </row>
    <row r="12712" spans="2:2">
      <c r="B12712" s="10"/>
    </row>
    <row r="12713" spans="2:2">
      <c r="B12713" s="10"/>
    </row>
    <row r="12714" spans="2:2">
      <c r="B12714" s="10"/>
    </row>
    <row r="12715" spans="2:2">
      <c r="B12715" s="10"/>
    </row>
    <row r="12716" spans="2:2">
      <c r="B12716" s="10"/>
    </row>
    <row r="12717" spans="2:2">
      <c r="B12717" s="10"/>
    </row>
    <row r="12718" spans="2:2">
      <c r="B12718" s="10"/>
    </row>
    <row r="12719" spans="2:2">
      <c r="B12719" s="10"/>
    </row>
    <row r="12720" spans="2:2">
      <c r="B12720" s="10"/>
    </row>
    <row r="12721" spans="2:2">
      <c r="B12721" s="10"/>
    </row>
    <row r="12722" spans="2:2">
      <c r="B12722" s="10"/>
    </row>
    <row r="12723" spans="2:2">
      <c r="B12723" s="10"/>
    </row>
    <row r="12724" spans="2:2">
      <c r="B12724" s="10"/>
    </row>
    <row r="12725" spans="2:2">
      <c r="B12725" s="10"/>
    </row>
    <row r="12726" spans="2:2">
      <c r="B12726" s="10"/>
    </row>
    <row r="12727" spans="2:2">
      <c r="B12727" s="10"/>
    </row>
    <row r="12728" spans="2:2">
      <c r="B12728" s="10"/>
    </row>
    <row r="12729" spans="2:2">
      <c r="B12729" s="10"/>
    </row>
    <row r="12730" spans="2:2">
      <c r="B12730" s="10"/>
    </row>
    <row r="12731" spans="2:2">
      <c r="B12731" s="10"/>
    </row>
    <row r="12732" spans="2:2">
      <c r="B12732" s="10"/>
    </row>
    <row r="12733" spans="2:2">
      <c r="B12733" s="10"/>
    </row>
    <row r="12734" spans="2:2">
      <c r="B12734" s="10"/>
    </row>
    <row r="12735" spans="2:2">
      <c r="B12735" s="10"/>
    </row>
    <row r="12736" spans="2:2">
      <c r="B12736" s="10"/>
    </row>
    <row r="12737" spans="2:2">
      <c r="B12737" s="10"/>
    </row>
    <row r="12738" spans="2:2">
      <c r="B12738" s="10"/>
    </row>
    <row r="12739" spans="2:2">
      <c r="B12739" s="10"/>
    </row>
    <row r="12740" spans="2:2">
      <c r="B12740" s="10"/>
    </row>
    <row r="12741" spans="2:2">
      <c r="B12741" s="10"/>
    </row>
    <row r="12742" spans="2:2">
      <c r="B12742" s="10"/>
    </row>
    <row r="12743" spans="2:2">
      <c r="B12743" s="10"/>
    </row>
    <row r="12744" spans="2:2">
      <c r="B12744" s="10"/>
    </row>
    <row r="12745" spans="2:2">
      <c r="B12745" s="10"/>
    </row>
    <row r="12746" spans="2:2">
      <c r="B12746" s="10"/>
    </row>
    <row r="12747" spans="2:2">
      <c r="B12747" s="10"/>
    </row>
    <row r="12748" spans="2:2">
      <c r="B12748" s="10"/>
    </row>
    <row r="12749" spans="2:2">
      <c r="B12749" s="10"/>
    </row>
    <row r="12750" spans="2:2">
      <c r="B12750" s="10"/>
    </row>
    <row r="12751" spans="2:2">
      <c r="B12751" s="10"/>
    </row>
    <row r="12752" spans="2:2">
      <c r="B12752" s="10"/>
    </row>
    <row r="12753" spans="2:2">
      <c r="B12753" s="10"/>
    </row>
    <row r="12754" spans="2:2">
      <c r="B12754" s="10"/>
    </row>
    <row r="12755" spans="2:2">
      <c r="B12755" s="10"/>
    </row>
    <row r="12756" spans="2:2">
      <c r="B12756" s="10"/>
    </row>
    <row r="12757" spans="2:2">
      <c r="B12757" s="10"/>
    </row>
    <row r="12758" spans="2:2">
      <c r="B12758" s="10"/>
    </row>
    <row r="12759" spans="2:2">
      <c r="B12759" s="10"/>
    </row>
    <row r="12760" spans="2:2">
      <c r="B12760" s="10"/>
    </row>
    <row r="12761" spans="2:2">
      <c r="B12761" s="10"/>
    </row>
    <row r="12762" spans="2:2">
      <c r="B12762" s="10"/>
    </row>
    <row r="12763" spans="2:2">
      <c r="B12763" s="10"/>
    </row>
    <row r="12764" spans="2:2">
      <c r="B12764" s="10"/>
    </row>
    <row r="12765" spans="2:2">
      <c r="B12765" s="10"/>
    </row>
    <row r="12766" spans="2:2">
      <c r="B12766" s="10"/>
    </row>
    <row r="12767" spans="2:2">
      <c r="B12767" s="10"/>
    </row>
    <row r="12768" spans="2:2">
      <c r="B12768" s="10"/>
    </row>
    <row r="12769" spans="2:2">
      <c r="B12769" s="10"/>
    </row>
    <row r="12770" spans="2:2">
      <c r="B12770" s="10"/>
    </row>
    <row r="12771" spans="2:2">
      <c r="B12771" s="10"/>
    </row>
    <row r="12772" spans="2:2">
      <c r="B12772" s="10"/>
    </row>
    <row r="12773" spans="2:2">
      <c r="B12773" s="10"/>
    </row>
    <row r="12774" spans="2:2">
      <c r="B12774" s="10"/>
    </row>
    <row r="12775" spans="2:2">
      <c r="B12775" s="10"/>
    </row>
    <row r="12776" spans="2:2">
      <c r="B12776" s="10"/>
    </row>
    <row r="12777" spans="2:2">
      <c r="B12777" s="10"/>
    </row>
    <row r="12778" spans="2:2">
      <c r="B12778" s="10"/>
    </row>
    <row r="12779" spans="2:2">
      <c r="B12779" s="10"/>
    </row>
    <row r="12780" spans="2:2">
      <c r="B12780" s="10"/>
    </row>
    <row r="12781" spans="2:2">
      <c r="B12781" s="10"/>
    </row>
    <row r="12782" spans="2:2">
      <c r="B12782" s="10"/>
    </row>
    <row r="12783" spans="2:2">
      <c r="B12783" s="10"/>
    </row>
    <row r="12784" spans="2:2">
      <c r="B12784" s="10"/>
    </row>
    <row r="12785" spans="2:2">
      <c r="B12785" s="10"/>
    </row>
    <row r="12786" spans="2:2">
      <c r="B12786" s="10"/>
    </row>
    <row r="12787" spans="2:2">
      <c r="B12787" s="10"/>
    </row>
    <row r="12788" spans="2:2">
      <c r="B12788" s="10"/>
    </row>
    <row r="12789" spans="2:2">
      <c r="B12789" s="10"/>
    </row>
    <row r="12790" spans="2:2">
      <c r="B12790" s="10"/>
    </row>
    <row r="12791" spans="2:2">
      <c r="B12791" s="10"/>
    </row>
    <row r="12792" spans="2:2">
      <c r="B12792" s="10"/>
    </row>
    <row r="12793" spans="2:2">
      <c r="B12793" s="10"/>
    </row>
    <row r="12794" spans="2:2">
      <c r="B12794" s="10"/>
    </row>
    <row r="12795" spans="2:2">
      <c r="B12795" s="10"/>
    </row>
    <row r="12796" spans="2:2">
      <c r="B12796" s="10"/>
    </row>
    <row r="12797" spans="2:2">
      <c r="B12797" s="10"/>
    </row>
    <row r="12798" spans="2:2">
      <c r="B12798" s="10"/>
    </row>
    <row r="12799" spans="2:2">
      <c r="B12799" s="10"/>
    </row>
    <row r="12800" spans="2:2">
      <c r="B12800" s="10"/>
    </row>
    <row r="12801" spans="2:2">
      <c r="B12801" s="10"/>
    </row>
    <row r="12802" spans="2:2">
      <c r="B12802" s="10"/>
    </row>
    <row r="12803" spans="2:2">
      <c r="B12803" s="10"/>
    </row>
    <row r="12804" spans="2:2">
      <c r="B12804" s="10"/>
    </row>
    <row r="12805" spans="2:2">
      <c r="B12805" s="10"/>
    </row>
    <row r="12806" spans="2:2">
      <c r="B12806" s="10"/>
    </row>
    <row r="12807" spans="2:2">
      <c r="B12807" s="10"/>
    </row>
    <row r="12808" spans="2:2">
      <c r="B12808" s="10"/>
    </row>
    <row r="12809" spans="2:2">
      <c r="B12809" s="10"/>
    </row>
    <row r="12810" spans="2:2">
      <c r="B12810" s="10"/>
    </row>
    <row r="12811" spans="2:2">
      <c r="B12811" s="10"/>
    </row>
    <row r="12812" spans="2:2">
      <c r="B12812" s="10"/>
    </row>
    <row r="12813" spans="2:2">
      <c r="B12813" s="10"/>
    </row>
    <row r="12814" spans="2:2">
      <c r="B12814" s="10"/>
    </row>
    <row r="12815" spans="2:2">
      <c r="B12815" s="10"/>
    </row>
    <row r="12816" spans="2:2">
      <c r="B12816" s="10"/>
    </row>
    <row r="12817" spans="2:2">
      <c r="B12817" s="10"/>
    </row>
    <row r="12818" spans="2:2">
      <c r="B12818" s="10"/>
    </row>
    <row r="12819" spans="2:2">
      <c r="B12819" s="10"/>
    </row>
    <row r="12820" spans="2:2">
      <c r="B12820" s="10"/>
    </row>
    <row r="12821" spans="2:2">
      <c r="B12821" s="10"/>
    </row>
    <row r="12822" spans="2:2">
      <c r="B12822" s="10"/>
    </row>
    <row r="12823" spans="2:2">
      <c r="B12823" s="10"/>
    </row>
    <row r="12824" spans="2:2">
      <c r="B12824" s="10"/>
    </row>
    <row r="12825" spans="2:2">
      <c r="B12825" s="10"/>
    </row>
    <row r="12826" spans="2:2">
      <c r="B12826" s="10"/>
    </row>
    <row r="12827" spans="2:2">
      <c r="B12827" s="10"/>
    </row>
    <row r="12828" spans="2:2">
      <c r="B12828" s="10"/>
    </row>
    <row r="12829" spans="2:2">
      <c r="B12829" s="10"/>
    </row>
    <row r="12830" spans="2:2">
      <c r="B12830" s="10"/>
    </row>
    <row r="12831" spans="2:2">
      <c r="B12831" s="10"/>
    </row>
    <row r="12832" spans="2:2">
      <c r="B12832" s="10"/>
    </row>
    <row r="12833" spans="2:2">
      <c r="B12833" s="10"/>
    </row>
    <row r="12834" spans="2:2">
      <c r="B12834" s="10"/>
    </row>
    <row r="12835" spans="2:2">
      <c r="B12835" s="10"/>
    </row>
    <row r="12836" spans="2:2">
      <c r="B12836" s="10"/>
    </row>
    <row r="12837" spans="2:2">
      <c r="B12837" s="10"/>
    </row>
    <row r="12838" spans="2:2">
      <c r="B12838" s="10"/>
    </row>
    <row r="12839" spans="2:2">
      <c r="B12839" s="10"/>
    </row>
    <row r="12840" spans="2:2">
      <c r="B12840" s="10"/>
    </row>
    <row r="12841" spans="2:2">
      <c r="B12841" s="10"/>
    </row>
    <row r="12842" spans="2:2">
      <c r="B12842" s="10"/>
    </row>
    <row r="12843" spans="2:2">
      <c r="B12843" s="10"/>
    </row>
    <row r="12844" spans="2:2">
      <c r="B12844" s="10"/>
    </row>
    <row r="12845" spans="2:2">
      <c r="B12845" s="10"/>
    </row>
    <row r="12846" spans="2:2">
      <c r="B12846" s="10"/>
    </row>
    <row r="12847" spans="2:2">
      <c r="B12847" s="10"/>
    </row>
    <row r="12848" spans="2:2">
      <c r="B12848" s="10"/>
    </row>
    <row r="12849" spans="2:2">
      <c r="B12849" s="10"/>
    </row>
    <row r="12850" spans="2:2">
      <c r="B12850" s="10"/>
    </row>
    <row r="12851" spans="2:2">
      <c r="B12851" s="10"/>
    </row>
    <row r="12852" spans="2:2">
      <c r="B12852" s="10"/>
    </row>
    <row r="12853" spans="2:2">
      <c r="B12853" s="10"/>
    </row>
    <row r="12854" spans="2:2">
      <c r="B12854" s="10"/>
    </row>
    <row r="12855" spans="2:2">
      <c r="B12855" s="10"/>
    </row>
    <row r="12856" spans="2:2">
      <c r="B12856" s="10"/>
    </row>
    <row r="12857" spans="2:2">
      <c r="B12857" s="10"/>
    </row>
    <row r="12858" spans="2:2">
      <c r="B12858" s="10"/>
    </row>
    <row r="12859" spans="2:2">
      <c r="B12859" s="10"/>
    </row>
    <row r="12860" spans="2:2">
      <c r="B12860" s="10"/>
    </row>
    <row r="12861" spans="2:2">
      <c r="B12861" s="10"/>
    </row>
    <row r="12862" spans="2:2">
      <c r="B12862" s="10"/>
    </row>
    <row r="12863" spans="2:2">
      <c r="B12863" s="10"/>
    </row>
    <row r="12864" spans="2:2">
      <c r="B12864" s="10"/>
    </row>
    <row r="12865" spans="2:2">
      <c r="B12865" s="10"/>
    </row>
    <row r="12866" spans="2:2">
      <c r="B12866" s="10"/>
    </row>
    <row r="12867" spans="2:2">
      <c r="B12867" s="10"/>
    </row>
    <row r="12868" spans="2:2">
      <c r="B12868" s="10"/>
    </row>
    <row r="12869" spans="2:2">
      <c r="B12869" s="10"/>
    </row>
    <row r="12870" spans="2:2">
      <c r="B12870" s="10"/>
    </row>
    <row r="12871" spans="2:2">
      <c r="B12871" s="10"/>
    </row>
    <row r="12872" spans="2:2">
      <c r="B12872" s="10"/>
    </row>
    <row r="12873" spans="2:2">
      <c r="B12873" s="10"/>
    </row>
    <row r="12874" spans="2:2">
      <c r="B12874" s="10"/>
    </row>
    <row r="12875" spans="2:2">
      <c r="B12875" s="10"/>
    </row>
    <row r="12876" spans="2:2">
      <c r="B12876" s="10"/>
    </row>
    <row r="12877" spans="2:2">
      <c r="B12877" s="10"/>
    </row>
    <row r="12878" spans="2:2">
      <c r="B12878" s="10"/>
    </row>
    <row r="12879" spans="2:2">
      <c r="B12879" s="10"/>
    </row>
    <row r="12880" spans="2:2">
      <c r="B12880" s="10"/>
    </row>
    <row r="12881" spans="2:2">
      <c r="B12881" s="10"/>
    </row>
    <row r="12882" spans="2:2">
      <c r="B12882" s="10"/>
    </row>
    <row r="12883" spans="2:2">
      <c r="B12883" s="10"/>
    </row>
    <row r="12884" spans="2:2">
      <c r="B12884" s="10"/>
    </row>
    <row r="12885" spans="2:2">
      <c r="B12885" s="10"/>
    </row>
    <row r="12886" spans="2:2">
      <c r="B12886" s="10"/>
    </row>
    <row r="12887" spans="2:2">
      <c r="B12887" s="10"/>
    </row>
    <row r="12888" spans="2:2">
      <c r="B12888" s="10"/>
    </row>
    <row r="12889" spans="2:2">
      <c r="B12889" s="10"/>
    </row>
    <row r="12890" spans="2:2">
      <c r="B12890" s="10"/>
    </row>
    <row r="12891" spans="2:2">
      <c r="B12891" s="10"/>
    </row>
    <row r="12892" spans="2:2">
      <c r="B12892" s="10"/>
    </row>
    <row r="12893" spans="2:2">
      <c r="B12893" s="10"/>
    </row>
    <row r="12894" spans="2:2">
      <c r="B12894" s="10"/>
    </row>
    <row r="12895" spans="2:2">
      <c r="B12895" s="10"/>
    </row>
    <row r="12896" spans="2:2">
      <c r="B12896" s="10"/>
    </row>
    <row r="12897" spans="2:2">
      <c r="B12897" s="10"/>
    </row>
    <row r="12898" spans="2:2">
      <c r="B12898" s="10"/>
    </row>
    <row r="12899" spans="2:2">
      <c r="B12899" s="10"/>
    </row>
    <row r="12900" spans="2:2">
      <c r="B12900" s="10"/>
    </row>
    <row r="12901" spans="2:2">
      <c r="B12901" s="10"/>
    </row>
    <row r="12902" spans="2:2">
      <c r="B12902" s="10"/>
    </row>
    <row r="12903" spans="2:2">
      <c r="B12903" s="10"/>
    </row>
    <row r="12904" spans="2:2">
      <c r="B12904" s="10"/>
    </row>
    <row r="12905" spans="2:2">
      <c r="B12905" s="10"/>
    </row>
    <row r="12906" spans="2:2">
      <c r="B12906" s="10"/>
    </row>
    <row r="12907" spans="2:2">
      <c r="B12907" s="10"/>
    </row>
    <row r="12908" spans="2:2">
      <c r="B12908" s="10"/>
    </row>
    <row r="12909" spans="2:2">
      <c r="B12909" s="10"/>
    </row>
    <row r="12910" spans="2:2">
      <c r="B12910" s="10"/>
    </row>
    <row r="12911" spans="2:2">
      <c r="B12911" s="10"/>
    </row>
    <row r="12912" spans="2:2">
      <c r="B12912" s="10"/>
    </row>
    <row r="12913" spans="2:2">
      <c r="B12913" s="10"/>
    </row>
    <row r="12914" spans="2:2">
      <c r="B12914" s="10"/>
    </row>
    <row r="12915" spans="2:2">
      <c r="B12915" s="10"/>
    </row>
    <row r="12916" spans="2:2">
      <c r="B12916" s="10"/>
    </row>
    <row r="12917" spans="2:2">
      <c r="B12917" s="10"/>
    </row>
    <row r="12918" spans="2:2">
      <c r="B12918" s="10"/>
    </row>
    <row r="12919" spans="2:2">
      <c r="B12919" s="10"/>
    </row>
    <row r="12920" spans="2:2">
      <c r="B12920" s="10"/>
    </row>
    <row r="12921" spans="2:2">
      <c r="B12921" s="10"/>
    </row>
    <row r="12922" spans="2:2">
      <c r="B12922" s="10"/>
    </row>
    <row r="12923" spans="2:2">
      <c r="B12923" s="10"/>
    </row>
    <row r="12924" spans="2:2">
      <c r="B12924" s="10"/>
    </row>
    <row r="12925" spans="2:2">
      <c r="B12925" s="10"/>
    </row>
    <row r="12926" spans="2:2">
      <c r="B12926" s="10"/>
    </row>
    <row r="12927" spans="2:2">
      <c r="B12927" s="10"/>
    </row>
    <row r="12928" spans="2:2">
      <c r="B12928" s="10"/>
    </row>
    <row r="12929" spans="2:2">
      <c r="B12929" s="10"/>
    </row>
    <row r="12930" spans="2:2">
      <c r="B12930" s="10"/>
    </row>
    <row r="12931" spans="2:2">
      <c r="B12931" s="10"/>
    </row>
    <row r="12932" spans="2:2">
      <c r="B12932" s="10"/>
    </row>
    <row r="12933" spans="2:2">
      <c r="B12933" s="10"/>
    </row>
    <row r="12934" spans="2:2">
      <c r="B12934" s="10"/>
    </row>
    <row r="12935" spans="2:2">
      <c r="B12935" s="10"/>
    </row>
    <row r="12936" spans="2:2">
      <c r="B12936" s="10"/>
    </row>
    <row r="12937" spans="2:2">
      <c r="B12937" s="10"/>
    </row>
    <row r="12938" spans="2:2">
      <c r="B12938" s="10"/>
    </row>
    <row r="12939" spans="2:2">
      <c r="B12939" s="10"/>
    </row>
    <row r="12940" spans="2:2">
      <c r="B12940" s="10"/>
    </row>
    <row r="12941" spans="2:2">
      <c r="B12941" s="10"/>
    </row>
    <row r="12942" spans="2:2">
      <c r="B12942" s="10"/>
    </row>
    <row r="12943" spans="2:2">
      <c r="B12943" s="10"/>
    </row>
    <row r="12944" spans="2:2">
      <c r="B12944" s="10"/>
    </row>
    <row r="12945" spans="2:2">
      <c r="B12945" s="10"/>
    </row>
    <row r="12946" spans="2:2">
      <c r="B12946" s="10"/>
    </row>
    <row r="12947" spans="2:2">
      <c r="B12947" s="10"/>
    </row>
    <row r="12948" spans="2:2">
      <c r="B12948" s="10"/>
    </row>
    <row r="12949" spans="2:2">
      <c r="B12949" s="10"/>
    </row>
    <row r="12950" spans="2:2">
      <c r="B12950" s="10"/>
    </row>
    <row r="12951" spans="2:2">
      <c r="B12951" s="10"/>
    </row>
    <row r="12952" spans="2:2">
      <c r="B12952" s="10"/>
    </row>
    <row r="12953" spans="2:2">
      <c r="B12953" s="10"/>
    </row>
    <row r="12954" spans="2:2">
      <c r="B12954" s="10"/>
    </row>
    <row r="12955" spans="2:2">
      <c r="B12955" s="10"/>
    </row>
    <row r="12956" spans="2:2">
      <c r="B12956" s="10"/>
    </row>
    <row r="12957" spans="2:2">
      <c r="B12957" s="10"/>
    </row>
    <row r="12958" spans="2:2">
      <c r="B12958" s="10"/>
    </row>
    <row r="12959" spans="2:2">
      <c r="B12959" s="10"/>
    </row>
    <row r="12960" spans="2:2">
      <c r="B12960" s="10"/>
    </row>
    <row r="12961" spans="2:2">
      <c r="B12961" s="10"/>
    </row>
    <row r="12962" spans="2:2">
      <c r="B12962" s="10"/>
    </row>
    <row r="12963" spans="2:2">
      <c r="B12963" s="10"/>
    </row>
    <row r="12964" spans="2:2">
      <c r="B12964" s="10"/>
    </row>
    <row r="12965" spans="2:2">
      <c r="B12965" s="10"/>
    </row>
    <row r="12966" spans="2:2">
      <c r="B12966" s="10"/>
    </row>
    <row r="12967" spans="2:2">
      <c r="B12967" s="10"/>
    </row>
    <row r="12968" spans="2:2">
      <c r="B12968" s="10"/>
    </row>
    <row r="12969" spans="2:2">
      <c r="B12969" s="10"/>
    </row>
    <row r="12970" spans="2:2">
      <c r="B12970" s="10"/>
    </row>
    <row r="12971" spans="2:2">
      <c r="B12971" s="10"/>
    </row>
    <row r="12972" spans="2:2">
      <c r="B12972" s="10"/>
    </row>
    <row r="12973" spans="2:2">
      <c r="B12973" s="10"/>
    </row>
    <row r="12974" spans="2:2">
      <c r="B12974" s="10"/>
    </row>
    <row r="12975" spans="2:2">
      <c r="B12975" s="10"/>
    </row>
    <row r="12976" spans="2:2">
      <c r="B12976" s="10"/>
    </row>
    <row r="12977" spans="2:2">
      <c r="B12977" s="10"/>
    </row>
    <row r="12978" spans="2:2">
      <c r="B12978" s="10"/>
    </row>
    <row r="12979" spans="2:2">
      <c r="B12979" s="10"/>
    </row>
    <row r="12980" spans="2:2">
      <c r="B12980" s="10"/>
    </row>
    <row r="12981" spans="2:2">
      <c r="B12981" s="10"/>
    </row>
    <row r="12982" spans="2:2">
      <c r="B12982" s="10"/>
    </row>
    <row r="12983" spans="2:2">
      <c r="B12983" s="10"/>
    </row>
    <row r="12984" spans="2:2">
      <c r="B12984" s="10"/>
    </row>
    <row r="12985" spans="2:2">
      <c r="B12985" s="10"/>
    </row>
    <row r="12986" spans="2:2">
      <c r="B12986" s="10"/>
    </row>
    <row r="12987" spans="2:2">
      <c r="B12987" s="10"/>
    </row>
    <row r="12988" spans="2:2">
      <c r="B12988" s="10"/>
    </row>
    <row r="12989" spans="2:2">
      <c r="B12989" s="10"/>
    </row>
    <row r="12990" spans="2:2">
      <c r="B12990" s="10"/>
    </row>
    <row r="12991" spans="2:2">
      <c r="B12991" s="10"/>
    </row>
    <row r="12992" spans="2:2">
      <c r="B12992" s="10"/>
    </row>
    <row r="12993" spans="2:2">
      <c r="B12993" s="10"/>
    </row>
    <row r="12994" spans="2:2">
      <c r="B12994" s="10"/>
    </row>
    <row r="12995" spans="2:2">
      <c r="B12995" s="10"/>
    </row>
    <row r="12996" spans="2:2">
      <c r="B12996" s="10"/>
    </row>
    <row r="12997" spans="2:2">
      <c r="B12997" s="10"/>
    </row>
    <row r="12998" spans="2:2">
      <c r="B12998" s="10"/>
    </row>
    <row r="12999" spans="2:2">
      <c r="B12999" s="10"/>
    </row>
    <row r="13000" spans="2:2">
      <c r="B13000" s="10"/>
    </row>
    <row r="13001" spans="2:2">
      <c r="B13001" s="10"/>
    </row>
    <row r="13002" spans="2:2">
      <c r="B13002" s="10"/>
    </row>
    <row r="13003" spans="2:2">
      <c r="B13003" s="10"/>
    </row>
    <row r="13004" spans="2:2">
      <c r="B13004" s="10"/>
    </row>
    <row r="13005" spans="2:2">
      <c r="B13005" s="10"/>
    </row>
    <row r="13006" spans="2:2">
      <c r="B13006" s="10"/>
    </row>
    <row r="13007" spans="2:2">
      <c r="B13007" s="10"/>
    </row>
    <row r="13008" spans="2:2">
      <c r="B13008" s="10"/>
    </row>
    <row r="13009" spans="2:2">
      <c r="B13009" s="10"/>
    </row>
    <row r="13010" spans="2:2">
      <c r="B13010" s="10"/>
    </row>
    <row r="13011" spans="2:2">
      <c r="B13011" s="10"/>
    </row>
    <row r="13012" spans="2:2">
      <c r="B13012" s="10"/>
    </row>
    <row r="13013" spans="2:2">
      <c r="B13013" s="10"/>
    </row>
    <row r="13014" spans="2:2">
      <c r="B13014" s="10"/>
    </row>
    <row r="13015" spans="2:2">
      <c r="B13015" s="10"/>
    </row>
    <row r="13016" spans="2:2">
      <c r="B13016" s="10"/>
    </row>
    <row r="13017" spans="2:2">
      <c r="B13017" s="10"/>
    </row>
    <row r="13018" spans="2:2">
      <c r="B13018" s="10"/>
    </row>
    <row r="13019" spans="2:2">
      <c r="B13019" s="10"/>
    </row>
    <row r="13020" spans="2:2">
      <c r="B13020" s="10"/>
    </row>
    <row r="13021" spans="2:2">
      <c r="B13021" s="10"/>
    </row>
    <row r="13022" spans="2:2">
      <c r="B13022" s="10"/>
    </row>
    <row r="13023" spans="2:2">
      <c r="B13023" s="10"/>
    </row>
    <row r="13024" spans="2:2">
      <c r="B13024" s="10"/>
    </row>
    <row r="13025" spans="2:2">
      <c r="B13025" s="10"/>
    </row>
    <row r="13026" spans="2:2">
      <c r="B13026" s="10"/>
    </row>
    <row r="13027" spans="2:2">
      <c r="B13027" s="10"/>
    </row>
    <row r="13028" spans="2:2">
      <c r="B13028" s="10"/>
    </row>
    <row r="13029" spans="2:2">
      <c r="B13029" s="10"/>
    </row>
    <row r="13030" spans="2:2">
      <c r="B13030" s="10"/>
    </row>
    <row r="13031" spans="2:2">
      <c r="B13031" s="10"/>
    </row>
    <row r="13032" spans="2:2">
      <c r="B13032" s="10"/>
    </row>
    <row r="13033" spans="2:2">
      <c r="B13033" s="10"/>
    </row>
    <row r="13034" spans="2:2">
      <c r="B13034" s="10"/>
    </row>
    <row r="13035" spans="2:2">
      <c r="B13035" s="10"/>
    </row>
    <row r="13036" spans="2:2">
      <c r="B13036" s="10"/>
    </row>
    <row r="13037" spans="2:2">
      <c r="B13037" s="10"/>
    </row>
    <row r="13038" spans="2:2">
      <c r="B13038" s="10"/>
    </row>
    <row r="13039" spans="2:2">
      <c r="B13039" s="10"/>
    </row>
    <row r="13040" spans="2:2">
      <c r="B13040" s="10"/>
    </row>
    <row r="13041" spans="2:2">
      <c r="B13041" s="10"/>
    </row>
    <row r="13042" spans="2:2">
      <c r="B13042" s="10"/>
    </row>
    <row r="13043" spans="2:2">
      <c r="B13043" s="10"/>
    </row>
    <row r="13044" spans="2:2">
      <c r="B13044" s="10"/>
    </row>
    <row r="13045" spans="2:2">
      <c r="B13045" s="10"/>
    </row>
    <row r="13046" spans="2:2">
      <c r="B13046" s="10"/>
    </row>
    <row r="13047" spans="2:2">
      <c r="B13047" s="10"/>
    </row>
    <row r="13048" spans="2:2">
      <c r="B13048" s="10"/>
    </row>
    <row r="13049" spans="2:2">
      <c r="B13049" s="10"/>
    </row>
    <row r="13050" spans="2:2">
      <c r="B13050" s="10"/>
    </row>
    <row r="13051" spans="2:2">
      <c r="B13051" s="10"/>
    </row>
    <row r="13052" spans="2:2">
      <c r="B13052" s="10"/>
    </row>
    <row r="13053" spans="2:2">
      <c r="B13053" s="10"/>
    </row>
    <row r="13054" spans="2:2">
      <c r="B13054" s="10"/>
    </row>
    <row r="13055" spans="2:2">
      <c r="B13055" s="10"/>
    </row>
    <row r="13056" spans="2:2">
      <c r="B13056" s="10"/>
    </row>
    <row r="13057" spans="2:2">
      <c r="B13057" s="10"/>
    </row>
    <row r="13058" spans="2:2">
      <c r="B13058" s="10"/>
    </row>
    <row r="13059" spans="2:2">
      <c r="B13059" s="10"/>
    </row>
    <row r="13060" spans="2:2">
      <c r="B13060" s="10"/>
    </row>
    <row r="13061" spans="2:2">
      <c r="B13061" s="10"/>
    </row>
    <row r="13062" spans="2:2">
      <c r="B13062" s="10"/>
    </row>
    <row r="13063" spans="2:2">
      <c r="B13063" s="10"/>
    </row>
    <row r="13064" spans="2:2">
      <c r="B13064" s="10"/>
    </row>
    <row r="13065" spans="2:2">
      <c r="B13065" s="10"/>
    </row>
    <row r="13066" spans="2:2">
      <c r="B13066" s="10"/>
    </row>
    <row r="13067" spans="2:2">
      <c r="B13067" s="10"/>
    </row>
    <row r="13068" spans="2:2">
      <c r="B13068" s="10"/>
    </row>
    <row r="13069" spans="2:2">
      <c r="B13069" s="10"/>
    </row>
    <row r="13070" spans="2:2">
      <c r="B13070" s="10"/>
    </row>
    <row r="13071" spans="2:2">
      <c r="B13071" s="10"/>
    </row>
    <row r="13072" spans="2:2">
      <c r="B13072" s="10"/>
    </row>
    <row r="13073" spans="2:2">
      <c r="B13073" s="10"/>
    </row>
    <row r="13074" spans="2:2">
      <c r="B13074" s="10"/>
    </row>
    <row r="13075" spans="2:2">
      <c r="B13075" s="10"/>
    </row>
    <row r="13076" spans="2:2">
      <c r="B13076" s="10"/>
    </row>
    <row r="13077" spans="2:2">
      <c r="B13077" s="10"/>
    </row>
    <row r="13078" spans="2:2">
      <c r="B13078" s="10"/>
    </row>
    <row r="13079" spans="2:2">
      <c r="B13079" s="10"/>
    </row>
    <row r="13080" spans="2:2">
      <c r="B13080" s="10"/>
    </row>
    <row r="13081" spans="2:2">
      <c r="B13081" s="10"/>
    </row>
    <row r="13082" spans="2:2">
      <c r="B13082" s="10"/>
    </row>
    <row r="13083" spans="2:2">
      <c r="B13083" s="10"/>
    </row>
    <row r="13084" spans="2:2">
      <c r="B13084" s="10"/>
    </row>
    <row r="13085" spans="2:2">
      <c r="B13085" s="10"/>
    </row>
    <row r="13086" spans="2:2">
      <c r="B13086" s="10"/>
    </row>
    <row r="13087" spans="2:2">
      <c r="B13087" s="10"/>
    </row>
    <row r="13088" spans="2:2">
      <c r="B13088" s="10"/>
    </row>
    <row r="13089" spans="2:2">
      <c r="B13089" s="10"/>
    </row>
    <row r="13090" spans="2:2">
      <c r="B13090" s="10"/>
    </row>
    <row r="13091" spans="2:2">
      <c r="B13091" s="10"/>
    </row>
    <row r="13092" spans="2:2">
      <c r="B13092" s="10"/>
    </row>
    <row r="13093" spans="2:2">
      <c r="B13093" s="10"/>
    </row>
    <row r="13094" spans="2:2">
      <c r="B13094" s="10"/>
    </row>
    <row r="13095" spans="2:2">
      <c r="B13095" s="10"/>
    </row>
    <row r="13096" spans="2:2">
      <c r="B13096" s="10"/>
    </row>
    <row r="13097" spans="2:2">
      <c r="B13097" s="10"/>
    </row>
    <row r="13098" spans="2:2">
      <c r="B13098" s="10"/>
    </row>
    <row r="13099" spans="2:2">
      <c r="B13099" s="10"/>
    </row>
    <row r="13100" spans="2:2">
      <c r="B13100" s="10"/>
    </row>
    <row r="13101" spans="2:2">
      <c r="B13101" s="10"/>
    </row>
    <row r="13102" spans="2:2">
      <c r="B13102" s="10"/>
    </row>
    <row r="13103" spans="2:2">
      <c r="B13103" s="10"/>
    </row>
    <row r="13104" spans="2:2">
      <c r="B13104" s="10"/>
    </row>
    <row r="13105" spans="2:2">
      <c r="B13105" s="10"/>
    </row>
    <row r="13106" spans="2:2">
      <c r="B13106" s="10"/>
    </row>
    <row r="13107" spans="2:2">
      <c r="B13107" s="10"/>
    </row>
    <row r="13108" spans="2:2">
      <c r="B13108" s="10"/>
    </row>
    <row r="13109" spans="2:2">
      <c r="B13109" s="10"/>
    </row>
    <row r="13110" spans="2:2">
      <c r="B13110" s="10"/>
    </row>
    <row r="13111" spans="2:2">
      <c r="B13111" s="10"/>
    </row>
    <row r="13112" spans="2:2">
      <c r="B13112" s="10"/>
    </row>
    <row r="13113" spans="2:2">
      <c r="B13113" s="10"/>
    </row>
    <row r="13114" spans="2:2">
      <c r="B13114" s="10"/>
    </row>
    <row r="13115" spans="2:2">
      <c r="B13115" s="10"/>
    </row>
    <row r="13116" spans="2:2">
      <c r="B13116" s="10"/>
    </row>
    <row r="13117" spans="2:2">
      <c r="B13117" s="10"/>
    </row>
    <row r="13118" spans="2:2">
      <c r="B13118" s="10"/>
    </row>
    <row r="13119" spans="2:2">
      <c r="B13119" s="10"/>
    </row>
    <row r="13120" spans="2:2">
      <c r="B13120" s="10"/>
    </row>
    <row r="13121" spans="2:2">
      <c r="B13121" s="10"/>
    </row>
    <row r="13122" spans="2:2">
      <c r="B13122" s="10"/>
    </row>
    <row r="13123" spans="2:2">
      <c r="B13123" s="10"/>
    </row>
    <row r="13124" spans="2:2">
      <c r="B13124" s="10"/>
    </row>
    <row r="13125" spans="2:2">
      <c r="B13125" s="10"/>
    </row>
    <row r="13126" spans="2:2">
      <c r="B13126" s="10"/>
    </row>
    <row r="13127" spans="2:2">
      <c r="B13127" s="10"/>
    </row>
    <row r="13128" spans="2:2">
      <c r="B13128" s="10"/>
    </row>
    <row r="13129" spans="2:2">
      <c r="B13129" s="10"/>
    </row>
    <row r="13130" spans="2:2">
      <c r="B13130" s="10"/>
    </row>
    <row r="13131" spans="2:2">
      <c r="B13131" s="10"/>
    </row>
    <row r="13132" spans="2:2">
      <c r="B13132" s="10"/>
    </row>
    <row r="13133" spans="2:2">
      <c r="B13133" s="10"/>
    </row>
    <row r="13134" spans="2:2">
      <c r="B13134" s="10"/>
    </row>
    <row r="13135" spans="2:2">
      <c r="B13135" s="10"/>
    </row>
    <row r="13136" spans="2:2">
      <c r="B13136" s="10"/>
    </row>
    <row r="13137" spans="2:2">
      <c r="B13137" s="10"/>
    </row>
    <row r="13138" spans="2:2">
      <c r="B13138" s="10"/>
    </row>
    <row r="13139" spans="2:2">
      <c r="B13139" s="10"/>
    </row>
    <row r="13140" spans="2:2">
      <c r="B13140" s="10"/>
    </row>
    <row r="13141" spans="2:2">
      <c r="B13141" s="10"/>
    </row>
    <row r="13142" spans="2:2">
      <c r="B13142" s="10"/>
    </row>
    <row r="13143" spans="2:2">
      <c r="B13143" s="10"/>
    </row>
    <row r="13144" spans="2:2">
      <c r="B13144" s="10"/>
    </row>
    <row r="13145" spans="2:2">
      <c r="B13145" s="10"/>
    </row>
    <row r="13146" spans="2:2">
      <c r="B13146" s="10"/>
    </row>
    <row r="13147" spans="2:2">
      <c r="B13147" s="10"/>
    </row>
    <row r="13148" spans="2:2">
      <c r="B13148" s="10"/>
    </row>
    <row r="13149" spans="2:2">
      <c r="B13149" s="10"/>
    </row>
    <row r="13150" spans="2:2">
      <c r="B13150" s="10"/>
    </row>
    <row r="13151" spans="2:2">
      <c r="B13151" s="10"/>
    </row>
    <row r="13152" spans="2:2">
      <c r="B13152" s="10"/>
    </row>
    <row r="13153" spans="2:2">
      <c r="B13153" s="10"/>
    </row>
    <row r="13154" spans="2:2">
      <c r="B13154" s="10"/>
    </row>
    <row r="13155" spans="2:2">
      <c r="B13155" s="10"/>
    </row>
    <row r="13156" spans="2:2">
      <c r="B13156" s="10"/>
    </row>
    <row r="13157" spans="2:2">
      <c r="B13157" s="10"/>
    </row>
    <row r="13158" spans="2:2">
      <c r="B13158" s="10"/>
    </row>
    <row r="13159" spans="2:2">
      <c r="B13159" s="10"/>
    </row>
    <row r="13160" spans="2:2">
      <c r="B13160" s="10"/>
    </row>
    <row r="13161" spans="2:2">
      <c r="B13161" s="10"/>
    </row>
    <row r="13162" spans="2:2">
      <c r="B13162" s="10"/>
    </row>
    <row r="13163" spans="2:2">
      <c r="B13163" s="10"/>
    </row>
    <row r="13164" spans="2:2">
      <c r="B13164" s="10"/>
    </row>
    <row r="13165" spans="2:2">
      <c r="B13165" s="10"/>
    </row>
    <row r="13166" spans="2:2">
      <c r="B13166" s="10"/>
    </row>
    <row r="13167" spans="2:2">
      <c r="B13167" s="10"/>
    </row>
    <row r="13168" spans="2:2">
      <c r="B13168" s="10"/>
    </row>
    <row r="13169" spans="2:2">
      <c r="B13169" s="10"/>
    </row>
    <row r="13170" spans="2:2">
      <c r="B13170" s="10"/>
    </row>
    <row r="13171" spans="2:2">
      <c r="B13171" s="10"/>
    </row>
    <row r="13172" spans="2:2">
      <c r="B13172" s="10"/>
    </row>
    <row r="13173" spans="2:2">
      <c r="B13173" s="10"/>
    </row>
    <row r="13174" spans="2:2">
      <c r="B13174" s="10"/>
    </row>
    <row r="13175" spans="2:2">
      <c r="B13175" s="10"/>
    </row>
    <row r="13176" spans="2:2">
      <c r="B13176" s="10"/>
    </row>
    <row r="13177" spans="2:2">
      <c r="B13177" s="10"/>
    </row>
    <row r="13178" spans="2:2">
      <c r="B13178" s="10"/>
    </row>
    <row r="13179" spans="2:2">
      <c r="B13179" s="10"/>
    </row>
    <row r="13180" spans="2:2">
      <c r="B13180" s="10"/>
    </row>
    <row r="13181" spans="2:2">
      <c r="B13181" s="10"/>
    </row>
    <row r="13182" spans="2:2">
      <c r="B13182" s="10"/>
    </row>
    <row r="13183" spans="2:2">
      <c r="B13183" s="10"/>
    </row>
    <row r="13184" spans="2:2">
      <c r="B13184" s="10"/>
    </row>
    <row r="13185" spans="2:2">
      <c r="B13185" s="10"/>
    </row>
    <row r="13186" spans="2:2">
      <c r="B13186" s="10"/>
    </row>
    <row r="13187" spans="2:2">
      <c r="B13187" s="10"/>
    </row>
    <row r="13188" spans="2:2">
      <c r="B13188" s="10"/>
    </row>
    <row r="13189" spans="2:2">
      <c r="B13189" s="10"/>
    </row>
    <row r="13190" spans="2:2">
      <c r="B13190" s="10"/>
    </row>
    <row r="13191" spans="2:2">
      <c r="B13191" s="10"/>
    </row>
    <row r="13192" spans="2:2">
      <c r="B13192" s="10"/>
    </row>
    <row r="13193" spans="2:2">
      <c r="B13193" s="10"/>
    </row>
    <row r="13194" spans="2:2">
      <c r="B13194" s="10"/>
    </row>
    <row r="13195" spans="2:2">
      <c r="B13195" s="10"/>
    </row>
    <row r="13196" spans="2:2">
      <c r="B13196" s="10"/>
    </row>
    <row r="13197" spans="2:2">
      <c r="B13197" s="10"/>
    </row>
    <row r="13198" spans="2:2">
      <c r="B13198" s="10"/>
    </row>
    <row r="13199" spans="2:2">
      <c r="B13199" s="10"/>
    </row>
    <row r="13200" spans="2:2">
      <c r="B13200" s="10"/>
    </row>
    <row r="13201" spans="2:2">
      <c r="B13201" s="10"/>
    </row>
    <row r="13202" spans="2:2">
      <c r="B13202" s="10"/>
    </row>
    <row r="13203" spans="2:2">
      <c r="B13203" s="10"/>
    </row>
    <row r="13204" spans="2:2">
      <c r="B13204" s="10"/>
    </row>
    <row r="13205" spans="2:2">
      <c r="B13205" s="10"/>
    </row>
    <row r="13206" spans="2:2">
      <c r="B13206" s="10"/>
    </row>
    <row r="13207" spans="2:2">
      <c r="B13207" s="10"/>
    </row>
    <row r="13208" spans="2:2">
      <c r="B13208" s="10"/>
    </row>
    <row r="13209" spans="2:2">
      <c r="B13209" s="10"/>
    </row>
    <row r="13210" spans="2:2">
      <c r="B13210" s="10"/>
    </row>
    <row r="13211" spans="2:2">
      <c r="B13211" s="10"/>
    </row>
    <row r="13212" spans="2:2">
      <c r="B13212" s="10"/>
    </row>
    <row r="13213" spans="2:2">
      <c r="B13213" s="10"/>
    </row>
    <row r="13214" spans="2:2">
      <c r="B13214" s="10"/>
    </row>
    <row r="13215" spans="2:2">
      <c r="B13215" s="10"/>
    </row>
    <row r="13216" spans="2:2">
      <c r="B13216" s="10"/>
    </row>
    <row r="13217" spans="2:2">
      <c r="B13217" s="10"/>
    </row>
    <row r="13218" spans="2:2">
      <c r="B13218" s="10"/>
    </row>
    <row r="13219" spans="2:2">
      <c r="B13219" s="10"/>
    </row>
    <row r="13220" spans="2:2">
      <c r="B13220" s="10"/>
    </row>
    <row r="13221" spans="2:2">
      <c r="B13221" s="10"/>
    </row>
    <row r="13222" spans="2:2">
      <c r="B13222" s="10"/>
    </row>
    <row r="13223" spans="2:2">
      <c r="B13223" s="10"/>
    </row>
    <row r="13224" spans="2:2">
      <c r="B13224" s="10"/>
    </row>
    <row r="13225" spans="2:2">
      <c r="B13225" s="10"/>
    </row>
    <row r="13226" spans="2:2">
      <c r="B13226" s="10"/>
    </row>
    <row r="13227" spans="2:2">
      <c r="B13227" s="10"/>
    </row>
    <row r="13228" spans="2:2">
      <c r="B13228" s="10"/>
    </row>
    <row r="13229" spans="2:2">
      <c r="B13229" s="10"/>
    </row>
    <row r="13230" spans="2:2">
      <c r="B13230" s="10"/>
    </row>
    <row r="13231" spans="2:2">
      <c r="B13231" s="10"/>
    </row>
    <row r="13232" spans="2:2">
      <c r="B13232" s="10"/>
    </row>
    <row r="13233" spans="2:2">
      <c r="B13233" s="10"/>
    </row>
    <row r="13234" spans="2:2">
      <c r="B13234" s="10"/>
    </row>
    <row r="13235" spans="2:2">
      <c r="B13235" s="10"/>
    </row>
    <row r="13236" spans="2:2">
      <c r="B13236" s="10"/>
    </row>
    <row r="13237" spans="2:2">
      <c r="B13237" s="10"/>
    </row>
    <row r="13238" spans="2:2">
      <c r="B13238" s="10"/>
    </row>
    <row r="13239" spans="2:2">
      <c r="B13239" s="10"/>
    </row>
    <row r="13240" spans="2:2">
      <c r="B13240" s="10"/>
    </row>
    <row r="13241" spans="2:2">
      <c r="B13241" s="10"/>
    </row>
    <row r="13242" spans="2:2">
      <c r="B13242" s="10"/>
    </row>
    <row r="13243" spans="2:2">
      <c r="B13243" s="10"/>
    </row>
    <row r="13244" spans="2:2">
      <c r="B13244" s="10"/>
    </row>
    <row r="13245" spans="2:2">
      <c r="B13245" s="10"/>
    </row>
    <row r="13246" spans="2:2">
      <c r="B13246" s="10"/>
    </row>
    <row r="13247" spans="2:2">
      <c r="B13247" s="10"/>
    </row>
    <row r="13248" spans="2:2">
      <c r="B13248" s="10"/>
    </row>
    <row r="13249" spans="2:2">
      <c r="B13249" s="10"/>
    </row>
    <row r="13250" spans="2:2">
      <c r="B13250" s="10"/>
    </row>
    <row r="13251" spans="2:2">
      <c r="B13251" s="10"/>
    </row>
    <row r="13252" spans="2:2">
      <c r="B13252" s="10"/>
    </row>
    <row r="13253" spans="2:2">
      <c r="B13253" s="10"/>
    </row>
    <row r="13254" spans="2:2">
      <c r="B13254" s="10"/>
    </row>
    <row r="13255" spans="2:2">
      <c r="B13255" s="10"/>
    </row>
    <row r="13256" spans="2:2">
      <c r="B13256" s="10"/>
    </row>
    <row r="13257" spans="2:2">
      <c r="B13257" s="10"/>
    </row>
    <row r="13258" spans="2:2">
      <c r="B13258" s="10"/>
    </row>
    <row r="13259" spans="2:2">
      <c r="B13259" s="10"/>
    </row>
    <row r="13260" spans="2:2">
      <c r="B13260" s="10"/>
    </row>
    <row r="13261" spans="2:2">
      <c r="B13261" s="10"/>
    </row>
    <row r="13262" spans="2:2">
      <c r="B13262" s="10"/>
    </row>
    <row r="13263" spans="2:2">
      <c r="B13263" s="10"/>
    </row>
    <row r="13264" spans="2:2">
      <c r="B13264" s="10"/>
    </row>
    <row r="13265" spans="2:2">
      <c r="B13265" s="10"/>
    </row>
    <row r="13266" spans="2:2">
      <c r="B13266" s="10"/>
    </row>
    <row r="13267" spans="2:2">
      <c r="B13267" s="10"/>
    </row>
    <row r="13268" spans="2:2">
      <c r="B13268" s="10"/>
    </row>
    <row r="13269" spans="2:2">
      <c r="B13269" s="10"/>
    </row>
    <row r="13270" spans="2:2">
      <c r="B13270" s="10"/>
    </row>
    <row r="13271" spans="2:2">
      <c r="B13271" s="10"/>
    </row>
    <row r="13272" spans="2:2">
      <c r="B13272" s="10"/>
    </row>
    <row r="13273" spans="2:2">
      <c r="B13273" s="10"/>
    </row>
    <row r="13274" spans="2:2">
      <c r="B13274" s="10"/>
    </row>
    <row r="13275" spans="2:2">
      <c r="B13275" s="10"/>
    </row>
    <row r="13276" spans="2:2">
      <c r="B13276" s="10"/>
    </row>
    <row r="13277" spans="2:2">
      <c r="B13277" s="10"/>
    </row>
    <row r="13278" spans="2:2">
      <c r="B13278" s="10"/>
    </row>
    <row r="13279" spans="2:2">
      <c r="B13279" s="10"/>
    </row>
    <row r="13280" spans="2:2">
      <c r="B13280" s="10"/>
    </row>
    <row r="13281" spans="2:2">
      <c r="B13281" s="10"/>
    </row>
    <row r="13282" spans="2:2">
      <c r="B13282" s="10"/>
    </row>
    <row r="13283" spans="2:2">
      <c r="B13283" s="10"/>
    </row>
    <row r="13284" spans="2:2">
      <c r="B13284" s="10"/>
    </row>
    <row r="13285" spans="2:2">
      <c r="B13285" s="10"/>
    </row>
    <row r="13286" spans="2:2">
      <c r="B13286" s="10"/>
    </row>
    <row r="13287" spans="2:2">
      <c r="B13287" s="10"/>
    </row>
    <row r="13288" spans="2:2">
      <c r="B13288" s="10"/>
    </row>
    <row r="13289" spans="2:2">
      <c r="B13289" s="10"/>
    </row>
    <row r="13290" spans="2:2">
      <c r="B13290" s="10"/>
    </row>
    <row r="13291" spans="2:2">
      <c r="B13291" s="10"/>
    </row>
    <row r="13292" spans="2:2">
      <c r="B13292" s="10"/>
    </row>
    <row r="13293" spans="2:2">
      <c r="B13293" s="10"/>
    </row>
    <row r="13294" spans="2:2">
      <c r="B13294" s="10"/>
    </row>
    <row r="13295" spans="2:2">
      <c r="B13295" s="10"/>
    </row>
    <row r="13296" spans="2:2">
      <c r="B13296" s="10"/>
    </row>
    <row r="13297" spans="2:2">
      <c r="B13297" s="10"/>
    </row>
    <row r="13298" spans="2:2">
      <c r="B13298" s="10"/>
    </row>
    <row r="13299" spans="2:2">
      <c r="B13299" s="10"/>
    </row>
    <row r="13300" spans="2:2">
      <c r="B13300" s="10"/>
    </row>
    <row r="13301" spans="2:2">
      <c r="B13301" s="10"/>
    </row>
    <row r="13302" spans="2:2">
      <c r="B13302" s="10"/>
    </row>
    <row r="13303" spans="2:2">
      <c r="B13303" s="10"/>
    </row>
    <row r="13304" spans="2:2">
      <c r="B13304" s="10"/>
    </row>
    <row r="13305" spans="2:2">
      <c r="B13305" s="10"/>
    </row>
    <row r="13306" spans="2:2">
      <c r="B13306" s="10"/>
    </row>
    <row r="13307" spans="2:2">
      <c r="B13307" s="10"/>
    </row>
    <row r="13308" spans="2:2">
      <c r="B13308" s="10"/>
    </row>
    <row r="13309" spans="2:2">
      <c r="B13309" s="10"/>
    </row>
    <row r="13310" spans="2:2">
      <c r="B13310" s="10"/>
    </row>
    <row r="13311" spans="2:2">
      <c r="B13311" s="10"/>
    </row>
    <row r="13312" spans="2:2">
      <c r="B13312" s="10"/>
    </row>
    <row r="13313" spans="2:2">
      <c r="B13313" s="10"/>
    </row>
    <row r="13314" spans="2:2">
      <c r="B13314" s="10"/>
    </row>
    <row r="13315" spans="2:2">
      <c r="B13315" s="10"/>
    </row>
    <row r="13316" spans="2:2">
      <c r="B13316" s="10"/>
    </row>
    <row r="13317" spans="2:2">
      <c r="B13317" s="10"/>
    </row>
    <row r="13318" spans="2:2">
      <c r="B13318" s="10"/>
    </row>
    <row r="13319" spans="2:2">
      <c r="B13319" s="10"/>
    </row>
    <row r="13320" spans="2:2">
      <c r="B13320" s="10"/>
    </row>
    <row r="13321" spans="2:2">
      <c r="B13321" s="10"/>
    </row>
    <row r="13322" spans="2:2">
      <c r="B13322" s="10"/>
    </row>
    <row r="13323" spans="2:2">
      <c r="B13323" s="10"/>
    </row>
    <row r="13324" spans="2:2">
      <c r="B13324" s="10"/>
    </row>
    <row r="13325" spans="2:2">
      <c r="B13325" s="10"/>
    </row>
    <row r="13326" spans="2:2">
      <c r="B13326" s="10"/>
    </row>
    <row r="13327" spans="2:2">
      <c r="B13327" s="10"/>
    </row>
    <row r="13328" spans="2:2">
      <c r="B13328" s="10"/>
    </row>
    <row r="13329" spans="2:2">
      <c r="B13329" s="10"/>
    </row>
    <row r="13330" spans="2:2">
      <c r="B13330" s="10"/>
    </row>
    <row r="13331" spans="2:2">
      <c r="B13331" s="10"/>
    </row>
    <row r="13332" spans="2:2">
      <c r="B13332" s="10"/>
    </row>
    <row r="13333" spans="2:2">
      <c r="B13333" s="10"/>
    </row>
    <row r="13334" spans="2:2">
      <c r="B13334" s="10"/>
    </row>
    <row r="13335" spans="2:2">
      <c r="B13335" s="10"/>
    </row>
    <row r="13336" spans="2:2">
      <c r="B13336" s="10"/>
    </row>
    <row r="13337" spans="2:2">
      <c r="B13337" s="10"/>
    </row>
    <row r="13338" spans="2:2">
      <c r="B13338" s="10"/>
    </row>
    <row r="13339" spans="2:2">
      <c r="B13339" s="10"/>
    </row>
    <row r="13340" spans="2:2">
      <c r="B13340" s="10"/>
    </row>
    <row r="13341" spans="2:2">
      <c r="B13341" s="10"/>
    </row>
    <row r="13342" spans="2:2">
      <c r="B13342" s="10"/>
    </row>
    <row r="13343" spans="2:2">
      <c r="B13343" s="10"/>
    </row>
    <row r="13344" spans="2:2">
      <c r="B13344" s="10"/>
    </row>
    <row r="13345" spans="2:2">
      <c r="B13345" s="10"/>
    </row>
    <row r="13346" spans="2:2">
      <c r="B13346" s="10"/>
    </row>
    <row r="13347" spans="2:2">
      <c r="B13347" s="10"/>
    </row>
    <row r="13348" spans="2:2">
      <c r="B13348" s="10"/>
    </row>
    <row r="13349" spans="2:2">
      <c r="B13349" s="10"/>
    </row>
    <row r="13350" spans="2:2">
      <c r="B13350" s="10"/>
    </row>
    <row r="13351" spans="2:2">
      <c r="B13351" s="10"/>
    </row>
    <row r="13352" spans="2:2">
      <c r="B13352" s="10"/>
    </row>
    <row r="13353" spans="2:2">
      <c r="B13353" s="10"/>
    </row>
    <row r="13354" spans="2:2">
      <c r="B13354" s="10"/>
    </row>
    <row r="13355" spans="2:2">
      <c r="B13355" s="10"/>
    </row>
    <row r="13356" spans="2:2">
      <c r="B13356" s="10"/>
    </row>
    <row r="13357" spans="2:2">
      <c r="B13357" s="10"/>
    </row>
    <row r="13358" spans="2:2">
      <c r="B13358" s="10"/>
    </row>
    <row r="13359" spans="2:2">
      <c r="B13359" s="10"/>
    </row>
    <row r="13360" spans="2:2">
      <c r="B13360" s="10"/>
    </row>
    <row r="13361" spans="2:2">
      <c r="B13361" s="10"/>
    </row>
    <row r="13362" spans="2:2">
      <c r="B13362" s="10"/>
    </row>
    <row r="13363" spans="2:2">
      <c r="B13363" s="10"/>
    </row>
    <row r="13364" spans="2:2">
      <c r="B13364" s="10"/>
    </row>
    <row r="13365" spans="2:2">
      <c r="B13365" s="10"/>
    </row>
    <row r="13366" spans="2:2">
      <c r="B13366" s="10"/>
    </row>
    <row r="13367" spans="2:2">
      <c r="B13367" s="10"/>
    </row>
    <row r="13368" spans="2:2">
      <c r="B13368" s="10"/>
    </row>
    <row r="13369" spans="2:2">
      <c r="B13369" s="10"/>
    </row>
    <row r="13370" spans="2:2">
      <c r="B13370" s="10"/>
    </row>
    <row r="13371" spans="2:2">
      <c r="B13371" s="10"/>
    </row>
    <row r="13372" spans="2:2">
      <c r="B13372" s="10"/>
    </row>
    <row r="13373" spans="2:2">
      <c r="B13373" s="10"/>
    </row>
    <row r="13374" spans="2:2">
      <c r="B13374" s="10"/>
    </row>
    <row r="13375" spans="2:2">
      <c r="B13375" s="10"/>
    </row>
    <row r="13376" spans="2:2">
      <c r="B13376" s="10"/>
    </row>
    <row r="13377" spans="2:2">
      <c r="B13377" s="10"/>
    </row>
    <row r="13378" spans="2:2">
      <c r="B13378" s="10"/>
    </row>
    <row r="13379" spans="2:2">
      <c r="B13379" s="10"/>
    </row>
    <row r="13380" spans="2:2">
      <c r="B13380" s="10"/>
    </row>
    <row r="13381" spans="2:2">
      <c r="B13381" s="10"/>
    </row>
    <row r="13382" spans="2:2">
      <c r="B13382" s="10"/>
    </row>
    <row r="13383" spans="2:2">
      <c r="B13383" s="10"/>
    </row>
    <row r="13384" spans="2:2">
      <c r="B13384" s="10"/>
    </row>
    <row r="13385" spans="2:2">
      <c r="B13385" s="10"/>
    </row>
    <row r="13386" spans="2:2">
      <c r="B13386" s="10"/>
    </row>
    <row r="13387" spans="2:2">
      <c r="B13387" s="10"/>
    </row>
    <row r="13388" spans="2:2">
      <c r="B13388" s="10"/>
    </row>
    <row r="13389" spans="2:2">
      <c r="B13389" s="10"/>
    </row>
    <row r="13390" spans="2:2">
      <c r="B13390" s="10"/>
    </row>
    <row r="13391" spans="2:2">
      <c r="B13391" s="10"/>
    </row>
    <row r="13392" spans="2:2">
      <c r="B13392" s="10"/>
    </row>
    <row r="13393" spans="2:2">
      <c r="B13393" s="10"/>
    </row>
    <row r="13394" spans="2:2">
      <c r="B13394" s="10"/>
    </row>
    <row r="13395" spans="2:2">
      <c r="B13395" s="10"/>
    </row>
    <row r="13396" spans="2:2">
      <c r="B13396" s="10"/>
    </row>
    <row r="13397" spans="2:2">
      <c r="B13397" s="10"/>
    </row>
    <row r="13398" spans="2:2">
      <c r="B13398" s="10"/>
    </row>
    <row r="13399" spans="2:2">
      <c r="B13399" s="10"/>
    </row>
    <row r="13400" spans="2:2">
      <c r="B13400" s="10"/>
    </row>
    <row r="13401" spans="2:2">
      <c r="B13401" s="10"/>
    </row>
    <row r="13402" spans="2:2">
      <c r="B13402" s="10"/>
    </row>
    <row r="13403" spans="2:2">
      <c r="B13403" s="10"/>
    </row>
    <row r="13404" spans="2:2">
      <c r="B13404" s="10"/>
    </row>
    <row r="13405" spans="2:2">
      <c r="B13405" s="10"/>
    </row>
    <row r="13406" spans="2:2">
      <c r="B13406" s="10"/>
    </row>
    <row r="13407" spans="2:2">
      <c r="B13407" s="10"/>
    </row>
    <row r="13408" spans="2:2">
      <c r="B13408" s="10"/>
    </row>
    <row r="13409" spans="2:2">
      <c r="B13409" s="10"/>
    </row>
    <row r="13410" spans="2:2">
      <c r="B13410" s="10"/>
    </row>
    <row r="13411" spans="2:2">
      <c r="B13411" s="10"/>
    </row>
    <row r="13412" spans="2:2">
      <c r="B13412" s="10"/>
    </row>
    <row r="13413" spans="2:2">
      <c r="B13413" s="10"/>
    </row>
    <row r="13414" spans="2:2">
      <c r="B13414" s="10"/>
    </row>
    <row r="13415" spans="2:2">
      <c r="B13415" s="10"/>
    </row>
    <row r="13416" spans="2:2">
      <c r="B13416" s="10"/>
    </row>
    <row r="13417" spans="2:2">
      <c r="B13417" s="10"/>
    </row>
    <row r="13418" spans="2:2">
      <c r="B13418" s="10"/>
    </row>
    <row r="13419" spans="2:2">
      <c r="B13419" s="10"/>
    </row>
    <row r="13420" spans="2:2">
      <c r="B13420" s="10"/>
    </row>
    <row r="13421" spans="2:2">
      <c r="B13421" s="10"/>
    </row>
    <row r="13422" spans="2:2">
      <c r="B13422" s="10"/>
    </row>
    <row r="13423" spans="2:2">
      <c r="B13423" s="10"/>
    </row>
    <row r="13424" spans="2:2">
      <c r="B13424" s="10"/>
    </row>
    <row r="13425" spans="2:2">
      <c r="B13425" s="10"/>
    </row>
    <row r="13426" spans="2:2">
      <c r="B13426" s="10"/>
    </row>
    <row r="13427" spans="2:2">
      <c r="B13427" s="10"/>
    </row>
    <row r="13428" spans="2:2">
      <c r="B13428" s="10"/>
    </row>
    <row r="13429" spans="2:2">
      <c r="B13429" s="10"/>
    </row>
    <row r="13430" spans="2:2">
      <c r="B13430" s="10"/>
    </row>
    <row r="13431" spans="2:2">
      <c r="B13431" s="10"/>
    </row>
    <row r="13432" spans="2:2">
      <c r="B13432" s="10"/>
    </row>
    <row r="13433" spans="2:2">
      <c r="B13433" s="10"/>
    </row>
    <row r="13434" spans="2:2">
      <c r="B13434" s="10"/>
    </row>
    <row r="13435" spans="2:2">
      <c r="B13435" s="10"/>
    </row>
    <row r="13436" spans="2:2">
      <c r="B13436" s="10"/>
    </row>
    <row r="13437" spans="2:2">
      <c r="B13437" s="10"/>
    </row>
    <row r="13438" spans="2:2">
      <c r="B13438" s="10"/>
    </row>
    <row r="13439" spans="2:2">
      <c r="B13439" s="10"/>
    </row>
    <row r="13440" spans="2:2">
      <c r="B13440" s="10"/>
    </row>
    <row r="13441" spans="2:2">
      <c r="B13441" s="10"/>
    </row>
    <row r="13442" spans="2:2">
      <c r="B13442" s="10"/>
    </row>
    <row r="13443" spans="2:2">
      <c r="B13443" s="10"/>
    </row>
    <row r="13444" spans="2:2">
      <c r="B13444" s="10"/>
    </row>
    <row r="13445" spans="2:2">
      <c r="B13445" s="10"/>
    </row>
    <row r="13446" spans="2:2">
      <c r="B13446" s="10"/>
    </row>
    <row r="13447" spans="2:2">
      <c r="B13447" s="10"/>
    </row>
    <row r="13448" spans="2:2">
      <c r="B13448" s="10"/>
    </row>
    <row r="13449" spans="2:2">
      <c r="B13449" s="10"/>
    </row>
    <row r="13450" spans="2:2">
      <c r="B13450" s="10"/>
    </row>
    <row r="13451" spans="2:2">
      <c r="B13451" s="10"/>
    </row>
    <row r="13452" spans="2:2">
      <c r="B13452" s="10"/>
    </row>
    <row r="13453" spans="2:2">
      <c r="B13453" s="10"/>
    </row>
    <row r="13454" spans="2:2">
      <c r="B13454" s="10"/>
    </row>
    <row r="13455" spans="2:2">
      <c r="B13455" s="10"/>
    </row>
    <row r="13456" spans="2:2">
      <c r="B13456" s="10"/>
    </row>
    <row r="13457" spans="2:2">
      <c r="B13457" s="10"/>
    </row>
    <row r="13458" spans="2:2">
      <c r="B13458" s="10"/>
    </row>
    <row r="13459" spans="2:2">
      <c r="B13459" s="10"/>
    </row>
    <row r="13460" spans="2:2">
      <c r="B13460" s="10"/>
    </row>
    <row r="13461" spans="2:2">
      <c r="B13461" s="10"/>
    </row>
    <row r="13462" spans="2:2">
      <c r="B13462" s="10"/>
    </row>
    <row r="13463" spans="2:2">
      <c r="B13463" s="10"/>
    </row>
    <row r="13464" spans="2:2">
      <c r="B13464" s="10"/>
    </row>
    <row r="13465" spans="2:2">
      <c r="B13465" s="10"/>
    </row>
    <row r="13466" spans="2:2">
      <c r="B13466" s="10"/>
    </row>
    <row r="13467" spans="2:2">
      <c r="B13467" s="10"/>
    </row>
    <row r="13468" spans="2:2">
      <c r="B13468" s="10"/>
    </row>
    <row r="13469" spans="2:2">
      <c r="B13469" s="10"/>
    </row>
    <row r="13470" spans="2:2">
      <c r="B13470" s="10"/>
    </row>
    <row r="13471" spans="2:2">
      <c r="B13471" s="10"/>
    </row>
    <row r="13472" spans="2:2">
      <c r="B13472" s="10"/>
    </row>
    <row r="13473" spans="2:2">
      <c r="B13473" s="10"/>
    </row>
    <row r="13474" spans="2:2">
      <c r="B13474" s="10"/>
    </row>
    <row r="13475" spans="2:2">
      <c r="B13475" s="10"/>
    </row>
    <row r="13476" spans="2:2">
      <c r="B13476" s="10"/>
    </row>
    <row r="13477" spans="2:2">
      <c r="B13477" s="10"/>
    </row>
    <row r="13478" spans="2:2">
      <c r="B13478" s="10"/>
    </row>
    <row r="13479" spans="2:2">
      <c r="B13479" s="10"/>
    </row>
    <row r="13480" spans="2:2">
      <c r="B13480" s="10"/>
    </row>
    <row r="13481" spans="2:2">
      <c r="B13481" s="10"/>
    </row>
    <row r="13482" spans="2:2">
      <c r="B13482" s="10"/>
    </row>
    <row r="13483" spans="2:2">
      <c r="B13483" s="10"/>
    </row>
    <row r="13484" spans="2:2">
      <c r="B13484" s="10"/>
    </row>
    <row r="13485" spans="2:2">
      <c r="B13485" s="10"/>
    </row>
    <row r="13486" spans="2:2">
      <c r="B13486" s="10"/>
    </row>
    <row r="13487" spans="2:2">
      <c r="B13487" s="10"/>
    </row>
    <row r="13488" spans="2:2">
      <c r="B13488" s="10"/>
    </row>
    <row r="13489" spans="2:2">
      <c r="B13489" s="10"/>
    </row>
    <row r="13490" spans="2:2">
      <c r="B13490" s="10"/>
    </row>
    <row r="13491" spans="2:2">
      <c r="B13491" s="10"/>
    </row>
    <row r="13492" spans="2:2">
      <c r="B13492" s="10"/>
    </row>
    <row r="13493" spans="2:2">
      <c r="B13493" s="10"/>
    </row>
    <row r="13494" spans="2:2">
      <c r="B13494" s="10"/>
    </row>
    <row r="13495" spans="2:2">
      <c r="B13495" s="10"/>
    </row>
    <row r="13496" spans="2:2">
      <c r="B13496" s="10"/>
    </row>
    <row r="13497" spans="2:2">
      <c r="B13497" s="10"/>
    </row>
    <row r="13498" spans="2:2">
      <c r="B13498" s="10"/>
    </row>
    <row r="13499" spans="2:2">
      <c r="B13499" s="10"/>
    </row>
    <row r="13500" spans="2:2">
      <c r="B13500" s="10"/>
    </row>
    <row r="13501" spans="2:2">
      <c r="B13501" s="10"/>
    </row>
    <row r="13502" spans="2:2">
      <c r="B13502" s="10"/>
    </row>
    <row r="13503" spans="2:2">
      <c r="B13503" s="10"/>
    </row>
    <row r="13504" spans="2:2">
      <c r="B13504" s="10"/>
    </row>
    <row r="13505" spans="2:2">
      <c r="B13505" s="10"/>
    </row>
    <row r="13506" spans="2:2">
      <c r="B13506" s="10"/>
    </row>
    <row r="13507" spans="2:2">
      <c r="B13507" s="10"/>
    </row>
    <row r="13508" spans="2:2">
      <c r="B13508" s="10"/>
    </row>
    <row r="13509" spans="2:2">
      <c r="B13509" s="10"/>
    </row>
    <row r="13510" spans="2:2">
      <c r="B13510" s="10"/>
    </row>
    <row r="13511" spans="2:2">
      <c r="B13511" s="10"/>
    </row>
    <row r="13512" spans="2:2">
      <c r="B13512" s="10"/>
    </row>
    <row r="13513" spans="2:2">
      <c r="B13513" s="10"/>
    </row>
    <row r="13514" spans="2:2">
      <c r="B13514" s="10"/>
    </row>
    <row r="13515" spans="2:2">
      <c r="B13515" s="10"/>
    </row>
    <row r="13516" spans="2:2">
      <c r="B13516" s="10"/>
    </row>
    <row r="13517" spans="2:2">
      <c r="B13517" s="10"/>
    </row>
    <row r="13518" spans="2:2">
      <c r="B13518" s="10"/>
    </row>
    <row r="13519" spans="2:2">
      <c r="B13519" s="10"/>
    </row>
    <row r="13520" spans="2:2">
      <c r="B13520" s="10"/>
    </row>
    <row r="13521" spans="2:2">
      <c r="B13521" s="10"/>
    </row>
    <row r="13522" spans="2:2">
      <c r="B13522" s="10"/>
    </row>
    <row r="13523" spans="2:2">
      <c r="B13523" s="10"/>
    </row>
    <row r="13524" spans="2:2">
      <c r="B13524" s="10"/>
    </row>
    <row r="13525" spans="2:2">
      <c r="B13525" s="10"/>
    </row>
    <row r="13526" spans="2:2">
      <c r="B13526" s="10"/>
    </row>
    <row r="13527" spans="2:2">
      <c r="B13527" s="10"/>
    </row>
    <row r="13528" spans="2:2">
      <c r="B13528" s="10"/>
    </row>
    <row r="13529" spans="2:2">
      <c r="B13529" s="10"/>
    </row>
    <row r="13530" spans="2:2">
      <c r="B13530" s="10"/>
    </row>
    <row r="13531" spans="2:2">
      <c r="B13531" s="10"/>
    </row>
    <row r="13532" spans="2:2">
      <c r="B13532" s="10"/>
    </row>
    <row r="13533" spans="2:2">
      <c r="B13533" s="10"/>
    </row>
    <row r="13534" spans="2:2">
      <c r="B13534" s="10"/>
    </row>
    <row r="13535" spans="2:2">
      <c r="B13535" s="10"/>
    </row>
    <row r="13536" spans="2:2">
      <c r="B13536" s="10"/>
    </row>
    <row r="13537" spans="2:2">
      <c r="B13537" s="10"/>
    </row>
    <row r="13538" spans="2:2">
      <c r="B13538" s="10"/>
    </row>
    <row r="13539" spans="2:2">
      <c r="B13539" s="10"/>
    </row>
    <row r="13540" spans="2:2">
      <c r="B13540" s="10"/>
    </row>
    <row r="13541" spans="2:2">
      <c r="B13541" s="10"/>
    </row>
    <row r="13542" spans="2:2">
      <c r="B13542" s="10"/>
    </row>
    <row r="13543" spans="2:2">
      <c r="B13543" s="10"/>
    </row>
    <row r="13544" spans="2:2">
      <c r="B13544" s="10"/>
    </row>
    <row r="13545" spans="2:2">
      <c r="B13545" s="10"/>
    </row>
    <row r="13546" spans="2:2">
      <c r="B13546" s="10"/>
    </row>
    <row r="13547" spans="2:2">
      <c r="B13547" s="10"/>
    </row>
    <row r="13548" spans="2:2">
      <c r="B13548" s="10"/>
    </row>
    <row r="13549" spans="2:2">
      <c r="B13549" s="10"/>
    </row>
    <row r="13550" spans="2:2">
      <c r="B13550" s="10"/>
    </row>
    <row r="13551" spans="2:2">
      <c r="B13551" s="10"/>
    </row>
    <row r="13552" spans="2:2">
      <c r="B13552" s="10"/>
    </row>
    <row r="13553" spans="2:2">
      <c r="B13553" s="10"/>
    </row>
    <row r="13554" spans="2:2">
      <c r="B13554" s="10"/>
    </row>
    <row r="13555" spans="2:2">
      <c r="B13555" s="10"/>
    </row>
    <row r="13556" spans="2:2">
      <c r="B13556" s="10"/>
    </row>
    <row r="13557" spans="2:2">
      <c r="B13557" s="10"/>
    </row>
    <row r="13558" spans="2:2">
      <c r="B13558" s="10"/>
    </row>
    <row r="13559" spans="2:2">
      <c r="B13559" s="10"/>
    </row>
    <row r="13560" spans="2:2">
      <c r="B13560" s="10"/>
    </row>
    <row r="13561" spans="2:2">
      <c r="B13561" s="10"/>
    </row>
    <row r="13562" spans="2:2">
      <c r="B13562" s="10"/>
    </row>
    <row r="13563" spans="2:2">
      <c r="B13563" s="10"/>
    </row>
    <row r="13564" spans="2:2">
      <c r="B13564" s="10"/>
    </row>
    <row r="13565" spans="2:2">
      <c r="B13565" s="10"/>
    </row>
    <row r="13566" spans="2:2">
      <c r="B13566" s="10"/>
    </row>
    <row r="13567" spans="2:2">
      <c r="B13567" s="10"/>
    </row>
    <row r="13568" spans="2:2">
      <c r="B13568" s="10"/>
    </row>
    <row r="13569" spans="2:2">
      <c r="B13569" s="10"/>
    </row>
    <row r="13570" spans="2:2">
      <c r="B13570" s="10"/>
    </row>
    <row r="13571" spans="2:2">
      <c r="B13571" s="10"/>
    </row>
    <row r="13572" spans="2:2">
      <c r="B13572" s="10"/>
    </row>
    <row r="13573" spans="2:2">
      <c r="B13573" s="10"/>
    </row>
    <row r="13574" spans="2:2">
      <c r="B13574" s="10"/>
    </row>
    <row r="13575" spans="2:2">
      <c r="B13575" s="10"/>
    </row>
    <row r="13576" spans="2:2">
      <c r="B13576" s="10"/>
    </row>
    <row r="13577" spans="2:2">
      <c r="B13577" s="10"/>
    </row>
    <row r="13578" spans="2:2">
      <c r="B13578" s="10"/>
    </row>
    <row r="13579" spans="2:2">
      <c r="B13579" s="10"/>
    </row>
    <row r="13580" spans="2:2">
      <c r="B13580" s="10"/>
    </row>
    <row r="13581" spans="2:2">
      <c r="B13581" s="10"/>
    </row>
    <row r="13582" spans="2:2">
      <c r="B13582" s="10"/>
    </row>
    <row r="13583" spans="2:2">
      <c r="B13583" s="10"/>
    </row>
    <row r="13584" spans="2:2">
      <c r="B13584" s="10"/>
    </row>
    <row r="13585" spans="2:2">
      <c r="B13585" s="10"/>
    </row>
    <row r="13586" spans="2:2">
      <c r="B13586" s="10"/>
    </row>
    <row r="13587" spans="2:2">
      <c r="B13587" s="10"/>
    </row>
    <row r="13588" spans="2:2">
      <c r="B13588" s="10"/>
    </row>
    <row r="13589" spans="2:2">
      <c r="B13589" s="10"/>
    </row>
    <row r="13590" spans="2:2">
      <c r="B13590" s="10"/>
    </row>
    <row r="13591" spans="2:2">
      <c r="B13591" s="10"/>
    </row>
    <row r="13592" spans="2:2">
      <c r="B13592" s="10"/>
    </row>
    <row r="13593" spans="2:2">
      <c r="B13593" s="10"/>
    </row>
    <row r="13594" spans="2:2">
      <c r="B13594" s="10"/>
    </row>
    <row r="13595" spans="2:2">
      <c r="B13595" s="10"/>
    </row>
    <row r="13596" spans="2:2">
      <c r="B13596" s="10"/>
    </row>
    <row r="13597" spans="2:2">
      <c r="B13597" s="10"/>
    </row>
    <row r="13598" spans="2:2">
      <c r="B13598" s="10"/>
    </row>
    <row r="13599" spans="2:2">
      <c r="B13599" s="10"/>
    </row>
    <row r="13600" spans="2:2">
      <c r="B13600" s="10"/>
    </row>
    <row r="13601" spans="2:2">
      <c r="B13601" s="10"/>
    </row>
    <row r="13602" spans="2:2">
      <c r="B13602" s="10"/>
    </row>
    <row r="13603" spans="2:2">
      <c r="B13603" s="10"/>
    </row>
    <row r="13604" spans="2:2">
      <c r="B13604" s="10"/>
    </row>
    <row r="13605" spans="2:2">
      <c r="B13605" s="10"/>
    </row>
    <row r="13606" spans="2:2">
      <c r="B13606" s="10"/>
    </row>
    <row r="13607" spans="2:2">
      <c r="B13607" s="10"/>
    </row>
    <row r="13608" spans="2:2">
      <c r="B13608" s="10"/>
    </row>
    <row r="13609" spans="2:2">
      <c r="B13609" s="10"/>
    </row>
    <row r="13610" spans="2:2">
      <c r="B13610" s="10"/>
    </row>
    <row r="13611" spans="2:2">
      <c r="B13611" s="10"/>
    </row>
    <row r="13612" spans="2:2">
      <c r="B13612" s="10"/>
    </row>
    <row r="13613" spans="2:2">
      <c r="B13613" s="10"/>
    </row>
    <row r="13614" spans="2:2">
      <c r="B13614" s="10"/>
    </row>
    <row r="13615" spans="2:2">
      <c r="B13615" s="10"/>
    </row>
    <row r="13616" spans="2:2">
      <c r="B13616" s="10"/>
    </row>
    <row r="13617" spans="2:2">
      <c r="B13617" s="10"/>
    </row>
    <row r="13618" spans="2:2">
      <c r="B13618" s="10"/>
    </row>
    <row r="13619" spans="2:2">
      <c r="B13619" s="10"/>
    </row>
    <row r="13620" spans="2:2">
      <c r="B13620" s="10"/>
    </row>
    <row r="13621" spans="2:2">
      <c r="B13621" s="10"/>
    </row>
    <row r="13622" spans="2:2">
      <c r="B13622" s="10"/>
    </row>
    <row r="13623" spans="2:2">
      <c r="B13623" s="10"/>
    </row>
    <row r="13624" spans="2:2">
      <c r="B13624" s="10"/>
    </row>
    <row r="13625" spans="2:2">
      <c r="B13625" s="10"/>
    </row>
    <row r="13626" spans="2:2">
      <c r="B13626" s="10"/>
    </row>
    <row r="13627" spans="2:2">
      <c r="B13627" s="10"/>
    </row>
    <row r="13628" spans="2:2">
      <c r="B13628" s="10"/>
    </row>
    <row r="13629" spans="2:2">
      <c r="B13629" s="10"/>
    </row>
    <row r="13630" spans="2:2">
      <c r="B13630" s="10"/>
    </row>
    <row r="13631" spans="2:2">
      <c r="B13631" s="10"/>
    </row>
    <row r="13632" spans="2:2">
      <c r="B13632" s="10"/>
    </row>
    <row r="13633" spans="2:2">
      <c r="B13633" s="10"/>
    </row>
    <row r="13634" spans="2:2">
      <c r="B13634" s="10"/>
    </row>
    <row r="13635" spans="2:2">
      <c r="B13635" s="10"/>
    </row>
    <row r="13636" spans="2:2">
      <c r="B13636" s="10"/>
    </row>
    <row r="13637" spans="2:2">
      <c r="B13637" s="10"/>
    </row>
    <row r="13638" spans="2:2">
      <c r="B13638" s="10"/>
    </row>
    <row r="13639" spans="2:2">
      <c r="B13639" s="10"/>
    </row>
    <row r="13640" spans="2:2">
      <c r="B13640" s="10"/>
    </row>
    <row r="13641" spans="2:2">
      <c r="B13641" s="10"/>
    </row>
    <row r="13642" spans="2:2">
      <c r="B13642" s="10"/>
    </row>
    <row r="13643" spans="2:2">
      <c r="B13643" s="10"/>
    </row>
    <row r="13644" spans="2:2">
      <c r="B13644" s="10"/>
    </row>
    <row r="13645" spans="2:2">
      <c r="B13645" s="10"/>
    </row>
    <row r="13646" spans="2:2">
      <c r="B13646" s="10"/>
    </row>
    <row r="13647" spans="2:2">
      <c r="B13647" s="10"/>
    </row>
    <row r="13648" spans="2:2">
      <c r="B13648" s="10"/>
    </row>
    <row r="13649" spans="2:2">
      <c r="B13649" s="10"/>
    </row>
    <row r="13650" spans="2:2">
      <c r="B13650" s="10"/>
    </row>
    <row r="13651" spans="2:2">
      <c r="B13651" s="10"/>
    </row>
    <row r="13652" spans="2:2">
      <c r="B13652" s="10"/>
    </row>
    <row r="13653" spans="2:2">
      <c r="B13653" s="10"/>
    </row>
    <row r="13654" spans="2:2">
      <c r="B13654" s="10"/>
    </row>
    <row r="13655" spans="2:2">
      <c r="B13655" s="10"/>
    </row>
    <row r="13656" spans="2:2">
      <c r="B13656" s="10"/>
    </row>
    <row r="13657" spans="2:2">
      <c r="B13657" s="10"/>
    </row>
    <row r="13658" spans="2:2">
      <c r="B13658" s="10"/>
    </row>
    <row r="13659" spans="2:2">
      <c r="B13659" s="10"/>
    </row>
    <row r="13660" spans="2:2">
      <c r="B13660" s="10"/>
    </row>
    <row r="13661" spans="2:2">
      <c r="B13661" s="10"/>
    </row>
    <row r="13662" spans="2:2">
      <c r="B13662" s="10"/>
    </row>
    <row r="13663" spans="2:2">
      <c r="B13663" s="10"/>
    </row>
    <row r="13664" spans="2:2">
      <c r="B13664" s="10"/>
    </row>
    <row r="13665" spans="2:2">
      <c r="B13665" s="10"/>
    </row>
    <row r="13666" spans="2:2">
      <c r="B13666" s="10"/>
    </row>
    <row r="13667" spans="2:2">
      <c r="B13667" s="10"/>
    </row>
    <row r="13668" spans="2:2">
      <c r="B13668" s="10"/>
    </row>
    <row r="13669" spans="2:2">
      <c r="B13669" s="10"/>
    </row>
    <row r="13670" spans="2:2">
      <c r="B13670" s="10"/>
    </row>
    <row r="13671" spans="2:2">
      <c r="B13671" s="10"/>
    </row>
    <row r="13672" spans="2:2">
      <c r="B13672" s="10"/>
    </row>
    <row r="13673" spans="2:2">
      <c r="B13673" s="10"/>
    </row>
    <row r="13674" spans="2:2">
      <c r="B13674" s="10"/>
    </row>
    <row r="13675" spans="2:2">
      <c r="B13675" s="10"/>
    </row>
    <row r="13676" spans="2:2">
      <c r="B13676" s="10"/>
    </row>
    <row r="13677" spans="2:2">
      <c r="B13677" s="10"/>
    </row>
    <row r="13678" spans="2:2">
      <c r="B13678" s="10"/>
    </row>
    <row r="13679" spans="2:2">
      <c r="B13679" s="10"/>
    </row>
    <row r="13680" spans="2:2">
      <c r="B13680" s="10"/>
    </row>
    <row r="13681" spans="2:2">
      <c r="B13681" s="10"/>
    </row>
    <row r="13682" spans="2:2">
      <c r="B13682" s="10"/>
    </row>
    <row r="13683" spans="2:2">
      <c r="B13683" s="10"/>
    </row>
    <row r="13684" spans="2:2">
      <c r="B13684" s="10"/>
    </row>
    <row r="13685" spans="2:2">
      <c r="B13685" s="10"/>
    </row>
    <row r="13686" spans="2:2">
      <c r="B13686" s="10"/>
    </row>
    <row r="13687" spans="2:2">
      <c r="B13687" s="10"/>
    </row>
    <row r="13688" spans="2:2">
      <c r="B13688" s="10"/>
    </row>
    <row r="13689" spans="2:2">
      <c r="B13689" s="10"/>
    </row>
    <row r="13690" spans="2:2">
      <c r="B13690" s="10"/>
    </row>
    <row r="13691" spans="2:2">
      <c r="B13691" s="10"/>
    </row>
    <row r="13692" spans="2:2">
      <c r="B13692" s="10"/>
    </row>
    <row r="13693" spans="2:2">
      <c r="B13693" s="10"/>
    </row>
    <row r="13694" spans="2:2">
      <c r="B13694" s="10"/>
    </row>
    <row r="13695" spans="2:2">
      <c r="B13695" s="10"/>
    </row>
    <row r="13696" spans="2:2">
      <c r="B13696" s="10"/>
    </row>
    <row r="13697" spans="2:2">
      <c r="B13697" s="10"/>
    </row>
    <row r="13698" spans="2:2">
      <c r="B13698" s="10"/>
    </row>
    <row r="13699" spans="2:2">
      <c r="B13699" s="10"/>
    </row>
    <row r="13700" spans="2:2">
      <c r="B13700" s="10"/>
    </row>
    <row r="13701" spans="2:2">
      <c r="B13701" s="10"/>
    </row>
    <row r="13702" spans="2:2">
      <c r="B13702" s="10"/>
    </row>
    <row r="13703" spans="2:2">
      <c r="B13703" s="10"/>
    </row>
    <row r="13704" spans="2:2">
      <c r="B13704" s="10"/>
    </row>
    <row r="13705" spans="2:2">
      <c r="B13705" s="10"/>
    </row>
    <row r="13706" spans="2:2">
      <c r="B13706" s="10"/>
    </row>
    <row r="13707" spans="2:2">
      <c r="B13707" s="10"/>
    </row>
    <row r="13708" spans="2:2">
      <c r="B13708" s="10"/>
    </row>
    <row r="13709" spans="2:2">
      <c r="B13709" s="10"/>
    </row>
    <row r="13710" spans="2:2">
      <c r="B13710" s="10"/>
    </row>
    <row r="13711" spans="2:2">
      <c r="B13711" s="10"/>
    </row>
    <row r="13712" spans="2:2">
      <c r="B13712" s="10"/>
    </row>
    <row r="13713" spans="2:2">
      <c r="B13713" s="10"/>
    </row>
    <row r="13714" spans="2:2">
      <c r="B13714" s="10"/>
    </row>
    <row r="13715" spans="2:2">
      <c r="B13715" s="10"/>
    </row>
    <row r="13716" spans="2:2">
      <c r="B13716" s="10"/>
    </row>
    <row r="13717" spans="2:2">
      <c r="B13717" s="10"/>
    </row>
    <row r="13718" spans="2:2">
      <c r="B13718" s="10"/>
    </row>
    <row r="13719" spans="2:2">
      <c r="B13719" s="10"/>
    </row>
    <row r="13720" spans="2:2">
      <c r="B13720" s="10"/>
    </row>
    <row r="13721" spans="2:2">
      <c r="B13721" s="10"/>
    </row>
    <row r="13722" spans="2:2">
      <c r="B13722" s="10"/>
    </row>
    <row r="13723" spans="2:2">
      <c r="B13723" s="10"/>
    </row>
    <row r="13724" spans="2:2">
      <c r="B13724" s="10"/>
    </row>
    <row r="13725" spans="2:2">
      <c r="B13725" s="10"/>
    </row>
    <row r="13726" spans="2:2">
      <c r="B13726" s="10"/>
    </row>
    <row r="13727" spans="2:2">
      <c r="B13727" s="10"/>
    </row>
    <row r="13728" spans="2:2">
      <c r="B13728" s="10"/>
    </row>
    <row r="13729" spans="2:2">
      <c r="B13729" s="10"/>
    </row>
    <row r="13730" spans="2:2">
      <c r="B13730" s="10"/>
    </row>
    <row r="13731" spans="2:2">
      <c r="B13731" s="10"/>
    </row>
    <row r="13732" spans="2:2">
      <c r="B13732" s="10"/>
    </row>
    <row r="13733" spans="2:2">
      <c r="B13733" s="10"/>
    </row>
    <row r="13734" spans="2:2">
      <c r="B13734" s="10"/>
    </row>
    <row r="13735" spans="2:2">
      <c r="B13735" s="10"/>
    </row>
    <row r="13736" spans="2:2">
      <c r="B13736" s="10"/>
    </row>
    <row r="13737" spans="2:2">
      <c r="B13737" s="10"/>
    </row>
    <row r="13738" spans="2:2">
      <c r="B13738" s="10"/>
    </row>
    <row r="13739" spans="2:2">
      <c r="B13739" s="10"/>
    </row>
    <row r="13740" spans="2:2">
      <c r="B13740" s="10"/>
    </row>
    <row r="13741" spans="2:2">
      <c r="B13741" s="10"/>
    </row>
    <row r="13742" spans="2:2">
      <c r="B13742" s="10"/>
    </row>
    <row r="13743" spans="2:2">
      <c r="B13743" s="10"/>
    </row>
    <row r="13744" spans="2:2">
      <c r="B13744" s="10"/>
    </row>
    <row r="13745" spans="2:2">
      <c r="B13745" s="10"/>
    </row>
    <row r="13746" spans="2:2">
      <c r="B13746" s="10"/>
    </row>
    <row r="13747" spans="2:2">
      <c r="B13747" s="10"/>
    </row>
    <row r="13748" spans="2:2">
      <c r="B13748" s="10"/>
    </row>
    <row r="13749" spans="2:2">
      <c r="B13749" s="10"/>
    </row>
    <row r="13750" spans="2:2">
      <c r="B13750" s="10"/>
    </row>
    <row r="13751" spans="2:2">
      <c r="B13751" s="10"/>
    </row>
    <row r="13752" spans="2:2">
      <c r="B13752" s="10"/>
    </row>
    <row r="13753" spans="2:2">
      <c r="B13753" s="10"/>
    </row>
    <row r="13754" spans="2:2">
      <c r="B13754" s="10"/>
    </row>
    <row r="13755" spans="2:2">
      <c r="B13755" s="10"/>
    </row>
    <row r="13756" spans="2:2">
      <c r="B13756" s="10"/>
    </row>
    <row r="13757" spans="2:2">
      <c r="B13757" s="10"/>
    </row>
    <row r="13758" spans="2:2">
      <c r="B13758" s="10"/>
    </row>
    <row r="13759" spans="2:2">
      <c r="B13759" s="10"/>
    </row>
    <row r="13760" spans="2:2">
      <c r="B13760" s="10"/>
    </row>
    <row r="13761" spans="2:2">
      <c r="B13761" s="10"/>
    </row>
    <row r="13762" spans="2:2">
      <c r="B13762" s="10"/>
    </row>
    <row r="13763" spans="2:2">
      <c r="B13763" s="10"/>
    </row>
    <row r="13764" spans="2:2">
      <c r="B13764" s="10"/>
    </row>
    <row r="13765" spans="2:2">
      <c r="B13765" s="10"/>
    </row>
    <row r="13766" spans="2:2">
      <c r="B13766" s="10"/>
    </row>
    <row r="13767" spans="2:2">
      <c r="B13767" s="10"/>
    </row>
    <row r="13768" spans="2:2">
      <c r="B13768" s="10"/>
    </row>
    <row r="13769" spans="2:2">
      <c r="B13769" s="10"/>
    </row>
    <row r="13770" spans="2:2">
      <c r="B13770" s="10"/>
    </row>
    <row r="13771" spans="2:2">
      <c r="B13771" s="10"/>
    </row>
    <row r="13772" spans="2:2">
      <c r="B13772" s="10"/>
    </row>
    <row r="13773" spans="2:2">
      <c r="B13773" s="10"/>
    </row>
    <row r="13774" spans="2:2">
      <c r="B13774" s="10"/>
    </row>
    <row r="13775" spans="2:2">
      <c r="B13775" s="10"/>
    </row>
    <row r="13776" spans="2:2">
      <c r="B13776" s="10"/>
    </row>
    <row r="13777" spans="2:2">
      <c r="B13777" s="10"/>
    </row>
    <row r="13778" spans="2:2">
      <c r="B13778" s="10"/>
    </row>
    <row r="13779" spans="2:2">
      <c r="B13779" s="10"/>
    </row>
    <row r="13780" spans="2:2">
      <c r="B13780" s="10"/>
    </row>
    <row r="13781" spans="2:2">
      <c r="B13781" s="10"/>
    </row>
    <row r="13782" spans="2:2">
      <c r="B13782" s="10"/>
    </row>
    <row r="13783" spans="2:2">
      <c r="B13783" s="10"/>
    </row>
    <row r="13784" spans="2:2">
      <c r="B13784" s="10"/>
    </row>
    <row r="13785" spans="2:2">
      <c r="B13785" s="10"/>
    </row>
    <row r="13786" spans="2:2">
      <c r="B13786" s="10"/>
    </row>
    <row r="13787" spans="2:2">
      <c r="B13787" s="10"/>
    </row>
    <row r="13788" spans="2:2">
      <c r="B13788" s="10"/>
    </row>
    <row r="13789" spans="2:2">
      <c r="B13789" s="10"/>
    </row>
    <row r="13790" spans="2:2">
      <c r="B13790" s="10"/>
    </row>
    <row r="13791" spans="2:2">
      <c r="B13791" s="10"/>
    </row>
    <row r="13792" spans="2:2">
      <c r="B13792" s="10"/>
    </row>
    <row r="13793" spans="2:2">
      <c r="B13793" s="10"/>
    </row>
    <row r="13794" spans="2:2">
      <c r="B13794" s="10"/>
    </row>
    <row r="13795" spans="2:2">
      <c r="B13795" s="10"/>
    </row>
    <row r="13796" spans="2:2">
      <c r="B13796" s="10"/>
    </row>
    <row r="13797" spans="2:2">
      <c r="B13797" s="10"/>
    </row>
    <row r="13798" spans="2:2">
      <c r="B13798" s="10"/>
    </row>
    <row r="13799" spans="2:2">
      <c r="B13799" s="10"/>
    </row>
    <row r="13800" spans="2:2">
      <c r="B13800" s="10"/>
    </row>
    <row r="13801" spans="2:2">
      <c r="B13801" s="10"/>
    </row>
    <row r="13802" spans="2:2">
      <c r="B13802" s="10"/>
    </row>
    <row r="13803" spans="2:2">
      <c r="B13803" s="10"/>
    </row>
    <row r="13804" spans="2:2">
      <c r="B13804" s="10"/>
    </row>
    <row r="13805" spans="2:2">
      <c r="B13805" s="10"/>
    </row>
    <row r="13806" spans="2:2">
      <c r="B13806" s="10"/>
    </row>
    <row r="13807" spans="2:2">
      <c r="B13807" s="10"/>
    </row>
    <row r="13808" spans="2:2">
      <c r="B13808" s="10"/>
    </row>
    <row r="13809" spans="2:2">
      <c r="B13809" s="10"/>
    </row>
    <row r="13810" spans="2:2">
      <c r="B13810" s="10"/>
    </row>
    <row r="13811" spans="2:2">
      <c r="B13811" s="10"/>
    </row>
    <row r="13812" spans="2:2">
      <c r="B13812" s="10"/>
    </row>
    <row r="13813" spans="2:2">
      <c r="B13813" s="10"/>
    </row>
    <row r="13814" spans="2:2">
      <c r="B13814" s="10"/>
    </row>
    <row r="13815" spans="2:2">
      <c r="B13815" s="10"/>
    </row>
    <row r="13816" spans="2:2">
      <c r="B13816" s="10"/>
    </row>
    <row r="13817" spans="2:2">
      <c r="B13817" s="10"/>
    </row>
    <row r="13818" spans="2:2">
      <c r="B13818" s="10"/>
    </row>
    <row r="13819" spans="2:2">
      <c r="B13819" s="10"/>
    </row>
    <row r="13820" spans="2:2">
      <c r="B13820" s="10"/>
    </row>
    <row r="13821" spans="2:2">
      <c r="B13821" s="10"/>
    </row>
    <row r="13822" spans="2:2">
      <c r="B13822" s="10"/>
    </row>
    <row r="13823" spans="2:2">
      <c r="B13823" s="10"/>
    </row>
    <row r="13824" spans="2:2">
      <c r="B13824" s="10"/>
    </row>
    <row r="13825" spans="2:2">
      <c r="B13825" s="10"/>
    </row>
    <row r="13826" spans="2:2">
      <c r="B13826" s="10"/>
    </row>
    <row r="13827" spans="2:2">
      <c r="B13827" s="10"/>
    </row>
    <row r="13828" spans="2:2">
      <c r="B13828" s="10"/>
    </row>
    <row r="13829" spans="2:2">
      <c r="B13829" s="10"/>
    </row>
    <row r="13830" spans="2:2">
      <c r="B13830" s="10"/>
    </row>
    <row r="13831" spans="2:2">
      <c r="B13831" s="10"/>
    </row>
    <row r="13832" spans="2:2">
      <c r="B13832" s="10"/>
    </row>
    <row r="13833" spans="2:2">
      <c r="B13833" s="10"/>
    </row>
    <row r="13834" spans="2:2">
      <c r="B13834" s="10"/>
    </row>
    <row r="13835" spans="2:2">
      <c r="B13835" s="10"/>
    </row>
    <row r="13836" spans="2:2">
      <c r="B13836" s="10"/>
    </row>
    <row r="13837" spans="2:2">
      <c r="B13837" s="10"/>
    </row>
    <row r="13838" spans="2:2">
      <c r="B13838" s="10"/>
    </row>
    <row r="13839" spans="2:2">
      <c r="B13839" s="10"/>
    </row>
    <row r="13840" spans="2:2">
      <c r="B13840" s="10"/>
    </row>
    <row r="13841" spans="2:2">
      <c r="B13841" s="10"/>
    </row>
    <row r="13842" spans="2:2">
      <c r="B13842" s="10"/>
    </row>
    <row r="13843" spans="2:2">
      <c r="B13843" s="10"/>
    </row>
    <row r="13844" spans="2:2">
      <c r="B13844" s="10"/>
    </row>
    <row r="13845" spans="2:2">
      <c r="B13845" s="10"/>
    </row>
    <row r="13846" spans="2:2">
      <c r="B13846" s="10"/>
    </row>
    <row r="13847" spans="2:2">
      <c r="B13847" s="10"/>
    </row>
    <row r="13848" spans="2:2">
      <c r="B13848" s="10"/>
    </row>
    <row r="13849" spans="2:2">
      <c r="B13849" s="10"/>
    </row>
    <row r="13850" spans="2:2">
      <c r="B13850" s="10"/>
    </row>
    <row r="13851" spans="2:2">
      <c r="B13851" s="10"/>
    </row>
    <row r="13852" spans="2:2">
      <c r="B13852" s="10"/>
    </row>
    <row r="13853" spans="2:2">
      <c r="B13853" s="10"/>
    </row>
    <row r="13854" spans="2:2">
      <c r="B13854" s="10"/>
    </row>
    <row r="13855" spans="2:2">
      <c r="B13855" s="10"/>
    </row>
    <row r="13856" spans="2:2">
      <c r="B13856" s="10"/>
    </row>
    <row r="13857" spans="2:2">
      <c r="B13857" s="10"/>
    </row>
    <row r="13858" spans="2:2">
      <c r="B13858" s="10"/>
    </row>
    <row r="13859" spans="2:2">
      <c r="B13859" s="10"/>
    </row>
    <row r="13860" spans="2:2">
      <c r="B13860" s="10"/>
    </row>
    <row r="13861" spans="2:2">
      <c r="B13861" s="10"/>
    </row>
    <row r="13862" spans="2:2">
      <c r="B13862" s="10"/>
    </row>
    <row r="13863" spans="2:2">
      <c r="B13863" s="10"/>
    </row>
    <row r="13864" spans="2:2">
      <c r="B13864" s="10"/>
    </row>
    <row r="13865" spans="2:2">
      <c r="B13865" s="10"/>
    </row>
    <row r="13866" spans="2:2">
      <c r="B13866" s="10"/>
    </row>
    <row r="13867" spans="2:2">
      <c r="B13867" s="10"/>
    </row>
    <row r="13868" spans="2:2">
      <c r="B13868" s="10"/>
    </row>
    <row r="13869" spans="2:2">
      <c r="B13869" s="10"/>
    </row>
    <row r="13870" spans="2:2">
      <c r="B13870" s="10"/>
    </row>
    <row r="13871" spans="2:2">
      <c r="B13871" s="10"/>
    </row>
    <row r="13872" spans="2:2">
      <c r="B13872" s="10"/>
    </row>
    <row r="13873" spans="2:2">
      <c r="B13873" s="10"/>
    </row>
    <row r="13874" spans="2:2">
      <c r="B13874" s="10"/>
    </row>
    <row r="13875" spans="2:2">
      <c r="B13875" s="10"/>
    </row>
    <row r="13876" spans="2:2">
      <c r="B13876" s="10"/>
    </row>
    <row r="13877" spans="2:2">
      <c r="B13877" s="10"/>
    </row>
    <row r="13878" spans="2:2">
      <c r="B13878" s="10"/>
    </row>
    <row r="13879" spans="2:2">
      <c r="B13879" s="10"/>
    </row>
    <row r="13880" spans="2:2">
      <c r="B13880" s="10"/>
    </row>
    <row r="13881" spans="2:2">
      <c r="B13881" s="10"/>
    </row>
    <row r="13882" spans="2:2">
      <c r="B13882" s="10"/>
    </row>
    <row r="13883" spans="2:2">
      <c r="B13883" s="10"/>
    </row>
    <row r="13884" spans="2:2">
      <c r="B13884" s="10"/>
    </row>
    <row r="13885" spans="2:2">
      <c r="B13885" s="10"/>
    </row>
    <row r="13886" spans="2:2">
      <c r="B13886" s="10"/>
    </row>
    <row r="13887" spans="2:2">
      <c r="B13887" s="10"/>
    </row>
    <row r="13888" spans="2:2">
      <c r="B13888" s="10"/>
    </row>
    <row r="13889" spans="2:2">
      <c r="B13889" s="10"/>
    </row>
    <row r="13890" spans="2:2">
      <c r="B13890" s="10"/>
    </row>
    <row r="13891" spans="2:2">
      <c r="B13891" s="10"/>
    </row>
    <row r="13892" spans="2:2">
      <c r="B13892" s="10"/>
    </row>
    <row r="13893" spans="2:2">
      <c r="B13893" s="10"/>
    </row>
    <row r="13894" spans="2:2">
      <c r="B13894" s="10"/>
    </row>
    <row r="13895" spans="2:2">
      <c r="B13895" s="10"/>
    </row>
    <row r="13896" spans="2:2">
      <c r="B13896" s="10"/>
    </row>
    <row r="13897" spans="2:2">
      <c r="B13897" s="10"/>
    </row>
    <row r="13898" spans="2:2">
      <c r="B13898" s="10"/>
    </row>
    <row r="13899" spans="2:2">
      <c r="B13899" s="10"/>
    </row>
    <row r="13900" spans="2:2">
      <c r="B13900" s="10"/>
    </row>
    <row r="13901" spans="2:2">
      <c r="B13901" s="10"/>
    </row>
    <row r="13902" spans="2:2">
      <c r="B13902" s="10"/>
    </row>
    <row r="13903" spans="2:2">
      <c r="B13903" s="10"/>
    </row>
    <row r="13904" spans="2:2">
      <c r="B13904" s="10"/>
    </row>
    <row r="13905" spans="2:2">
      <c r="B13905" s="10"/>
    </row>
    <row r="13906" spans="2:2">
      <c r="B13906" s="10"/>
    </row>
    <row r="13907" spans="2:2">
      <c r="B13907" s="10"/>
    </row>
    <row r="13908" spans="2:2">
      <c r="B13908" s="10"/>
    </row>
    <row r="13909" spans="2:2">
      <c r="B13909" s="10"/>
    </row>
    <row r="13910" spans="2:2">
      <c r="B13910" s="10"/>
    </row>
    <row r="13911" spans="2:2">
      <c r="B13911" s="10"/>
    </row>
    <row r="13912" spans="2:2">
      <c r="B13912" s="10"/>
    </row>
    <row r="13913" spans="2:2">
      <c r="B13913" s="10"/>
    </row>
    <row r="13914" spans="2:2">
      <c r="B13914" s="10"/>
    </row>
    <row r="13915" spans="2:2">
      <c r="B13915" s="10"/>
    </row>
    <row r="13916" spans="2:2">
      <c r="B13916" s="10"/>
    </row>
    <row r="13917" spans="2:2">
      <c r="B13917" s="10"/>
    </row>
    <row r="13918" spans="2:2">
      <c r="B13918" s="10"/>
    </row>
    <row r="13919" spans="2:2">
      <c r="B13919" s="10"/>
    </row>
    <row r="13920" spans="2:2">
      <c r="B13920" s="10"/>
    </row>
    <row r="13921" spans="2:2">
      <c r="B13921" s="10"/>
    </row>
    <row r="13922" spans="2:2">
      <c r="B13922" s="10"/>
    </row>
    <row r="13923" spans="2:2">
      <c r="B13923" s="10"/>
    </row>
    <row r="13924" spans="2:2">
      <c r="B13924" s="10"/>
    </row>
    <row r="13925" spans="2:2">
      <c r="B13925" s="10"/>
    </row>
    <row r="13926" spans="2:2">
      <c r="B13926" s="10"/>
    </row>
    <row r="13927" spans="2:2">
      <c r="B13927" s="10"/>
    </row>
    <row r="13928" spans="2:2">
      <c r="B13928" s="10"/>
    </row>
    <row r="13929" spans="2:2">
      <c r="B13929" s="10"/>
    </row>
    <row r="13930" spans="2:2">
      <c r="B13930" s="10"/>
    </row>
    <row r="13931" spans="2:2">
      <c r="B13931" s="10"/>
    </row>
    <row r="13932" spans="2:2">
      <c r="B13932" s="10"/>
    </row>
    <row r="13933" spans="2:2">
      <c r="B13933" s="10"/>
    </row>
    <row r="13934" spans="2:2">
      <c r="B13934" s="10"/>
    </row>
    <row r="13935" spans="2:2">
      <c r="B13935" s="10"/>
    </row>
    <row r="13936" spans="2:2">
      <c r="B13936" s="10"/>
    </row>
    <row r="13937" spans="2:2">
      <c r="B13937" s="10"/>
    </row>
    <row r="13938" spans="2:2">
      <c r="B13938" s="10"/>
    </row>
    <row r="13939" spans="2:2">
      <c r="B13939" s="10"/>
    </row>
    <row r="13940" spans="2:2">
      <c r="B13940" s="10"/>
    </row>
    <row r="13941" spans="2:2">
      <c r="B13941" s="10"/>
    </row>
    <row r="13942" spans="2:2">
      <c r="B13942" s="10"/>
    </row>
    <row r="13943" spans="2:2">
      <c r="B13943" s="10"/>
    </row>
    <row r="13944" spans="2:2">
      <c r="B13944" s="10"/>
    </row>
    <row r="13945" spans="2:2">
      <c r="B13945" s="10"/>
    </row>
    <row r="13946" spans="2:2">
      <c r="B13946" s="10"/>
    </row>
    <row r="13947" spans="2:2">
      <c r="B13947" s="10"/>
    </row>
    <row r="13948" spans="2:2">
      <c r="B13948" s="10"/>
    </row>
    <row r="13949" spans="2:2">
      <c r="B13949" s="10"/>
    </row>
    <row r="13950" spans="2:2">
      <c r="B13950" s="10"/>
    </row>
    <row r="13951" spans="2:2">
      <c r="B13951" s="10"/>
    </row>
    <row r="13952" spans="2:2">
      <c r="B13952" s="10"/>
    </row>
    <row r="13953" spans="2:2">
      <c r="B13953" s="10"/>
    </row>
    <row r="13954" spans="2:2">
      <c r="B13954" s="10"/>
    </row>
    <row r="13955" spans="2:2">
      <c r="B13955" s="10"/>
    </row>
    <row r="13956" spans="2:2">
      <c r="B13956" s="10"/>
    </row>
    <row r="13957" spans="2:2">
      <c r="B13957" s="10"/>
    </row>
    <row r="13958" spans="2:2">
      <c r="B13958" s="10"/>
    </row>
    <row r="13959" spans="2:2">
      <c r="B13959" s="10"/>
    </row>
    <row r="13960" spans="2:2">
      <c r="B13960" s="10"/>
    </row>
    <row r="13961" spans="2:2">
      <c r="B13961" s="10"/>
    </row>
    <row r="13962" spans="2:2">
      <c r="B13962" s="10"/>
    </row>
    <row r="13963" spans="2:2">
      <c r="B13963" s="10"/>
    </row>
    <row r="13964" spans="2:2">
      <c r="B13964" s="10"/>
    </row>
    <row r="13965" spans="2:2">
      <c r="B13965" s="10"/>
    </row>
    <row r="13966" spans="2:2">
      <c r="B13966" s="10"/>
    </row>
    <row r="13967" spans="2:2">
      <c r="B13967" s="10"/>
    </row>
    <row r="13968" spans="2:2">
      <c r="B13968" s="10"/>
    </row>
    <row r="13969" spans="2:2">
      <c r="B13969" s="10"/>
    </row>
    <row r="13970" spans="2:2">
      <c r="B13970" s="10"/>
    </row>
    <row r="13971" spans="2:2">
      <c r="B13971" s="10"/>
    </row>
    <row r="13972" spans="2:2">
      <c r="B13972" s="10"/>
    </row>
    <row r="13973" spans="2:2">
      <c r="B13973" s="10"/>
    </row>
    <row r="13974" spans="2:2">
      <c r="B13974" s="10"/>
    </row>
    <row r="13975" spans="2:2">
      <c r="B13975" s="10"/>
    </row>
    <row r="13976" spans="2:2">
      <c r="B13976" s="10"/>
    </row>
    <row r="13977" spans="2:2">
      <c r="B13977" s="10"/>
    </row>
    <row r="13978" spans="2:2">
      <c r="B13978" s="10"/>
    </row>
    <row r="13979" spans="2:2">
      <c r="B13979" s="10"/>
    </row>
    <row r="13980" spans="2:2">
      <c r="B13980" s="10"/>
    </row>
    <row r="13981" spans="2:2">
      <c r="B13981" s="10"/>
    </row>
    <row r="13982" spans="2:2">
      <c r="B13982" s="10"/>
    </row>
    <row r="13983" spans="2:2">
      <c r="B13983" s="10"/>
    </row>
    <row r="13984" spans="2:2">
      <c r="B13984" s="10"/>
    </row>
    <row r="13985" spans="2:2">
      <c r="B13985" s="10"/>
    </row>
    <row r="13986" spans="2:2">
      <c r="B13986" s="10"/>
    </row>
    <row r="13987" spans="2:2">
      <c r="B13987" s="10"/>
    </row>
    <row r="13988" spans="2:2">
      <c r="B13988" s="10"/>
    </row>
    <row r="13989" spans="2:2">
      <c r="B13989" s="10"/>
    </row>
    <row r="13990" spans="2:2">
      <c r="B13990" s="10"/>
    </row>
    <row r="13991" spans="2:2">
      <c r="B13991" s="10"/>
    </row>
    <row r="13992" spans="2:2">
      <c r="B13992" s="10"/>
    </row>
    <row r="13993" spans="2:2">
      <c r="B13993" s="10"/>
    </row>
    <row r="13994" spans="2:2">
      <c r="B13994" s="10"/>
    </row>
    <row r="13995" spans="2:2">
      <c r="B13995" s="10"/>
    </row>
    <row r="13996" spans="2:2">
      <c r="B13996" s="10"/>
    </row>
    <row r="13997" spans="2:2">
      <c r="B13997" s="10"/>
    </row>
    <row r="13998" spans="2:2">
      <c r="B13998" s="10"/>
    </row>
    <row r="13999" spans="2:2">
      <c r="B13999" s="10"/>
    </row>
    <row r="14000" spans="2:2">
      <c r="B14000" s="10"/>
    </row>
    <row r="14001" spans="2:2">
      <c r="B14001" s="10"/>
    </row>
    <row r="14002" spans="2:2">
      <c r="B14002" s="10"/>
    </row>
    <row r="14003" spans="2:2">
      <c r="B14003" s="10"/>
    </row>
    <row r="14004" spans="2:2">
      <c r="B14004" s="10"/>
    </row>
    <row r="14005" spans="2:2">
      <c r="B14005" s="10"/>
    </row>
    <row r="14006" spans="2:2">
      <c r="B14006" s="10"/>
    </row>
    <row r="14007" spans="2:2">
      <c r="B14007" s="10"/>
    </row>
    <row r="14008" spans="2:2">
      <c r="B14008" s="10"/>
    </row>
    <row r="14009" spans="2:2">
      <c r="B14009" s="10"/>
    </row>
    <row r="14010" spans="2:2">
      <c r="B14010" s="10"/>
    </row>
    <row r="14011" spans="2:2">
      <c r="B14011" s="10"/>
    </row>
    <row r="14012" spans="2:2">
      <c r="B14012" s="10"/>
    </row>
    <row r="14013" spans="2:2">
      <c r="B14013" s="10"/>
    </row>
    <row r="14014" spans="2:2">
      <c r="B14014" s="10"/>
    </row>
    <row r="14015" spans="2:2">
      <c r="B14015" s="10"/>
    </row>
    <row r="14016" spans="2:2">
      <c r="B14016" s="10"/>
    </row>
    <row r="14017" spans="2:2">
      <c r="B14017" s="10"/>
    </row>
    <row r="14018" spans="2:2">
      <c r="B14018" s="10"/>
    </row>
    <row r="14019" spans="2:2">
      <c r="B14019" s="10"/>
    </row>
    <row r="14020" spans="2:2">
      <c r="B14020" s="10"/>
    </row>
    <row r="14021" spans="2:2">
      <c r="B14021" s="10"/>
    </row>
    <row r="14022" spans="2:2">
      <c r="B14022" s="10"/>
    </row>
    <row r="14023" spans="2:2">
      <c r="B14023" s="10"/>
    </row>
    <row r="14024" spans="2:2">
      <c r="B14024" s="10"/>
    </row>
    <row r="14025" spans="2:2">
      <c r="B14025" s="10"/>
    </row>
    <row r="14026" spans="2:2">
      <c r="B14026" s="10"/>
    </row>
    <row r="14027" spans="2:2">
      <c r="B14027" s="10"/>
    </row>
    <row r="14028" spans="2:2">
      <c r="B14028" s="10"/>
    </row>
    <row r="14029" spans="2:2">
      <c r="B14029" s="10"/>
    </row>
    <row r="14030" spans="2:2">
      <c r="B14030" s="10"/>
    </row>
    <row r="14031" spans="2:2">
      <c r="B14031" s="10"/>
    </row>
    <row r="14032" spans="2:2">
      <c r="B14032" s="10"/>
    </row>
    <row r="14033" spans="2:2">
      <c r="B14033" s="10"/>
    </row>
    <row r="14034" spans="2:2">
      <c r="B14034" s="10"/>
    </row>
    <row r="14035" spans="2:2">
      <c r="B14035" s="10"/>
    </row>
    <row r="14036" spans="2:2">
      <c r="B14036" s="10"/>
    </row>
    <row r="14037" spans="2:2">
      <c r="B14037" s="10"/>
    </row>
    <row r="14038" spans="2:2">
      <c r="B14038" s="10"/>
    </row>
    <row r="14039" spans="2:2">
      <c r="B14039" s="10"/>
    </row>
    <row r="14040" spans="2:2">
      <c r="B14040" s="10"/>
    </row>
    <row r="14041" spans="2:2">
      <c r="B14041" s="10"/>
    </row>
    <row r="14042" spans="2:2">
      <c r="B14042" s="10"/>
    </row>
    <row r="14043" spans="2:2">
      <c r="B14043" s="10"/>
    </row>
    <row r="14044" spans="2:2">
      <c r="B14044" s="10"/>
    </row>
    <row r="14045" spans="2:2">
      <c r="B14045" s="10"/>
    </row>
    <row r="14046" spans="2:2">
      <c r="B14046" s="10"/>
    </row>
    <row r="14047" spans="2:2">
      <c r="B14047" s="10"/>
    </row>
    <row r="14048" spans="2:2">
      <c r="B14048" s="10"/>
    </row>
    <row r="14049" spans="2:2">
      <c r="B14049" s="10"/>
    </row>
    <row r="14050" spans="2:2">
      <c r="B14050" s="10"/>
    </row>
    <row r="14051" spans="2:2">
      <c r="B14051" s="10"/>
    </row>
    <row r="14052" spans="2:2">
      <c r="B14052" s="10"/>
    </row>
    <row r="14053" spans="2:2">
      <c r="B14053" s="10"/>
    </row>
    <row r="14054" spans="2:2">
      <c r="B14054" s="10"/>
    </row>
    <row r="14055" spans="2:2">
      <c r="B14055" s="10"/>
    </row>
    <row r="14056" spans="2:2">
      <c r="B14056" s="10"/>
    </row>
    <row r="14057" spans="2:2">
      <c r="B14057" s="10"/>
    </row>
    <row r="14058" spans="2:2">
      <c r="B14058" s="10"/>
    </row>
    <row r="14059" spans="2:2">
      <c r="B14059" s="10"/>
    </row>
    <row r="14060" spans="2:2">
      <c r="B14060" s="10"/>
    </row>
    <row r="14061" spans="2:2">
      <c r="B14061" s="10"/>
    </row>
    <row r="14062" spans="2:2">
      <c r="B14062" s="10"/>
    </row>
    <row r="14063" spans="2:2">
      <c r="B14063" s="10"/>
    </row>
    <row r="14064" spans="2:2">
      <c r="B14064" s="10"/>
    </row>
    <row r="14065" spans="2:2">
      <c r="B14065" s="10"/>
    </row>
    <row r="14066" spans="2:2">
      <c r="B14066" s="10"/>
    </row>
    <row r="14067" spans="2:2">
      <c r="B14067" s="10"/>
    </row>
    <row r="14068" spans="2:2">
      <c r="B14068" s="10"/>
    </row>
    <row r="14069" spans="2:2">
      <c r="B14069" s="10"/>
    </row>
    <row r="14070" spans="2:2">
      <c r="B14070" s="10"/>
    </row>
    <row r="14071" spans="2:2">
      <c r="B14071" s="10"/>
    </row>
    <row r="14072" spans="2:2">
      <c r="B14072" s="10"/>
    </row>
    <row r="14073" spans="2:2">
      <c r="B14073" s="10"/>
    </row>
    <row r="14074" spans="2:2">
      <c r="B14074" s="10"/>
    </row>
    <row r="14075" spans="2:2">
      <c r="B14075" s="10"/>
    </row>
    <row r="14076" spans="2:2">
      <c r="B14076" s="10"/>
    </row>
    <row r="14077" spans="2:2">
      <c r="B14077" s="10"/>
    </row>
    <row r="14078" spans="2:2">
      <c r="B14078" s="10"/>
    </row>
    <row r="14079" spans="2:2">
      <c r="B14079" s="10"/>
    </row>
    <row r="14080" spans="2:2">
      <c r="B14080" s="10"/>
    </row>
    <row r="14081" spans="2:2">
      <c r="B14081" s="10"/>
    </row>
    <row r="14082" spans="2:2">
      <c r="B14082" s="10"/>
    </row>
    <row r="14083" spans="2:2">
      <c r="B14083" s="10"/>
    </row>
    <row r="14084" spans="2:2">
      <c r="B14084" s="10"/>
    </row>
    <row r="14085" spans="2:2">
      <c r="B14085" s="10"/>
    </row>
    <row r="14086" spans="2:2">
      <c r="B14086" s="10"/>
    </row>
    <row r="14087" spans="2:2">
      <c r="B14087" s="10"/>
    </row>
    <row r="14088" spans="2:2">
      <c r="B14088" s="10"/>
    </row>
    <row r="14089" spans="2:2">
      <c r="B14089" s="10"/>
    </row>
    <row r="14090" spans="2:2">
      <c r="B14090" s="10"/>
    </row>
    <row r="14091" spans="2:2">
      <c r="B14091" s="10"/>
    </row>
    <row r="14092" spans="2:2">
      <c r="B14092" s="10"/>
    </row>
    <row r="14093" spans="2:2">
      <c r="B14093" s="10"/>
    </row>
    <row r="14094" spans="2:2">
      <c r="B14094" s="10"/>
    </row>
    <row r="14095" spans="2:2">
      <c r="B14095" s="10"/>
    </row>
    <row r="14096" spans="2:2">
      <c r="B14096" s="10"/>
    </row>
    <row r="14097" spans="2:2">
      <c r="B14097" s="10"/>
    </row>
    <row r="14098" spans="2:2">
      <c r="B14098" s="10"/>
    </row>
    <row r="14099" spans="2:2">
      <c r="B14099" s="10"/>
    </row>
    <row r="14100" spans="2:2">
      <c r="B14100" s="10"/>
    </row>
    <row r="14101" spans="2:2">
      <c r="B14101" s="10"/>
    </row>
    <row r="14102" spans="2:2">
      <c r="B14102" s="10"/>
    </row>
    <row r="14103" spans="2:2">
      <c r="B14103" s="10"/>
    </row>
    <row r="14104" spans="2:2">
      <c r="B14104" s="10"/>
    </row>
    <row r="14105" spans="2:2">
      <c r="B14105" s="10"/>
    </row>
    <row r="14106" spans="2:2">
      <c r="B14106" s="10"/>
    </row>
    <row r="14107" spans="2:2">
      <c r="B14107" s="10"/>
    </row>
    <row r="14108" spans="2:2">
      <c r="B14108" s="10"/>
    </row>
    <row r="14109" spans="2:2">
      <c r="B14109" s="10"/>
    </row>
    <row r="14110" spans="2:2">
      <c r="B14110" s="10"/>
    </row>
    <row r="14111" spans="2:2">
      <c r="B14111" s="10"/>
    </row>
    <row r="14112" spans="2:2">
      <c r="B14112" s="10"/>
    </row>
    <row r="14113" spans="2:2">
      <c r="B14113" s="10"/>
    </row>
    <row r="14114" spans="2:2">
      <c r="B14114" s="10"/>
    </row>
    <row r="14115" spans="2:2">
      <c r="B14115" s="10"/>
    </row>
    <row r="14116" spans="2:2">
      <c r="B14116" s="10"/>
    </row>
    <row r="14117" spans="2:2">
      <c r="B14117" s="10"/>
    </row>
    <row r="14118" spans="2:2">
      <c r="B14118" s="10"/>
    </row>
    <row r="14119" spans="2:2">
      <c r="B14119" s="10"/>
    </row>
    <row r="14120" spans="2:2">
      <c r="B14120" s="10"/>
    </row>
    <row r="14121" spans="2:2">
      <c r="B14121" s="10"/>
    </row>
    <row r="14122" spans="2:2">
      <c r="B14122" s="10"/>
    </row>
    <row r="14123" spans="2:2">
      <c r="B14123" s="10"/>
    </row>
    <row r="14124" spans="2:2">
      <c r="B14124" s="10"/>
    </row>
    <row r="14125" spans="2:2">
      <c r="B14125" s="10"/>
    </row>
    <row r="14126" spans="2:2">
      <c r="B14126" s="10"/>
    </row>
    <row r="14127" spans="2:2">
      <c r="B14127" s="10"/>
    </row>
    <row r="14128" spans="2:2">
      <c r="B14128" s="10"/>
    </row>
    <row r="14129" spans="2:2">
      <c r="B14129" s="10"/>
    </row>
    <row r="14130" spans="2:2">
      <c r="B14130" s="10"/>
    </row>
    <row r="14131" spans="2:2">
      <c r="B14131" s="10"/>
    </row>
    <row r="14132" spans="2:2">
      <c r="B14132" s="10"/>
    </row>
    <row r="14133" spans="2:2">
      <c r="B14133" s="10"/>
    </row>
    <row r="14134" spans="2:2">
      <c r="B14134" s="10"/>
    </row>
    <row r="14135" spans="2:2">
      <c r="B14135" s="10"/>
    </row>
    <row r="14136" spans="2:2">
      <c r="B14136" s="10"/>
    </row>
    <row r="14137" spans="2:2">
      <c r="B14137" s="10"/>
    </row>
    <row r="14138" spans="2:2">
      <c r="B14138" s="10"/>
    </row>
    <row r="14139" spans="2:2">
      <c r="B14139" s="10"/>
    </row>
    <row r="14140" spans="2:2">
      <c r="B14140" s="10"/>
    </row>
    <row r="14141" spans="2:2">
      <c r="B14141" s="10"/>
    </row>
    <row r="14142" spans="2:2">
      <c r="B14142" s="10"/>
    </row>
    <row r="14143" spans="2:2">
      <c r="B14143" s="10"/>
    </row>
    <row r="14144" spans="2:2">
      <c r="B14144" s="10"/>
    </row>
    <row r="14145" spans="2:2">
      <c r="B14145" s="10"/>
    </row>
    <row r="14146" spans="2:2">
      <c r="B14146" s="10"/>
    </row>
    <row r="14147" spans="2:2">
      <c r="B14147" s="10"/>
    </row>
    <row r="14148" spans="2:2">
      <c r="B14148" s="10"/>
    </row>
    <row r="14149" spans="2:2">
      <c r="B14149" s="10"/>
    </row>
    <row r="14150" spans="2:2">
      <c r="B14150" s="10"/>
    </row>
    <row r="14151" spans="2:2">
      <c r="B14151" s="10"/>
    </row>
    <row r="14152" spans="2:2">
      <c r="B14152" s="10"/>
    </row>
    <row r="14153" spans="2:2">
      <c r="B14153" s="10"/>
    </row>
    <row r="14154" spans="2:2">
      <c r="B14154" s="10"/>
    </row>
    <row r="14155" spans="2:2">
      <c r="B14155" s="10"/>
    </row>
    <row r="14156" spans="2:2">
      <c r="B14156" s="10"/>
    </row>
    <row r="14157" spans="2:2">
      <c r="B14157" s="10"/>
    </row>
    <row r="14158" spans="2:2">
      <c r="B14158" s="10"/>
    </row>
    <row r="14159" spans="2:2">
      <c r="B14159" s="10"/>
    </row>
    <row r="14160" spans="2:2">
      <c r="B14160" s="10"/>
    </row>
    <row r="14161" spans="2:2">
      <c r="B14161" s="10"/>
    </row>
    <row r="14162" spans="2:2">
      <c r="B14162" s="10"/>
    </row>
    <row r="14163" spans="2:2">
      <c r="B14163" s="10"/>
    </row>
    <row r="14164" spans="2:2">
      <c r="B14164" s="10"/>
    </row>
    <row r="14165" spans="2:2">
      <c r="B14165" s="10"/>
    </row>
    <row r="14166" spans="2:2">
      <c r="B14166" s="10"/>
    </row>
    <row r="14167" spans="2:2">
      <c r="B14167" s="10"/>
    </row>
    <row r="14168" spans="2:2">
      <c r="B14168" s="10"/>
    </row>
    <row r="14169" spans="2:2">
      <c r="B14169" s="10"/>
    </row>
    <row r="14170" spans="2:2">
      <c r="B14170" s="10"/>
    </row>
    <row r="14171" spans="2:2">
      <c r="B14171" s="10"/>
    </row>
    <row r="14172" spans="2:2">
      <c r="B14172" s="10"/>
    </row>
    <row r="14173" spans="2:2">
      <c r="B14173" s="10"/>
    </row>
    <row r="14174" spans="2:2">
      <c r="B14174" s="10"/>
    </row>
    <row r="14175" spans="2:2">
      <c r="B14175" s="10"/>
    </row>
    <row r="14176" spans="2:2">
      <c r="B14176" s="10"/>
    </row>
    <row r="14177" spans="2:2">
      <c r="B14177" s="10"/>
    </row>
    <row r="14178" spans="2:2">
      <c r="B14178" s="10"/>
    </row>
    <row r="14179" spans="2:2">
      <c r="B14179" s="10"/>
    </row>
    <row r="14180" spans="2:2">
      <c r="B14180" s="10"/>
    </row>
    <row r="14181" spans="2:2">
      <c r="B14181" s="10"/>
    </row>
    <row r="14182" spans="2:2">
      <c r="B14182" s="10"/>
    </row>
    <row r="14183" spans="2:2">
      <c r="B14183" s="10"/>
    </row>
    <row r="14184" spans="2:2">
      <c r="B14184" s="10"/>
    </row>
    <row r="14185" spans="2:2">
      <c r="B14185" s="10"/>
    </row>
    <row r="14186" spans="2:2">
      <c r="B14186" s="10"/>
    </row>
    <row r="14187" spans="2:2">
      <c r="B14187" s="10"/>
    </row>
    <row r="14188" spans="2:2">
      <c r="B14188" s="10"/>
    </row>
    <row r="14189" spans="2:2">
      <c r="B14189" s="10"/>
    </row>
    <row r="14190" spans="2:2">
      <c r="B14190" s="10"/>
    </row>
    <row r="14191" spans="2:2">
      <c r="B14191" s="10"/>
    </row>
    <row r="14192" spans="2:2">
      <c r="B14192" s="10"/>
    </row>
    <row r="14193" spans="2:2">
      <c r="B14193" s="10"/>
    </row>
    <row r="14194" spans="2:2">
      <c r="B14194" s="10"/>
    </row>
    <row r="14195" spans="2:2">
      <c r="B14195" s="10"/>
    </row>
    <row r="14196" spans="2:2">
      <c r="B14196" s="10"/>
    </row>
    <row r="14197" spans="2:2">
      <c r="B14197" s="10"/>
    </row>
    <row r="14198" spans="2:2">
      <c r="B14198" s="10"/>
    </row>
    <row r="14199" spans="2:2">
      <c r="B14199" s="10"/>
    </row>
    <row r="14200" spans="2:2">
      <c r="B14200" s="10"/>
    </row>
    <row r="14201" spans="2:2">
      <c r="B14201" s="10"/>
    </row>
    <row r="14202" spans="2:2">
      <c r="B14202" s="10"/>
    </row>
    <row r="14203" spans="2:2">
      <c r="B14203" s="10"/>
    </row>
    <row r="14204" spans="2:2">
      <c r="B14204" s="10"/>
    </row>
    <row r="14205" spans="2:2">
      <c r="B14205" s="10"/>
    </row>
    <row r="14206" spans="2:2">
      <c r="B14206" s="10"/>
    </row>
    <row r="14207" spans="2:2">
      <c r="B14207" s="10"/>
    </row>
    <row r="14208" spans="2:2">
      <c r="B14208" s="10"/>
    </row>
    <row r="14209" spans="2:2">
      <c r="B14209" s="10"/>
    </row>
    <row r="14210" spans="2:2">
      <c r="B14210" s="10"/>
    </row>
    <row r="14211" spans="2:2">
      <c r="B14211" s="10"/>
    </row>
    <row r="14212" spans="2:2">
      <c r="B14212" s="10"/>
    </row>
    <row r="14213" spans="2:2">
      <c r="B14213" s="10"/>
    </row>
    <row r="14214" spans="2:2">
      <c r="B14214" s="10"/>
    </row>
    <row r="14215" spans="2:2">
      <c r="B14215" s="10"/>
    </row>
    <row r="14216" spans="2:2">
      <c r="B14216" s="10"/>
    </row>
    <row r="14217" spans="2:2">
      <c r="B14217" s="10"/>
    </row>
    <row r="14218" spans="2:2">
      <c r="B14218" s="10"/>
    </row>
    <row r="14219" spans="2:2">
      <c r="B14219" s="10"/>
    </row>
    <row r="14220" spans="2:2">
      <c r="B14220" s="10"/>
    </row>
    <row r="14221" spans="2:2">
      <c r="B14221" s="10"/>
    </row>
    <row r="14222" spans="2:2">
      <c r="B14222" s="10"/>
    </row>
    <row r="14223" spans="2:2">
      <c r="B14223" s="10"/>
    </row>
    <row r="14224" spans="2:2">
      <c r="B14224" s="10"/>
    </row>
    <row r="14225" spans="2:2">
      <c r="B14225" s="10"/>
    </row>
    <row r="14226" spans="2:2">
      <c r="B14226" s="10"/>
    </row>
    <row r="14227" spans="2:2">
      <c r="B14227" s="10"/>
    </row>
    <row r="14228" spans="2:2">
      <c r="B14228" s="10"/>
    </row>
    <row r="14229" spans="2:2">
      <c r="B14229" s="10"/>
    </row>
    <row r="14230" spans="2:2">
      <c r="B14230" s="10"/>
    </row>
    <row r="14231" spans="2:2">
      <c r="B14231" s="10"/>
    </row>
    <row r="14232" spans="2:2">
      <c r="B14232" s="10"/>
    </row>
    <row r="14233" spans="2:2">
      <c r="B14233" s="10"/>
    </row>
    <row r="14234" spans="2:2">
      <c r="B14234" s="10"/>
    </row>
    <row r="14235" spans="2:2">
      <c r="B14235" s="10"/>
    </row>
    <row r="14236" spans="2:2">
      <c r="B14236" s="10"/>
    </row>
    <row r="14237" spans="2:2">
      <c r="B14237" s="10"/>
    </row>
    <row r="14238" spans="2:2">
      <c r="B14238" s="10"/>
    </row>
    <row r="14239" spans="2:2">
      <c r="B14239" s="10"/>
    </row>
    <row r="14240" spans="2:2">
      <c r="B14240" s="10"/>
    </row>
    <row r="14241" spans="2:2">
      <c r="B14241" s="10"/>
    </row>
    <row r="14242" spans="2:2">
      <c r="B14242" s="10"/>
    </row>
    <row r="14243" spans="2:2">
      <c r="B14243" s="10"/>
    </row>
    <row r="14244" spans="2:2">
      <c r="B14244" s="10"/>
    </row>
    <row r="14245" spans="2:2">
      <c r="B14245" s="10"/>
    </row>
    <row r="14246" spans="2:2">
      <c r="B14246" s="10"/>
    </row>
    <row r="14247" spans="2:2">
      <c r="B14247" s="10"/>
    </row>
    <row r="14248" spans="2:2">
      <c r="B14248" s="10"/>
    </row>
    <row r="14249" spans="2:2">
      <c r="B14249" s="10"/>
    </row>
    <row r="14250" spans="2:2">
      <c r="B14250" s="10"/>
    </row>
    <row r="14251" spans="2:2">
      <c r="B14251" s="10"/>
    </row>
    <row r="14252" spans="2:2">
      <c r="B14252" s="10"/>
    </row>
    <row r="14253" spans="2:2">
      <c r="B14253" s="10"/>
    </row>
    <row r="14254" spans="2:2">
      <c r="B14254" s="10"/>
    </row>
    <row r="14255" spans="2:2">
      <c r="B14255" s="10"/>
    </row>
    <row r="14256" spans="2:2">
      <c r="B14256" s="10"/>
    </row>
    <row r="14257" spans="2:2">
      <c r="B14257" s="10"/>
    </row>
    <row r="14258" spans="2:2">
      <c r="B14258" s="10"/>
    </row>
    <row r="14259" spans="2:2">
      <c r="B14259" s="10"/>
    </row>
    <row r="14260" spans="2:2">
      <c r="B14260" s="10"/>
    </row>
    <row r="14261" spans="2:2">
      <c r="B14261" s="10"/>
    </row>
    <row r="14262" spans="2:2">
      <c r="B14262" s="10"/>
    </row>
    <row r="14263" spans="2:2">
      <c r="B14263" s="10"/>
    </row>
    <row r="14264" spans="2:2">
      <c r="B14264" s="10"/>
    </row>
    <row r="14265" spans="2:2">
      <c r="B14265" s="10"/>
    </row>
    <row r="14266" spans="2:2">
      <c r="B14266" s="10"/>
    </row>
    <row r="14267" spans="2:2">
      <c r="B14267" s="10"/>
    </row>
    <row r="14268" spans="2:2">
      <c r="B14268" s="10"/>
    </row>
    <row r="14269" spans="2:2">
      <c r="B14269" s="10"/>
    </row>
    <row r="14270" spans="2:2">
      <c r="B14270" s="10"/>
    </row>
    <row r="14271" spans="2:2">
      <c r="B14271" s="10"/>
    </row>
    <row r="14272" spans="2:2">
      <c r="B14272" s="10"/>
    </row>
    <row r="14273" spans="2:2">
      <c r="B14273" s="10"/>
    </row>
    <row r="14274" spans="2:2">
      <c r="B14274" s="10"/>
    </row>
    <row r="14275" spans="2:2">
      <c r="B14275" s="10"/>
    </row>
    <row r="14276" spans="2:2">
      <c r="B14276" s="10"/>
    </row>
    <row r="14277" spans="2:2">
      <c r="B14277" s="10"/>
    </row>
    <row r="14278" spans="2:2">
      <c r="B14278" s="10"/>
    </row>
    <row r="14279" spans="2:2">
      <c r="B14279" s="10"/>
    </row>
    <row r="14280" spans="2:2">
      <c r="B14280" s="10"/>
    </row>
    <row r="14281" spans="2:2">
      <c r="B14281" s="10"/>
    </row>
    <row r="14282" spans="2:2">
      <c r="B14282" s="10"/>
    </row>
    <row r="14283" spans="2:2">
      <c r="B14283" s="10"/>
    </row>
    <row r="14284" spans="2:2">
      <c r="B14284" s="10"/>
    </row>
    <row r="14285" spans="2:2">
      <c r="B14285" s="10"/>
    </row>
    <row r="14286" spans="2:2">
      <c r="B14286" s="10"/>
    </row>
    <row r="14287" spans="2:2">
      <c r="B14287" s="10"/>
    </row>
    <row r="14288" spans="2:2">
      <c r="B14288" s="10"/>
    </row>
    <row r="14289" spans="2:2">
      <c r="B14289" s="10"/>
    </row>
    <row r="14290" spans="2:2">
      <c r="B14290" s="10"/>
    </row>
    <row r="14291" spans="2:2">
      <c r="B14291" s="10"/>
    </row>
    <row r="14292" spans="2:2">
      <c r="B14292" s="10"/>
    </row>
    <row r="14293" spans="2:2">
      <c r="B14293" s="10"/>
    </row>
    <row r="14294" spans="2:2">
      <c r="B14294" s="10"/>
    </row>
    <row r="14295" spans="2:2">
      <c r="B14295" s="10"/>
    </row>
    <row r="14296" spans="2:2">
      <c r="B14296" s="10"/>
    </row>
    <row r="14297" spans="2:2">
      <c r="B14297" s="10"/>
    </row>
    <row r="14298" spans="2:2">
      <c r="B14298" s="10"/>
    </row>
    <row r="14299" spans="2:2">
      <c r="B14299" s="10"/>
    </row>
    <row r="14300" spans="2:2">
      <c r="B14300" s="10"/>
    </row>
    <row r="14301" spans="2:2">
      <c r="B14301" s="10"/>
    </row>
    <row r="14302" spans="2:2">
      <c r="B14302" s="10"/>
    </row>
    <row r="14303" spans="2:2">
      <c r="B14303" s="10"/>
    </row>
    <row r="14304" spans="2:2">
      <c r="B14304" s="10"/>
    </row>
    <row r="14305" spans="2:2">
      <c r="B14305" s="10"/>
    </row>
    <row r="14306" spans="2:2">
      <c r="B14306" s="10"/>
    </row>
    <row r="14307" spans="2:2">
      <c r="B14307" s="10"/>
    </row>
    <row r="14308" spans="2:2">
      <c r="B14308" s="10"/>
    </row>
    <row r="14309" spans="2:2">
      <c r="B14309" s="10"/>
    </row>
    <row r="14310" spans="2:2">
      <c r="B14310" s="10"/>
    </row>
    <row r="14311" spans="2:2">
      <c r="B14311" s="10"/>
    </row>
    <row r="14312" spans="2:2">
      <c r="B14312" s="10"/>
    </row>
    <row r="14313" spans="2:2">
      <c r="B14313" s="10"/>
    </row>
    <row r="14314" spans="2:2">
      <c r="B14314" s="10"/>
    </row>
    <row r="14315" spans="2:2">
      <c r="B14315" s="10"/>
    </row>
    <row r="14316" spans="2:2">
      <c r="B14316" s="10"/>
    </row>
    <row r="14317" spans="2:2">
      <c r="B14317" s="10"/>
    </row>
    <row r="14318" spans="2:2">
      <c r="B14318" s="10"/>
    </row>
    <row r="14319" spans="2:2">
      <c r="B14319" s="10"/>
    </row>
    <row r="14320" spans="2:2">
      <c r="B14320" s="10"/>
    </row>
    <row r="14321" spans="2:2">
      <c r="B14321" s="10"/>
    </row>
    <row r="14322" spans="2:2">
      <c r="B14322" s="10"/>
    </row>
    <row r="14323" spans="2:2">
      <c r="B14323" s="10"/>
    </row>
    <row r="14324" spans="2:2">
      <c r="B14324" s="10"/>
    </row>
    <row r="14325" spans="2:2">
      <c r="B14325" s="10"/>
    </row>
    <row r="14326" spans="2:2">
      <c r="B14326" s="10"/>
    </row>
    <row r="14327" spans="2:2">
      <c r="B14327" s="10"/>
    </row>
    <row r="14328" spans="2:2">
      <c r="B14328" s="10"/>
    </row>
    <row r="14329" spans="2:2">
      <c r="B14329" s="10"/>
    </row>
    <row r="14330" spans="2:2">
      <c r="B14330" s="10"/>
    </row>
    <row r="14331" spans="2:2">
      <c r="B14331" s="10"/>
    </row>
    <row r="14332" spans="2:2">
      <c r="B14332" s="10"/>
    </row>
    <row r="14333" spans="2:2">
      <c r="B14333" s="10"/>
    </row>
    <row r="14334" spans="2:2">
      <c r="B14334" s="10"/>
    </row>
    <row r="14335" spans="2:2">
      <c r="B14335" s="10"/>
    </row>
    <row r="14336" spans="2:2">
      <c r="B14336" s="10"/>
    </row>
    <row r="14337" spans="2:2">
      <c r="B14337" s="10"/>
    </row>
    <row r="14338" spans="2:2">
      <c r="B14338" s="10"/>
    </row>
    <row r="14339" spans="2:2">
      <c r="B14339" s="10"/>
    </row>
    <row r="14340" spans="2:2">
      <c r="B14340" s="10"/>
    </row>
    <row r="14341" spans="2:2">
      <c r="B14341" s="10"/>
    </row>
    <row r="14342" spans="2:2">
      <c r="B14342" s="10"/>
    </row>
    <row r="14343" spans="2:2">
      <c r="B14343" s="10"/>
    </row>
    <row r="14344" spans="2:2">
      <c r="B14344" s="10"/>
    </row>
    <row r="14345" spans="2:2">
      <c r="B14345" s="10"/>
    </row>
    <row r="14346" spans="2:2">
      <c r="B14346" s="10"/>
    </row>
    <row r="14347" spans="2:2">
      <c r="B14347" s="10"/>
    </row>
    <row r="14348" spans="2:2">
      <c r="B14348" s="10"/>
    </row>
    <row r="14349" spans="2:2">
      <c r="B14349" s="10"/>
    </row>
    <row r="14350" spans="2:2">
      <c r="B14350" s="10"/>
    </row>
    <row r="14351" spans="2:2">
      <c r="B14351" s="10"/>
    </row>
    <row r="14352" spans="2:2">
      <c r="B14352" s="10"/>
    </row>
    <row r="14353" spans="2:2">
      <c r="B14353" s="10"/>
    </row>
    <row r="14354" spans="2:2">
      <c r="B14354" s="10"/>
    </row>
    <row r="14355" spans="2:2">
      <c r="B14355" s="10"/>
    </row>
    <row r="14356" spans="2:2">
      <c r="B14356" s="10"/>
    </row>
    <row r="14357" spans="2:2">
      <c r="B14357" s="10"/>
    </row>
    <row r="14358" spans="2:2">
      <c r="B14358" s="10"/>
    </row>
    <row r="14359" spans="2:2">
      <c r="B14359" s="10"/>
    </row>
    <row r="14360" spans="2:2">
      <c r="B14360" s="10"/>
    </row>
    <row r="14361" spans="2:2">
      <c r="B14361" s="10"/>
    </row>
    <row r="14362" spans="2:2">
      <c r="B14362" s="10"/>
    </row>
    <row r="14363" spans="2:2">
      <c r="B14363" s="10"/>
    </row>
    <row r="14364" spans="2:2">
      <c r="B14364" s="10"/>
    </row>
    <row r="14365" spans="2:2">
      <c r="B14365" s="10"/>
    </row>
    <row r="14366" spans="2:2">
      <c r="B14366" s="10"/>
    </row>
    <row r="14367" spans="2:2">
      <c r="B14367" s="10"/>
    </row>
    <row r="14368" spans="2:2">
      <c r="B14368" s="10"/>
    </row>
    <row r="14369" spans="2:2">
      <c r="B14369" s="10"/>
    </row>
    <row r="14370" spans="2:2">
      <c r="B14370" s="10"/>
    </row>
    <row r="14371" spans="2:2">
      <c r="B14371" s="10"/>
    </row>
    <row r="14372" spans="2:2">
      <c r="B14372" s="10"/>
    </row>
    <row r="14373" spans="2:2">
      <c r="B14373" s="10"/>
    </row>
    <row r="14374" spans="2:2">
      <c r="B14374" s="10"/>
    </row>
    <row r="14375" spans="2:2">
      <c r="B14375" s="10"/>
    </row>
    <row r="14376" spans="2:2">
      <c r="B14376" s="10"/>
    </row>
    <row r="14377" spans="2:2">
      <c r="B14377" s="10"/>
    </row>
    <row r="14378" spans="2:2">
      <c r="B14378" s="10"/>
    </row>
    <row r="14379" spans="2:2">
      <c r="B14379" s="10"/>
    </row>
    <row r="14380" spans="2:2">
      <c r="B14380" s="10"/>
    </row>
    <row r="14381" spans="2:2">
      <c r="B14381" s="10"/>
    </row>
    <row r="14382" spans="2:2">
      <c r="B14382" s="10"/>
    </row>
    <row r="14383" spans="2:2">
      <c r="B14383" s="10"/>
    </row>
    <row r="14384" spans="2:2">
      <c r="B14384" s="10"/>
    </row>
    <row r="14385" spans="2:2">
      <c r="B14385" s="10"/>
    </row>
    <row r="14386" spans="2:2">
      <c r="B14386" s="10"/>
    </row>
    <row r="14387" spans="2:2">
      <c r="B14387" s="10"/>
    </row>
    <row r="14388" spans="2:2">
      <c r="B14388" s="10"/>
    </row>
    <row r="14389" spans="2:2">
      <c r="B14389" s="10"/>
    </row>
    <row r="14390" spans="2:2">
      <c r="B14390" s="10"/>
    </row>
    <row r="14391" spans="2:2">
      <c r="B14391" s="10"/>
    </row>
    <row r="14392" spans="2:2">
      <c r="B14392" s="10"/>
    </row>
    <row r="14393" spans="2:2">
      <c r="B14393" s="10"/>
    </row>
    <row r="14394" spans="2:2">
      <c r="B14394" s="10"/>
    </row>
    <row r="14395" spans="2:2">
      <c r="B14395" s="10"/>
    </row>
    <row r="14396" spans="2:2">
      <c r="B14396" s="10"/>
    </row>
    <row r="14397" spans="2:2">
      <c r="B14397" s="10"/>
    </row>
    <row r="14398" spans="2:2">
      <c r="B14398" s="10"/>
    </row>
    <row r="14399" spans="2:2">
      <c r="B14399" s="10"/>
    </row>
    <row r="14400" spans="2:2">
      <c r="B14400" s="10"/>
    </row>
    <row r="14401" spans="2:2">
      <c r="B14401" s="10"/>
    </row>
    <row r="14402" spans="2:2">
      <c r="B14402" s="10"/>
    </row>
    <row r="14403" spans="2:2">
      <c r="B14403" s="10"/>
    </row>
    <row r="14404" spans="2:2">
      <c r="B14404" s="10"/>
    </row>
    <row r="14405" spans="2:2">
      <c r="B14405" s="10"/>
    </row>
    <row r="14406" spans="2:2">
      <c r="B14406" s="10"/>
    </row>
    <row r="14407" spans="2:2">
      <c r="B14407" s="10"/>
    </row>
    <row r="14408" spans="2:2">
      <c r="B14408" s="10"/>
    </row>
    <row r="14409" spans="2:2">
      <c r="B14409" s="10"/>
    </row>
    <row r="14410" spans="2:2">
      <c r="B14410" s="10"/>
    </row>
    <row r="14411" spans="2:2">
      <c r="B14411" s="10"/>
    </row>
    <row r="14412" spans="2:2">
      <c r="B14412" s="10"/>
    </row>
    <row r="14413" spans="2:2">
      <c r="B14413" s="10"/>
    </row>
    <row r="14414" spans="2:2">
      <c r="B14414" s="10"/>
    </row>
    <row r="14415" spans="2:2">
      <c r="B14415" s="10"/>
    </row>
    <row r="14416" spans="2:2">
      <c r="B14416" s="10"/>
    </row>
    <row r="14417" spans="2:2">
      <c r="B14417" s="10"/>
    </row>
    <row r="14418" spans="2:2">
      <c r="B14418" s="10"/>
    </row>
    <row r="14419" spans="2:2">
      <c r="B14419" s="10"/>
    </row>
    <row r="14420" spans="2:2">
      <c r="B14420" s="10"/>
    </row>
    <row r="14421" spans="2:2">
      <c r="B14421" s="10"/>
    </row>
    <row r="14422" spans="2:2">
      <c r="B14422" s="10"/>
    </row>
    <row r="14423" spans="2:2">
      <c r="B14423" s="10"/>
    </row>
    <row r="14424" spans="2:2">
      <c r="B14424" s="10"/>
    </row>
    <row r="14425" spans="2:2">
      <c r="B14425" s="10"/>
    </row>
    <row r="14426" spans="2:2">
      <c r="B14426" s="10"/>
    </row>
    <row r="14427" spans="2:2">
      <c r="B14427" s="10"/>
    </row>
    <row r="14428" spans="2:2">
      <c r="B14428" s="10"/>
    </row>
    <row r="14429" spans="2:2">
      <c r="B14429" s="10"/>
    </row>
    <row r="14430" spans="2:2">
      <c r="B14430" s="10"/>
    </row>
    <row r="14431" spans="2:2">
      <c r="B14431" s="10"/>
    </row>
    <row r="14432" spans="2:2">
      <c r="B14432" s="10"/>
    </row>
    <row r="14433" spans="2:2">
      <c r="B14433" s="10"/>
    </row>
    <row r="14434" spans="2:2">
      <c r="B14434" s="10"/>
    </row>
    <row r="14435" spans="2:2">
      <c r="B14435" s="10"/>
    </row>
    <row r="14436" spans="2:2">
      <c r="B14436" s="10"/>
    </row>
    <row r="14437" spans="2:2">
      <c r="B14437" s="10"/>
    </row>
    <row r="14438" spans="2:2">
      <c r="B14438" s="10"/>
    </row>
    <row r="14439" spans="2:2">
      <c r="B14439" s="10"/>
    </row>
    <row r="14440" spans="2:2">
      <c r="B14440" s="10"/>
    </row>
    <row r="14441" spans="2:2">
      <c r="B14441" s="10"/>
    </row>
    <row r="14442" spans="2:2">
      <c r="B14442" s="10"/>
    </row>
    <row r="14443" spans="2:2">
      <c r="B14443" s="10"/>
    </row>
    <row r="14444" spans="2:2">
      <c r="B14444" s="10"/>
    </row>
    <row r="14445" spans="2:2">
      <c r="B14445" s="10"/>
    </row>
    <row r="14446" spans="2:2">
      <c r="B14446" s="10"/>
    </row>
    <row r="14447" spans="2:2">
      <c r="B14447" s="10"/>
    </row>
    <row r="14448" spans="2:2">
      <c r="B14448" s="10"/>
    </row>
    <row r="14449" spans="2:2">
      <c r="B14449" s="10"/>
    </row>
    <row r="14450" spans="2:2">
      <c r="B14450" s="10"/>
    </row>
    <row r="14451" spans="2:2">
      <c r="B14451" s="10"/>
    </row>
    <row r="14452" spans="2:2">
      <c r="B14452" s="10"/>
    </row>
    <row r="14453" spans="2:2">
      <c r="B14453" s="10"/>
    </row>
    <row r="14454" spans="2:2">
      <c r="B14454" s="10"/>
    </row>
    <row r="14455" spans="2:2">
      <c r="B14455" s="10"/>
    </row>
    <row r="14456" spans="2:2">
      <c r="B14456" s="10"/>
    </row>
    <row r="14457" spans="2:2">
      <c r="B14457" s="10"/>
    </row>
    <row r="14458" spans="2:2">
      <c r="B14458" s="10"/>
    </row>
    <row r="14459" spans="2:2">
      <c r="B14459" s="10"/>
    </row>
    <row r="14460" spans="2:2">
      <c r="B14460" s="10"/>
    </row>
    <row r="14461" spans="2:2">
      <c r="B14461" s="10"/>
    </row>
    <row r="14462" spans="2:2">
      <c r="B14462" s="10"/>
    </row>
    <row r="14463" spans="2:2">
      <c r="B14463" s="10"/>
    </row>
    <row r="14464" spans="2:2">
      <c r="B14464" s="10"/>
    </row>
    <row r="14465" spans="2:2">
      <c r="B14465" s="10"/>
    </row>
    <row r="14466" spans="2:2">
      <c r="B14466" s="10"/>
    </row>
    <row r="14467" spans="2:2">
      <c r="B14467" s="10"/>
    </row>
    <row r="14468" spans="2:2">
      <c r="B14468" s="10"/>
    </row>
    <row r="14469" spans="2:2">
      <c r="B14469" s="10"/>
    </row>
    <row r="14470" spans="2:2">
      <c r="B14470" s="10"/>
    </row>
    <row r="14471" spans="2:2">
      <c r="B14471" s="10"/>
    </row>
    <row r="14472" spans="2:2">
      <c r="B14472" s="10"/>
    </row>
    <row r="14473" spans="2:2">
      <c r="B14473" s="10"/>
    </row>
    <row r="14474" spans="2:2">
      <c r="B14474" s="10"/>
    </row>
    <row r="14475" spans="2:2">
      <c r="B14475" s="10"/>
    </row>
    <row r="14476" spans="2:2">
      <c r="B14476" s="10"/>
    </row>
    <row r="14477" spans="2:2">
      <c r="B14477" s="10"/>
    </row>
    <row r="14478" spans="2:2">
      <c r="B14478" s="10"/>
    </row>
    <row r="14479" spans="2:2">
      <c r="B14479" s="10"/>
    </row>
    <row r="14480" spans="2:2">
      <c r="B14480" s="10"/>
    </row>
    <row r="14481" spans="2:2">
      <c r="B14481" s="10"/>
    </row>
    <row r="14482" spans="2:2">
      <c r="B14482" s="10"/>
    </row>
    <row r="14483" spans="2:2">
      <c r="B14483" s="10"/>
    </row>
    <row r="14484" spans="2:2">
      <c r="B14484" s="10"/>
    </row>
    <row r="14485" spans="2:2">
      <c r="B14485" s="10"/>
    </row>
    <row r="14486" spans="2:2">
      <c r="B14486" s="10"/>
    </row>
    <row r="14487" spans="2:2">
      <c r="B14487" s="10"/>
    </row>
    <row r="14488" spans="2:2">
      <c r="B14488" s="10"/>
    </row>
    <row r="14489" spans="2:2">
      <c r="B14489" s="10"/>
    </row>
    <row r="14490" spans="2:2">
      <c r="B14490" s="10"/>
    </row>
    <row r="14491" spans="2:2">
      <c r="B14491" s="10"/>
    </row>
    <row r="14492" spans="2:2">
      <c r="B14492" s="10"/>
    </row>
    <row r="14493" spans="2:2">
      <c r="B14493" s="10"/>
    </row>
    <row r="14494" spans="2:2">
      <c r="B14494" s="10"/>
    </row>
    <row r="14495" spans="2:2">
      <c r="B14495" s="10"/>
    </row>
    <row r="14496" spans="2:2">
      <c r="B14496" s="10"/>
    </row>
    <row r="14497" spans="2:2">
      <c r="B14497" s="10"/>
    </row>
    <row r="14498" spans="2:2">
      <c r="B14498" s="10"/>
    </row>
    <row r="14499" spans="2:2">
      <c r="B14499" s="10"/>
    </row>
    <row r="14500" spans="2:2">
      <c r="B14500" s="10"/>
    </row>
    <row r="14501" spans="2:2">
      <c r="B14501" s="10"/>
    </row>
    <row r="14502" spans="2:2">
      <c r="B14502" s="10"/>
    </row>
    <row r="14503" spans="2:2">
      <c r="B14503" s="10"/>
    </row>
    <row r="14504" spans="2:2">
      <c r="B14504" s="10"/>
    </row>
    <row r="14505" spans="2:2">
      <c r="B14505" s="10"/>
    </row>
    <row r="14506" spans="2:2">
      <c r="B14506" s="10"/>
    </row>
    <row r="14507" spans="2:2">
      <c r="B14507" s="10"/>
    </row>
    <row r="14508" spans="2:2">
      <c r="B14508" s="10"/>
    </row>
    <row r="14509" spans="2:2">
      <c r="B14509" s="10"/>
    </row>
    <row r="14510" spans="2:2">
      <c r="B14510" s="10"/>
    </row>
    <row r="14511" spans="2:2">
      <c r="B14511" s="10"/>
    </row>
    <row r="14512" spans="2:2">
      <c r="B14512" s="10"/>
    </row>
    <row r="14513" spans="2:2">
      <c r="B14513" s="10"/>
    </row>
    <row r="14514" spans="2:2">
      <c r="B14514" s="10"/>
    </row>
    <row r="14515" spans="2:2">
      <c r="B14515" s="10"/>
    </row>
    <row r="14516" spans="2:2">
      <c r="B14516" s="10"/>
    </row>
    <row r="14517" spans="2:2">
      <c r="B14517" s="10"/>
    </row>
    <row r="14518" spans="2:2">
      <c r="B14518" s="10"/>
    </row>
    <row r="14519" spans="2:2">
      <c r="B14519" s="10"/>
    </row>
    <row r="14520" spans="2:2">
      <c r="B14520" s="10"/>
    </row>
    <row r="14521" spans="2:2">
      <c r="B14521" s="10"/>
    </row>
    <row r="14522" spans="2:2">
      <c r="B14522" s="10"/>
    </row>
    <row r="14523" spans="2:2">
      <c r="B14523" s="10"/>
    </row>
    <row r="14524" spans="2:2">
      <c r="B14524" s="10"/>
    </row>
    <row r="14525" spans="2:2">
      <c r="B14525" s="10"/>
    </row>
    <row r="14526" spans="2:2">
      <c r="B14526" s="10"/>
    </row>
    <row r="14527" spans="2:2">
      <c r="B14527" s="10"/>
    </row>
    <row r="14528" spans="2:2">
      <c r="B14528" s="10"/>
    </row>
    <row r="14529" spans="2:2">
      <c r="B14529" s="10"/>
    </row>
    <row r="14530" spans="2:2">
      <c r="B14530" s="10"/>
    </row>
    <row r="14531" spans="2:2">
      <c r="B14531" s="10"/>
    </row>
    <row r="14532" spans="2:2">
      <c r="B14532" s="10"/>
    </row>
    <row r="14533" spans="2:2">
      <c r="B14533" s="10"/>
    </row>
    <row r="14534" spans="2:2">
      <c r="B14534" s="10"/>
    </row>
    <row r="14535" spans="2:2">
      <c r="B14535" s="10"/>
    </row>
    <row r="14536" spans="2:2">
      <c r="B14536" s="10"/>
    </row>
    <row r="14537" spans="2:2">
      <c r="B14537" s="10"/>
    </row>
    <row r="14538" spans="2:2">
      <c r="B14538" s="10"/>
    </row>
    <row r="14539" spans="2:2">
      <c r="B14539" s="10"/>
    </row>
    <row r="14540" spans="2:2">
      <c r="B14540" s="10"/>
    </row>
    <row r="14541" spans="2:2">
      <c r="B14541" s="10"/>
    </row>
    <row r="14542" spans="2:2">
      <c r="B14542" s="10"/>
    </row>
    <row r="14543" spans="2:2">
      <c r="B14543" s="10"/>
    </row>
    <row r="14544" spans="2:2">
      <c r="B14544" s="10"/>
    </row>
    <row r="14545" spans="2:2">
      <c r="B14545" s="10"/>
    </row>
    <row r="14546" spans="2:2">
      <c r="B14546" s="10"/>
    </row>
    <row r="14547" spans="2:2">
      <c r="B14547" s="10"/>
    </row>
    <row r="14548" spans="2:2">
      <c r="B14548" s="10"/>
    </row>
    <row r="14549" spans="2:2">
      <c r="B14549" s="10"/>
    </row>
    <row r="14550" spans="2:2">
      <c r="B14550" s="10"/>
    </row>
    <row r="14551" spans="2:2">
      <c r="B14551" s="10"/>
    </row>
    <row r="14552" spans="2:2">
      <c r="B14552" s="10"/>
    </row>
    <row r="14553" spans="2:2">
      <c r="B14553" s="10"/>
    </row>
    <row r="14554" spans="2:2">
      <c r="B14554" s="10"/>
    </row>
    <row r="14555" spans="2:2">
      <c r="B14555" s="10"/>
    </row>
    <row r="14556" spans="2:2">
      <c r="B14556" s="10"/>
    </row>
    <row r="14557" spans="2:2">
      <c r="B14557" s="10"/>
    </row>
    <row r="14558" spans="2:2">
      <c r="B14558" s="10"/>
    </row>
    <row r="14559" spans="2:2">
      <c r="B14559" s="10"/>
    </row>
    <row r="14560" spans="2:2">
      <c r="B14560" s="10"/>
    </row>
    <row r="14561" spans="2:2">
      <c r="B14561" s="10"/>
    </row>
    <row r="14562" spans="2:2">
      <c r="B14562" s="10"/>
    </row>
    <row r="14563" spans="2:2">
      <c r="B14563" s="10"/>
    </row>
    <row r="14564" spans="2:2">
      <c r="B14564" s="10"/>
    </row>
    <row r="14565" spans="2:2">
      <c r="B14565" s="10"/>
    </row>
    <row r="14566" spans="2:2">
      <c r="B14566" s="10"/>
    </row>
    <row r="14567" spans="2:2">
      <c r="B14567" s="10"/>
    </row>
    <row r="14568" spans="2:2">
      <c r="B14568" s="10"/>
    </row>
    <row r="14569" spans="2:2">
      <c r="B14569" s="10"/>
    </row>
    <row r="14570" spans="2:2">
      <c r="B14570" s="10"/>
    </row>
    <row r="14571" spans="2:2">
      <c r="B14571" s="10"/>
    </row>
    <row r="14572" spans="2:2">
      <c r="B14572" s="10"/>
    </row>
    <row r="14573" spans="2:2">
      <c r="B14573" s="10"/>
    </row>
    <row r="14574" spans="2:2">
      <c r="B14574" s="10"/>
    </row>
    <row r="14575" spans="2:2">
      <c r="B14575" s="10"/>
    </row>
    <row r="14576" spans="2:2">
      <c r="B14576" s="10"/>
    </row>
    <row r="14577" spans="2:2">
      <c r="B14577" s="10"/>
    </row>
    <row r="14578" spans="2:2">
      <c r="B14578" s="10"/>
    </row>
    <row r="14579" spans="2:2">
      <c r="B14579" s="10"/>
    </row>
    <row r="14580" spans="2:2">
      <c r="B14580" s="10"/>
    </row>
    <row r="14581" spans="2:2">
      <c r="B14581" s="10"/>
    </row>
    <row r="14582" spans="2:2">
      <c r="B14582" s="10"/>
    </row>
    <row r="14583" spans="2:2">
      <c r="B14583" s="10"/>
    </row>
    <row r="14584" spans="2:2">
      <c r="B14584" s="10"/>
    </row>
    <row r="14585" spans="2:2">
      <c r="B14585" s="10"/>
    </row>
    <row r="14586" spans="2:2">
      <c r="B14586" s="10"/>
    </row>
    <row r="14587" spans="2:2">
      <c r="B14587" s="10"/>
    </row>
    <row r="14588" spans="2:2">
      <c r="B14588" s="10"/>
    </row>
    <row r="14589" spans="2:2">
      <c r="B14589" s="10"/>
    </row>
    <row r="14590" spans="2:2">
      <c r="B14590" s="10"/>
    </row>
    <row r="14591" spans="2:2">
      <c r="B14591" s="10"/>
    </row>
    <row r="14592" spans="2:2">
      <c r="B14592" s="10"/>
    </row>
    <row r="14593" spans="2:2">
      <c r="B14593" s="10"/>
    </row>
    <row r="14594" spans="2:2">
      <c r="B14594" s="10"/>
    </row>
    <row r="14595" spans="2:2">
      <c r="B14595" s="10"/>
    </row>
    <row r="14596" spans="2:2">
      <c r="B14596" s="10"/>
    </row>
    <row r="14597" spans="2:2">
      <c r="B14597" s="10"/>
    </row>
    <row r="14598" spans="2:2">
      <c r="B14598" s="10"/>
    </row>
    <row r="14599" spans="2:2">
      <c r="B14599" s="10"/>
    </row>
    <row r="14600" spans="2:2">
      <c r="B14600" s="10"/>
    </row>
    <row r="14601" spans="2:2">
      <c r="B14601" s="10"/>
    </row>
    <row r="14602" spans="2:2">
      <c r="B14602" s="10"/>
    </row>
    <row r="14603" spans="2:2">
      <c r="B14603" s="10"/>
    </row>
    <row r="14604" spans="2:2">
      <c r="B14604" s="10"/>
    </row>
    <row r="14605" spans="2:2">
      <c r="B14605" s="10"/>
    </row>
    <row r="14606" spans="2:2">
      <c r="B14606" s="10"/>
    </row>
    <row r="14607" spans="2:2">
      <c r="B14607" s="10"/>
    </row>
    <row r="14608" spans="2:2">
      <c r="B14608" s="10"/>
    </row>
    <row r="14609" spans="2:2">
      <c r="B14609" s="10"/>
    </row>
    <row r="14610" spans="2:2">
      <c r="B14610" s="10"/>
    </row>
    <row r="14611" spans="2:2">
      <c r="B14611" s="10"/>
    </row>
    <row r="14612" spans="2:2">
      <c r="B14612" s="10"/>
    </row>
    <row r="14613" spans="2:2">
      <c r="B14613" s="10"/>
    </row>
    <row r="14614" spans="2:2">
      <c r="B14614" s="10"/>
    </row>
    <row r="14615" spans="2:2">
      <c r="B14615" s="10"/>
    </row>
    <row r="14616" spans="2:2">
      <c r="B14616" s="10"/>
    </row>
    <row r="14617" spans="2:2">
      <c r="B14617" s="10"/>
    </row>
    <row r="14618" spans="2:2">
      <c r="B14618" s="10"/>
    </row>
    <row r="14619" spans="2:2">
      <c r="B14619" s="10"/>
    </row>
    <row r="14620" spans="2:2">
      <c r="B14620" s="10"/>
    </row>
    <row r="14621" spans="2:2">
      <c r="B14621" s="10"/>
    </row>
    <row r="14622" spans="2:2">
      <c r="B14622" s="10"/>
    </row>
    <row r="14623" spans="2:2">
      <c r="B14623" s="10"/>
    </row>
    <row r="14624" spans="2:2">
      <c r="B14624" s="10"/>
    </row>
    <row r="14625" spans="2:2">
      <c r="B14625" s="10"/>
    </row>
    <row r="14626" spans="2:2">
      <c r="B14626" s="10"/>
    </row>
    <row r="14627" spans="2:2">
      <c r="B14627" s="10"/>
    </row>
    <row r="14628" spans="2:2">
      <c r="B14628" s="10"/>
    </row>
    <row r="14629" spans="2:2">
      <c r="B14629" s="10"/>
    </row>
    <row r="14630" spans="2:2">
      <c r="B14630" s="10"/>
    </row>
    <row r="14631" spans="2:2">
      <c r="B14631" s="10"/>
    </row>
    <row r="14632" spans="2:2">
      <c r="B14632" s="10"/>
    </row>
    <row r="14633" spans="2:2">
      <c r="B14633" s="10"/>
    </row>
    <row r="14634" spans="2:2">
      <c r="B14634" s="10"/>
    </row>
    <row r="14635" spans="2:2">
      <c r="B14635" s="10"/>
    </row>
    <row r="14636" spans="2:2">
      <c r="B14636" s="10"/>
    </row>
    <row r="14637" spans="2:2">
      <c r="B14637" s="10"/>
    </row>
    <row r="14638" spans="2:2">
      <c r="B14638" s="10"/>
    </row>
    <row r="14639" spans="2:2">
      <c r="B14639" s="10"/>
    </row>
    <row r="14640" spans="2:2">
      <c r="B14640" s="10"/>
    </row>
    <row r="14641" spans="2:2">
      <c r="B14641" s="10"/>
    </row>
    <row r="14642" spans="2:2">
      <c r="B14642" s="10"/>
    </row>
    <row r="14643" spans="2:2">
      <c r="B14643" s="10"/>
    </row>
    <row r="14644" spans="2:2">
      <c r="B14644" s="10"/>
    </row>
    <row r="14645" spans="2:2">
      <c r="B14645" s="10"/>
    </row>
    <row r="14646" spans="2:2">
      <c r="B14646" s="10"/>
    </row>
    <row r="14647" spans="2:2">
      <c r="B14647" s="10"/>
    </row>
    <row r="14648" spans="2:2">
      <c r="B14648" s="10"/>
    </row>
    <row r="14649" spans="2:2">
      <c r="B14649" s="10"/>
    </row>
    <row r="14650" spans="2:2">
      <c r="B14650" s="10"/>
    </row>
    <row r="14651" spans="2:2">
      <c r="B14651" s="10"/>
    </row>
    <row r="14652" spans="2:2">
      <c r="B14652" s="10"/>
    </row>
    <row r="14653" spans="2:2">
      <c r="B14653" s="10"/>
    </row>
    <row r="14654" spans="2:2">
      <c r="B14654" s="10"/>
    </row>
    <row r="14655" spans="2:2">
      <c r="B14655" s="10"/>
    </row>
    <row r="14656" spans="2:2">
      <c r="B14656" s="10"/>
    </row>
    <row r="14657" spans="2:2">
      <c r="B14657" s="10"/>
    </row>
    <row r="14658" spans="2:2">
      <c r="B14658" s="10"/>
    </row>
    <row r="14659" spans="2:2">
      <c r="B14659" s="10"/>
    </row>
    <row r="14660" spans="2:2">
      <c r="B14660" s="10"/>
    </row>
    <row r="14661" spans="2:2">
      <c r="B14661" s="10"/>
    </row>
    <row r="14662" spans="2:2">
      <c r="B14662" s="10"/>
    </row>
    <row r="14663" spans="2:2">
      <c r="B14663" s="10"/>
    </row>
    <row r="14664" spans="2:2">
      <c r="B14664" s="10"/>
    </row>
    <row r="14665" spans="2:2">
      <c r="B14665" s="10"/>
    </row>
    <row r="14666" spans="2:2">
      <c r="B14666" s="10"/>
    </row>
    <row r="14667" spans="2:2">
      <c r="B14667" s="10"/>
    </row>
    <row r="14668" spans="2:2">
      <c r="B14668" s="10"/>
    </row>
    <row r="14669" spans="2:2">
      <c r="B14669" s="10"/>
    </row>
    <row r="14670" spans="2:2">
      <c r="B14670" s="10"/>
    </row>
    <row r="14671" spans="2:2">
      <c r="B14671" s="10"/>
    </row>
    <row r="14672" spans="2:2">
      <c r="B14672" s="10"/>
    </row>
    <row r="14673" spans="2:2">
      <c r="B14673" s="10"/>
    </row>
    <row r="14674" spans="2:2">
      <c r="B14674" s="10"/>
    </row>
    <row r="14675" spans="2:2">
      <c r="B14675" s="10"/>
    </row>
    <row r="14676" spans="2:2">
      <c r="B14676" s="10"/>
    </row>
    <row r="14677" spans="2:2">
      <c r="B14677" s="10"/>
    </row>
    <row r="14678" spans="2:2">
      <c r="B14678" s="10"/>
    </row>
    <row r="14679" spans="2:2">
      <c r="B14679" s="10"/>
    </row>
    <row r="14680" spans="2:2">
      <c r="B14680" s="10"/>
    </row>
    <row r="14681" spans="2:2">
      <c r="B14681" s="10"/>
    </row>
    <row r="14682" spans="2:2">
      <c r="B14682" s="10"/>
    </row>
    <row r="14683" spans="2:2">
      <c r="B14683" s="10"/>
    </row>
    <row r="14684" spans="2:2">
      <c r="B14684" s="10"/>
    </row>
    <row r="14685" spans="2:2">
      <c r="B14685" s="10"/>
    </row>
    <row r="14686" spans="2:2">
      <c r="B14686" s="10"/>
    </row>
    <row r="14687" spans="2:2">
      <c r="B14687" s="10"/>
    </row>
    <row r="14688" spans="2:2">
      <c r="B14688" s="10"/>
    </row>
    <row r="14689" spans="2:2">
      <c r="B14689" s="10"/>
    </row>
    <row r="14690" spans="2:2">
      <c r="B14690" s="10"/>
    </row>
    <row r="14691" spans="2:2">
      <c r="B14691" s="10"/>
    </row>
    <row r="14692" spans="2:2">
      <c r="B14692" s="10"/>
    </row>
    <row r="14693" spans="2:2">
      <c r="B14693" s="10"/>
    </row>
    <row r="14694" spans="2:2">
      <c r="B14694" s="10"/>
    </row>
    <row r="14695" spans="2:2">
      <c r="B14695" s="10"/>
    </row>
    <row r="14696" spans="2:2">
      <c r="B14696" s="10"/>
    </row>
    <row r="14697" spans="2:2">
      <c r="B14697" s="10"/>
    </row>
    <row r="14698" spans="2:2">
      <c r="B14698" s="10"/>
    </row>
    <row r="14699" spans="2:2">
      <c r="B14699" s="10"/>
    </row>
    <row r="14700" spans="2:2">
      <c r="B14700" s="10"/>
    </row>
    <row r="14701" spans="2:2">
      <c r="B14701" s="10"/>
    </row>
    <row r="14702" spans="2:2">
      <c r="B14702" s="10"/>
    </row>
    <row r="14703" spans="2:2">
      <c r="B14703" s="10"/>
    </row>
    <row r="14704" spans="2:2">
      <c r="B14704" s="10"/>
    </row>
    <row r="14705" spans="2:2">
      <c r="B14705" s="10"/>
    </row>
    <row r="14706" spans="2:2">
      <c r="B14706" s="10"/>
    </row>
    <row r="14707" spans="2:2">
      <c r="B14707" s="10"/>
    </row>
    <row r="14708" spans="2:2">
      <c r="B14708" s="10"/>
    </row>
    <row r="14709" spans="2:2">
      <c r="B14709" s="10"/>
    </row>
    <row r="14710" spans="2:2">
      <c r="B14710" s="10"/>
    </row>
    <row r="14711" spans="2:2">
      <c r="B14711" s="10"/>
    </row>
    <row r="14712" spans="2:2">
      <c r="B14712" s="10"/>
    </row>
    <row r="14713" spans="2:2">
      <c r="B14713" s="10"/>
    </row>
    <row r="14714" spans="2:2">
      <c r="B14714" s="10"/>
    </row>
    <row r="14715" spans="2:2">
      <c r="B14715" s="10"/>
    </row>
    <row r="14716" spans="2:2">
      <c r="B14716" s="10"/>
    </row>
    <row r="14717" spans="2:2">
      <c r="B14717" s="10"/>
    </row>
    <row r="14718" spans="2:2">
      <c r="B14718" s="10"/>
    </row>
    <row r="14719" spans="2:2">
      <c r="B14719" s="10"/>
    </row>
    <row r="14720" spans="2:2">
      <c r="B14720" s="10"/>
    </row>
    <row r="14721" spans="2:2">
      <c r="B14721" s="10"/>
    </row>
    <row r="14722" spans="2:2">
      <c r="B14722" s="10"/>
    </row>
    <row r="14723" spans="2:2">
      <c r="B14723" s="10"/>
    </row>
    <row r="14724" spans="2:2">
      <c r="B14724" s="10"/>
    </row>
    <row r="14725" spans="2:2">
      <c r="B14725" s="10"/>
    </row>
    <row r="14726" spans="2:2">
      <c r="B14726" s="10"/>
    </row>
    <row r="14727" spans="2:2">
      <c r="B14727" s="10"/>
    </row>
    <row r="14728" spans="2:2">
      <c r="B14728" s="10"/>
    </row>
    <row r="14729" spans="2:2">
      <c r="B14729" s="10"/>
    </row>
    <row r="14730" spans="2:2">
      <c r="B14730" s="10"/>
    </row>
    <row r="14731" spans="2:2">
      <c r="B14731" s="10"/>
    </row>
    <row r="14732" spans="2:2">
      <c r="B14732" s="10"/>
    </row>
    <row r="14733" spans="2:2">
      <c r="B14733" s="10"/>
    </row>
    <row r="14734" spans="2:2">
      <c r="B14734" s="10"/>
    </row>
    <row r="14735" spans="2:2">
      <c r="B14735" s="10"/>
    </row>
    <row r="14736" spans="2:2">
      <c r="B14736" s="10"/>
    </row>
    <row r="14737" spans="2:2">
      <c r="B14737" s="10"/>
    </row>
    <row r="14738" spans="2:2">
      <c r="B14738" s="10"/>
    </row>
    <row r="14739" spans="2:2">
      <c r="B14739" s="10"/>
    </row>
    <row r="14740" spans="2:2">
      <c r="B14740" s="10"/>
    </row>
    <row r="14741" spans="2:2">
      <c r="B14741" s="10"/>
    </row>
    <row r="14742" spans="2:2">
      <c r="B14742" s="10"/>
    </row>
    <row r="14743" spans="2:2">
      <c r="B14743" s="10"/>
    </row>
    <row r="14744" spans="2:2">
      <c r="B14744" s="10"/>
    </row>
    <row r="14745" spans="2:2">
      <c r="B14745" s="10"/>
    </row>
    <row r="14746" spans="2:2">
      <c r="B14746" s="10"/>
    </row>
    <row r="14747" spans="2:2">
      <c r="B14747" s="10"/>
    </row>
    <row r="14748" spans="2:2">
      <c r="B14748" s="10"/>
    </row>
    <row r="14749" spans="2:2">
      <c r="B14749" s="10"/>
    </row>
    <row r="14750" spans="2:2">
      <c r="B14750" s="10"/>
    </row>
    <row r="14751" spans="2:2">
      <c r="B14751" s="10"/>
    </row>
    <row r="14752" spans="2:2">
      <c r="B14752" s="10"/>
    </row>
    <row r="14753" spans="2:2">
      <c r="B14753" s="10"/>
    </row>
    <row r="14754" spans="2:2">
      <c r="B14754" s="10"/>
    </row>
    <row r="14755" spans="2:2">
      <c r="B14755" s="10"/>
    </row>
    <row r="14756" spans="2:2">
      <c r="B14756" s="10"/>
    </row>
    <row r="14757" spans="2:2">
      <c r="B14757" s="10"/>
    </row>
    <row r="14758" spans="2:2">
      <c r="B14758" s="10"/>
    </row>
    <row r="14759" spans="2:2">
      <c r="B14759" s="10"/>
    </row>
    <row r="14760" spans="2:2">
      <c r="B14760" s="10"/>
    </row>
    <row r="14761" spans="2:2">
      <c r="B14761" s="10"/>
    </row>
    <row r="14762" spans="2:2">
      <c r="B14762" s="10"/>
    </row>
    <row r="14763" spans="2:2">
      <c r="B14763" s="10"/>
    </row>
    <row r="14764" spans="2:2">
      <c r="B14764" s="10"/>
    </row>
    <row r="14765" spans="2:2">
      <c r="B14765" s="10"/>
    </row>
    <row r="14766" spans="2:2">
      <c r="B14766" s="10"/>
    </row>
    <row r="14767" spans="2:2">
      <c r="B14767" s="10"/>
    </row>
    <row r="14768" spans="2:2">
      <c r="B14768" s="10"/>
    </row>
    <row r="14769" spans="2:2">
      <c r="B14769" s="10"/>
    </row>
    <row r="14770" spans="2:2">
      <c r="B14770" s="10"/>
    </row>
    <row r="14771" spans="2:2">
      <c r="B14771" s="10"/>
    </row>
    <row r="14772" spans="2:2">
      <c r="B14772" s="10"/>
    </row>
    <row r="14773" spans="2:2">
      <c r="B14773" s="10"/>
    </row>
    <row r="14774" spans="2:2">
      <c r="B14774" s="10"/>
    </row>
    <row r="14775" spans="2:2">
      <c r="B14775" s="10"/>
    </row>
    <row r="14776" spans="2:2">
      <c r="B14776" s="10"/>
    </row>
    <row r="14777" spans="2:2">
      <c r="B14777" s="10"/>
    </row>
    <row r="14778" spans="2:2">
      <c r="B14778" s="10"/>
    </row>
    <row r="14779" spans="2:2">
      <c r="B14779" s="10"/>
    </row>
    <row r="14780" spans="2:2">
      <c r="B14780" s="10"/>
    </row>
    <row r="14781" spans="2:2">
      <c r="B14781" s="10"/>
    </row>
    <row r="14782" spans="2:2">
      <c r="B14782" s="10"/>
    </row>
    <row r="14783" spans="2:2">
      <c r="B14783" s="10"/>
    </row>
    <row r="14784" spans="2:2">
      <c r="B14784" s="10"/>
    </row>
    <row r="14785" spans="2:2">
      <c r="B14785" s="10"/>
    </row>
    <row r="14786" spans="2:2">
      <c r="B14786" s="10"/>
    </row>
    <row r="14787" spans="2:2">
      <c r="B14787" s="10"/>
    </row>
    <row r="14788" spans="2:2">
      <c r="B14788" s="10"/>
    </row>
    <row r="14789" spans="2:2">
      <c r="B14789" s="10"/>
    </row>
    <row r="14790" spans="2:2">
      <c r="B14790" s="10"/>
    </row>
    <row r="14791" spans="2:2">
      <c r="B14791" s="10"/>
    </row>
    <row r="14792" spans="2:2">
      <c r="B14792" s="10"/>
    </row>
    <row r="14793" spans="2:2">
      <c r="B14793" s="10"/>
    </row>
    <row r="14794" spans="2:2">
      <c r="B14794" s="10"/>
    </row>
    <row r="14795" spans="2:2">
      <c r="B14795" s="10"/>
    </row>
    <row r="14796" spans="2:2">
      <c r="B14796" s="10"/>
    </row>
    <row r="14797" spans="2:2">
      <c r="B14797" s="10"/>
    </row>
    <row r="14798" spans="2:2">
      <c r="B14798" s="10"/>
    </row>
    <row r="14799" spans="2:2">
      <c r="B14799" s="10"/>
    </row>
    <row r="14800" spans="2:2">
      <c r="B14800" s="10"/>
    </row>
    <row r="14801" spans="2:2">
      <c r="B14801" s="10"/>
    </row>
    <row r="14802" spans="2:2">
      <c r="B14802" s="10"/>
    </row>
    <row r="14803" spans="2:2">
      <c r="B14803" s="10"/>
    </row>
    <row r="14804" spans="2:2">
      <c r="B14804" s="10"/>
    </row>
    <row r="14805" spans="2:2">
      <c r="B14805" s="10"/>
    </row>
    <row r="14806" spans="2:2">
      <c r="B14806" s="10"/>
    </row>
    <row r="14807" spans="2:2">
      <c r="B14807" s="10"/>
    </row>
    <row r="14808" spans="2:2">
      <c r="B14808" s="10"/>
    </row>
    <row r="14809" spans="2:2">
      <c r="B14809" s="10"/>
    </row>
    <row r="14810" spans="2:2">
      <c r="B14810" s="10"/>
    </row>
    <row r="14811" spans="2:2">
      <c r="B14811" s="10"/>
    </row>
    <row r="14812" spans="2:2">
      <c r="B14812" s="10"/>
    </row>
    <row r="14813" spans="2:2">
      <c r="B14813" s="10"/>
    </row>
    <row r="14814" spans="2:2">
      <c r="B14814" s="10"/>
    </row>
    <row r="14815" spans="2:2">
      <c r="B14815" s="10"/>
    </row>
    <row r="14816" spans="2:2">
      <c r="B14816" s="10"/>
    </row>
    <row r="14817" spans="2:2">
      <c r="B14817" s="10"/>
    </row>
    <row r="14818" spans="2:2">
      <c r="B14818" s="10"/>
    </row>
    <row r="14819" spans="2:2">
      <c r="B14819" s="10"/>
    </row>
    <row r="14820" spans="2:2">
      <c r="B14820" s="10"/>
    </row>
    <row r="14821" spans="2:2">
      <c r="B14821" s="10"/>
    </row>
    <row r="14822" spans="2:2">
      <c r="B14822" s="10"/>
    </row>
    <row r="14823" spans="2:2">
      <c r="B14823" s="10"/>
    </row>
    <row r="14824" spans="2:2">
      <c r="B14824" s="10"/>
    </row>
    <row r="14825" spans="2:2">
      <c r="B14825" s="10"/>
    </row>
    <row r="14826" spans="2:2">
      <c r="B14826" s="10"/>
    </row>
    <row r="14827" spans="2:2">
      <c r="B14827" s="10"/>
    </row>
    <row r="14828" spans="2:2">
      <c r="B14828" s="10"/>
    </row>
    <row r="14829" spans="2:2">
      <c r="B14829" s="10"/>
    </row>
    <row r="14830" spans="2:2">
      <c r="B14830" s="10"/>
    </row>
    <row r="14831" spans="2:2">
      <c r="B14831" s="10"/>
    </row>
    <row r="14832" spans="2:2">
      <c r="B14832" s="10"/>
    </row>
    <row r="14833" spans="2:2">
      <c r="B14833" s="10"/>
    </row>
    <row r="14834" spans="2:2">
      <c r="B14834" s="10"/>
    </row>
    <row r="14835" spans="2:2">
      <c r="B14835" s="10"/>
    </row>
    <row r="14836" spans="2:2">
      <c r="B14836" s="10"/>
    </row>
    <row r="14837" spans="2:2">
      <c r="B14837" s="10"/>
    </row>
    <row r="14838" spans="2:2">
      <c r="B14838" s="10"/>
    </row>
    <row r="14839" spans="2:2">
      <c r="B14839" s="10"/>
    </row>
    <row r="14840" spans="2:2">
      <c r="B14840" s="10"/>
    </row>
    <row r="14841" spans="2:2">
      <c r="B14841" s="10"/>
    </row>
    <row r="14842" spans="2:2">
      <c r="B14842" s="10"/>
    </row>
    <row r="14843" spans="2:2">
      <c r="B14843" s="10"/>
    </row>
    <row r="14844" spans="2:2">
      <c r="B14844" s="10"/>
    </row>
    <row r="14845" spans="2:2">
      <c r="B14845" s="10"/>
    </row>
    <row r="14846" spans="2:2">
      <c r="B14846" s="10"/>
    </row>
    <row r="14847" spans="2:2">
      <c r="B14847" s="10"/>
    </row>
    <row r="14848" spans="2:2">
      <c r="B14848" s="10"/>
    </row>
    <row r="14849" spans="2:2">
      <c r="B14849" s="10"/>
    </row>
    <row r="14850" spans="2:2">
      <c r="B14850" s="10"/>
    </row>
    <row r="14851" spans="2:2">
      <c r="B14851" s="10"/>
    </row>
    <row r="14852" spans="2:2">
      <c r="B14852" s="10"/>
    </row>
    <row r="14853" spans="2:2">
      <c r="B14853" s="10"/>
    </row>
    <row r="14854" spans="2:2">
      <c r="B14854" s="10"/>
    </row>
    <row r="14855" spans="2:2">
      <c r="B14855" s="10"/>
    </row>
    <row r="14856" spans="2:2">
      <c r="B14856" s="10"/>
    </row>
    <row r="14857" spans="2:2">
      <c r="B14857" s="10"/>
    </row>
    <row r="14858" spans="2:2">
      <c r="B14858" s="10"/>
    </row>
    <row r="14859" spans="2:2">
      <c r="B14859" s="10"/>
    </row>
    <row r="14860" spans="2:2">
      <c r="B14860" s="10"/>
    </row>
    <row r="14861" spans="2:2">
      <c r="B14861" s="10"/>
    </row>
    <row r="14862" spans="2:2">
      <c r="B14862" s="10"/>
    </row>
    <row r="14863" spans="2:2">
      <c r="B14863" s="10"/>
    </row>
    <row r="14864" spans="2:2">
      <c r="B14864" s="10"/>
    </row>
    <row r="14865" spans="2:2">
      <c r="B14865" s="10"/>
    </row>
    <row r="14866" spans="2:2">
      <c r="B14866" s="10"/>
    </row>
    <row r="14867" spans="2:2">
      <c r="B14867" s="10"/>
    </row>
    <row r="14868" spans="2:2">
      <c r="B14868" s="10"/>
    </row>
    <row r="14869" spans="2:2">
      <c r="B14869" s="10"/>
    </row>
    <row r="14870" spans="2:2">
      <c r="B14870" s="10"/>
    </row>
    <row r="14871" spans="2:2">
      <c r="B14871" s="10"/>
    </row>
    <row r="14872" spans="2:2">
      <c r="B14872" s="10"/>
    </row>
    <row r="14873" spans="2:2">
      <c r="B14873" s="10"/>
    </row>
    <row r="14874" spans="2:2">
      <c r="B14874" s="10"/>
    </row>
    <row r="14875" spans="2:2">
      <c r="B14875" s="10"/>
    </row>
    <row r="14876" spans="2:2">
      <c r="B14876" s="10"/>
    </row>
    <row r="14877" spans="2:2">
      <c r="B14877" s="10"/>
    </row>
    <row r="14878" spans="2:2">
      <c r="B14878" s="10"/>
    </row>
    <row r="14879" spans="2:2">
      <c r="B14879" s="10"/>
    </row>
    <row r="14880" spans="2:2">
      <c r="B14880" s="10"/>
    </row>
    <row r="14881" spans="2:2">
      <c r="B14881" s="10"/>
    </row>
    <row r="14882" spans="2:2">
      <c r="B14882" s="10"/>
    </row>
    <row r="14883" spans="2:2">
      <c r="B14883" s="10"/>
    </row>
    <row r="14884" spans="2:2">
      <c r="B14884" s="10"/>
    </row>
    <row r="14885" spans="2:2">
      <c r="B14885" s="10"/>
    </row>
    <row r="14886" spans="2:2">
      <c r="B14886" s="10"/>
    </row>
    <row r="14887" spans="2:2">
      <c r="B14887" s="10"/>
    </row>
    <row r="14888" spans="2:2">
      <c r="B14888" s="10"/>
    </row>
    <row r="14889" spans="2:2">
      <c r="B14889" s="10"/>
    </row>
    <row r="14890" spans="2:2">
      <c r="B14890" s="10"/>
    </row>
    <row r="14891" spans="2:2">
      <c r="B14891" s="10"/>
    </row>
    <row r="14892" spans="2:2">
      <c r="B14892" s="10"/>
    </row>
    <row r="14893" spans="2:2">
      <c r="B14893" s="10"/>
    </row>
    <row r="14894" spans="2:2">
      <c r="B14894" s="10"/>
    </row>
    <row r="14895" spans="2:2">
      <c r="B14895" s="10"/>
    </row>
    <row r="14896" spans="2:2">
      <c r="B14896" s="10"/>
    </row>
    <row r="14897" spans="2:2">
      <c r="B14897" s="10"/>
    </row>
    <row r="14898" spans="2:2">
      <c r="B14898" s="10"/>
    </row>
    <row r="14899" spans="2:2">
      <c r="B14899" s="10"/>
    </row>
    <row r="14900" spans="2:2">
      <c r="B14900" s="10"/>
    </row>
    <row r="14901" spans="2:2">
      <c r="B14901" s="10"/>
    </row>
    <row r="14902" spans="2:2">
      <c r="B14902" s="10"/>
    </row>
    <row r="14903" spans="2:2">
      <c r="B14903" s="10"/>
    </row>
    <row r="14904" spans="2:2">
      <c r="B14904" s="10"/>
    </row>
    <row r="14905" spans="2:2">
      <c r="B14905" s="10"/>
    </row>
    <row r="14906" spans="2:2">
      <c r="B14906" s="10"/>
    </row>
    <row r="14907" spans="2:2">
      <c r="B14907" s="10"/>
    </row>
    <row r="14908" spans="2:2">
      <c r="B14908" s="10"/>
    </row>
    <row r="14909" spans="2:2">
      <c r="B14909" s="10"/>
    </row>
    <row r="14910" spans="2:2">
      <c r="B14910" s="10"/>
    </row>
    <row r="14911" spans="2:2">
      <c r="B14911" s="10"/>
    </row>
    <row r="14912" spans="2:2">
      <c r="B14912" s="10"/>
    </row>
    <row r="14913" spans="2:2">
      <c r="B14913" s="10"/>
    </row>
    <row r="14914" spans="2:2">
      <c r="B14914" s="10"/>
    </row>
    <row r="14915" spans="2:2">
      <c r="B14915" s="10"/>
    </row>
    <row r="14916" spans="2:2">
      <c r="B14916" s="10"/>
    </row>
    <row r="14917" spans="2:2">
      <c r="B14917" s="10"/>
    </row>
    <row r="14918" spans="2:2">
      <c r="B14918" s="10"/>
    </row>
    <row r="14919" spans="2:2">
      <c r="B14919" s="10"/>
    </row>
    <row r="14920" spans="2:2">
      <c r="B14920" s="10"/>
    </row>
    <row r="14921" spans="2:2">
      <c r="B14921" s="10"/>
    </row>
    <row r="14922" spans="2:2">
      <c r="B14922" s="10"/>
    </row>
    <row r="14923" spans="2:2">
      <c r="B14923" s="10"/>
    </row>
    <row r="14924" spans="2:2">
      <c r="B14924" s="10"/>
    </row>
    <row r="14925" spans="2:2">
      <c r="B14925" s="10"/>
    </row>
    <row r="14926" spans="2:2">
      <c r="B14926" s="10"/>
    </row>
    <row r="14927" spans="2:2">
      <c r="B14927" s="10"/>
    </row>
    <row r="14928" spans="2:2">
      <c r="B14928" s="10"/>
    </row>
    <row r="14929" spans="2:2">
      <c r="B14929" s="10"/>
    </row>
    <row r="14930" spans="2:2">
      <c r="B14930" s="10"/>
    </row>
    <row r="14931" spans="2:2">
      <c r="B14931" s="10"/>
    </row>
    <row r="14932" spans="2:2">
      <c r="B14932" s="10"/>
    </row>
    <row r="14933" spans="2:2">
      <c r="B14933" s="10"/>
    </row>
    <row r="14934" spans="2:2">
      <c r="B14934" s="10"/>
    </row>
    <row r="14935" spans="2:2">
      <c r="B14935" s="10"/>
    </row>
    <row r="14936" spans="2:2">
      <c r="B14936" s="10"/>
    </row>
    <row r="14937" spans="2:2">
      <c r="B14937" s="10"/>
    </row>
    <row r="14938" spans="2:2">
      <c r="B14938" s="10"/>
    </row>
    <row r="14939" spans="2:2">
      <c r="B14939" s="10"/>
    </row>
    <row r="14940" spans="2:2">
      <c r="B14940" s="10"/>
    </row>
    <row r="14941" spans="2:2">
      <c r="B14941" s="10"/>
    </row>
    <row r="14942" spans="2:2">
      <c r="B14942" s="10"/>
    </row>
    <row r="14943" spans="2:2">
      <c r="B14943" s="10"/>
    </row>
    <row r="14944" spans="2:2">
      <c r="B14944" s="10"/>
    </row>
    <row r="14945" spans="2:2">
      <c r="B14945" s="10"/>
    </row>
    <row r="14946" spans="2:2">
      <c r="B14946" s="10"/>
    </row>
    <row r="14947" spans="2:2">
      <c r="B14947" s="10"/>
    </row>
    <row r="14948" spans="2:2">
      <c r="B14948" s="10"/>
    </row>
    <row r="14949" spans="2:2">
      <c r="B14949" s="10"/>
    </row>
    <row r="14950" spans="2:2">
      <c r="B14950" s="10"/>
    </row>
    <row r="14951" spans="2:2">
      <c r="B14951" s="10"/>
    </row>
    <row r="14952" spans="2:2">
      <c r="B14952" s="10"/>
    </row>
    <row r="14953" spans="2:2">
      <c r="B14953" s="10"/>
    </row>
    <row r="14954" spans="2:2">
      <c r="B14954" s="10"/>
    </row>
    <row r="14955" spans="2:2">
      <c r="B14955" s="10"/>
    </row>
    <row r="14956" spans="2:2">
      <c r="B14956" s="10"/>
    </row>
    <row r="14957" spans="2:2">
      <c r="B14957" s="10"/>
    </row>
    <row r="14958" spans="2:2">
      <c r="B14958" s="10"/>
    </row>
    <row r="14959" spans="2:2">
      <c r="B14959" s="10"/>
    </row>
    <row r="14960" spans="2:2">
      <c r="B14960" s="10"/>
    </row>
    <row r="14961" spans="2:2">
      <c r="B14961" s="10"/>
    </row>
    <row r="14962" spans="2:2">
      <c r="B14962" s="10"/>
    </row>
    <row r="14963" spans="2:2">
      <c r="B14963" s="10"/>
    </row>
    <row r="14964" spans="2:2">
      <c r="B14964" s="10"/>
    </row>
    <row r="14965" spans="2:2">
      <c r="B14965" s="10"/>
    </row>
    <row r="14966" spans="2:2">
      <c r="B14966" s="10"/>
    </row>
    <row r="14967" spans="2:2">
      <c r="B14967" s="10"/>
    </row>
    <row r="14968" spans="2:2">
      <c r="B14968" s="10"/>
    </row>
    <row r="14969" spans="2:2">
      <c r="B14969" s="10"/>
    </row>
    <row r="14970" spans="2:2">
      <c r="B14970" s="10"/>
    </row>
    <row r="14971" spans="2:2">
      <c r="B14971" s="10"/>
    </row>
    <row r="14972" spans="2:2">
      <c r="B14972" s="10"/>
    </row>
    <row r="14973" spans="2:2">
      <c r="B14973" s="10"/>
    </row>
    <row r="14974" spans="2:2">
      <c r="B14974" s="10"/>
    </row>
    <row r="14975" spans="2:2">
      <c r="B14975" s="10"/>
    </row>
    <row r="14976" spans="2:2">
      <c r="B14976" s="10"/>
    </row>
    <row r="14977" spans="2:2">
      <c r="B14977" s="10"/>
    </row>
    <row r="14978" spans="2:2">
      <c r="B14978" s="10"/>
    </row>
    <row r="14979" spans="2:2">
      <c r="B14979" s="10"/>
    </row>
    <row r="14980" spans="2:2">
      <c r="B14980" s="10"/>
    </row>
    <row r="14981" spans="2:2">
      <c r="B14981" s="10"/>
    </row>
    <row r="14982" spans="2:2">
      <c r="B14982" s="10"/>
    </row>
    <row r="14983" spans="2:2">
      <c r="B14983" s="10"/>
    </row>
    <row r="14984" spans="2:2">
      <c r="B14984" s="10"/>
    </row>
    <row r="14985" spans="2:2">
      <c r="B14985" s="10"/>
    </row>
    <row r="14986" spans="2:2">
      <c r="B14986" s="10"/>
    </row>
    <row r="14987" spans="2:2">
      <c r="B14987" s="10"/>
    </row>
    <row r="14988" spans="2:2">
      <c r="B14988" s="10"/>
    </row>
    <row r="14989" spans="2:2">
      <c r="B14989" s="10"/>
    </row>
    <row r="14990" spans="2:2">
      <c r="B14990" s="10"/>
    </row>
    <row r="14991" spans="2:2">
      <c r="B14991" s="10"/>
    </row>
    <row r="14992" spans="2:2">
      <c r="B14992" s="10"/>
    </row>
    <row r="14993" spans="2:2">
      <c r="B14993" s="10"/>
    </row>
    <row r="14994" spans="2:2">
      <c r="B14994" s="10"/>
    </row>
    <row r="14995" spans="2:2">
      <c r="B14995" s="10"/>
    </row>
    <row r="14996" spans="2:2">
      <c r="B14996" s="10"/>
    </row>
    <row r="14997" spans="2:2">
      <c r="B14997" s="10"/>
    </row>
    <row r="14998" spans="2:2">
      <c r="B14998" s="10"/>
    </row>
    <row r="14999" spans="2:2">
      <c r="B14999" s="10"/>
    </row>
    <row r="15000" spans="2:2">
      <c r="B15000" s="10"/>
    </row>
    <row r="15001" spans="2:2">
      <c r="B15001" s="10"/>
    </row>
    <row r="15002" spans="2:2">
      <c r="B15002" s="10"/>
    </row>
    <row r="15003" spans="2:2">
      <c r="B15003" s="10"/>
    </row>
    <row r="15004" spans="2:2">
      <c r="B15004" s="10"/>
    </row>
    <row r="15005" spans="2:2">
      <c r="B15005" s="10"/>
    </row>
    <row r="15006" spans="2:2">
      <c r="B15006" s="10"/>
    </row>
    <row r="15007" spans="2:2">
      <c r="B15007" s="10"/>
    </row>
    <row r="15008" spans="2:2">
      <c r="B15008" s="10"/>
    </row>
    <row r="15009" spans="2:2">
      <c r="B15009" s="10"/>
    </row>
    <row r="15010" spans="2:2">
      <c r="B15010" s="10"/>
    </row>
    <row r="15011" spans="2:2">
      <c r="B15011" s="10"/>
    </row>
    <row r="15012" spans="2:2">
      <c r="B15012" s="10"/>
    </row>
    <row r="15013" spans="2:2">
      <c r="B15013" s="10"/>
    </row>
    <row r="15014" spans="2:2">
      <c r="B15014" s="10"/>
    </row>
    <row r="15015" spans="2:2">
      <c r="B15015" s="10"/>
    </row>
    <row r="15016" spans="2:2">
      <c r="B15016" s="10"/>
    </row>
    <row r="15017" spans="2:2">
      <c r="B15017" s="10"/>
    </row>
    <row r="15018" spans="2:2">
      <c r="B15018" s="10"/>
    </row>
    <row r="15019" spans="2:2">
      <c r="B15019" s="10"/>
    </row>
    <row r="15020" spans="2:2">
      <c r="B15020" s="10"/>
    </row>
    <row r="15021" spans="2:2">
      <c r="B15021" s="10"/>
    </row>
    <row r="15022" spans="2:2">
      <c r="B15022" s="10"/>
    </row>
    <row r="15023" spans="2:2">
      <c r="B15023" s="10"/>
    </row>
    <row r="15024" spans="2:2">
      <c r="B15024" s="10"/>
    </row>
    <row r="15025" spans="2:2">
      <c r="B15025" s="10"/>
    </row>
    <row r="15026" spans="2:2">
      <c r="B15026" s="10"/>
    </row>
    <row r="15027" spans="2:2">
      <c r="B15027" s="10"/>
    </row>
    <row r="15028" spans="2:2">
      <c r="B15028" s="10"/>
    </row>
    <row r="15029" spans="2:2">
      <c r="B15029" s="10"/>
    </row>
    <row r="15030" spans="2:2">
      <c r="B15030" s="10"/>
    </row>
    <row r="15031" spans="2:2">
      <c r="B15031" s="10"/>
    </row>
    <row r="15032" spans="2:2">
      <c r="B15032" s="10"/>
    </row>
    <row r="15033" spans="2:2">
      <c r="B15033" s="10"/>
    </row>
    <row r="15034" spans="2:2">
      <c r="B15034" s="10"/>
    </row>
    <row r="15035" spans="2:2">
      <c r="B15035" s="10"/>
    </row>
    <row r="15036" spans="2:2">
      <c r="B15036" s="10"/>
    </row>
    <row r="15037" spans="2:2">
      <c r="B15037" s="10"/>
    </row>
    <row r="15038" spans="2:2">
      <c r="B15038" s="10"/>
    </row>
    <row r="15039" spans="2:2">
      <c r="B15039" s="10"/>
    </row>
    <row r="15040" spans="2:2">
      <c r="B15040" s="10"/>
    </row>
    <row r="15041" spans="2:2">
      <c r="B15041" s="10"/>
    </row>
    <row r="15042" spans="2:2">
      <c r="B15042" s="10"/>
    </row>
    <row r="15043" spans="2:2">
      <c r="B15043" s="10"/>
    </row>
    <row r="15044" spans="2:2">
      <c r="B15044" s="10"/>
    </row>
    <row r="15045" spans="2:2">
      <c r="B15045" s="10"/>
    </row>
    <row r="15046" spans="2:2">
      <c r="B15046" s="10"/>
    </row>
    <row r="15047" spans="2:2">
      <c r="B15047" s="10"/>
    </row>
    <row r="15048" spans="2:2">
      <c r="B15048" s="10"/>
    </row>
    <row r="15049" spans="2:2">
      <c r="B15049" s="10"/>
    </row>
    <row r="15050" spans="2:2">
      <c r="B15050" s="10"/>
    </row>
    <row r="15051" spans="2:2">
      <c r="B15051" s="10"/>
    </row>
    <row r="15052" spans="2:2">
      <c r="B15052" s="10"/>
    </row>
    <row r="15053" spans="2:2">
      <c r="B15053" s="10"/>
    </row>
    <row r="15054" spans="2:2">
      <c r="B15054" s="10"/>
    </row>
    <row r="15055" spans="2:2">
      <c r="B15055" s="10"/>
    </row>
    <row r="15056" spans="2:2">
      <c r="B15056" s="10"/>
    </row>
    <row r="15057" spans="2:2">
      <c r="B15057" s="10"/>
    </row>
    <row r="15058" spans="2:2">
      <c r="B15058" s="10"/>
    </row>
    <row r="15059" spans="2:2">
      <c r="B15059" s="10"/>
    </row>
    <row r="15060" spans="2:2">
      <c r="B15060" s="10"/>
    </row>
    <row r="15061" spans="2:2">
      <c r="B15061" s="10"/>
    </row>
    <row r="15062" spans="2:2">
      <c r="B15062" s="10"/>
    </row>
    <row r="15063" spans="2:2">
      <c r="B15063" s="10"/>
    </row>
    <row r="15064" spans="2:2">
      <c r="B15064" s="10"/>
    </row>
    <row r="15065" spans="2:2">
      <c r="B15065" s="10"/>
    </row>
    <row r="15066" spans="2:2">
      <c r="B15066" s="10"/>
    </row>
    <row r="15067" spans="2:2">
      <c r="B15067" s="10"/>
    </row>
    <row r="15068" spans="2:2">
      <c r="B15068" s="10"/>
    </row>
    <row r="15069" spans="2:2">
      <c r="B15069" s="10"/>
    </row>
    <row r="15070" spans="2:2">
      <c r="B15070" s="10"/>
    </row>
    <row r="15071" spans="2:2">
      <c r="B15071" s="10"/>
    </row>
    <row r="15072" spans="2:2">
      <c r="B15072" s="10"/>
    </row>
    <row r="15073" spans="2:2">
      <c r="B15073" s="10"/>
    </row>
    <row r="15074" spans="2:2">
      <c r="B15074" s="10"/>
    </row>
    <row r="15075" spans="2:2">
      <c r="B15075" s="10"/>
    </row>
    <row r="15076" spans="2:2">
      <c r="B15076" s="10"/>
    </row>
    <row r="15077" spans="2:2">
      <c r="B15077" s="10"/>
    </row>
    <row r="15078" spans="2:2">
      <c r="B15078" s="10"/>
    </row>
    <row r="15079" spans="2:2">
      <c r="B15079" s="10"/>
    </row>
    <row r="15080" spans="2:2">
      <c r="B15080" s="10"/>
    </row>
    <row r="15081" spans="2:2">
      <c r="B15081" s="10"/>
    </row>
    <row r="15082" spans="2:2">
      <c r="B15082" s="10"/>
    </row>
    <row r="15083" spans="2:2">
      <c r="B15083" s="10"/>
    </row>
    <row r="15084" spans="2:2">
      <c r="B15084" s="10"/>
    </row>
    <row r="15085" spans="2:2">
      <c r="B15085" s="10"/>
    </row>
    <row r="15086" spans="2:2">
      <c r="B15086" s="10"/>
    </row>
    <row r="15087" spans="2:2">
      <c r="B15087" s="10"/>
    </row>
    <row r="15088" spans="2:2">
      <c r="B15088" s="10"/>
    </row>
    <row r="15089" spans="2:2">
      <c r="B15089" s="10"/>
    </row>
    <row r="15090" spans="2:2">
      <c r="B15090" s="10"/>
    </row>
    <row r="15091" spans="2:2">
      <c r="B15091" s="10"/>
    </row>
    <row r="15092" spans="2:2">
      <c r="B15092" s="10"/>
    </row>
    <row r="15093" spans="2:2">
      <c r="B15093" s="10"/>
    </row>
    <row r="15094" spans="2:2">
      <c r="B15094" s="10"/>
    </row>
    <row r="15095" spans="2:2">
      <c r="B15095" s="10"/>
    </row>
    <row r="15096" spans="2:2">
      <c r="B15096" s="10"/>
    </row>
    <row r="15097" spans="2:2">
      <c r="B15097" s="10"/>
    </row>
    <row r="15098" spans="2:2">
      <c r="B15098" s="10"/>
    </row>
    <row r="15099" spans="2:2">
      <c r="B15099" s="10"/>
    </row>
    <row r="15100" spans="2:2">
      <c r="B15100" s="10"/>
    </row>
    <row r="15101" spans="2:2">
      <c r="B15101" s="10"/>
    </row>
    <row r="15102" spans="2:2">
      <c r="B15102" s="10"/>
    </row>
    <row r="15103" spans="2:2">
      <c r="B15103" s="10"/>
    </row>
    <row r="15104" spans="2:2">
      <c r="B15104" s="10"/>
    </row>
    <row r="15105" spans="2:2">
      <c r="B15105" s="10"/>
    </row>
    <row r="15106" spans="2:2">
      <c r="B15106" s="10"/>
    </row>
    <row r="15107" spans="2:2">
      <c r="B15107" s="10"/>
    </row>
    <row r="15108" spans="2:2">
      <c r="B15108" s="10"/>
    </row>
    <row r="15109" spans="2:2">
      <c r="B15109" s="10"/>
    </row>
    <row r="15110" spans="2:2">
      <c r="B15110" s="10"/>
    </row>
    <row r="15111" spans="2:2">
      <c r="B15111" s="10"/>
    </row>
    <row r="15112" spans="2:2">
      <c r="B15112" s="10"/>
    </row>
    <row r="15113" spans="2:2">
      <c r="B15113" s="10"/>
    </row>
    <row r="15114" spans="2:2">
      <c r="B15114" s="10"/>
    </row>
    <row r="15115" spans="2:2">
      <c r="B15115" s="10"/>
    </row>
    <row r="15116" spans="2:2">
      <c r="B15116" s="10"/>
    </row>
    <row r="15117" spans="2:2">
      <c r="B15117" s="10"/>
    </row>
    <row r="15118" spans="2:2">
      <c r="B15118" s="10"/>
    </row>
    <row r="15119" spans="2:2">
      <c r="B15119" s="10"/>
    </row>
    <row r="15120" spans="2:2">
      <c r="B15120" s="10"/>
    </row>
    <row r="15121" spans="2:2">
      <c r="B15121" s="10"/>
    </row>
    <row r="15122" spans="2:2">
      <c r="B15122" s="10"/>
    </row>
    <row r="15123" spans="2:2">
      <c r="B15123" s="10"/>
    </row>
    <row r="15124" spans="2:2">
      <c r="B15124" s="10"/>
    </row>
    <row r="15125" spans="2:2">
      <c r="B15125" s="10"/>
    </row>
    <row r="15126" spans="2:2">
      <c r="B15126" s="10"/>
    </row>
    <row r="15127" spans="2:2">
      <c r="B15127" s="10"/>
    </row>
    <row r="15128" spans="2:2">
      <c r="B15128" s="10"/>
    </row>
    <row r="15129" spans="2:2">
      <c r="B15129" s="10"/>
    </row>
    <row r="15130" spans="2:2">
      <c r="B15130" s="10"/>
    </row>
    <row r="15131" spans="2:2">
      <c r="B15131" s="10"/>
    </row>
    <row r="15132" spans="2:2">
      <c r="B15132" s="10"/>
    </row>
    <row r="15133" spans="2:2">
      <c r="B15133" s="10"/>
    </row>
    <row r="15134" spans="2:2">
      <c r="B15134" s="10"/>
    </row>
    <row r="15135" spans="2:2">
      <c r="B15135" s="10"/>
    </row>
    <row r="15136" spans="2:2">
      <c r="B15136" s="10"/>
    </row>
    <row r="15137" spans="2:2">
      <c r="B15137" s="10"/>
    </row>
    <row r="15138" spans="2:2">
      <c r="B15138" s="10"/>
    </row>
    <row r="15139" spans="2:2">
      <c r="B15139" s="10"/>
    </row>
    <row r="15140" spans="2:2">
      <c r="B15140" s="10"/>
    </row>
    <row r="15141" spans="2:2">
      <c r="B15141" s="10"/>
    </row>
    <row r="15142" spans="2:2">
      <c r="B15142" s="10"/>
    </row>
    <row r="15143" spans="2:2">
      <c r="B15143" s="10"/>
    </row>
    <row r="15144" spans="2:2">
      <c r="B15144" s="10"/>
    </row>
    <row r="15145" spans="2:2">
      <c r="B15145" s="10"/>
    </row>
    <row r="15146" spans="2:2">
      <c r="B15146" s="10"/>
    </row>
    <row r="15147" spans="2:2">
      <c r="B15147" s="10"/>
    </row>
    <row r="15148" spans="2:2">
      <c r="B15148" s="10"/>
    </row>
    <row r="15149" spans="2:2">
      <c r="B15149" s="10"/>
    </row>
    <row r="15150" spans="2:2">
      <c r="B15150" s="10"/>
    </row>
    <row r="15151" spans="2:2">
      <c r="B15151" s="10"/>
    </row>
    <row r="15152" spans="2:2">
      <c r="B15152" s="10"/>
    </row>
    <row r="15153" spans="2:2">
      <c r="B15153" s="10"/>
    </row>
    <row r="15154" spans="2:2">
      <c r="B15154" s="10"/>
    </row>
    <row r="15155" spans="2:2">
      <c r="B15155" s="10"/>
    </row>
    <row r="15156" spans="2:2">
      <c r="B15156" s="10"/>
    </row>
    <row r="15157" spans="2:2">
      <c r="B15157" s="10"/>
    </row>
    <row r="15158" spans="2:2">
      <c r="B15158" s="10"/>
    </row>
    <row r="15159" spans="2:2">
      <c r="B15159" s="10"/>
    </row>
    <row r="15160" spans="2:2">
      <c r="B15160" s="10"/>
    </row>
    <row r="15161" spans="2:2">
      <c r="B15161" s="10"/>
    </row>
    <row r="15162" spans="2:2">
      <c r="B15162" s="10"/>
    </row>
    <row r="15163" spans="2:2">
      <c r="B15163" s="10"/>
    </row>
    <row r="15164" spans="2:2">
      <c r="B15164" s="10"/>
    </row>
    <row r="15165" spans="2:2">
      <c r="B15165" s="10"/>
    </row>
    <row r="15166" spans="2:2">
      <c r="B15166" s="10"/>
    </row>
    <row r="15167" spans="2:2">
      <c r="B15167" s="10"/>
    </row>
    <row r="15168" spans="2:2">
      <c r="B15168" s="10"/>
    </row>
    <row r="15169" spans="2:2">
      <c r="B15169" s="10"/>
    </row>
    <row r="15170" spans="2:2">
      <c r="B15170" s="10"/>
    </row>
    <row r="15171" spans="2:2">
      <c r="B15171" s="10"/>
    </row>
    <row r="15172" spans="2:2">
      <c r="B15172" s="10"/>
    </row>
    <row r="15173" spans="2:2">
      <c r="B15173" s="10"/>
    </row>
    <row r="15174" spans="2:2">
      <c r="B15174" s="10"/>
    </row>
    <row r="15175" spans="2:2">
      <c r="B15175" s="10"/>
    </row>
    <row r="15176" spans="2:2">
      <c r="B15176" s="10"/>
    </row>
    <row r="15177" spans="2:2">
      <c r="B15177" s="10"/>
    </row>
    <row r="15178" spans="2:2">
      <c r="B15178" s="10"/>
    </row>
    <row r="15179" spans="2:2">
      <c r="B15179" s="10"/>
    </row>
    <row r="15180" spans="2:2">
      <c r="B15180" s="10"/>
    </row>
    <row r="15181" spans="2:2">
      <c r="B15181" s="10"/>
    </row>
    <row r="15182" spans="2:2">
      <c r="B15182" s="10"/>
    </row>
    <row r="15183" spans="2:2">
      <c r="B15183" s="10"/>
    </row>
    <row r="15184" spans="2:2">
      <c r="B15184" s="10"/>
    </row>
    <row r="15185" spans="2:2">
      <c r="B15185" s="10"/>
    </row>
    <row r="15186" spans="2:2">
      <c r="B15186" s="10"/>
    </row>
    <row r="15187" spans="2:2">
      <c r="B15187" s="10"/>
    </row>
    <row r="15188" spans="2:2">
      <c r="B15188" s="10"/>
    </row>
    <row r="15189" spans="2:2">
      <c r="B15189" s="10"/>
    </row>
    <row r="15190" spans="2:2">
      <c r="B15190" s="10"/>
    </row>
    <row r="15191" spans="2:2">
      <c r="B15191" s="10"/>
    </row>
    <row r="15192" spans="2:2">
      <c r="B15192" s="10"/>
    </row>
    <row r="15193" spans="2:2">
      <c r="B15193" s="10"/>
    </row>
    <row r="15194" spans="2:2">
      <c r="B15194" s="10"/>
    </row>
    <row r="15195" spans="2:2">
      <c r="B15195" s="10"/>
    </row>
    <row r="15196" spans="2:2">
      <c r="B15196" s="10"/>
    </row>
    <row r="15197" spans="2:2">
      <c r="B15197" s="10"/>
    </row>
    <row r="15198" spans="2:2">
      <c r="B15198" s="10"/>
    </row>
    <row r="15199" spans="2:2">
      <c r="B15199" s="10"/>
    </row>
    <row r="15200" spans="2:2">
      <c r="B15200" s="10"/>
    </row>
    <row r="15201" spans="2:2">
      <c r="B15201" s="10"/>
    </row>
    <row r="15202" spans="2:2">
      <c r="B15202" s="10"/>
    </row>
    <row r="15203" spans="2:2">
      <c r="B15203" s="10"/>
    </row>
    <row r="15204" spans="2:2">
      <c r="B15204" s="10"/>
    </row>
    <row r="15205" spans="2:2">
      <c r="B15205" s="10"/>
    </row>
    <row r="15206" spans="2:2">
      <c r="B15206" s="10"/>
    </row>
    <row r="15207" spans="2:2">
      <c r="B15207" s="10"/>
    </row>
    <row r="15208" spans="2:2">
      <c r="B15208" s="10"/>
    </row>
    <row r="15209" spans="2:2">
      <c r="B15209" s="10"/>
    </row>
    <row r="15210" spans="2:2">
      <c r="B15210" s="10"/>
    </row>
    <row r="15211" spans="2:2">
      <c r="B15211" s="10"/>
    </row>
    <row r="15212" spans="2:2">
      <c r="B15212" s="10"/>
    </row>
    <row r="15213" spans="2:2">
      <c r="B15213" s="10"/>
    </row>
    <row r="15214" spans="2:2">
      <c r="B15214" s="10"/>
    </row>
    <row r="15215" spans="2:2">
      <c r="B15215" s="10"/>
    </row>
    <row r="15216" spans="2:2">
      <c r="B15216" s="10"/>
    </row>
    <row r="15217" spans="2:2">
      <c r="B15217" s="10"/>
    </row>
    <row r="15218" spans="2:2">
      <c r="B15218" s="10"/>
    </row>
    <row r="15219" spans="2:2">
      <c r="B15219" s="10"/>
    </row>
    <row r="15220" spans="2:2">
      <c r="B15220" s="10"/>
    </row>
    <row r="15221" spans="2:2">
      <c r="B15221" s="10"/>
    </row>
    <row r="15222" spans="2:2">
      <c r="B15222" s="10"/>
    </row>
    <row r="15223" spans="2:2">
      <c r="B15223" s="10"/>
    </row>
    <row r="15224" spans="2:2">
      <c r="B15224" s="10"/>
    </row>
    <row r="15225" spans="2:2">
      <c r="B15225" s="10"/>
    </row>
    <row r="15226" spans="2:2">
      <c r="B15226" s="10"/>
    </row>
    <row r="15227" spans="2:2">
      <c r="B15227" s="10"/>
    </row>
    <row r="15228" spans="2:2">
      <c r="B15228" s="10"/>
    </row>
    <row r="15229" spans="2:2">
      <c r="B15229" s="10"/>
    </row>
    <row r="15230" spans="2:2">
      <c r="B15230" s="10"/>
    </row>
    <row r="15231" spans="2:2">
      <c r="B15231" s="10"/>
    </row>
    <row r="15232" spans="2:2">
      <c r="B15232" s="10"/>
    </row>
    <row r="15233" spans="2:2">
      <c r="B15233" s="10"/>
    </row>
    <row r="15234" spans="2:2">
      <c r="B15234" s="10"/>
    </row>
    <row r="15235" spans="2:2">
      <c r="B15235" s="10"/>
    </row>
    <row r="15236" spans="2:2">
      <c r="B15236" s="10"/>
    </row>
    <row r="15237" spans="2:2">
      <c r="B15237" s="10"/>
    </row>
    <row r="15238" spans="2:2">
      <c r="B15238" s="10"/>
    </row>
    <row r="15239" spans="2:2">
      <c r="B15239" s="10"/>
    </row>
    <row r="15240" spans="2:2">
      <c r="B15240" s="10"/>
    </row>
    <row r="15241" spans="2:2">
      <c r="B15241" s="10"/>
    </row>
    <row r="15242" spans="2:2">
      <c r="B15242" s="10"/>
    </row>
    <row r="15243" spans="2:2">
      <c r="B15243" s="10"/>
    </row>
    <row r="15244" spans="2:2">
      <c r="B15244" s="10"/>
    </row>
    <row r="15245" spans="2:2">
      <c r="B15245" s="10"/>
    </row>
    <row r="15246" spans="2:2">
      <c r="B15246" s="10"/>
    </row>
    <row r="15247" spans="2:2">
      <c r="B15247" s="10"/>
    </row>
    <row r="15248" spans="2:2">
      <c r="B15248" s="10"/>
    </row>
    <row r="15249" spans="2:2">
      <c r="B15249" s="10"/>
    </row>
    <row r="15250" spans="2:2">
      <c r="B15250" s="10"/>
    </row>
    <row r="15251" spans="2:2">
      <c r="B15251" s="10"/>
    </row>
    <row r="15252" spans="2:2">
      <c r="B15252" s="10"/>
    </row>
    <row r="15253" spans="2:2">
      <c r="B15253" s="10"/>
    </row>
    <row r="15254" spans="2:2">
      <c r="B15254" s="10"/>
    </row>
    <row r="15255" spans="2:2">
      <c r="B15255" s="10"/>
    </row>
    <row r="15256" spans="2:2">
      <c r="B15256" s="10"/>
    </row>
    <row r="15257" spans="2:2">
      <c r="B15257" s="10"/>
    </row>
    <row r="15258" spans="2:2">
      <c r="B15258" s="10"/>
    </row>
    <row r="15259" spans="2:2">
      <c r="B15259" s="10"/>
    </row>
    <row r="15260" spans="2:2">
      <c r="B15260" s="10"/>
    </row>
    <row r="15261" spans="2:2">
      <c r="B15261" s="10"/>
    </row>
    <row r="15262" spans="2:2">
      <c r="B15262" s="10"/>
    </row>
    <row r="15263" spans="2:2">
      <c r="B15263" s="10"/>
    </row>
    <row r="15264" spans="2:2">
      <c r="B15264" s="10"/>
    </row>
    <row r="15265" spans="2:2">
      <c r="B15265" s="10"/>
    </row>
    <row r="15266" spans="2:2">
      <c r="B15266" s="10"/>
    </row>
    <row r="15267" spans="2:2">
      <c r="B15267" s="10"/>
    </row>
    <row r="15268" spans="2:2">
      <c r="B15268" s="10"/>
    </row>
    <row r="15269" spans="2:2">
      <c r="B15269" s="10"/>
    </row>
    <row r="15270" spans="2:2">
      <c r="B15270" s="10"/>
    </row>
    <row r="15271" spans="2:2">
      <c r="B15271" s="10"/>
    </row>
    <row r="15272" spans="2:2">
      <c r="B15272" s="10"/>
    </row>
    <row r="15273" spans="2:2">
      <c r="B15273" s="10"/>
    </row>
    <row r="15274" spans="2:2">
      <c r="B15274" s="10"/>
    </row>
    <row r="15275" spans="2:2">
      <c r="B15275" s="10"/>
    </row>
    <row r="15276" spans="2:2">
      <c r="B15276" s="10"/>
    </row>
    <row r="15277" spans="2:2">
      <c r="B15277" s="10"/>
    </row>
    <row r="15278" spans="2:2">
      <c r="B15278" s="10"/>
    </row>
    <row r="15279" spans="2:2">
      <c r="B15279" s="10"/>
    </row>
    <row r="15280" spans="2:2">
      <c r="B15280" s="10"/>
    </row>
    <row r="15281" spans="2:2">
      <c r="B15281" s="10"/>
    </row>
    <row r="15282" spans="2:2">
      <c r="B15282" s="10"/>
    </row>
    <row r="15283" spans="2:2">
      <c r="B15283" s="10"/>
    </row>
    <row r="15284" spans="2:2">
      <c r="B15284" s="10"/>
    </row>
    <row r="15285" spans="2:2">
      <c r="B15285" s="10"/>
    </row>
    <row r="15286" spans="2:2">
      <c r="B15286" s="10"/>
    </row>
    <row r="15287" spans="2:2">
      <c r="B15287" s="10"/>
    </row>
    <row r="15288" spans="2:2">
      <c r="B15288" s="10"/>
    </row>
    <row r="15289" spans="2:2">
      <c r="B15289" s="10"/>
    </row>
    <row r="15290" spans="2:2">
      <c r="B15290" s="10"/>
    </row>
    <row r="15291" spans="2:2">
      <c r="B15291" s="10"/>
    </row>
    <row r="15292" spans="2:2">
      <c r="B15292" s="10"/>
    </row>
    <row r="15293" spans="2:2">
      <c r="B15293" s="10"/>
    </row>
    <row r="15294" spans="2:2">
      <c r="B15294" s="10"/>
    </row>
    <row r="15295" spans="2:2">
      <c r="B15295" s="10"/>
    </row>
    <row r="15296" spans="2:2">
      <c r="B15296" s="10"/>
    </row>
    <row r="15297" spans="2:2">
      <c r="B15297" s="10"/>
    </row>
    <row r="15298" spans="2:2">
      <c r="B15298" s="10"/>
    </row>
    <row r="15299" spans="2:2">
      <c r="B15299" s="10"/>
    </row>
    <row r="15300" spans="2:2">
      <c r="B15300" s="10"/>
    </row>
    <row r="15301" spans="2:2">
      <c r="B15301" s="10"/>
    </row>
    <row r="15302" spans="2:2">
      <c r="B15302" s="10"/>
    </row>
    <row r="15303" spans="2:2">
      <c r="B15303" s="10"/>
    </row>
    <row r="15304" spans="2:2">
      <c r="B15304" s="10"/>
    </row>
    <row r="15305" spans="2:2">
      <c r="B15305" s="10"/>
    </row>
    <row r="15306" spans="2:2">
      <c r="B15306" s="10"/>
    </row>
    <row r="15307" spans="2:2">
      <c r="B15307" s="10"/>
    </row>
    <row r="15308" spans="2:2">
      <c r="B15308" s="10"/>
    </row>
    <row r="15309" spans="2:2">
      <c r="B15309" s="10"/>
    </row>
    <row r="15310" spans="2:2">
      <c r="B15310" s="10"/>
    </row>
    <row r="15311" spans="2:2">
      <c r="B15311" s="10"/>
    </row>
    <row r="15312" spans="2:2">
      <c r="B15312" s="10"/>
    </row>
    <row r="15313" spans="2:2">
      <c r="B15313" s="10"/>
    </row>
    <row r="15314" spans="2:2">
      <c r="B15314" s="10"/>
    </row>
    <row r="15315" spans="2:2">
      <c r="B15315" s="10"/>
    </row>
    <row r="15316" spans="2:2">
      <c r="B15316" s="10"/>
    </row>
    <row r="15317" spans="2:2">
      <c r="B15317" s="10"/>
    </row>
    <row r="15318" spans="2:2">
      <c r="B15318" s="10"/>
    </row>
    <row r="15319" spans="2:2">
      <c r="B15319" s="10"/>
    </row>
    <row r="15320" spans="2:2">
      <c r="B15320" s="10"/>
    </row>
    <row r="15321" spans="2:2">
      <c r="B15321" s="10"/>
    </row>
    <row r="15322" spans="2:2">
      <c r="B15322" s="10"/>
    </row>
    <row r="15323" spans="2:2">
      <c r="B15323" s="10"/>
    </row>
    <row r="15324" spans="2:2">
      <c r="B15324" s="10"/>
    </row>
    <row r="15325" spans="2:2">
      <c r="B15325" s="10"/>
    </row>
    <row r="15326" spans="2:2">
      <c r="B15326" s="10"/>
    </row>
    <row r="15327" spans="2:2">
      <c r="B15327" s="10"/>
    </row>
    <row r="15328" spans="2:2">
      <c r="B15328" s="10"/>
    </row>
    <row r="15329" spans="2:2">
      <c r="B15329" s="10"/>
    </row>
    <row r="15330" spans="2:2">
      <c r="B15330" s="10"/>
    </row>
    <row r="15331" spans="2:2">
      <c r="B15331" s="10"/>
    </row>
    <row r="15332" spans="2:2">
      <c r="B15332" s="10"/>
    </row>
    <row r="15333" spans="2:2">
      <c r="B15333" s="10"/>
    </row>
    <row r="15334" spans="2:2">
      <c r="B15334" s="10"/>
    </row>
    <row r="15335" spans="2:2">
      <c r="B15335" s="10"/>
    </row>
    <row r="15336" spans="2:2">
      <c r="B15336" s="10"/>
    </row>
    <row r="15337" spans="2:2">
      <c r="B15337" s="10"/>
    </row>
    <row r="15338" spans="2:2">
      <c r="B15338" s="10"/>
    </row>
    <row r="15339" spans="2:2">
      <c r="B15339" s="10"/>
    </row>
    <row r="15340" spans="2:2">
      <c r="B15340" s="10"/>
    </row>
    <row r="15341" spans="2:2">
      <c r="B15341" s="10"/>
    </row>
    <row r="15342" spans="2:2">
      <c r="B15342" s="10"/>
    </row>
    <row r="15343" spans="2:2">
      <c r="B15343" s="10"/>
    </row>
    <row r="15344" spans="2:2">
      <c r="B15344" s="10"/>
    </row>
    <row r="15345" spans="2:2">
      <c r="B15345" s="10"/>
    </row>
    <row r="15346" spans="2:2">
      <c r="B15346" s="10"/>
    </row>
    <row r="15347" spans="2:2">
      <c r="B15347" s="10"/>
    </row>
    <row r="15348" spans="2:2">
      <c r="B15348" s="10"/>
    </row>
    <row r="15349" spans="2:2">
      <c r="B15349" s="10"/>
    </row>
    <row r="15350" spans="2:2">
      <c r="B15350" s="10"/>
    </row>
    <row r="15351" spans="2:2">
      <c r="B15351" s="10"/>
    </row>
    <row r="15352" spans="2:2">
      <c r="B15352" s="10"/>
    </row>
    <row r="15353" spans="2:2">
      <c r="B15353" s="10"/>
    </row>
    <row r="15354" spans="2:2">
      <c r="B15354" s="10"/>
    </row>
    <row r="15355" spans="2:2">
      <c r="B15355" s="10"/>
    </row>
    <row r="15356" spans="2:2">
      <c r="B15356" s="10"/>
    </row>
    <row r="15357" spans="2:2">
      <c r="B15357" s="10"/>
    </row>
    <row r="15358" spans="2:2">
      <c r="B15358" s="10"/>
    </row>
    <row r="15359" spans="2:2">
      <c r="B15359" s="10"/>
    </row>
    <row r="15360" spans="2:2">
      <c r="B15360" s="10"/>
    </row>
    <row r="15361" spans="2:2">
      <c r="B15361" s="10"/>
    </row>
    <row r="15362" spans="2:2">
      <c r="B15362" s="10"/>
    </row>
    <row r="15363" spans="2:2">
      <c r="B15363" s="10"/>
    </row>
    <row r="15364" spans="2:2">
      <c r="B15364" s="10"/>
    </row>
    <row r="15365" spans="2:2">
      <c r="B15365" s="10"/>
    </row>
    <row r="15366" spans="2:2">
      <c r="B15366" s="10"/>
    </row>
    <row r="15367" spans="2:2">
      <c r="B15367" s="10"/>
    </row>
    <row r="15368" spans="2:2">
      <c r="B15368" s="10"/>
    </row>
    <row r="15369" spans="2:2">
      <c r="B15369" s="10"/>
    </row>
    <row r="15370" spans="2:2">
      <c r="B15370" s="10"/>
    </row>
    <row r="15371" spans="2:2">
      <c r="B15371" s="10"/>
    </row>
    <row r="15372" spans="2:2">
      <c r="B15372" s="10"/>
    </row>
    <row r="15373" spans="2:2">
      <c r="B15373" s="10"/>
    </row>
    <row r="15374" spans="2:2">
      <c r="B15374" s="10"/>
    </row>
    <row r="15375" spans="2:2">
      <c r="B15375" s="10"/>
    </row>
    <row r="15376" spans="2:2">
      <c r="B15376" s="10"/>
    </row>
    <row r="15377" spans="2:2">
      <c r="B15377" s="10"/>
    </row>
    <row r="15378" spans="2:2">
      <c r="B15378" s="10"/>
    </row>
    <row r="15379" spans="2:2">
      <c r="B15379" s="10"/>
    </row>
    <row r="15380" spans="2:2">
      <c r="B15380" s="10"/>
    </row>
    <row r="15381" spans="2:2">
      <c r="B15381" s="10"/>
    </row>
    <row r="15382" spans="2:2">
      <c r="B15382" s="10"/>
    </row>
    <row r="15383" spans="2:2">
      <c r="B15383" s="10"/>
    </row>
    <row r="15384" spans="2:2">
      <c r="B15384" s="10"/>
    </row>
    <row r="15385" spans="2:2">
      <c r="B15385" s="10"/>
    </row>
    <row r="15386" spans="2:2">
      <c r="B15386" s="10"/>
    </row>
    <row r="15387" spans="2:2">
      <c r="B15387" s="10"/>
    </row>
    <row r="15388" spans="2:2">
      <c r="B15388" s="10"/>
    </row>
    <row r="15389" spans="2:2">
      <c r="B15389" s="10"/>
    </row>
    <row r="15390" spans="2:2">
      <c r="B15390" s="10"/>
    </row>
    <row r="15391" spans="2:2">
      <c r="B15391" s="10"/>
    </row>
    <row r="15392" spans="2:2">
      <c r="B15392" s="10"/>
    </row>
    <row r="15393" spans="2:2">
      <c r="B15393" s="10"/>
    </row>
    <row r="15394" spans="2:2">
      <c r="B15394" s="10"/>
    </row>
    <row r="15395" spans="2:2">
      <c r="B15395" s="10"/>
    </row>
    <row r="15396" spans="2:2">
      <c r="B15396" s="10"/>
    </row>
    <row r="15397" spans="2:2">
      <c r="B15397" s="10"/>
    </row>
    <row r="15398" spans="2:2">
      <c r="B15398" s="10"/>
    </row>
    <row r="15399" spans="2:2">
      <c r="B15399" s="10"/>
    </row>
    <row r="15400" spans="2:2">
      <c r="B15400" s="10"/>
    </row>
    <row r="15401" spans="2:2">
      <c r="B15401" s="10"/>
    </row>
    <row r="15402" spans="2:2">
      <c r="B15402" s="10"/>
    </row>
    <row r="15403" spans="2:2">
      <c r="B15403" s="10"/>
    </row>
    <row r="15404" spans="2:2">
      <c r="B15404" s="10"/>
    </row>
    <row r="15405" spans="2:2">
      <c r="B15405" s="10"/>
    </row>
    <row r="15406" spans="2:2">
      <c r="B15406" s="10"/>
    </row>
    <row r="15407" spans="2:2">
      <c r="B15407" s="10"/>
    </row>
    <row r="15408" spans="2:2">
      <c r="B15408" s="10"/>
    </row>
    <row r="15409" spans="2:2">
      <c r="B15409" s="10"/>
    </row>
    <row r="15410" spans="2:2">
      <c r="B15410" s="10"/>
    </row>
    <row r="15411" spans="2:2">
      <c r="B15411" s="10"/>
    </row>
    <row r="15412" spans="2:2">
      <c r="B15412" s="10"/>
    </row>
    <row r="15413" spans="2:2">
      <c r="B15413" s="10"/>
    </row>
    <row r="15414" spans="2:2">
      <c r="B15414" s="10"/>
    </row>
    <row r="15415" spans="2:2">
      <c r="B15415" s="10"/>
    </row>
    <row r="15416" spans="2:2">
      <c r="B15416" s="10"/>
    </row>
    <row r="15417" spans="2:2">
      <c r="B15417" s="10"/>
    </row>
    <row r="15418" spans="2:2">
      <c r="B15418" s="10"/>
    </row>
    <row r="15419" spans="2:2">
      <c r="B15419" s="10"/>
    </row>
    <row r="15420" spans="2:2">
      <c r="B15420" s="10"/>
    </row>
    <row r="15421" spans="2:2">
      <c r="B15421" s="10"/>
    </row>
    <row r="15422" spans="2:2">
      <c r="B15422" s="10"/>
    </row>
    <row r="15423" spans="2:2">
      <c r="B15423" s="10"/>
    </row>
    <row r="15424" spans="2:2">
      <c r="B15424" s="10"/>
    </row>
    <row r="15425" spans="2:2">
      <c r="B15425" s="10"/>
    </row>
    <row r="15426" spans="2:2">
      <c r="B15426" s="10"/>
    </row>
    <row r="15427" spans="2:2">
      <c r="B15427" s="10"/>
    </row>
    <row r="15428" spans="2:2">
      <c r="B15428" s="10"/>
    </row>
    <row r="15429" spans="2:2">
      <c r="B15429" s="10"/>
    </row>
    <row r="15430" spans="2:2">
      <c r="B15430" s="10"/>
    </row>
    <row r="15431" spans="2:2">
      <c r="B15431" s="10"/>
    </row>
    <row r="15432" spans="2:2">
      <c r="B15432" s="10"/>
    </row>
    <row r="15433" spans="2:2">
      <c r="B15433" s="10"/>
    </row>
    <row r="15434" spans="2:2">
      <c r="B15434" s="10"/>
    </row>
    <row r="15435" spans="2:2">
      <c r="B15435" s="10"/>
    </row>
    <row r="15436" spans="2:2">
      <c r="B15436" s="10"/>
    </row>
    <row r="15437" spans="2:2">
      <c r="B15437" s="10"/>
    </row>
    <row r="15438" spans="2:2">
      <c r="B15438" s="10"/>
    </row>
    <row r="15439" spans="2:2">
      <c r="B15439" s="10"/>
    </row>
    <row r="15440" spans="2:2">
      <c r="B15440" s="10"/>
    </row>
    <row r="15441" spans="2:2">
      <c r="B15441" s="10"/>
    </row>
    <row r="15442" spans="2:2">
      <c r="B15442" s="10"/>
    </row>
    <row r="15443" spans="2:2">
      <c r="B15443" s="10"/>
    </row>
    <row r="15444" spans="2:2">
      <c r="B15444" s="10"/>
    </row>
    <row r="15445" spans="2:2">
      <c r="B15445" s="10"/>
    </row>
    <row r="15446" spans="2:2">
      <c r="B15446" s="10"/>
    </row>
    <row r="15447" spans="2:2">
      <c r="B15447" s="10"/>
    </row>
    <row r="15448" spans="2:2">
      <c r="B15448" s="10"/>
    </row>
    <row r="15449" spans="2:2">
      <c r="B15449" s="10"/>
    </row>
    <row r="15450" spans="2:2">
      <c r="B15450" s="10"/>
    </row>
    <row r="15451" spans="2:2">
      <c r="B15451" s="10"/>
    </row>
    <row r="15452" spans="2:2">
      <c r="B15452" s="10"/>
    </row>
    <row r="15453" spans="2:2">
      <c r="B15453" s="10"/>
    </row>
    <row r="15454" spans="2:2">
      <c r="B15454" s="10"/>
    </row>
    <row r="15455" spans="2:2">
      <c r="B15455" s="10"/>
    </row>
    <row r="15456" spans="2:2">
      <c r="B15456" s="10"/>
    </row>
    <row r="15457" spans="2:2">
      <c r="B15457" s="10"/>
    </row>
    <row r="15458" spans="2:2">
      <c r="B15458" s="10"/>
    </row>
    <row r="15459" spans="2:2">
      <c r="B15459" s="10"/>
    </row>
    <row r="15460" spans="2:2">
      <c r="B15460" s="10"/>
    </row>
    <row r="15461" spans="2:2">
      <c r="B15461" s="10"/>
    </row>
    <row r="15462" spans="2:2">
      <c r="B15462" s="10"/>
    </row>
    <row r="15463" spans="2:2">
      <c r="B15463" s="10"/>
    </row>
    <row r="15464" spans="2:2">
      <c r="B15464" s="10"/>
    </row>
    <row r="15465" spans="2:2">
      <c r="B15465" s="10"/>
    </row>
    <row r="15466" spans="2:2">
      <c r="B15466" s="10"/>
    </row>
    <row r="15467" spans="2:2">
      <c r="B15467" s="10"/>
    </row>
    <row r="15468" spans="2:2">
      <c r="B15468" s="10"/>
    </row>
    <row r="15469" spans="2:2">
      <c r="B15469" s="10"/>
    </row>
    <row r="15470" spans="2:2">
      <c r="B15470" s="10"/>
    </row>
    <row r="15471" spans="2:2">
      <c r="B15471" s="10"/>
    </row>
    <row r="15472" spans="2:2">
      <c r="B15472" s="10"/>
    </row>
    <row r="15473" spans="2:2">
      <c r="B15473" s="10"/>
    </row>
    <row r="15474" spans="2:2">
      <c r="B15474" s="10"/>
    </row>
    <row r="15475" spans="2:2">
      <c r="B15475" s="10"/>
    </row>
    <row r="15476" spans="2:2">
      <c r="B15476" s="10"/>
    </row>
    <row r="15477" spans="2:2">
      <c r="B15477" s="10"/>
    </row>
    <row r="15478" spans="2:2">
      <c r="B15478" s="10"/>
    </row>
    <row r="15479" spans="2:2">
      <c r="B15479" s="10"/>
    </row>
    <row r="15480" spans="2:2">
      <c r="B15480" s="10"/>
    </row>
    <row r="15481" spans="2:2">
      <c r="B15481" s="10"/>
    </row>
    <row r="15482" spans="2:2">
      <c r="B15482" s="10"/>
    </row>
    <row r="15483" spans="2:2">
      <c r="B15483" s="10"/>
    </row>
    <row r="15484" spans="2:2">
      <c r="B15484" s="10"/>
    </row>
    <row r="15485" spans="2:2">
      <c r="B15485" s="10"/>
    </row>
    <row r="15486" spans="2:2">
      <c r="B15486" s="10"/>
    </row>
    <row r="15487" spans="2:2">
      <c r="B15487" s="10"/>
    </row>
    <row r="15488" spans="2:2">
      <c r="B15488" s="10"/>
    </row>
    <row r="15489" spans="2:2">
      <c r="B15489" s="10"/>
    </row>
    <row r="15490" spans="2:2">
      <c r="B15490" s="10"/>
    </row>
    <row r="15491" spans="2:2">
      <c r="B15491" s="10"/>
    </row>
    <row r="15492" spans="2:2">
      <c r="B15492" s="10"/>
    </row>
    <row r="15493" spans="2:2">
      <c r="B15493" s="10"/>
    </row>
    <row r="15494" spans="2:2">
      <c r="B15494" s="10"/>
    </row>
    <row r="15495" spans="2:2">
      <c r="B15495" s="10"/>
    </row>
    <row r="15496" spans="2:2">
      <c r="B15496" s="10"/>
    </row>
    <row r="15497" spans="2:2">
      <c r="B15497" s="10"/>
    </row>
    <row r="15498" spans="2:2">
      <c r="B15498" s="10"/>
    </row>
    <row r="15499" spans="2:2">
      <c r="B15499" s="10"/>
    </row>
    <row r="15500" spans="2:2">
      <c r="B15500" s="10"/>
    </row>
    <row r="15501" spans="2:2">
      <c r="B15501" s="10"/>
    </row>
    <row r="15502" spans="2:2">
      <c r="B15502" s="10"/>
    </row>
    <row r="15503" spans="2:2">
      <c r="B15503" s="10"/>
    </row>
    <row r="15504" spans="2:2">
      <c r="B15504" s="10"/>
    </row>
    <row r="15505" spans="2:2">
      <c r="B15505" s="10"/>
    </row>
    <row r="15506" spans="2:2">
      <c r="B15506" s="10"/>
    </row>
    <row r="15507" spans="2:2">
      <c r="B15507" s="10"/>
    </row>
    <row r="15508" spans="2:2">
      <c r="B15508" s="10"/>
    </row>
    <row r="15509" spans="2:2">
      <c r="B15509" s="10"/>
    </row>
    <row r="15510" spans="2:2">
      <c r="B15510" s="10"/>
    </row>
    <row r="15511" spans="2:2">
      <c r="B15511" s="10"/>
    </row>
    <row r="15512" spans="2:2">
      <c r="B15512" s="10"/>
    </row>
    <row r="15513" spans="2:2">
      <c r="B15513" s="10"/>
    </row>
    <row r="15514" spans="2:2">
      <c r="B15514" s="10"/>
    </row>
    <row r="15515" spans="2:2">
      <c r="B15515" s="10"/>
    </row>
    <row r="15516" spans="2:2">
      <c r="B15516" s="10"/>
    </row>
    <row r="15517" spans="2:2">
      <c r="B15517" s="10"/>
    </row>
    <row r="15518" spans="2:2">
      <c r="B15518" s="10"/>
    </row>
    <row r="15519" spans="2:2">
      <c r="B15519" s="10"/>
    </row>
    <row r="15520" spans="2:2">
      <c r="B15520" s="10"/>
    </row>
    <row r="15521" spans="2:2">
      <c r="B15521" s="10"/>
    </row>
    <row r="15522" spans="2:2">
      <c r="B15522" s="10"/>
    </row>
    <row r="15523" spans="2:2">
      <c r="B15523" s="10"/>
    </row>
    <row r="15524" spans="2:2">
      <c r="B15524" s="10"/>
    </row>
    <row r="15525" spans="2:2">
      <c r="B15525" s="10"/>
    </row>
    <row r="15526" spans="2:2">
      <c r="B15526" s="10"/>
    </row>
    <row r="15527" spans="2:2">
      <c r="B15527" s="10"/>
    </row>
    <row r="15528" spans="2:2">
      <c r="B15528" s="10"/>
    </row>
    <row r="15529" spans="2:2">
      <c r="B15529" s="10"/>
    </row>
    <row r="15530" spans="2:2">
      <c r="B15530" s="10"/>
    </row>
    <row r="15531" spans="2:2">
      <c r="B15531" s="10"/>
    </row>
    <row r="15532" spans="2:2">
      <c r="B15532" s="10"/>
    </row>
    <row r="15533" spans="2:2">
      <c r="B15533" s="10"/>
    </row>
    <row r="15534" spans="2:2">
      <c r="B15534" s="10"/>
    </row>
    <row r="15535" spans="2:2">
      <c r="B15535" s="10"/>
    </row>
    <row r="15536" spans="2:2">
      <c r="B15536" s="10"/>
    </row>
    <row r="15537" spans="2:2">
      <c r="B15537" s="10"/>
    </row>
    <row r="15538" spans="2:2">
      <c r="B15538" s="10"/>
    </row>
    <row r="15539" spans="2:2">
      <c r="B15539" s="10"/>
    </row>
    <row r="15540" spans="2:2">
      <c r="B15540" s="10"/>
    </row>
    <row r="15541" spans="2:2">
      <c r="B15541" s="10"/>
    </row>
    <row r="15542" spans="2:2">
      <c r="B15542" s="10"/>
    </row>
    <row r="15543" spans="2:2">
      <c r="B15543" s="10"/>
    </row>
    <row r="15544" spans="2:2">
      <c r="B15544" s="10"/>
    </row>
    <row r="15545" spans="2:2">
      <c r="B15545" s="10"/>
    </row>
    <row r="15546" spans="2:2">
      <c r="B15546" s="10"/>
    </row>
    <row r="15547" spans="2:2">
      <c r="B15547" s="10"/>
    </row>
    <row r="15548" spans="2:2">
      <c r="B15548" s="10"/>
    </row>
    <row r="15549" spans="2:2">
      <c r="B15549" s="10"/>
    </row>
    <row r="15550" spans="2:2">
      <c r="B15550" s="10"/>
    </row>
    <row r="15551" spans="2:2">
      <c r="B15551" s="10"/>
    </row>
    <row r="15552" spans="2:2">
      <c r="B15552" s="10"/>
    </row>
    <row r="15553" spans="2:2">
      <c r="B15553" s="10"/>
    </row>
    <row r="15554" spans="2:2">
      <c r="B15554" s="10"/>
    </row>
    <row r="15555" spans="2:2">
      <c r="B15555" s="10"/>
    </row>
    <row r="15556" spans="2:2">
      <c r="B15556" s="10"/>
    </row>
    <row r="15557" spans="2:2">
      <c r="B15557" s="10"/>
    </row>
    <row r="15558" spans="2:2">
      <c r="B15558" s="10"/>
    </row>
    <row r="15559" spans="2:2">
      <c r="B15559" s="10"/>
    </row>
    <row r="15560" spans="2:2">
      <c r="B15560" s="10"/>
    </row>
    <row r="15561" spans="2:2">
      <c r="B15561" s="10"/>
    </row>
    <row r="15562" spans="2:2">
      <c r="B15562" s="10"/>
    </row>
    <row r="15563" spans="2:2">
      <c r="B15563" s="10"/>
    </row>
    <row r="15564" spans="2:2">
      <c r="B15564" s="10"/>
    </row>
    <row r="15565" spans="2:2">
      <c r="B15565" s="10"/>
    </row>
    <row r="15566" spans="2:2">
      <c r="B15566" s="10"/>
    </row>
    <row r="15567" spans="2:2">
      <c r="B15567" s="10"/>
    </row>
    <row r="15568" spans="2:2">
      <c r="B15568" s="10"/>
    </row>
    <row r="15569" spans="2:2">
      <c r="B15569" s="10"/>
    </row>
    <row r="15570" spans="2:2">
      <c r="B15570" s="10"/>
    </row>
    <row r="15571" spans="2:2">
      <c r="B15571" s="10"/>
    </row>
    <row r="15572" spans="2:2">
      <c r="B15572" s="10"/>
    </row>
    <row r="15573" spans="2:2">
      <c r="B15573" s="10"/>
    </row>
    <row r="15574" spans="2:2">
      <c r="B15574" s="10"/>
    </row>
    <row r="15575" spans="2:2">
      <c r="B15575" s="10"/>
    </row>
    <row r="15576" spans="2:2">
      <c r="B15576" s="10"/>
    </row>
    <row r="15577" spans="2:2">
      <c r="B15577" s="10"/>
    </row>
    <row r="15578" spans="2:2">
      <c r="B15578" s="10"/>
    </row>
    <row r="15579" spans="2:2">
      <c r="B15579" s="10"/>
    </row>
    <row r="15580" spans="2:2">
      <c r="B15580" s="10"/>
    </row>
    <row r="15581" spans="2:2">
      <c r="B15581" s="10"/>
    </row>
    <row r="15582" spans="2:2">
      <c r="B15582" s="10"/>
    </row>
    <row r="15583" spans="2:2">
      <c r="B15583" s="10"/>
    </row>
    <row r="15584" spans="2:2">
      <c r="B15584" s="10"/>
    </row>
    <row r="15585" spans="2:2">
      <c r="B15585" s="10"/>
    </row>
    <row r="15586" spans="2:2">
      <c r="B15586" s="10"/>
    </row>
    <row r="15587" spans="2:2">
      <c r="B15587" s="10"/>
    </row>
    <row r="15588" spans="2:2">
      <c r="B15588" s="10"/>
    </row>
    <row r="15589" spans="2:2">
      <c r="B15589" s="10"/>
    </row>
    <row r="15590" spans="2:2">
      <c r="B15590" s="10"/>
    </row>
    <row r="15591" spans="2:2">
      <c r="B15591" s="10"/>
    </row>
    <row r="15592" spans="2:2">
      <c r="B15592" s="10"/>
    </row>
    <row r="15593" spans="2:2">
      <c r="B15593" s="10"/>
    </row>
    <row r="15594" spans="2:2">
      <c r="B15594" s="10"/>
    </row>
    <row r="15595" spans="2:2">
      <c r="B15595" s="10"/>
    </row>
    <row r="15596" spans="2:2">
      <c r="B15596" s="10"/>
    </row>
    <row r="15597" spans="2:2">
      <c r="B15597" s="10"/>
    </row>
    <row r="15598" spans="2:2">
      <c r="B15598" s="10"/>
    </row>
    <row r="15599" spans="2:2">
      <c r="B15599" s="10"/>
    </row>
    <row r="15600" spans="2:2">
      <c r="B15600" s="10"/>
    </row>
    <row r="15601" spans="2:2">
      <c r="B15601" s="10"/>
    </row>
    <row r="15602" spans="2:2">
      <c r="B15602" s="10"/>
    </row>
    <row r="15603" spans="2:2">
      <c r="B15603" s="10"/>
    </row>
    <row r="15604" spans="2:2">
      <c r="B15604" s="10"/>
    </row>
    <row r="15605" spans="2:2">
      <c r="B15605" s="10"/>
    </row>
    <row r="15606" spans="2:2">
      <c r="B15606" s="10"/>
    </row>
    <row r="15607" spans="2:2">
      <c r="B15607" s="10"/>
    </row>
    <row r="15608" spans="2:2">
      <c r="B15608" s="10"/>
    </row>
    <row r="15609" spans="2:2">
      <c r="B15609" s="10"/>
    </row>
    <row r="15610" spans="2:2">
      <c r="B15610" s="10"/>
    </row>
    <row r="15611" spans="2:2">
      <c r="B15611" s="10"/>
    </row>
    <row r="15612" spans="2:2">
      <c r="B15612" s="10"/>
    </row>
    <row r="15613" spans="2:2">
      <c r="B15613" s="10"/>
    </row>
    <row r="15614" spans="2:2">
      <c r="B15614" s="10"/>
    </row>
    <row r="15615" spans="2:2">
      <c r="B15615" s="10"/>
    </row>
    <row r="15616" spans="2:2">
      <c r="B15616" s="10"/>
    </row>
    <row r="15617" spans="2:2">
      <c r="B15617" s="10"/>
    </row>
    <row r="15618" spans="2:2">
      <c r="B15618" s="10"/>
    </row>
    <row r="15619" spans="2:2">
      <c r="B15619" s="10"/>
    </row>
    <row r="15620" spans="2:2">
      <c r="B15620" s="10"/>
    </row>
    <row r="15621" spans="2:2">
      <c r="B15621" s="10"/>
    </row>
    <row r="15622" spans="2:2">
      <c r="B15622" s="10"/>
    </row>
    <row r="15623" spans="2:2">
      <c r="B15623" s="10"/>
    </row>
    <row r="15624" spans="2:2">
      <c r="B15624" s="10"/>
    </row>
    <row r="15625" spans="2:2">
      <c r="B15625" s="10"/>
    </row>
    <row r="15626" spans="2:2">
      <c r="B15626" s="10"/>
    </row>
    <row r="15627" spans="2:2">
      <c r="B15627" s="10"/>
    </row>
    <row r="15628" spans="2:2">
      <c r="B15628" s="10"/>
    </row>
    <row r="15629" spans="2:2">
      <c r="B15629" s="10"/>
    </row>
    <row r="15630" spans="2:2">
      <c r="B15630" s="10"/>
    </row>
    <row r="15631" spans="2:2">
      <c r="B15631" s="10"/>
    </row>
    <row r="15632" spans="2:2">
      <c r="B15632" s="10"/>
    </row>
    <row r="15633" spans="2:2">
      <c r="B15633" s="10"/>
    </row>
    <row r="15634" spans="2:2">
      <c r="B15634" s="10"/>
    </row>
    <row r="15635" spans="2:2">
      <c r="B15635" s="10"/>
    </row>
    <row r="15636" spans="2:2">
      <c r="B15636" s="10"/>
    </row>
    <row r="15637" spans="2:2">
      <c r="B15637" s="10"/>
    </row>
    <row r="15638" spans="2:2">
      <c r="B15638" s="10"/>
    </row>
    <row r="15639" spans="2:2">
      <c r="B15639" s="10"/>
    </row>
    <row r="15640" spans="2:2">
      <c r="B15640" s="10"/>
    </row>
    <row r="15641" spans="2:2">
      <c r="B15641" s="10"/>
    </row>
    <row r="15642" spans="2:2">
      <c r="B15642" s="10"/>
    </row>
    <row r="15643" spans="2:2">
      <c r="B15643" s="10"/>
    </row>
    <row r="15644" spans="2:2">
      <c r="B15644" s="10"/>
    </row>
    <row r="15645" spans="2:2">
      <c r="B15645" s="10"/>
    </row>
    <row r="15646" spans="2:2">
      <c r="B15646" s="10"/>
    </row>
    <row r="15647" spans="2:2">
      <c r="B15647" s="10"/>
    </row>
    <row r="15648" spans="2:2">
      <c r="B15648" s="10"/>
    </row>
    <row r="15649" spans="2:2">
      <c r="B15649" s="10"/>
    </row>
    <row r="15650" spans="2:2">
      <c r="B15650" s="10"/>
    </row>
    <row r="15651" spans="2:2">
      <c r="B15651" s="10"/>
    </row>
    <row r="15652" spans="2:2">
      <c r="B15652" s="10"/>
    </row>
    <row r="15653" spans="2:2">
      <c r="B15653" s="10"/>
    </row>
    <row r="15654" spans="2:2">
      <c r="B15654" s="10"/>
    </row>
    <row r="15655" spans="2:2">
      <c r="B15655" s="10"/>
    </row>
    <row r="15656" spans="2:2">
      <c r="B15656" s="10"/>
    </row>
    <row r="15657" spans="2:2">
      <c r="B15657" s="10"/>
    </row>
    <row r="15658" spans="2:2">
      <c r="B15658" s="10"/>
    </row>
    <row r="15659" spans="2:2">
      <c r="B15659" s="10"/>
    </row>
    <row r="15660" spans="2:2">
      <c r="B15660" s="10"/>
    </row>
    <row r="15661" spans="2:2">
      <c r="B15661" s="10"/>
    </row>
    <row r="15662" spans="2:2">
      <c r="B15662" s="10"/>
    </row>
    <row r="15663" spans="2:2">
      <c r="B15663" s="10"/>
    </row>
    <row r="15664" spans="2:2">
      <c r="B15664" s="10"/>
    </row>
    <row r="15665" spans="2:2">
      <c r="B15665" s="10"/>
    </row>
    <row r="15666" spans="2:2">
      <c r="B15666" s="10"/>
    </row>
    <row r="15667" spans="2:2">
      <c r="B15667" s="10"/>
    </row>
    <row r="15668" spans="2:2">
      <c r="B15668" s="10"/>
    </row>
    <row r="15669" spans="2:2">
      <c r="B15669" s="10"/>
    </row>
    <row r="15670" spans="2:2">
      <c r="B15670" s="10"/>
    </row>
    <row r="15671" spans="2:2">
      <c r="B15671" s="10"/>
    </row>
    <row r="15672" spans="2:2">
      <c r="B15672" s="10"/>
    </row>
    <row r="15673" spans="2:2">
      <c r="B15673" s="10"/>
    </row>
    <row r="15674" spans="2:2">
      <c r="B15674" s="10"/>
    </row>
    <row r="15675" spans="2:2">
      <c r="B15675" s="10"/>
    </row>
    <row r="15676" spans="2:2">
      <c r="B15676" s="10"/>
    </row>
    <row r="15677" spans="2:2">
      <c r="B15677" s="10"/>
    </row>
    <row r="15678" spans="2:2">
      <c r="B15678" s="10"/>
    </row>
    <row r="15679" spans="2:2">
      <c r="B15679" s="10"/>
    </row>
    <row r="15680" spans="2:2">
      <c r="B15680" s="10"/>
    </row>
    <row r="15681" spans="2:2">
      <c r="B15681" s="10"/>
    </row>
    <row r="15682" spans="2:2">
      <c r="B15682" s="10"/>
    </row>
    <row r="15683" spans="2:2">
      <c r="B15683" s="10"/>
    </row>
    <row r="15684" spans="2:2">
      <c r="B15684" s="10"/>
    </row>
    <row r="15685" spans="2:2">
      <c r="B15685" s="10"/>
    </row>
    <row r="15686" spans="2:2">
      <c r="B15686" s="10"/>
    </row>
    <row r="15687" spans="2:2">
      <c r="B15687" s="10"/>
    </row>
    <row r="15688" spans="2:2">
      <c r="B15688" s="10"/>
    </row>
    <row r="15689" spans="2:2">
      <c r="B15689" s="10"/>
    </row>
    <row r="15690" spans="2:2">
      <c r="B15690" s="10"/>
    </row>
    <row r="15691" spans="2:2">
      <c r="B15691" s="10"/>
    </row>
    <row r="15692" spans="2:2">
      <c r="B15692" s="10"/>
    </row>
    <row r="15693" spans="2:2">
      <c r="B15693" s="10"/>
    </row>
    <row r="15694" spans="2:2">
      <c r="B15694" s="10"/>
    </row>
    <row r="15695" spans="2:2">
      <c r="B15695" s="10"/>
    </row>
    <row r="15696" spans="2:2">
      <c r="B15696" s="10"/>
    </row>
    <row r="15697" spans="2:2">
      <c r="B15697" s="10"/>
    </row>
    <row r="15698" spans="2:2">
      <c r="B15698" s="10"/>
    </row>
    <row r="15699" spans="2:2">
      <c r="B15699" s="10"/>
    </row>
    <row r="15700" spans="2:2">
      <c r="B15700" s="10"/>
    </row>
    <row r="15701" spans="2:2">
      <c r="B15701" s="10"/>
    </row>
    <row r="15702" spans="2:2">
      <c r="B15702" s="10"/>
    </row>
    <row r="15703" spans="2:2">
      <c r="B15703" s="10"/>
    </row>
    <row r="15704" spans="2:2">
      <c r="B15704" s="10"/>
    </row>
    <row r="15705" spans="2:2">
      <c r="B15705" s="10"/>
    </row>
    <row r="15706" spans="2:2">
      <c r="B15706" s="10"/>
    </row>
    <row r="15707" spans="2:2">
      <c r="B15707" s="10"/>
    </row>
    <row r="15708" spans="2:2">
      <c r="B15708" s="10"/>
    </row>
    <row r="15709" spans="2:2">
      <c r="B15709" s="10"/>
    </row>
    <row r="15710" spans="2:2">
      <c r="B15710" s="10"/>
    </row>
    <row r="15711" spans="2:2">
      <c r="B15711" s="10"/>
    </row>
    <row r="15712" spans="2:2">
      <c r="B15712" s="10"/>
    </row>
    <row r="15713" spans="2:2">
      <c r="B15713" s="10"/>
    </row>
    <row r="15714" spans="2:2">
      <c r="B15714" s="10"/>
    </row>
    <row r="15715" spans="2:2">
      <c r="B15715" s="10"/>
    </row>
    <row r="15716" spans="2:2">
      <c r="B15716" s="10"/>
    </row>
    <row r="15717" spans="2:2">
      <c r="B15717" s="10"/>
    </row>
    <row r="15718" spans="2:2">
      <c r="B15718" s="10"/>
    </row>
    <row r="15719" spans="2:2">
      <c r="B15719" s="10"/>
    </row>
    <row r="15720" spans="2:2">
      <c r="B15720" s="10"/>
    </row>
    <row r="15721" spans="2:2">
      <c r="B15721" s="10"/>
    </row>
    <row r="15722" spans="2:2">
      <c r="B15722" s="10"/>
    </row>
    <row r="15723" spans="2:2">
      <c r="B15723" s="10"/>
    </row>
    <row r="15724" spans="2:2">
      <c r="B15724" s="10"/>
    </row>
    <row r="15725" spans="2:2">
      <c r="B15725" s="10"/>
    </row>
    <row r="15726" spans="2:2">
      <c r="B15726" s="10"/>
    </row>
    <row r="15727" spans="2:2">
      <c r="B15727" s="10"/>
    </row>
    <row r="15728" spans="2:2">
      <c r="B15728" s="10"/>
    </row>
    <row r="15729" spans="2:2">
      <c r="B15729" s="10"/>
    </row>
    <row r="15730" spans="2:2">
      <c r="B15730" s="10"/>
    </row>
    <row r="15731" spans="2:2">
      <c r="B15731" s="10"/>
    </row>
    <row r="15732" spans="2:2">
      <c r="B15732" s="10"/>
    </row>
    <row r="15733" spans="2:2">
      <c r="B15733" s="10"/>
    </row>
    <row r="15734" spans="2:2">
      <c r="B15734" s="10"/>
    </row>
    <row r="15735" spans="2:2">
      <c r="B15735" s="10"/>
    </row>
    <row r="15736" spans="2:2">
      <c r="B15736" s="10"/>
    </row>
    <row r="15737" spans="2:2">
      <c r="B15737" s="10"/>
    </row>
    <row r="15738" spans="2:2">
      <c r="B15738" s="10"/>
    </row>
    <row r="15739" spans="2:2">
      <c r="B15739" s="10"/>
    </row>
    <row r="15740" spans="2:2">
      <c r="B15740" s="10"/>
    </row>
    <row r="15741" spans="2:2">
      <c r="B15741" s="10"/>
    </row>
    <row r="15742" spans="2:2">
      <c r="B15742" s="10"/>
    </row>
    <row r="15743" spans="2:2">
      <c r="B15743" s="10"/>
    </row>
    <row r="15744" spans="2:2">
      <c r="B15744" s="10"/>
    </row>
    <row r="15745" spans="2:2">
      <c r="B15745" s="10"/>
    </row>
    <row r="15746" spans="2:2">
      <c r="B15746" s="10"/>
    </row>
    <row r="15747" spans="2:2">
      <c r="B15747" s="10"/>
    </row>
    <row r="15748" spans="2:2">
      <c r="B15748" s="10"/>
    </row>
    <row r="15749" spans="2:2">
      <c r="B15749" s="10"/>
    </row>
    <row r="15750" spans="2:2">
      <c r="B15750" s="10"/>
    </row>
    <row r="15751" spans="2:2">
      <c r="B15751" s="10"/>
    </row>
    <row r="15752" spans="2:2">
      <c r="B15752" s="10"/>
    </row>
    <row r="15753" spans="2:2">
      <c r="B15753" s="10"/>
    </row>
    <row r="15754" spans="2:2">
      <c r="B15754" s="10"/>
    </row>
    <row r="15755" spans="2:2">
      <c r="B15755" s="10"/>
    </row>
    <row r="15756" spans="2:2">
      <c r="B15756" s="10"/>
    </row>
    <row r="15757" spans="2:2">
      <c r="B15757" s="10"/>
    </row>
    <row r="15758" spans="2:2">
      <c r="B15758" s="10"/>
    </row>
    <row r="15759" spans="2:2">
      <c r="B15759" s="10"/>
    </row>
    <row r="15760" spans="2:2">
      <c r="B15760" s="10"/>
    </row>
    <row r="15761" spans="2:2">
      <c r="B15761" s="10"/>
    </row>
    <row r="15762" spans="2:2">
      <c r="B15762" s="10"/>
    </row>
    <row r="15763" spans="2:2">
      <c r="B15763" s="10"/>
    </row>
    <row r="15764" spans="2:2">
      <c r="B15764" s="10"/>
    </row>
    <row r="15765" spans="2:2">
      <c r="B15765" s="10"/>
    </row>
    <row r="15766" spans="2:2">
      <c r="B15766" s="10"/>
    </row>
    <row r="15767" spans="2:2">
      <c r="B15767" s="10"/>
    </row>
    <row r="15768" spans="2:2">
      <c r="B15768" s="10"/>
    </row>
    <row r="15769" spans="2:2">
      <c r="B15769" s="10"/>
    </row>
    <row r="15770" spans="2:2">
      <c r="B15770" s="10"/>
    </row>
    <row r="15771" spans="2:2">
      <c r="B15771" s="10"/>
    </row>
    <row r="15772" spans="2:2">
      <c r="B15772" s="10"/>
    </row>
    <row r="15773" spans="2:2">
      <c r="B15773" s="10"/>
    </row>
    <row r="15774" spans="2:2">
      <c r="B15774" s="10"/>
    </row>
    <row r="15775" spans="2:2">
      <c r="B15775" s="10"/>
    </row>
    <row r="15776" spans="2:2">
      <c r="B15776" s="10"/>
    </row>
    <row r="15777" spans="2:2">
      <c r="B15777" s="10"/>
    </row>
    <row r="15778" spans="2:2">
      <c r="B15778" s="10"/>
    </row>
    <row r="15779" spans="2:2">
      <c r="B15779" s="10"/>
    </row>
    <row r="15780" spans="2:2">
      <c r="B15780" s="10"/>
    </row>
    <row r="15781" spans="2:2">
      <c r="B15781" s="10"/>
    </row>
    <row r="15782" spans="2:2">
      <c r="B15782" s="10"/>
    </row>
    <row r="15783" spans="2:2">
      <c r="B15783" s="10"/>
    </row>
    <row r="15784" spans="2:2">
      <c r="B15784" s="10"/>
    </row>
    <row r="15785" spans="2:2">
      <c r="B15785" s="10"/>
    </row>
    <row r="15786" spans="2:2">
      <c r="B15786" s="10"/>
    </row>
    <row r="15787" spans="2:2">
      <c r="B15787" s="10"/>
    </row>
    <row r="15788" spans="2:2">
      <c r="B15788" s="10"/>
    </row>
    <row r="15789" spans="2:2">
      <c r="B15789" s="10"/>
    </row>
    <row r="15790" spans="2:2">
      <c r="B15790" s="10"/>
    </row>
    <row r="15791" spans="2:2">
      <c r="B15791" s="10"/>
    </row>
    <row r="15792" spans="2:2">
      <c r="B15792" s="10"/>
    </row>
    <row r="15793" spans="2:2">
      <c r="B15793" s="10"/>
    </row>
    <row r="15794" spans="2:2">
      <c r="B15794" s="10"/>
    </row>
    <row r="15795" spans="2:2">
      <c r="B15795" s="10"/>
    </row>
    <row r="15796" spans="2:2">
      <c r="B15796" s="10"/>
    </row>
    <row r="15797" spans="2:2">
      <c r="B15797" s="10"/>
    </row>
    <row r="15798" spans="2:2">
      <c r="B15798" s="10"/>
    </row>
    <row r="15799" spans="2:2">
      <c r="B15799" s="10"/>
    </row>
    <row r="15800" spans="2:2">
      <c r="B15800" s="10"/>
    </row>
    <row r="15801" spans="2:2">
      <c r="B15801" s="10"/>
    </row>
    <row r="15802" spans="2:2">
      <c r="B15802" s="10"/>
    </row>
    <row r="15803" spans="2:2">
      <c r="B15803" s="10"/>
    </row>
    <row r="15804" spans="2:2">
      <c r="B15804" s="10"/>
    </row>
    <row r="15805" spans="2:2">
      <c r="B15805" s="10"/>
    </row>
    <row r="15806" spans="2:2">
      <c r="B15806" s="10"/>
    </row>
    <row r="15807" spans="2:2">
      <c r="B15807" s="10"/>
    </row>
    <row r="15808" spans="2:2">
      <c r="B15808" s="10"/>
    </row>
    <row r="15809" spans="2:2">
      <c r="B15809" s="10"/>
    </row>
    <row r="15810" spans="2:2">
      <c r="B15810" s="10"/>
    </row>
    <row r="15811" spans="2:2">
      <c r="B15811" s="10"/>
    </row>
    <row r="15812" spans="2:2">
      <c r="B15812" s="10"/>
    </row>
    <row r="15813" spans="2:2">
      <c r="B15813" s="10"/>
    </row>
    <row r="15814" spans="2:2">
      <c r="B15814" s="10"/>
    </row>
    <row r="15815" spans="2:2">
      <c r="B15815" s="10"/>
    </row>
    <row r="15816" spans="2:2">
      <c r="B15816" s="10"/>
    </row>
    <row r="15817" spans="2:2">
      <c r="B15817" s="10"/>
    </row>
    <row r="15818" spans="2:2">
      <c r="B15818" s="10"/>
    </row>
    <row r="15819" spans="2:2">
      <c r="B15819" s="10"/>
    </row>
    <row r="15820" spans="2:2">
      <c r="B15820" s="10"/>
    </row>
    <row r="15821" spans="2:2">
      <c r="B15821" s="10"/>
    </row>
    <row r="15822" spans="2:2">
      <c r="B15822" s="10"/>
    </row>
    <row r="15823" spans="2:2">
      <c r="B15823" s="10"/>
    </row>
    <row r="15824" spans="2:2">
      <c r="B15824" s="10"/>
    </row>
    <row r="15825" spans="2:2">
      <c r="B15825" s="10"/>
    </row>
    <row r="15826" spans="2:2">
      <c r="B15826" s="10"/>
    </row>
    <row r="15827" spans="2:2">
      <c r="B15827" s="10"/>
    </row>
    <row r="15828" spans="2:2">
      <c r="B15828" s="10"/>
    </row>
    <row r="15829" spans="2:2">
      <c r="B15829" s="10"/>
    </row>
    <row r="15830" spans="2:2">
      <c r="B15830" s="10"/>
    </row>
    <row r="15831" spans="2:2">
      <c r="B15831" s="10"/>
    </row>
    <row r="15832" spans="2:2">
      <c r="B15832" s="10"/>
    </row>
    <row r="15833" spans="2:2">
      <c r="B15833" s="10"/>
    </row>
    <row r="15834" spans="2:2">
      <c r="B15834" s="10"/>
    </row>
    <row r="15835" spans="2:2">
      <c r="B15835" s="10"/>
    </row>
    <row r="15836" spans="2:2">
      <c r="B15836" s="10"/>
    </row>
    <row r="15837" spans="2:2">
      <c r="B15837" s="10"/>
    </row>
    <row r="15838" spans="2:2">
      <c r="B15838" s="10"/>
    </row>
    <row r="15839" spans="2:2">
      <c r="B15839" s="10"/>
    </row>
    <row r="15840" spans="2:2">
      <c r="B15840" s="10"/>
    </row>
    <row r="15841" spans="2:2">
      <c r="B15841" s="10"/>
    </row>
    <row r="15842" spans="2:2">
      <c r="B15842" s="10"/>
    </row>
    <row r="15843" spans="2:2">
      <c r="B15843" s="10"/>
    </row>
    <row r="15844" spans="2:2">
      <c r="B15844" s="10"/>
    </row>
    <row r="15845" spans="2:2">
      <c r="B15845" s="10"/>
    </row>
    <row r="15846" spans="2:2">
      <c r="B15846" s="10"/>
    </row>
    <row r="15847" spans="2:2">
      <c r="B15847" s="10"/>
    </row>
    <row r="15848" spans="2:2">
      <c r="B15848" s="10"/>
    </row>
    <row r="15849" spans="2:2">
      <c r="B15849" s="10"/>
    </row>
    <row r="15850" spans="2:2">
      <c r="B15850" s="10"/>
    </row>
    <row r="15851" spans="2:2">
      <c r="B15851" s="10"/>
    </row>
    <row r="15852" spans="2:2">
      <c r="B15852" s="10"/>
    </row>
    <row r="15853" spans="2:2">
      <c r="B15853" s="10"/>
    </row>
    <row r="15854" spans="2:2">
      <c r="B15854" s="10"/>
    </row>
    <row r="15855" spans="2:2">
      <c r="B15855" s="10"/>
    </row>
    <row r="15856" spans="2:2">
      <c r="B15856" s="10"/>
    </row>
    <row r="15857" spans="2:2">
      <c r="B15857" s="10"/>
    </row>
    <row r="15858" spans="2:2">
      <c r="B15858" s="10"/>
    </row>
    <row r="15859" spans="2:2">
      <c r="B15859" s="10"/>
    </row>
    <row r="15860" spans="2:2">
      <c r="B15860" s="10"/>
    </row>
    <row r="15861" spans="2:2">
      <c r="B15861" s="10"/>
    </row>
    <row r="15862" spans="2:2">
      <c r="B15862" s="10"/>
    </row>
    <row r="15863" spans="2:2">
      <c r="B15863" s="10"/>
    </row>
    <row r="15864" spans="2:2">
      <c r="B15864" s="10"/>
    </row>
    <row r="15865" spans="2:2">
      <c r="B15865" s="10"/>
    </row>
    <row r="15866" spans="2:2">
      <c r="B15866" s="10"/>
    </row>
    <row r="15867" spans="2:2">
      <c r="B15867" s="10"/>
    </row>
    <row r="15868" spans="2:2">
      <c r="B15868" s="10"/>
    </row>
    <row r="15869" spans="2:2">
      <c r="B15869" s="10"/>
    </row>
    <row r="15870" spans="2:2">
      <c r="B15870" s="10"/>
    </row>
    <row r="15871" spans="2:2">
      <c r="B15871" s="10"/>
    </row>
    <row r="15872" spans="2:2">
      <c r="B15872" s="10"/>
    </row>
    <row r="15873" spans="2:2">
      <c r="B15873" s="10"/>
    </row>
    <row r="15874" spans="2:2">
      <c r="B15874" s="10"/>
    </row>
    <row r="15875" spans="2:2">
      <c r="B15875" s="10"/>
    </row>
    <row r="15876" spans="2:2">
      <c r="B15876" s="10"/>
    </row>
    <row r="15877" spans="2:2">
      <c r="B15877" s="10"/>
    </row>
    <row r="15878" spans="2:2">
      <c r="B15878" s="10"/>
    </row>
    <row r="15879" spans="2:2">
      <c r="B15879" s="10"/>
    </row>
    <row r="15880" spans="2:2">
      <c r="B15880" s="10"/>
    </row>
    <row r="15881" spans="2:2">
      <c r="B15881" s="10"/>
    </row>
    <row r="15882" spans="2:2">
      <c r="B15882" s="10"/>
    </row>
    <row r="15883" spans="2:2">
      <c r="B15883" s="10"/>
    </row>
    <row r="15884" spans="2:2">
      <c r="B15884" s="10"/>
    </row>
    <row r="15885" spans="2:2">
      <c r="B15885" s="10"/>
    </row>
    <row r="15886" spans="2:2">
      <c r="B15886" s="10"/>
    </row>
    <row r="15887" spans="2:2">
      <c r="B15887" s="10"/>
    </row>
    <row r="15888" spans="2:2">
      <c r="B15888" s="10"/>
    </row>
    <row r="15889" spans="2:2">
      <c r="B15889" s="10"/>
    </row>
    <row r="15890" spans="2:2">
      <c r="B15890" s="10"/>
    </row>
    <row r="15891" spans="2:2">
      <c r="B15891" s="10"/>
    </row>
    <row r="15892" spans="2:2">
      <c r="B15892" s="10"/>
    </row>
    <row r="15893" spans="2:2">
      <c r="B15893" s="10"/>
    </row>
    <row r="15894" spans="2:2">
      <c r="B15894" s="10"/>
    </row>
    <row r="15895" spans="2:2">
      <c r="B15895" s="10"/>
    </row>
    <row r="15896" spans="2:2">
      <c r="B15896" s="10"/>
    </row>
    <row r="15897" spans="2:2">
      <c r="B15897" s="10"/>
    </row>
    <row r="15898" spans="2:2">
      <c r="B15898" s="10"/>
    </row>
    <row r="15899" spans="2:2">
      <c r="B15899" s="10"/>
    </row>
    <row r="15900" spans="2:2">
      <c r="B15900" s="10"/>
    </row>
    <row r="15901" spans="2:2">
      <c r="B15901" s="10"/>
    </row>
    <row r="15902" spans="2:2">
      <c r="B15902" s="10"/>
    </row>
    <row r="15903" spans="2:2">
      <c r="B15903" s="10"/>
    </row>
    <row r="15904" spans="2:2">
      <c r="B15904" s="10"/>
    </row>
    <row r="15905" spans="2:2">
      <c r="B15905" s="10"/>
    </row>
    <row r="15906" spans="2:2">
      <c r="B15906" s="10"/>
    </row>
    <row r="15907" spans="2:2">
      <c r="B15907" s="10"/>
    </row>
    <row r="15908" spans="2:2">
      <c r="B15908" s="10"/>
    </row>
    <row r="15909" spans="2:2">
      <c r="B15909" s="10"/>
    </row>
    <row r="15910" spans="2:2">
      <c r="B15910" s="10"/>
    </row>
    <row r="15911" spans="2:2">
      <c r="B15911" s="10"/>
    </row>
    <row r="15912" spans="2:2">
      <c r="B15912" s="10"/>
    </row>
    <row r="15913" spans="2:2">
      <c r="B15913" s="10"/>
    </row>
    <row r="15914" spans="2:2">
      <c r="B15914" s="10"/>
    </row>
    <row r="15915" spans="2:2">
      <c r="B15915" s="10"/>
    </row>
    <row r="15916" spans="2:2">
      <c r="B15916" s="10"/>
    </row>
    <row r="15917" spans="2:2">
      <c r="B15917" s="10"/>
    </row>
    <row r="15918" spans="2:2">
      <c r="B15918" s="10"/>
    </row>
    <row r="15919" spans="2:2">
      <c r="B15919" s="10"/>
    </row>
    <row r="15920" spans="2:2">
      <c r="B15920" s="10"/>
    </row>
    <row r="15921" spans="2:2">
      <c r="B15921" s="10"/>
    </row>
    <row r="15922" spans="2:2">
      <c r="B15922" s="10"/>
    </row>
    <row r="15923" spans="2:2">
      <c r="B15923" s="10"/>
    </row>
    <row r="15924" spans="2:2">
      <c r="B15924" s="10"/>
    </row>
    <row r="15925" spans="2:2">
      <c r="B15925" s="10"/>
    </row>
    <row r="15926" spans="2:2">
      <c r="B15926" s="10"/>
    </row>
    <row r="15927" spans="2:2">
      <c r="B15927" s="10"/>
    </row>
    <row r="15928" spans="2:2">
      <c r="B15928" s="10"/>
    </row>
    <row r="15929" spans="2:2">
      <c r="B15929" s="10"/>
    </row>
    <row r="15930" spans="2:2">
      <c r="B15930" s="10"/>
    </row>
    <row r="15931" spans="2:2">
      <c r="B15931" s="10"/>
    </row>
    <row r="15932" spans="2:2">
      <c r="B15932" s="10"/>
    </row>
    <row r="15933" spans="2:2">
      <c r="B15933" s="10"/>
    </row>
    <row r="15934" spans="2:2">
      <c r="B15934" s="10"/>
    </row>
    <row r="15935" spans="2:2">
      <c r="B15935" s="10"/>
    </row>
    <row r="15936" spans="2:2">
      <c r="B15936" s="10"/>
    </row>
    <row r="15937" spans="2:2">
      <c r="B15937" s="10"/>
    </row>
    <row r="15938" spans="2:2">
      <c r="B15938" s="10"/>
    </row>
    <row r="15939" spans="2:2">
      <c r="B15939" s="10"/>
    </row>
    <row r="15940" spans="2:2">
      <c r="B15940" s="10"/>
    </row>
    <row r="15941" spans="2:2">
      <c r="B15941" s="10"/>
    </row>
    <row r="15942" spans="2:2">
      <c r="B15942" s="10"/>
    </row>
    <row r="15943" spans="2:2">
      <c r="B15943" s="10"/>
    </row>
    <row r="15944" spans="2:2">
      <c r="B15944" s="10"/>
    </row>
    <row r="15945" spans="2:2">
      <c r="B15945" s="10"/>
    </row>
    <row r="15946" spans="2:2">
      <c r="B15946" s="10"/>
    </row>
    <row r="15947" spans="2:2">
      <c r="B15947" s="10"/>
    </row>
    <row r="15948" spans="2:2">
      <c r="B15948" s="10"/>
    </row>
    <row r="15949" spans="2:2">
      <c r="B15949" s="10"/>
    </row>
    <row r="15950" spans="2:2">
      <c r="B15950" s="10"/>
    </row>
    <row r="15951" spans="2:2">
      <c r="B15951" s="10"/>
    </row>
    <row r="15952" spans="2:2">
      <c r="B15952" s="10"/>
    </row>
    <row r="15953" spans="2:2">
      <c r="B15953" s="10"/>
    </row>
    <row r="15954" spans="2:2">
      <c r="B15954" s="10"/>
    </row>
    <row r="15955" spans="2:2">
      <c r="B15955" s="10"/>
    </row>
    <row r="15956" spans="2:2">
      <c r="B15956" s="10"/>
    </row>
    <row r="15957" spans="2:2">
      <c r="B15957" s="10"/>
    </row>
    <row r="15958" spans="2:2">
      <c r="B15958" s="10"/>
    </row>
    <row r="15959" spans="2:2">
      <c r="B15959" s="10"/>
    </row>
    <row r="15960" spans="2:2">
      <c r="B15960" s="10"/>
    </row>
    <row r="15961" spans="2:2">
      <c r="B15961" s="10"/>
    </row>
    <row r="15962" spans="2:2">
      <c r="B15962" s="10"/>
    </row>
    <row r="15963" spans="2:2">
      <c r="B15963" s="10"/>
    </row>
    <row r="15964" spans="2:2">
      <c r="B15964" s="10"/>
    </row>
    <row r="15965" spans="2:2">
      <c r="B15965" s="10"/>
    </row>
    <row r="15966" spans="2:2">
      <c r="B15966" s="10"/>
    </row>
    <row r="15967" spans="2:2">
      <c r="B15967" s="10"/>
    </row>
    <row r="15968" spans="2:2">
      <c r="B15968" s="10"/>
    </row>
    <row r="15969" spans="2:2">
      <c r="B15969" s="10"/>
    </row>
    <row r="15970" spans="2:2">
      <c r="B15970" s="10"/>
    </row>
    <row r="15971" spans="2:2">
      <c r="B15971" s="10"/>
    </row>
    <row r="15972" spans="2:2">
      <c r="B15972" s="10"/>
    </row>
    <row r="15973" spans="2:2">
      <c r="B15973" s="10"/>
    </row>
    <row r="15974" spans="2:2">
      <c r="B15974" s="10"/>
    </row>
    <row r="15975" spans="2:2">
      <c r="B15975" s="10"/>
    </row>
    <row r="15976" spans="2:2">
      <c r="B15976" s="10"/>
    </row>
    <row r="15977" spans="2:2">
      <c r="B15977" s="10"/>
    </row>
    <row r="15978" spans="2:2">
      <c r="B15978" s="10"/>
    </row>
    <row r="15979" spans="2:2">
      <c r="B15979" s="10"/>
    </row>
    <row r="15980" spans="2:2">
      <c r="B15980" s="10"/>
    </row>
    <row r="15981" spans="2:2">
      <c r="B15981" s="10"/>
    </row>
    <row r="15982" spans="2:2">
      <c r="B15982" s="10"/>
    </row>
    <row r="15983" spans="2:2">
      <c r="B15983" s="10"/>
    </row>
    <row r="15984" spans="2:2">
      <c r="B15984" s="10"/>
    </row>
    <row r="15985" spans="2:2">
      <c r="B15985" s="10"/>
    </row>
    <row r="15986" spans="2:2">
      <c r="B15986" s="10"/>
    </row>
    <row r="15987" spans="2:2">
      <c r="B15987" s="10"/>
    </row>
    <row r="15988" spans="2:2">
      <c r="B15988" s="10"/>
    </row>
    <row r="15989" spans="2:2">
      <c r="B15989" s="10"/>
    </row>
    <row r="15990" spans="2:2">
      <c r="B15990" s="10"/>
    </row>
    <row r="15991" spans="2:2">
      <c r="B15991" s="10"/>
    </row>
    <row r="15992" spans="2:2">
      <c r="B15992" s="10"/>
    </row>
    <row r="15993" spans="2:2">
      <c r="B15993" s="10"/>
    </row>
    <row r="15994" spans="2:2">
      <c r="B15994" s="10"/>
    </row>
    <row r="15995" spans="2:2">
      <c r="B15995" s="10"/>
    </row>
    <row r="15996" spans="2:2">
      <c r="B15996" s="10"/>
    </row>
    <row r="15997" spans="2:2">
      <c r="B15997" s="10"/>
    </row>
    <row r="15998" spans="2:2">
      <c r="B15998" s="10"/>
    </row>
    <row r="15999" spans="2:2">
      <c r="B15999" s="10"/>
    </row>
    <row r="16000" spans="2:2">
      <c r="B16000" s="10"/>
    </row>
    <row r="16001" spans="2:2">
      <c r="B16001" s="10"/>
    </row>
    <row r="16002" spans="2:2">
      <c r="B16002" s="10"/>
    </row>
    <row r="16003" spans="2:2">
      <c r="B16003" s="10"/>
    </row>
    <row r="16004" spans="2:2">
      <c r="B16004" s="10"/>
    </row>
    <row r="16005" spans="2:2">
      <c r="B16005" s="10"/>
    </row>
    <row r="16006" spans="2:2">
      <c r="B16006" s="10"/>
    </row>
    <row r="16007" spans="2:2">
      <c r="B16007" s="10"/>
    </row>
    <row r="16008" spans="2:2">
      <c r="B16008" s="10"/>
    </row>
    <row r="16009" spans="2:2">
      <c r="B16009" s="10"/>
    </row>
    <row r="16010" spans="2:2">
      <c r="B16010" s="10"/>
    </row>
    <row r="16011" spans="2:2">
      <c r="B16011" s="10"/>
    </row>
    <row r="16012" spans="2:2">
      <c r="B16012" s="10"/>
    </row>
    <row r="16013" spans="2:2">
      <c r="B16013" s="10"/>
    </row>
    <row r="16014" spans="2:2">
      <c r="B16014" s="10"/>
    </row>
    <row r="16015" spans="2:2">
      <c r="B16015" s="10"/>
    </row>
    <row r="16016" spans="2:2">
      <c r="B16016" s="10"/>
    </row>
    <row r="16017" spans="2:2">
      <c r="B16017" s="10"/>
    </row>
    <row r="16018" spans="2:2">
      <c r="B16018" s="10"/>
    </row>
    <row r="16019" spans="2:2">
      <c r="B16019" s="10"/>
    </row>
    <row r="16020" spans="2:2">
      <c r="B16020" s="10"/>
    </row>
    <row r="16021" spans="2:2">
      <c r="B16021" s="10"/>
    </row>
    <row r="16022" spans="2:2">
      <c r="B16022" s="10"/>
    </row>
    <row r="16023" spans="2:2">
      <c r="B16023" s="10"/>
    </row>
    <row r="16024" spans="2:2">
      <c r="B16024" s="10"/>
    </row>
    <row r="16025" spans="2:2">
      <c r="B16025" s="10"/>
    </row>
    <row r="16026" spans="2:2">
      <c r="B16026" s="10"/>
    </row>
    <row r="16027" spans="2:2">
      <c r="B16027" s="10"/>
    </row>
    <row r="16028" spans="2:2">
      <c r="B16028" s="10"/>
    </row>
    <row r="16029" spans="2:2">
      <c r="B16029" s="10"/>
    </row>
    <row r="16030" spans="2:2">
      <c r="B16030" s="10"/>
    </row>
    <row r="16031" spans="2:2">
      <c r="B16031" s="10"/>
    </row>
    <row r="16032" spans="2:2">
      <c r="B16032" s="10"/>
    </row>
    <row r="16033" spans="2:2">
      <c r="B16033" s="10"/>
    </row>
    <row r="16034" spans="2:2">
      <c r="B16034" s="10"/>
    </row>
    <row r="16035" spans="2:2">
      <c r="B16035" s="10"/>
    </row>
    <row r="16036" spans="2:2">
      <c r="B16036" s="10"/>
    </row>
    <row r="16037" spans="2:2">
      <c r="B16037" s="10"/>
    </row>
    <row r="16038" spans="2:2">
      <c r="B16038" s="10"/>
    </row>
    <row r="16039" spans="2:2">
      <c r="B16039" s="10"/>
    </row>
    <row r="16040" spans="2:2">
      <c r="B16040" s="10"/>
    </row>
    <row r="16041" spans="2:2">
      <c r="B16041" s="10"/>
    </row>
    <row r="16042" spans="2:2">
      <c r="B16042" s="10"/>
    </row>
    <row r="16043" spans="2:2">
      <c r="B16043" s="10"/>
    </row>
    <row r="16044" spans="2:2">
      <c r="B16044" s="10"/>
    </row>
    <row r="16045" spans="2:2">
      <c r="B16045" s="10"/>
    </row>
    <row r="16046" spans="2:2">
      <c r="B16046" s="10"/>
    </row>
    <row r="16047" spans="2:2">
      <c r="B16047" s="10"/>
    </row>
    <row r="16048" spans="2:2">
      <c r="B16048" s="10"/>
    </row>
    <row r="16049" spans="2:2">
      <c r="B16049" s="10"/>
    </row>
    <row r="16050" spans="2:2">
      <c r="B16050" s="10"/>
    </row>
    <row r="16051" spans="2:2">
      <c r="B16051" s="10"/>
    </row>
    <row r="16052" spans="2:2">
      <c r="B16052" s="10"/>
    </row>
    <row r="16053" spans="2:2">
      <c r="B16053" s="10"/>
    </row>
    <row r="16054" spans="2:2">
      <c r="B16054" s="10"/>
    </row>
    <row r="16055" spans="2:2">
      <c r="B16055" s="10"/>
    </row>
    <row r="16056" spans="2:2">
      <c r="B16056" s="10"/>
    </row>
    <row r="16057" spans="2:2">
      <c r="B16057" s="10"/>
    </row>
    <row r="16058" spans="2:2">
      <c r="B16058" s="10"/>
    </row>
    <row r="16059" spans="2:2">
      <c r="B16059" s="10"/>
    </row>
    <row r="16060" spans="2:2">
      <c r="B16060" s="10"/>
    </row>
    <row r="16061" spans="2:2">
      <c r="B16061" s="10"/>
    </row>
    <row r="16062" spans="2:2">
      <c r="B16062" s="10"/>
    </row>
    <row r="16063" spans="2:2">
      <c r="B16063" s="10"/>
    </row>
    <row r="16064" spans="2:2">
      <c r="B16064" s="10"/>
    </row>
    <row r="16065" spans="2:2">
      <c r="B16065" s="10"/>
    </row>
    <row r="16066" spans="2:2">
      <c r="B16066" s="10"/>
    </row>
    <row r="16067" spans="2:2">
      <c r="B16067" s="10"/>
    </row>
    <row r="16068" spans="2:2">
      <c r="B16068" s="10"/>
    </row>
    <row r="16069" spans="2:2">
      <c r="B16069" s="10"/>
    </row>
    <row r="16070" spans="2:2">
      <c r="B16070" s="10"/>
    </row>
    <row r="16071" spans="2:2">
      <c r="B16071" s="10"/>
    </row>
    <row r="16072" spans="2:2">
      <c r="B16072" s="10"/>
    </row>
    <row r="16073" spans="2:2">
      <c r="B16073" s="10"/>
    </row>
    <row r="16074" spans="2:2">
      <c r="B16074" s="10"/>
    </row>
    <row r="16075" spans="2:2">
      <c r="B16075" s="10"/>
    </row>
    <row r="16076" spans="2:2">
      <c r="B16076" s="10"/>
    </row>
    <row r="16077" spans="2:2">
      <c r="B16077" s="10"/>
    </row>
    <row r="16078" spans="2:2">
      <c r="B16078" s="10"/>
    </row>
    <row r="16079" spans="2:2">
      <c r="B16079" s="10"/>
    </row>
    <row r="16080" spans="2:2">
      <c r="B16080" s="10"/>
    </row>
    <row r="16081" spans="2:2">
      <c r="B16081" s="10"/>
    </row>
    <row r="16082" spans="2:2">
      <c r="B16082" s="10"/>
    </row>
    <row r="16083" spans="2:2">
      <c r="B16083" s="10"/>
    </row>
    <row r="16084" spans="2:2">
      <c r="B16084" s="10"/>
    </row>
    <row r="16085" spans="2:2">
      <c r="B16085" s="10"/>
    </row>
    <row r="16086" spans="2:2">
      <c r="B16086" s="10"/>
    </row>
    <row r="16087" spans="2:2">
      <c r="B16087" s="10"/>
    </row>
    <row r="16088" spans="2:2">
      <c r="B16088" s="10"/>
    </row>
    <row r="16089" spans="2:2">
      <c r="B16089" s="10"/>
    </row>
    <row r="16090" spans="2:2">
      <c r="B16090" s="10"/>
    </row>
    <row r="16091" spans="2:2">
      <c r="B16091" s="10"/>
    </row>
    <row r="16092" spans="2:2">
      <c r="B16092" s="10"/>
    </row>
    <row r="16093" spans="2:2">
      <c r="B16093" s="10"/>
    </row>
    <row r="16094" spans="2:2">
      <c r="B16094" s="10"/>
    </row>
    <row r="16095" spans="2:2">
      <c r="B16095" s="10"/>
    </row>
    <row r="16096" spans="2:2">
      <c r="B16096" s="10"/>
    </row>
    <row r="16097" spans="2:2">
      <c r="B16097" s="10"/>
    </row>
    <row r="16098" spans="2:2">
      <c r="B16098" s="10"/>
    </row>
    <row r="16099" spans="2:2">
      <c r="B16099" s="10"/>
    </row>
    <row r="16100" spans="2:2">
      <c r="B16100" s="10"/>
    </row>
    <row r="16101" spans="2:2">
      <c r="B16101" s="10"/>
    </row>
    <row r="16102" spans="2:2">
      <c r="B16102" s="10"/>
    </row>
    <row r="16103" spans="2:2">
      <c r="B16103" s="10"/>
    </row>
    <row r="16104" spans="2:2">
      <c r="B16104" s="10"/>
    </row>
    <row r="16105" spans="2:2">
      <c r="B16105" s="10"/>
    </row>
    <row r="16106" spans="2:2">
      <c r="B16106" s="10"/>
    </row>
    <row r="16107" spans="2:2">
      <c r="B16107" s="10"/>
    </row>
    <row r="16108" spans="2:2">
      <c r="B16108" s="10"/>
    </row>
    <row r="16109" spans="2:2">
      <c r="B16109" s="10"/>
    </row>
    <row r="16110" spans="2:2">
      <c r="B16110" s="10"/>
    </row>
    <row r="16111" spans="2:2">
      <c r="B16111" s="10"/>
    </row>
    <row r="16112" spans="2:2">
      <c r="B16112" s="10"/>
    </row>
    <row r="16113" spans="2:2">
      <c r="B16113" s="10"/>
    </row>
    <row r="16114" spans="2:2">
      <c r="B16114" s="10"/>
    </row>
    <row r="16115" spans="2:2">
      <c r="B16115" s="10"/>
    </row>
    <row r="16116" spans="2:2">
      <c r="B16116" s="10"/>
    </row>
    <row r="16117" spans="2:2">
      <c r="B16117" s="10"/>
    </row>
    <row r="16118" spans="2:2">
      <c r="B16118" s="10"/>
    </row>
    <row r="16119" spans="2:2">
      <c r="B16119" s="10"/>
    </row>
    <row r="16120" spans="2:2">
      <c r="B16120" s="10"/>
    </row>
    <row r="16121" spans="2:2">
      <c r="B16121" s="10"/>
    </row>
    <row r="16122" spans="2:2">
      <c r="B16122" s="10"/>
    </row>
    <row r="16123" spans="2:2">
      <c r="B16123" s="10"/>
    </row>
    <row r="16124" spans="2:2">
      <c r="B16124" s="10"/>
    </row>
    <row r="16125" spans="2:2">
      <c r="B16125" s="10"/>
    </row>
    <row r="16126" spans="2:2">
      <c r="B16126" s="10"/>
    </row>
    <row r="16127" spans="2:2">
      <c r="B16127" s="10"/>
    </row>
    <row r="16128" spans="2:2">
      <c r="B16128" s="10"/>
    </row>
    <row r="16129" spans="2:2">
      <c r="B16129" s="10"/>
    </row>
    <row r="16130" spans="2:2">
      <c r="B16130" s="10"/>
    </row>
    <row r="16131" spans="2:2">
      <c r="B16131" s="10"/>
    </row>
    <row r="16132" spans="2:2">
      <c r="B16132" s="10"/>
    </row>
    <row r="16133" spans="2:2">
      <c r="B16133" s="10"/>
    </row>
    <row r="16134" spans="2:2">
      <c r="B16134" s="10"/>
    </row>
    <row r="16135" spans="2:2">
      <c r="B16135" s="10"/>
    </row>
    <row r="16136" spans="2:2">
      <c r="B16136" s="10"/>
    </row>
    <row r="16137" spans="2:2">
      <c r="B16137" s="10"/>
    </row>
    <row r="16138" spans="2:2">
      <c r="B16138" s="10"/>
    </row>
    <row r="16139" spans="2:2">
      <c r="B16139" s="10"/>
    </row>
    <row r="16140" spans="2:2">
      <c r="B16140" s="10"/>
    </row>
    <row r="16141" spans="2:2">
      <c r="B16141" s="10"/>
    </row>
    <row r="16142" spans="2:2">
      <c r="B16142" s="10"/>
    </row>
    <row r="16143" spans="2:2">
      <c r="B16143" s="10"/>
    </row>
    <row r="16144" spans="2:2">
      <c r="B16144" s="10"/>
    </row>
    <row r="16145" spans="2:2">
      <c r="B16145" s="10"/>
    </row>
    <row r="16146" spans="2:2">
      <c r="B16146" s="10"/>
    </row>
    <row r="16147" spans="2:2">
      <c r="B16147" s="10"/>
    </row>
    <row r="16148" spans="2:2">
      <c r="B16148" s="10"/>
    </row>
    <row r="16149" spans="2:2">
      <c r="B16149" s="10"/>
    </row>
    <row r="16150" spans="2:2">
      <c r="B16150" s="10"/>
    </row>
    <row r="16151" spans="2:2">
      <c r="B16151" s="10"/>
    </row>
    <row r="16152" spans="2:2">
      <c r="B16152" s="10"/>
    </row>
    <row r="16153" spans="2:2">
      <c r="B16153" s="10"/>
    </row>
    <row r="16154" spans="2:2">
      <c r="B16154" s="10"/>
    </row>
    <row r="16155" spans="2:2">
      <c r="B16155" s="10"/>
    </row>
    <row r="16156" spans="2:2">
      <c r="B16156" s="10"/>
    </row>
    <row r="16157" spans="2:2">
      <c r="B16157" s="10"/>
    </row>
    <row r="16158" spans="2:2">
      <c r="B16158" s="10"/>
    </row>
    <row r="16159" spans="2:2">
      <c r="B16159" s="10"/>
    </row>
    <row r="16160" spans="2:2">
      <c r="B16160" s="10"/>
    </row>
    <row r="16161" spans="2:2">
      <c r="B16161" s="10"/>
    </row>
    <row r="16162" spans="2:2">
      <c r="B16162" s="10"/>
    </row>
    <row r="16163" spans="2:2">
      <c r="B16163" s="10"/>
    </row>
    <row r="16164" spans="2:2">
      <c r="B16164" s="10"/>
    </row>
    <row r="16165" spans="2:2">
      <c r="B16165" s="10"/>
    </row>
    <row r="16166" spans="2:2">
      <c r="B16166" s="10"/>
    </row>
    <row r="16167" spans="2:2">
      <c r="B16167" s="10"/>
    </row>
    <row r="16168" spans="2:2">
      <c r="B16168" s="10"/>
    </row>
    <row r="16169" spans="2:2">
      <c r="B16169" s="10"/>
    </row>
    <row r="16170" spans="2:2">
      <c r="B16170" s="10"/>
    </row>
    <row r="16171" spans="2:2">
      <c r="B16171" s="10"/>
    </row>
    <row r="16172" spans="2:2">
      <c r="B16172" s="10"/>
    </row>
    <row r="16173" spans="2:2">
      <c r="B16173" s="10"/>
    </row>
    <row r="16174" spans="2:2">
      <c r="B16174" s="10"/>
    </row>
    <row r="16175" spans="2:2">
      <c r="B16175" s="10"/>
    </row>
    <row r="16176" spans="2:2">
      <c r="B16176" s="10"/>
    </row>
    <row r="16177" spans="2:2">
      <c r="B16177" s="10"/>
    </row>
    <row r="16178" spans="2:2">
      <c r="B16178" s="10"/>
    </row>
    <row r="16179" spans="2:2">
      <c r="B16179" s="10"/>
    </row>
    <row r="16180" spans="2:2">
      <c r="B16180" s="10"/>
    </row>
    <row r="16181" spans="2:2">
      <c r="B16181" s="10"/>
    </row>
    <row r="16182" spans="2:2">
      <c r="B16182" s="10"/>
    </row>
    <row r="16183" spans="2:2">
      <c r="B16183" s="10"/>
    </row>
    <row r="16184" spans="2:2">
      <c r="B16184" s="10"/>
    </row>
    <row r="16185" spans="2:2">
      <c r="B16185" s="10"/>
    </row>
    <row r="16186" spans="2:2">
      <c r="B16186" s="10"/>
    </row>
    <row r="16187" spans="2:2">
      <c r="B16187" s="10"/>
    </row>
    <row r="16188" spans="2:2">
      <c r="B16188" s="10"/>
    </row>
    <row r="16189" spans="2:2">
      <c r="B16189" s="10"/>
    </row>
    <row r="16190" spans="2:2">
      <c r="B16190" s="10"/>
    </row>
    <row r="16191" spans="2:2">
      <c r="B16191" s="10"/>
    </row>
    <row r="16192" spans="2:2">
      <c r="B16192" s="10"/>
    </row>
    <row r="16193" spans="2:2">
      <c r="B16193" s="10"/>
    </row>
    <row r="16194" spans="2:2">
      <c r="B16194" s="10"/>
    </row>
    <row r="16195" spans="2:2">
      <c r="B16195" s="10"/>
    </row>
    <row r="16196" spans="2:2">
      <c r="B16196" s="10"/>
    </row>
    <row r="16197" spans="2:2">
      <c r="B16197" s="10"/>
    </row>
    <row r="16198" spans="2:2">
      <c r="B16198" s="10"/>
    </row>
    <row r="16199" spans="2:2">
      <c r="B16199" s="10"/>
    </row>
    <row r="16200" spans="2:2">
      <c r="B16200" s="10"/>
    </row>
    <row r="16201" spans="2:2">
      <c r="B16201" s="10"/>
    </row>
    <row r="16202" spans="2:2">
      <c r="B16202" s="10"/>
    </row>
    <row r="16203" spans="2:2">
      <c r="B16203" s="10"/>
    </row>
    <row r="16204" spans="2:2">
      <c r="B16204" s="10"/>
    </row>
    <row r="16205" spans="2:2">
      <c r="B16205" s="10"/>
    </row>
    <row r="16206" spans="2:2">
      <c r="B16206" s="10"/>
    </row>
    <row r="16207" spans="2:2">
      <c r="B16207" s="10"/>
    </row>
    <row r="16208" spans="2:2">
      <c r="B16208" s="10"/>
    </row>
    <row r="16209" spans="2:2">
      <c r="B16209" s="10"/>
    </row>
    <row r="16210" spans="2:2">
      <c r="B16210" s="10"/>
    </row>
    <row r="16211" spans="2:2">
      <c r="B16211" s="10"/>
    </row>
    <row r="16212" spans="2:2">
      <c r="B16212" s="10"/>
    </row>
    <row r="16213" spans="2:2">
      <c r="B16213" s="10"/>
    </row>
    <row r="16214" spans="2:2">
      <c r="B16214" s="10"/>
    </row>
    <row r="16215" spans="2:2">
      <c r="B16215" s="10"/>
    </row>
    <row r="16216" spans="2:2">
      <c r="B16216" s="10"/>
    </row>
    <row r="16217" spans="2:2">
      <c r="B16217" s="10"/>
    </row>
    <row r="16218" spans="2:2">
      <c r="B16218" s="10"/>
    </row>
    <row r="16219" spans="2:2">
      <c r="B16219" s="10"/>
    </row>
    <row r="16220" spans="2:2">
      <c r="B16220" s="10"/>
    </row>
    <row r="16221" spans="2:2">
      <c r="B16221" s="10"/>
    </row>
    <row r="16222" spans="2:2">
      <c r="B16222" s="10"/>
    </row>
    <row r="16223" spans="2:2">
      <c r="B16223" s="10"/>
    </row>
    <row r="16224" spans="2:2">
      <c r="B16224" s="10"/>
    </row>
    <row r="16225" spans="2:2">
      <c r="B16225" s="10"/>
    </row>
    <row r="16226" spans="2:2">
      <c r="B16226" s="10"/>
    </row>
    <row r="16227" spans="2:2">
      <c r="B16227" s="10"/>
    </row>
    <row r="16228" spans="2:2">
      <c r="B16228" s="10"/>
    </row>
    <row r="16229" spans="2:2">
      <c r="B16229" s="10"/>
    </row>
    <row r="16230" spans="2:2">
      <c r="B16230" s="10"/>
    </row>
    <row r="16231" spans="2:2">
      <c r="B16231" s="10"/>
    </row>
    <row r="16232" spans="2:2">
      <c r="B16232" s="10"/>
    </row>
    <row r="16233" spans="2:2">
      <c r="B16233" s="10"/>
    </row>
    <row r="16234" spans="2:2">
      <c r="B16234" s="10"/>
    </row>
    <row r="16235" spans="2:2">
      <c r="B16235" s="10"/>
    </row>
    <row r="16236" spans="2:2">
      <c r="B16236" s="10"/>
    </row>
    <row r="16237" spans="2:2">
      <c r="B16237" s="10"/>
    </row>
    <row r="16238" spans="2:2">
      <c r="B16238" s="10"/>
    </row>
    <row r="16239" spans="2:2">
      <c r="B16239" s="10"/>
    </row>
    <row r="16240" spans="2:2">
      <c r="B16240" s="10"/>
    </row>
    <row r="16241" spans="2:2">
      <c r="B16241" s="10"/>
    </row>
    <row r="16242" spans="2:2">
      <c r="B16242" s="10"/>
    </row>
    <row r="16243" spans="2:2">
      <c r="B16243" s="10"/>
    </row>
    <row r="16244" spans="2:2">
      <c r="B16244" s="10"/>
    </row>
    <row r="16245" spans="2:2">
      <c r="B16245" s="10"/>
    </row>
    <row r="16246" spans="2:2">
      <c r="B16246" s="10"/>
    </row>
    <row r="16247" spans="2:2">
      <c r="B16247" s="10"/>
    </row>
    <row r="16248" spans="2:2">
      <c r="B16248" s="10"/>
    </row>
    <row r="16249" spans="2:2">
      <c r="B16249" s="10"/>
    </row>
    <row r="16250" spans="2:2">
      <c r="B16250" s="10"/>
    </row>
    <row r="16251" spans="2:2">
      <c r="B16251" s="10"/>
    </row>
    <row r="16252" spans="2:2">
      <c r="B16252" s="10"/>
    </row>
    <row r="16253" spans="2:2">
      <c r="B16253" s="10"/>
    </row>
    <row r="16254" spans="2:2">
      <c r="B16254" s="10"/>
    </row>
    <row r="16255" spans="2:2">
      <c r="B16255" s="10"/>
    </row>
    <row r="16256" spans="2:2">
      <c r="B16256" s="10"/>
    </row>
    <row r="16257" spans="2:2">
      <c r="B16257" s="10"/>
    </row>
    <row r="16258" spans="2:2">
      <c r="B16258" s="10"/>
    </row>
    <row r="16259" spans="2:2">
      <c r="B16259" s="10"/>
    </row>
    <row r="16260" spans="2:2">
      <c r="B16260" s="10"/>
    </row>
    <row r="16261" spans="2:2">
      <c r="B16261" s="10"/>
    </row>
    <row r="16262" spans="2:2">
      <c r="B16262" s="10"/>
    </row>
    <row r="16263" spans="2:2">
      <c r="B16263" s="10"/>
    </row>
    <row r="16264" spans="2:2">
      <c r="B16264" s="10"/>
    </row>
    <row r="16265" spans="2:2">
      <c r="B16265" s="10"/>
    </row>
    <row r="16266" spans="2:2">
      <c r="B16266" s="10"/>
    </row>
    <row r="16267" spans="2:2">
      <c r="B16267" s="10"/>
    </row>
    <row r="16268" spans="2:2">
      <c r="B16268" s="10"/>
    </row>
    <row r="16269" spans="2:2">
      <c r="B16269" s="10"/>
    </row>
    <row r="16270" spans="2:2">
      <c r="B16270" s="10"/>
    </row>
    <row r="16271" spans="2:2">
      <c r="B16271" s="10"/>
    </row>
    <row r="16272" spans="2:2">
      <c r="B16272" s="10"/>
    </row>
    <row r="16273" spans="2:2">
      <c r="B16273" s="10"/>
    </row>
    <row r="16274" spans="2:2">
      <c r="B16274" s="10"/>
    </row>
    <row r="16275" spans="2:2">
      <c r="B16275" s="10"/>
    </row>
    <row r="16276" spans="2:2">
      <c r="B16276" s="10"/>
    </row>
    <row r="16277" spans="2:2">
      <c r="B16277" s="10"/>
    </row>
    <row r="16278" spans="2:2">
      <c r="B16278" s="10"/>
    </row>
    <row r="16279" spans="2:2">
      <c r="B16279" s="10"/>
    </row>
    <row r="16280" spans="2:2">
      <c r="B16280" s="10"/>
    </row>
    <row r="16281" spans="2:2">
      <c r="B16281" s="10"/>
    </row>
    <row r="16282" spans="2:2">
      <c r="B16282" s="10"/>
    </row>
    <row r="16283" spans="2:2">
      <c r="B16283" s="10"/>
    </row>
    <row r="16284" spans="2:2">
      <c r="B16284" s="10"/>
    </row>
    <row r="16285" spans="2:2">
      <c r="B16285" s="10"/>
    </row>
    <row r="16286" spans="2:2">
      <c r="B16286" s="10"/>
    </row>
    <row r="16287" spans="2:2">
      <c r="B16287" s="10"/>
    </row>
    <row r="16288" spans="2:2">
      <c r="B16288" s="10"/>
    </row>
    <row r="16289" spans="2:2">
      <c r="B16289" s="10"/>
    </row>
    <row r="16290" spans="2:2">
      <c r="B16290" s="10"/>
    </row>
    <row r="16291" spans="2:2">
      <c r="B16291" s="10"/>
    </row>
    <row r="16292" spans="2:2">
      <c r="B16292" s="10"/>
    </row>
    <row r="16293" spans="2:2">
      <c r="B16293" s="10"/>
    </row>
    <row r="16294" spans="2:2">
      <c r="B16294" s="10"/>
    </row>
    <row r="16295" spans="2:2">
      <c r="B16295" s="10"/>
    </row>
    <row r="16296" spans="2:2">
      <c r="B16296" s="10"/>
    </row>
    <row r="16297" spans="2:2">
      <c r="B16297" s="10"/>
    </row>
    <row r="16298" spans="2:2">
      <c r="B16298" s="10"/>
    </row>
    <row r="16299" spans="2:2">
      <c r="B16299" s="10"/>
    </row>
    <row r="16300" spans="2:2">
      <c r="B16300" s="10"/>
    </row>
    <row r="16301" spans="2:2">
      <c r="B16301" s="10"/>
    </row>
    <row r="16302" spans="2:2">
      <c r="B16302" s="10"/>
    </row>
    <row r="16303" spans="2:2">
      <c r="B16303" s="10"/>
    </row>
    <row r="16304" spans="2:2">
      <c r="B16304" s="10"/>
    </row>
    <row r="16305" spans="2:2">
      <c r="B16305" s="10"/>
    </row>
    <row r="16306" spans="2:2">
      <c r="B16306" s="10"/>
    </row>
    <row r="16307" spans="2:2">
      <c r="B16307" s="10"/>
    </row>
    <row r="16308" spans="2:2">
      <c r="B16308" s="10"/>
    </row>
    <row r="16309" spans="2:2">
      <c r="B16309" s="10"/>
    </row>
    <row r="16310" spans="2:2">
      <c r="B16310" s="10"/>
    </row>
    <row r="16311" spans="2:2">
      <c r="B16311" s="10"/>
    </row>
    <row r="16312" spans="2:2">
      <c r="B16312" s="10"/>
    </row>
    <row r="16313" spans="2:2">
      <c r="B16313" s="10"/>
    </row>
    <row r="16314" spans="2:2">
      <c r="B16314" s="10"/>
    </row>
    <row r="16315" spans="2:2">
      <c r="B16315" s="10"/>
    </row>
    <row r="16316" spans="2:2">
      <c r="B16316" s="10"/>
    </row>
    <row r="16317" spans="2:2">
      <c r="B16317" s="10"/>
    </row>
    <row r="16318" spans="2:2">
      <c r="B16318" s="10"/>
    </row>
    <row r="16319" spans="2:2">
      <c r="B16319" s="10"/>
    </row>
    <row r="16320" spans="2:2">
      <c r="B16320" s="10"/>
    </row>
    <row r="16321" spans="2:2">
      <c r="B16321" s="10"/>
    </row>
    <row r="16322" spans="2:2">
      <c r="B16322" s="10"/>
    </row>
    <row r="16323" spans="2:2">
      <c r="B16323" s="10"/>
    </row>
    <row r="16324" spans="2:2">
      <c r="B16324" s="10"/>
    </row>
    <row r="16325" spans="2:2">
      <c r="B16325" s="10"/>
    </row>
    <row r="16326" spans="2:2">
      <c r="B16326" s="10"/>
    </row>
    <row r="16327" spans="2:2">
      <c r="B16327" s="10"/>
    </row>
    <row r="16328" spans="2:2">
      <c r="B16328" s="10"/>
    </row>
    <row r="16329" spans="2:2">
      <c r="B16329" s="10"/>
    </row>
    <row r="16330" spans="2:2">
      <c r="B16330" s="10"/>
    </row>
    <row r="16331" spans="2:2">
      <c r="B16331" s="10"/>
    </row>
    <row r="16332" spans="2:2">
      <c r="B16332" s="10"/>
    </row>
    <row r="16333" spans="2:2">
      <c r="B16333" s="10"/>
    </row>
    <row r="16334" spans="2:2">
      <c r="B16334" s="10"/>
    </row>
    <row r="16335" spans="2:2">
      <c r="B16335" s="10"/>
    </row>
    <row r="16336" spans="2:2">
      <c r="B16336" s="10"/>
    </row>
    <row r="16337" spans="2:2">
      <c r="B16337" s="10"/>
    </row>
    <row r="16338" spans="2:2">
      <c r="B16338" s="10"/>
    </row>
    <row r="16339" spans="2:2">
      <c r="B16339" s="10"/>
    </row>
    <row r="16340" spans="2:2">
      <c r="B16340" s="10"/>
    </row>
    <row r="16341" spans="2:2">
      <c r="B16341" s="10"/>
    </row>
    <row r="16342" spans="2:2">
      <c r="B16342" s="10"/>
    </row>
    <row r="16343" spans="2:2">
      <c r="B16343" s="10"/>
    </row>
    <row r="16344" spans="2:2">
      <c r="B16344" s="10"/>
    </row>
    <row r="16345" spans="2:2">
      <c r="B16345" s="10"/>
    </row>
    <row r="16346" spans="2:2">
      <c r="B16346" s="10"/>
    </row>
    <row r="16347" spans="2:2">
      <c r="B16347" s="10"/>
    </row>
    <row r="16348" spans="2:2">
      <c r="B16348" s="10"/>
    </row>
    <row r="16349" spans="2:2">
      <c r="B16349" s="10"/>
    </row>
    <row r="16350" spans="2:2">
      <c r="B16350" s="10"/>
    </row>
    <row r="16351" spans="2:2">
      <c r="B16351" s="10"/>
    </row>
    <row r="16352" spans="2:2">
      <c r="B16352" s="10"/>
    </row>
    <row r="16353" spans="2:2">
      <c r="B16353" s="10"/>
    </row>
    <row r="16354" spans="2:2">
      <c r="B16354" s="10"/>
    </row>
    <row r="16355" spans="2:2">
      <c r="B16355" s="10"/>
    </row>
    <row r="16356" spans="2:2">
      <c r="B16356" s="10"/>
    </row>
    <row r="16357" spans="2:2">
      <c r="B16357" s="10"/>
    </row>
    <row r="16358" spans="2:2">
      <c r="B16358" s="10"/>
    </row>
    <row r="16359" spans="2:2">
      <c r="B16359" s="10"/>
    </row>
    <row r="16360" spans="2:2">
      <c r="B16360" s="10"/>
    </row>
    <row r="16361" spans="2:2">
      <c r="B16361" s="10"/>
    </row>
    <row r="16362" spans="2:2">
      <c r="B16362" s="10"/>
    </row>
    <row r="16363" spans="2:2">
      <c r="B16363" s="10"/>
    </row>
    <row r="16364" spans="2:2">
      <c r="B16364" s="10"/>
    </row>
    <row r="16365" spans="2:2">
      <c r="B16365" s="10"/>
    </row>
    <row r="16366" spans="2:2">
      <c r="B16366" s="10"/>
    </row>
    <row r="16367" spans="2:2">
      <c r="B16367" s="10"/>
    </row>
    <row r="16368" spans="2:2">
      <c r="B16368" s="10"/>
    </row>
    <row r="16369" spans="2:2">
      <c r="B16369" s="10"/>
    </row>
    <row r="16370" spans="2:2">
      <c r="B16370" s="10"/>
    </row>
    <row r="16371" spans="2:2">
      <c r="B16371" s="10"/>
    </row>
    <row r="16372" spans="2:2">
      <c r="B16372" s="10"/>
    </row>
    <row r="16373" spans="2:2">
      <c r="B16373" s="10"/>
    </row>
    <row r="16374" spans="2:2">
      <c r="B16374" s="10"/>
    </row>
    <row r="16375" spans="2:2">
      <c r="B16375" s="10"/>
    </row>
    <row r="16376" spans="2:2">
      <c r="B16376" s="10"/>
    </row>
    <row r="16377" spans="2:2">
      <c r="B16377" s="10"/>
    </row>
    <row r="16378" spans="2:2">
      <c r="B16378" s="10"/>
    </row>
    <row r="16379" spans="2:2">
      <c r="B16379" s="10"/>
    </row>
    <row r="16380" spans="2:2">
      <c r="B16380" s="10"/>
    </row>
    <row r="16381" spans="2:2">
      <c r="B16381" s="10"/>
    </row>
    <row r="16382" spans="2:2">
      <c r="B16382" s="10"/>
    </row>
    <row r="16383" spans="2:2">
      <c r="B16383" s="10"/>
    </row>
    <row r="16384" spans="2:2">
      <c r="B16384" s="10"/>
    </row>
    <row r="16385" spans="2:2">
      <c r="B16385" s="10"/>
    </row>
    <row r="16386" spans="2:2">
      <c r="B16386" s="10"/>
    </row>
    <row r="16387" spans="2:2">
      <c r="B16387" s="10"/>
    </row>
    <row r="16388" spans="2:2">
      <c r="B16388" s="10"/>
    </row>
    <row r="16389" spans="2:2">
      <c r="B16389" s="10"/>
    </row>
    <row r="16390" spans="2:2">
      <c r="B16390" s="10"/>
    </row>
    <row r="16391" spans="2:2">
      <c r="B16391" s="10"/>
    </row>
    <row r="16392" spans="2:2">
      <c r="B16392" s="10"/>
    </row>
    <row r="16393" spans="2:2">
      <c r="B16393" s="10"/>
    </row>
    <row r="16394" spans="2:2">
      <c r="B16394" s="10"/>
    </row>
    <row r="16395" spans="2:2">
      <c r="B16395" s="10"/>
    </row>
    <row r="16396" spans="2:2">
      <c r="B16396" s="10"/>
    </row>
    <row r="16397" spans="2:2">
      <c r="B16397" s="10"/>
    </row>
    <row r="16398" spans="2:2">
      <c r="B16398" s="10"/>
    </row>
    <row r="16399" spans="2:2">
      <c r="B16399" s="10"/>
    </row>
    <row r="16400" spans="2:2">
      <c r="B16400" s="10"/>
    </row>
    <row r="16401" spans="2:2">
      <c r="B16401" s="10"/>
    </row>
    <row r="16402" spans="2:2">
      <c r="B16402" s="10"/>
    </row>
    <row r="16403" spans="2:2">
      <c r="B16403" s="10"/>
    </row>
    <row r="16404" spans="2:2">
      <c r="B16404" s="10"/>
    </row>
    <row r="16405" spans="2:2">
      <c r="B16405" s="10"/>
    </row>
    <row r="16406" spans="2:2">
      <c r="B16406" s="10"/>
    </row>
    <row r="16407" spans="2:2">
      <c r="B16407" s="10"/>
    </row>
    <row r="16408" spans="2:2">
      <c r="B16408" s="10"/>
    </row>
    <row r="16409" spans="2:2">
      <c r="B16409" s="10"/>
    </row>
    <row r="16410" spans="2:2">
      <c r="B16410" s="10"/>
    </row>
    <row r="16411" spans="2:2">
      <c r="B16411" s="10"/>
    </row>
    <row r="16412" spans="2:2">
      <c r="B16412" s="10"/>
    </row>
    <row r="16413" spans="2:2">
      <c r="B16413" s="10"/>
    </row>
    <row r="16414" spans="2:2">
      <c r="B16414" s="10"/>
    </row>
    <row r="16415" spans="2:2">
      <c r="B16415" s="10"/>
    </row>
    <row r="16416" spans="2:2">
      <c r="B16416" s="10"/>
    </row>
    <row r="16417" spans="2:2">
      <c r="B16417" s="10"/>
    </row>
    <row r="16418" spans="2:2">
      <c r="B16418" s="10"/>
    </row>
    <row r="16419" spans="2:2">
      <c r="B16419" s="10"/>
    </row>
    <row r="16420" spans="2:2">
      <c r="B16420" s="10"/>
    </row>
    <row r="16421" spans="2:2">
      <c r="B16421" s="10"/>
    </row>
    <row r="16422" spans="2:2">
      <c r="B16422" s="10"/>
    </row>
    <row r="16423" spans="2:2">
      <c r="B16423" s="10"/>
    </row>
  </sheetData>
  <sortState ref="A30:D65">
    <sortCondition descending="1" ref="B30:B65"/>
  </sortState>
  <hyperlinks>
    <hyperlink ref="D4" location="'PIST REG'!A38" display="RANKING DE PROVINCIAS POR PLANTACIONES MENORES DE 4 AÑOS"/>
    <hyperlink ref="D2" location="'PIST REG'!A7" display="DESGLOSE POR VARIEDADES SUPERFICIES PLANTADAS HASTA 2016 (mayor o igual de 4 años en 2020)"/>
    <hyperlink ref="D3" location="'PIST REG'!A28" display="SUPERFICIE DE PISTACHO SIN INFORMACIÓN DE EDAD Y PLANTACIONES JÓVENE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AU234"/>
  <sheetViews>
    <sheetView showGridLines="0" topLeftCell="U7" workbookViewId="0">
      <selection activeCell="AM136" sqref="AM136"/>
    </sheetView>
  </sheetViews>
  <sheetFormatPr baseColWidth="10" defaultRowHeight="15"/>
  <cols>
    <col min="1" max="1" width="21.42578125" customWidth="1"/>
    <col min="3" max="3" width="12" customWidth="1"/>
    <col min="25" max="25" width="11.42578125" style="4"/>
  </cols>
  <sheetData>
    <row r="1" spans="1:25" ht="18.75">
      <c r="A1" s="46" t="s">
        <v>448</v>
      </c>
    </row>
    <row r="2" spans="1:25">
      <c r="A2" t="s">
        <v>444</v>
      </c>
      <c r="C2" s="93" t="s">
        <v>450</v>
      </c>
    </row>
    <row r="3" spans="1:25">
      <c r="C3" s="93" t="s">
        <v>456</v>
      </c>
    </row>
    <row r="4" spans="1:25">
      <c r="C4" s="93" t="s">
        <v>457</v>
      </c>
    </row>
    <row r="5" spans="1:25">
      <c r="C5" s="93" t="s">
        <v>459</v>
      </c>
    </row>
    <row r="7" spans="1:25" ht="18.75">
      <c r="A7" s="46" t="s">
        <v>449</v>
      </c>
      <c r="H7" s="93" t="s">
        <v>451</v>
      </c>
    </row>
    <row r="9" spans="1:25" s="62" customFormat="1" ht="30">
      <c r="A9" s="58" t="s">
        <v>135</v>
      </c>
      <c r="B9" s="58" t="s">
        <v>447</v>
      </c>
      <c r="C9" s="58">
        <v>2000</v>
      </c>
      <c r="D9" s="58">
        <v>2001</v>
      </c>
      <c r="E9" s="58">
        <v>2002</v>
      </c>
      <c r="F9" s="58">
        <v>2003</v>
      </c>
      <c r="G9" s="58">
        <v>2004</v>
      </c>
      <c r="H9" s="58">
        <v>2005</v>
      </c>
      <c r="I9" s="58">
        <v>2006</v>
      </c>
      <c r="J9" s="58">
        <v>2007</v>
      </c>
      <c r="K9" s="58">
        <v>2008</v>
      </c>
      <c r="L9" s="58">
        <v>2009</v>
      </c>
      <c r="M9" s="58">
        <v>2010</v>
      </c>
      <c r="N9" s="58">
        <v>2011</v>
      </c>
      <c r="O9" s="58">
        <v>2012</v>
      </c>
      <c r="P9" s="58">
        <v>2013</v>
      </c>
      <c r="Q9" s="58">
        <v>2014</v>
      </c>
      <c r="R9" s="58">
        <v>2015</v>
      </c>
      <c r="S9" s="58">
        <v>2016</v>
      </c>
      <c r="T9" s="58">
        <v>2017</v>
      </c>
      <c r="U9" s="58">
        <v>2018</v>
      </c>
      <c r="V9" s="58">
        <v>2019</v>
      </c>
      <c r="W9" s="219" t="s">
        <v>269</v>
      </c>
      <c r="X9" s="60" t="s">
        <v>17</v>
      </c>
      <c r="Y9" s="61" t="s">
        <v>59</v>
      </c>
    </row>
    <row r="10" spans="1:25">
      <c r="A10" s="14" t="s">
        <v>338</v>
      </c>
      <c r="B10" s="16">
        <v>13.78</v>
      </c>
      <c r="C10" s="16">
        <v>0.5</v>
      </c>
      <c r="D10" s="16"/>
      <c r="E10" s="16"/>
      <c r="F10" s="16"/>
      <c r="G10" s="16">
        <v>0.04</v>
      </c>
      <c r="H10" s="16">
        <v>0.35</v>
      </c>
      <c r="I10" s="16">
        <v>3.39</v>
      </c>
      <c r="J10" s="16"/>
      <c r="K10" s="16">
        <v>0.17</v>
      </c>
      <c r="L10" s="16">
        <v>0.26</v>
      </c>
      <c r="M10" s="16"/>
      <c r="N10" s="16"/>
      <c r="O10" s="16">
        <v>1.1499999999999999</v>
      </c>
      <c r="P10" s="16">
        <v>1.98</v>
      </c>
      <c r="Q10" s="16"/>
      <c r="R10" s="16">
        <v>1.51</v>
      </c>
      <c r="S10" s="16"/>
      <c r="T10" s="16"/>
      <c r="U10" s="16">
        <v>0.36</v>
      </c>
      <c r="V10" s="16"/>
      <c r="W10" s="16"/>
      <c r="X10" s="16">
        <v>23.490000000000002</v>
      </c>
      <c r="Y10" s="65">
        <f t="shared" ref="Y10:Y70" si="0">X10/$X$72</f>
        <v>2.6394177774731486E-3</v>
      </c>
    </row>
    <row r="11" spans="1:25">
      <c r="A11" s="14" t="s">
        <v>324</v>
      </c>
      <c r="B11" s="16">
        <v>13.350000000000001</v>
      </c>
      <c r="C11" s="16">
        <v>7.61</v>
      </c>
      <c r="D11" s="16">
        <v>0.13</v>
      </c>
      <c r="E11" s="16">
        <v>1.0499999999999998</v>
      </c>
      <c r="F11" s="16"/>
      <c r="G11" s="16">
        <v>1.89</v>
      </c>
      <c r="H11" s="16">
        <v>1.2699999999999998</v>
      </c>
      <c r="I11" s="16">
        <v>0.26</v>
      </c>
      <c r="J11" s="16">
        <v>0.44</v>
      </c>
      <c r="K11" s="16">
        <v>0.43</v>
      </c>
      <c r="L11" s="16">
        <v>1.98</v>
      </c>
      <c r="M11" s="16">
        <v>9.14</v>
      </c>
      <c r="N11" s="16">
        <v>2.77</v>
      </c>
      <c r="O11" s="16">
        <v>14.04</v>
      </c>
      <c r="P11" s="16">
        <v>1.96</v>
      </c>
      <c r="Q11" s="16">
        <v>0.5</v>
      </c>
      <c r="R11" s="16">
        <v>4.13</v>
      </c>
      <c r="S11" s="16">
        <v>1.07</v>
      </c>
      <c r="T11" s="16">
        <v>2.85</v>
      </c>
      <c r="U11" s="16">
        <v>1.96</v>
      </c>
      <c r="V11" s="16">
        <v>4.2</v>
      </c>
      <c r="W11" s="16">
        <v>29.049999999999997</v>
      </c>
      <c r="X11" s="16">
        <v>100.08</v>
      </c>
      <c r="Y11" s="65">
        <f t="shared" si="0"/>
        <v>1.1245335511686364E-2</v>
      </c>
    </row>
    <row r="12" spans="1:25">
      <c r="A12" s="14" t="s">
        <v>343</v>
      </c>
      <c r="B12" s="16">
        <v>0.48</v>
      </c>
      <c r="C12" s="16"/>
      <c r="D12" s="16"/>
      <c r="E12" s="16"/>
      <c r="F12" s="16"/>
      <c r="G12" s="16"/>
      <c r="H12" s="16"/>
      <c r="I12" s="16"/>
      <c r="J12" s="16"/>
      <c r="K12" s="16"/>
      <c r="L12" s="16"/>
      <c r="M12" s="16">
        <v>0.32</v>
      </c>
      <c r="N12" s="16"/>
      <c r="O12" s="16">
        <v>0.17</v>
      </c>
      <c r="P12" s="16"/>
      <c r="Q12" s="16"/>
      <c r="R12" s="16">
        <v>1.65</v>
      </c>
      <c r="S12" s="16">
        <v>0.08</v>
      </c>
      <c r="T12" s="16"/>
      <c r="U12" s="16"/>
      <c r="V12" s="16">
        <v>1.07</v>
      </c>
      <c r="W12" s="16"/>
      <c r="X12" s="16">
        <v>3.7700000000000005</v>
      </c>
      <c r="Y12" s="65">
        <f t="shared" si="0"/>
        <v>4.236102605821103E-4</v>
      </c>
    </row>
    <row r="13" spans="1:25">
      <c r="A13" s="14" t="s">
        <v>345</v>
      </c>
      <c r="B13" s="16">
        <v>1.3800000000000001</v>
      </c>
      <c r="C13" s="16">
        <v>1.02</v>
      </c>
      <c r="D13" s="16"/>
      <c r="E13" s="16"/>
      <c r="F13" s="16"/>
      <c r="G13" s="16"/>
      <c r="H13" s="16">
        <v>3.24</v>
      </c>
      <c r="I13" s="16"/>
      <c r="J13" s="16"/>
      <c r="K13" s="16"/>
      <c r="L13" s="16"/>
      <c r="M13" s="16"/>
      <c r="N13" s="16"/>
      <c r="O13" s="16">
        <v>0.64</v>
      </c>
      <c r="P13" s="16"/>
      <c r="Q13" s="16">
        <v>0.08</v>
      </c>
      <c r="R13" s="16">
        <v>0.65</v>
      </c>
      <c r="S13" s="16">
        <v>0.04</v>
      </c>
      <c r="T13" s="16">
        <v>0.29000000000000004</v>
      </c>
      <c r="U13" s="16"/>
      <c r="V13" s="16"/>
      <c r="W13" s="16"/>
      <c r="X13" s="16">
        <v>7.3400000000000007</v>
      </c>
      <c r="Y13" s="65">
        <f t="shared" si="0"/>
        <v>8.2474782829514311E-4</v>
      </c>
    </row>
    <row r="14" spans="1:25">
      <c r="A14" s="14" t="s">
        <v>346</v>
      </c>
      <c r="B14" s="16">
        <v>23.2</v>
      </c>
      <c r="C14" s="16">
        <v>1.06</v>
      </c>
      <c r="D14" s="16"/>
      <c r="E14" s="16"/>
      <c r="F14" s="16"/>
      <c r="G14" s="16"/>
      <c r="H14" s="16"/>
      <c r="I14" s="16">
        <v>0.15</v>
      </c>
      <c r="J14" s="16"/>
      <c r="K14" s="16">
        <v>0.3</v>
      </c>
      <c r="L14" s="16">
        <v>0.02</v>
      </c>
      <c r="M14" s="16">
        <v>0.03</v>
      </c>
      <c r="N14" s="16"/>
      <c r="O14" s="16"/>
      <c r="P14" s="16"/>
      <c r="Q14" s="16">
        <v>0.11</v>
      </c>
      <c r="R14" s="16">
        <v>1.06</v>
      </c>
      <c r="S14" s="16">
        <v>0.42</v>
      </c>
      <c r="T14" s="16">
        <v>5.6499999999999995</v>
      </c>
      <c r="U14" s="16">
        <v>3.31</v>
      </c>
      <c r="V14" s="16">
        <v>1.49</v>
      </c>
      <c r="W14" s="16"/>
      <c r="X14" s="16">
        <v>36.799999999999997</v>
      </c>
      <c r="Y14" s="65">
        <f t="shared" si="0"/>
        <v>4.1349754879102529E-3</v>
      </c>
    </row>
    <row r="15" spans="1:25">
      <c r="A15" s="14" t="s">
        <v>322</v>
      </c>
      <c r="B15" s="16">
        <v>0.76</v>
      </c>
      <c r="C15" s="16">
        <v>1.0900000000000001</v>
      </c>
      <c r="D15" s="16"/>
      <c r="E15" s="16"/>
      <c r="F15" s="16"/>
      <c r="G15" s="16"/>
      <c r="H15" s="16"/>
      <c r="I15" s="16"/>
      <c r="J15" s="16"/>
      <c r="K15" s="16"/>
      <c r="L15" s="16"/>
      <c r="M15" s="16"/>
      <c r="N15" s="16"/>
      <c r="O15" s="16">
        <v>0.73</v>
      </c>
      <c r="P15" s="16"/>
      <c r="Q15" s="16"/>
      <c r="R15" s="16">
        <v>0.04</v>
      </c>
      <c r="S15" s="16">
        <v>0.43</v>
      </c>
      <c r="T15" s="16"/>
      <c r="U15" s="16"/>
      <c r="V15" s="16"/>
      <c r="W15" s="16"/>
      <c r="X15" s="16">
        <v>3.0500000000000003</v>
      </c>
      <c r="Y15" s="65">
        <f t="shared" si="0"/>
        <v>3.427085662534314E-4</v>
      </c>
    </row>
    <row r="16" spans="1:25">
      <c r="A16" s="14" t="s">
        <v>347</v>
      </c>
      <c r="B16" s="16"/>
      <c r="C16" s="16"/>
      <c r="D16" s="16"/>
      <c r="E16" s="16"/>
      <c r="F16" s="16"/>
      <c r="G16" s="16"/>
      <c r="H16" s="16"/>
      <c r="I16" s="16"/>
      <c r="J16" s="16"/>
      <c r="K16" s="16"/>
      <c r="L16" s="16">
        <v>0.51</v>
      </c>
      <c r="M16" s="16"/>
      <c r="N16" s="16"/>
      <c r="O16" s="16"/>
      <c r="P16" s="16"/>
      <c r="Q16" s="16"/>
      <c r="R16" s="16"/>
      <c r="S16" s="16"/>
      <c r="T16" s="16"/>
      <c r="U16" s="16"/>
      <c r="V16" s="16"/>
      <c r="W16" s="16"/>
      <c r="X16" s="16">
        <v>0.51</v>
      </c>
      <c r="Y16" s="65">
        <f t="shared" si="0"/>
        <v>5.730536681614754E-5</v>
      </c>
    </row>
    <row r="17" spans="1:25">
      <c r="A17" s="14" t="s">
        <v>348</v>
      </c>
      <c r="B17" s="16">
        <v>0.11</v>
      </c>
      <c r="C17" s="16"/>
      <c r="D17" s="16"/>
      <c r="E17" s="16"/>
      <c r="F17" s="16"/>
      <c r="G17" s="16"/>
      <c r="H17" s="16"/>
      <c r="I17" s="16"/>
      <c r="J17" s="16"/>
      <c r="K17" s="16"/>
      <c r="L17" s="16"/>
      <c r="M17" s="16"/>
      <c r="N17" s="16">
        <v>0.22</v>
      </c>
      <c r="O17" s="16"/>
      <c r="P17" s="16"/>
      <c r="Q17" s="16"/>
      <c r="R17" s="16"/>
      <c r="S17" s="16"/>
      <c r="T17" s="16"/>
      <c r="U17" s="16"/>
      <c r="V17" s="16"/>
      <c r="W17" s="16"/>
      <c r="X17" s="16">
        <v>0.33</v>
      </c>
      <c r="Y17" s="65">
        <f t="shared" si="0"/>
        <v>3.7079943233977817E-5</v>
      </c>
    </row>
    <row r="18" spans="1:25">
      <c r="A18" s="14" t="s">
        <v>349</v>
      </c>
      <c r="B18" s="16">
        <v>20.799999999999997</v>
      </c>
      <c r="C18" s="16">
        <v>0.37</v>
      </c>
      <c r="D18" s="16"/>
      <c r="E18" s="16"/>
      <c r="F18" s="16"/>
      <c r="G18" s="16"/>
      <c r="H18" s="16"/>
      <c r="I18" s="16">
        <v>0.11</v>
      </c>
      <c r="J18" s="16">
        <v>4.3</v>
      </c>
      <c r="K18" s="16"/>
      <c r="L18" s="16"/>
      <c r="M18" s="16"/>
      <c r="N18" s="16"/>
      <c r="O18" s="16"/>
      <c r="P18" s="16"/>
      <c r="Q18" s="16"/>
      <c r="R18" s="16">
        <v>2.74</v>
      </c>
      <c r="S18" s="16"/>
      <c r="T18" s="16">
        <v>0.04</v>
      </c>
      <c r="U18" s="16">
        <v>1.33</v>
      </c>
      <c r="V18" s="16"/>
      <c r="W18" s="16"/>
      <c r="X18" s="16">
        <v>29.689999999999998</v>
      </c>
      <c r="Y18" s="65">
        <f t="shared" si="0"/>
        <v>3.3360712564145497E-3</v>
      </c>
    </row>
    <row r="19" spans="1:25">
      <c r="A19" s="14" t="s">
        <v>350</v>
      </c>
      <c r="B19" s="16">
        <v>0.63</v>
      </c>
      <c r="C19" s="16"/>
      <c r="D19" s="16"/>
      <c r="E19" s="16"/>
      <c r="F19" s="16"/>
      <c r="G19" s="16"/>
      <c r="H19" s="16"/>
      <c r="I19" s="16"/>
      <c r="J19" s="16"/>
      <c r="K19" s="16"/>
      <c r="L19" s="16"/>
      <c r="M19" s="16"/>
      <c r="N19" s="16"/>
      <c r="O19" s="16"/>
      <c r="P19" s="16"/>
      <c r="Q19" s="16"/>
      <c r="R19" s="16"/>
      <c r="S19" s="16"/>
      <c r="T19" s="16"/>
      <c r="U19" s="16"/>
      <c r="V19" s="16"/>
      <c r="W19" s="16"/>
      <c r="X19" s="16">
        <v>0.63</v>
      </c>
      <c r="Y19" s="65">
        <f t="shared" si="0"/>
        <v>7.0788982537594011E-5</v>
      </c>
    </row>
    <row r="20" spans="1:25">
      <c r="A20" s="14" t="s">
        <v>351</v>
      </c>
      <c r="B20" s="16"/>
      <c r="C20" s="16"/>
      <c r="D20" s="16"/>
      <c r="E20" s="16"/>
      <c r="F20" s="16"/>
      <c r="G20" s="16"/>
      <c r="H20" s="16"/>
      <c r="I20" s="16"/>
      <c r="J20" s="16"/>
      <c r="K20" s="16"/>
      <c r="L20" s="16"/>
      <c r="M20" s="16"/>
      <c r="N20" s="16"/>
      <c r="O20" s="16"/>
      <c r="P20" s="16"/>
      <c r="Q20" s="16"/>
      <c r="R20" s="16">
        <v>0.45</v>
      </c>
      <c r="S20" s="16"/>
      <c r="T20" s="16"/>
      <c r="U20" s="16"/>
      <c r="V20" s="16"/>
      <c r="W20" s="16"/>
      <c r="X20" s="16">
        <v>0.45</v>
      </c>
      <c r="Y20" s="65">
        <f t="shared" si="0"/>
        <v>5.0563558955424301E-5</v>
      </c>
    </row>
    <row r="21" spans="1:25">
      <c r="A21" s="14" t="s">
        <v>353</v>
      </c>
      <c r="B21" s="16">
        <v>0.27</v>
      </c>
      <c r="C21" s="16">
        <v>2.85</v>
      </c>
      <c r="D21" s="16"/>
      <c r="E21" s="16"/>
      <c r="F21" s="16"/>
      <c r="G21" s="16"/>
      <c r="H21" s="16"/>
      <c r="I21" s="16"/>
      <c r="J21" s="16"/>
      <c r="K21" s="16"/>
      <c r="L21" s="16"/>
      <c r="M21" s="16"/>
      <c r="N21" s="16"/>
      <c r="O21" s="16"/>
      <c r="P21" s="16"/>
      <c r="Q21" s="16">
        <v>0.32</v>
      </c>
      <c r="R21" s="16"/>
      <c r="S21" s="16"/>
      <c r="T21" s="16"/>
      <c r="U21" s="16"/>
      <c r="V21" s="16"/>
      <c r="W21" s="16"/>
      <c r="X21" s="16">
        <v>3.44</v>
      </c>
      <c r="Y21" s="65">
        <f t="shared" si="0"/>
        <v>3.8653031734813242E-4</v>
      </c>
    </row>
    <row r="22" spans="1:25">
      <c r="A22" s="14" t="s">
        <v>354</v>
      </c>
      <c r="B22" s="16">
        <v>0.09</v>
      </c>
      <c r="C22" s="16"/>
      <c r="D22" s="16"/>
      <c r="E22" s="16"/>
      <c r="F22" s="16"/>
      <c r="G22" s="16"/>
      <c r="H22" s="16"/>
      <c r="I22" s="16">
        <v>4.3600000000000003</v>
      </c>
      <c r="J22" s="16"/>
      <c r="K22" s="16"/>
      <c r="L22" s="16"/>
      <c r="M22" s="16"/>
      <c r="N22" s="16"/>
      <c r="O22" s="16"/>
      <c r="P22" s="16"/>
      <c r="Q22" s="16">
        <v>0.48</v>
      </c>
      <c r="R22" s="16">
        <v>0.26</v>
      </c>
      <c r="S22" s="16"/>
      <c r="T22" s="16"/>
      <c r="U22" s="16"/>
      <c r="V22" s="16"/>
      <c r="W22" s="16"/>
      <c r="X22" s="16">
        <v>5.1899999999999995</v>
      </c>
      <c r="Y22" s="65">
        <f t="shared" si="0"/>
        <v>5.8316637995256017E-4</v>
      </c>
    </row>
    <row r="23" spans="1:25">
      <c r="A23" s="68" t="s">
        <v>344</v>
      </c>
      <c r="B23" s="67">
        <v>267.66000000000003</v>
      </c>
      <c r="C23" s="67">
        <v>11.44</v>
      </c>
      <c r="D23" s="67">
        <v>29.82</v>
      </c>
      <c r="E23" s="67">
        <v>0.19</v>
      </c>
      <c r="F23" s="67">
        <v>7</v>
      </c>
      <c r="G23" s="67">
        <v>64.45</v>
      </c>
      <c r="H23" s="67">
        <v>90.95</v>
      </c>
      <c r="I23" s="67">
        <v>81.72999999999999</v>
      </c>
      <c r="J23" s="67">
        <v>37.089999999999996</v>
      </c>
      <c r="K23" s="67">
        <v>30.7</v>
      </c>
      <c r="L23" s="67">
        <v>47.52</v>
      </c>
      <c r="M23" s="67">
        <v>32.81</v>
      </c>
      <c r="N23" s="67">
        <v>14.3</v>
      </c>
      <c r="O23" s="67">
        <v>31.72</v>
      </c>
      <c r="P23" s="67">
        <v>51.769999999999996</v>
      </c>
      <c r="Q23" s="67">
        <v>116.97</v>
      </c>
      <c r="R23" s="67">
        <v>318.77999999999997</v>
      </c>
      <c r="S23" s="67">
        <v>492.97</v>
      </c>
      <c r="T23" s="67">
        <v>280.93</v>
      </c>
      <c r="U23" s="67">
        <v>271.31</v>
      </c>
      <c r="V23" s="67">
        <v>388.72</v>
      </c>
      <c r="W23" s="67">
        <v>547.06999999999994</v>
      </c>
      <c r="X23" s="67">
        <v>3215.8999999999996</v>
      </c>
      <c r="Y23" s="65">
        <f t="shared" si="0"/>
        <v>0.36134966498833104</v>
      </c>
    </row>
    <row r="24" spans="1:25">
      <c r="A24" s="14" t="s">
        <v>355</v>
      </c>
      <c r="B24" s="16">
        <v>1.42</v>
      </c>
      <c r="C24" s="16"/>
      <c r="D24" s="16"/>
      <c r="E24" s="16"/>
      <c r="F24" s="16"/>
      <c r="G24" s="16"/>
      <c r="H24" s="16"/>
      <c r="I24" s="16"/>
      <c r="J24" s="16">
        <v>0.35</v>
      </c>
      <c r="K24" s="16">
        <v>0.1</v>
      </c>
      <c r="L24" s="16"/>
      <c r="M24" s="16"/>
      <c r="N24" s="16"/>
      <c r="O24" s="16"/>
      <c r="P24" s="16"/>
      <c r="Q24" s="16"/>
      <c r="R24" s="16"/>
      <c r="S24" s="16"/>
      <c r="T24" s="16">
        <v>0.76</v>
      </c>
      <c r="U24" s="16"/>
      <c r="V24" s="16"/>
      <c r="W24" s="16"/>
      <c r="X24" s="16">
        <v>2.63</v>
      </c>
      <c r="Y24" s="65">
        <f t="shared" si="0"/>
        <v>2.9551591122836869E-4</v>
      </c>
    </row>
    <row r="25" spans="1:25">
      <c r="A25" s="14" t="s">
        <v>352</v>
      </c>
      <c r="B25" s="16">
        <v>4.29</v>
      </c>
      <c r="C25" s="16"/>
      <c r="D25" s="16"/>
      <c r="E25" s="16"/>
      <c r="F25" s="16"/>
      <c r="G25" s="16">
        <v>0.52</v>
      </c>
      <c r="H25" s="16">
        <v>0.03</v>
      </c>
      <c r="I25" s="16"/>
      <c r="J25" s="16"/>
      <c r="K25" s="16"/>
      <c r="L25" s="16">
        <v>0.72</v>
      </c>
      <c r="M25" s="16"/>
      <c r="N25" s="16"/>
      <c r="O25" s="16"/>
      <c r="P25" s="16"/>
      <c r="Q25" s="16"/>
      <c r="R25" s="16"/>
      <c r="S25" s="16">
        <v>0.11</v>
      </c>
      <c r="T25" s="16"/>
      <c r="U25" s="16"/>
      <c r="V25" s="16">
        <v>3.14</v>
      </c>
      <c r="W25" s="16"/>
      <c r="X25" s="16">
        <v>8.81</v>
      </c>
      <c r="Y25" s="65">
        <f t="shared" si="0"/>
        <v>9.8992212088286238E-4</v>
      </c>
    </row>
    <row r="26" spans="1:25">
      <c r="A26" s="14" t="s">
        <v>357</v>
      </c>
      <c r="B26" s="16">
        <v>0.31</v>
      </c>
      <c r="C26" s="16"/>
      <c r="D26" s="16"/>
      <c r="E26" s="16"/>
      <c r="F26" s="16"/>
      <c r="G26" s="16"/>
      <c r="H26" s="16">
        <v>0.24</v>
      </c>
      <c r="I26" s="16"/>
      <c r="J26" s="16"/>
      <c r="K26" s="16"/>
      <c r="L26" s="16"/>
      <c r="M26" s="16"/>
      <c r="N26" s="16"/>
      <c r="O26" s="16"/>
      <c r="P26" s="16"/>
      <c r="Q26" s="16"/>
      <c r="R26" s="16"/>
      <c r="S26" s="16"/>
      <c r="T26" s="16"/>
      <c r="U26" s="16"/>
      <c r="V26" s="16"/>
      <c r="W26" s="16"/>
      <c r="X26" s="16">
        <v>0.55000000000000004</v>
      </c>
      <c r="Y26" s="65">
        <f t="shared" si="0"/>
        <v>6.179990538996303E-5</v>
      </c>
    </row>
    <row r="27" spans="1:25">
      <c r="A27" s="14" t="s">
        <v>356</v>
      </c>
      <c r="B27" s="16">
        <v>549.44999999999993</v>
      </c>
      <c r="C27" s="16">
        <v>37.22</v>
      </c>
      <c r="D27" s="16">
        <v>4.7300000000000004</v>
      </c>
      <c r="E27" s="16">
        <v>15.389999999999999</v>
      </c>
      <c r="F27" s="16">
        <v>5.2900000000000009</v>
      </c>
      <c r="G27" s="16">
        <v>13.179999999999998</v>
      </c>
      <c r="H27" s="16">
        <v>11.48</v>
      </c>
      <c r="I27" s="16">
        <v>5.8800000000000008</v>
      </c>
      <c r="J27" s="16">
        <v>4.8900000000000006</v>
      </c>
      <c r="K27" s="16">
        <v>11.590000000000003</v>
      </c>
      <c r="L27" s="16">
        <v>23.72</v>
      </c>
      <c r="M27" s="16">
        <v>12.64</v>
      </c>
      <c r="N27" s="16">
        <v>5.88</v>
      </c>
      <c r="O27" s="16">
        <v>7.3500000000000005</v>
      </c>
      <c r="P27" s="16">
        <v>24.9</v>
      </c>
      <c r="Q27" s="16">
        <v>8.1499999999999986</v>
      </c>
      <c r="R27" s="16">
        <v>16.21</v>
      </c>
      <c r="S27" s="16">
        <v>8.2600000000000016</v>
      </c>
      <c r="T27" s="16">
        <v>11.19</v>
      </c>
      <c r="U27" s="16">
        <v>13.5</v>
      </c>
      <c r="V27" s="16">
        <v>6.04</v>
      </c>
      <c r="W27" s="16">
        <v>132.03</v>
      </c>
      <c r="X27" s="16">
        <v>928.96999999999991</v>
      </c>
      <c r="Y27" s="65">
        <f t="shared" si="0"/>
        <v>0.10438228747293446</v>
      </c>
    </row>
    <row r="28" spans="1:25">
      <c r="A28" s="14" t="s">
        <v>358</v>
      </c>
      <c r="B28" s="16"/>
      <c r="C28" s="16">
        <v>2.8</v>
      </c>
      <c r="D28" s="16"/>
      <c r="E28" s="16"/>
      <c r="F28" s="16"/>
      <c r="G28" s="16"/>
      <c r="H28" s="16"/>
      <c r="I28" s="16"/>
      <c r="J28" s="16"/>
      <c r="K28" s="16"/>
      <c r="L28" s="16"/>
      <c r="M28" s="16"/>
      <c r="N28" s="16"/>
      <c r="O28" s="16"/>
      <c r="P28" s="16"/>
      <c r="Q28" s="16"/>
      <c r="R28" s="16"/>
      <c r="S28" s="16"/>
      <c r="T28" s="16"/>
      <c r="U28" s="16"/>
      <c r="V28" s="16"/>
      <c r="W28" s="16"/>
      <c r="X28" s="16">
        <v>2.8</v>
      </c>
      <c r="Y28" s="65">
        <f t="shared" si="0"/>
        <v>3.1461770016708452E-4</v>
      </c>
    </row>
    <row r="29" spans="1:25">
      <c r="A29" s="14" t="s">
        <v>359</v>
      </c>
      <c r="B29" s="16">
        <v>0.01</v>
      </c>
      <c r="C29" s="16"/>
      <c r="D29" s="16"/>
      <c r="E29" s="16"/>
      <c r="F29" s="16"/>
      <c r="G29" s="16"/>
      <c r="H29" s="16"/>
      <c r="I29" s="16"/>
      <c r="J29" s="16"/>
      <c r="K29" s="16"/>
      <c r="L29" s="16"/>
      <c r="M29" s="16"/>
      <c r="N29" s="16"/>
      <c r="O29" s="16"/>
      <c r="P29" s="16"/>
      <c r="Q29" s="16"/>
      <c r="R29" s="16"/>
      <c r="S29" s="16"/>
      <c r="T29" s="16"/>
      <c r="U29" s="16"/>
      <c r="V29" s="16"/>
      <c r="W29" s="16"/>
      <c r="X29" s="16">
        <v>0.01</v>
      </c>
      <c r="Y29" s="65">
        <f t="shared" si="0"/>
        <v>1.1236346434538732E-6</v>
      </c>
    </row>
    <row r="30" spans="1:25">
      <c r="A30" s="14" t="s">
        <v>361</v>
      </c>
      <c r="B30" s="16"/>
      <c r="C30" s="16"/>
      <c r="D30" s="16"/>
      <c r="E30" s="16"/>
      <c r="F30" s="16"/>
      <c r="G30" s="16"/>
      <c r="H30" s="16">
        <v>0.05</v>
      </c>
      <c r="I30" s="16"/>
      <c r="J30" s="16"/>
      <c r="K30" s="16"/>
      <c r="L30" s="16"/>
      <c r="M30" s="16"/>
      <c r="N30" s="16"/>
      <c r="O30" s="16"/>
      <c r="P30" s="16"/>
      <c r="Q30" s="16"/>
      <c r="R30" s="16">
        <v>0.65</v>
      </c>
      <c r="S30" s="16"/>
      <c r="T30" s="16">
        <v>5.34</v>
      </c>
      <c r="U30" s="16">
        <v>4.92</v>
      </c>
      <c r="V30" s="16"/>
      <c r="W30" s="16"/>
      <c r="X30" s="16">
        <v>10.96</v>
      </c>
      <c r="Y30" s="65">
        <f t="shared" si="0"/>
        <v>1.2315035692254451E-3</v>
      </c>
    </row>
    <row r="31" spans="1:25">
      <c r="A31" s="14" t="s">
        <v>362</v>
      </c>
      <c r="B31" s="16"/>
      <c r="C31" s="16"/>
      <c r="D31" s="16"/>
      <c r="E31" s="16"/>
      <c r="F31" s="16"/>
      <c r="G31" s="16"/>
      <c r="H31" s="16"/>
      <c r="I31" s="16"/>
      <c r="J31" s="16"/>
      <c r="K31" s="16"/>
      <c r="L31" s="16"/>
      <c r="M31" s="16"/>
      <c r="N31" s="16"/>
      <c r="O31" s="16"/>
      <c r="P31" s="16"/>
      <c r="Q31" s="16"/>
      <c r="R31" s="16">
        <v>4.32</v>
      </c>
      <c r="S31" s="16"/>
      <c r="T31" s="16"/>
      <c r="U31" s="16"/>
      <c r="V31" s="16"/>
      <c r="W31" s="16"/>
      <c r="X31" s="16">
        <v>4.32</v>
      </c>
      <c r="Y31" s="65">
        <f t="shared" si="0"/>
        <v>4.854101659720733E-4</v>
      </c>
    </row>
    <row r="32" spans="1:25">
      <c r="A32" s="14" t="s">
        <v>363</v>
      </c>
      <c r="B32" s="16">
        <v>0.99</v>
      </c>
      <c r="C32" s="16"/>
      <c r="D32" s="16">
        <v>0.21</v>
      </c>
      <c r="E32" s="16">
        <v>0.41000000000000003</v>
      </c>
      <c r="F32" s="16"/>
      <c r="G32" s="16">
        <v>0.25</v>
      </c>
      <c r="H32" s="16"/>
      <c r="I32" s="16"/>
      <c r="J32" s="16"/>
      <c r="K32" s="16"/>
      <c r="L32" s="16">
        <v>0.19</v>
      </c>
      <c r="M32" s="16"/>
      <c r="N32" s="16">
        <v>0.1</v>
      </c>
      <c r="O32" s="16"/>
      <c r="P32" s="16"/>
      <c r="Q32" s="16"/>
      <c r="R32" s="16">
        <v>0.27</v>
      </c>
      <c r="S32" s="16"/>
      <c r="T32" s="16"/>
      <c r="U32" s="16">
        <v>0.46</v>
      </c>
      <c r="V32" s="16">
        <v>4.03</v>
      </c>
      <c r="W32" s="16"/>
      <c r="X32" s="16">
        <v>6.91</v>
      </c>
      <c r="Y32" s="65">
        <f t="shared" si="0"/>
        <v>7.7643153862662643E-4</v>
      </c>
    </row>
    <row r="33" spans="1:25">
      <c r="A33" s="14" t="s">
        <v>364</v>
      </c>
      <c r="B33" s="16">
        <v>3.29</v>
      </c>
      <c r="C33" s="16">
        <v>3.55</v>
      </c>
      <c r="D33" s="16"/>
      <c r="E33" s="16"/>
      <c r="F33" s="16">
        <v>0.1</v>
      </c>
      <c r="G33" s="16"/>
      <c r="H33" s="16">
        <v>0.27</v>
      </c>
      <c r="I33" s="16">
        <v>1.63</v>
      </c>
      <c r="J33" s="16">
        <v>21.259999999999998</v>
      </c>
      <c r="K33" s="16">
        <v>0.06</v>
      </c>
      <c r="L33" s="16">
        <v>0.12</v>
      </c>
      <c r="M33" s="16">
        <v>6.72</v>
      </c>
      <c r="N33" s="16">
        <v>0.13</v>
      </c>
      <c r="O33" s="16">
        <v>0.4</v>
      </c>
      <c r="P33" s="16"/>
      <c r="Q33" s="16">
        <v>10.91</v>
      </c>
      <c r="R33" s="16">
        <v>2.68</v>
      </c>
      <c r="S33" s="16">
        <v>6.58</v>
      </c>
      <c r="T33" s="16">
        <v>4.62</v>
      </c>
      <c r="U33" s="16">
        <v>2.35</v>
      </c>
      <c r="V33" s="16">
        <v>0.82</v>
      </c>
      <c r="W33" s="16"/>
      <c r="X33" s="16">
        <v>65.489999999999981</v>
      </c>
      <c r="Y33" s="65">
        <f t="shared" si="0"/>
        <v>7.3586832799794142E-3</v>
      </c>
    </row>
    <row r="34" spans="1:25">
      <c r="A34" s="14" t="s">
        <v>365</v>
      </c>
      <c r="B34" s="16">
        <v>0.3</v>
      </c>
      <c r="C34" s="16">
        <v>0.04</v>
      </c>
      <c r="D34" s="16"/>
      <c r="E34" s="16"/>
      <c r="F34" s="16"/>
      <c r="G34" s="16"/>
      <c r="H34" s="16"/>
      <c r="I34" s="16"/>
      <c r="J34" s="16"/>
      <c r="K34" s="16"/>
      <c r="L34" s="16"/>
      <c r="M34" s="16"/>
      <c r="N34" s="16"/>
      <c r="O34" s="16">
        <v>1.23</v>
      </c>
      <c r="P34" s="16"/>
      <c r="Q34" s="16"/>
      <c r="R34" s="16"/>
      <c r="S34" s="16"/>
      <c r="T34" s="16"/>
      <c r="U34" s="16"/>
      <c r="V34" s="16"/>
      <c r="W34" s="16"/>
      <c r="X34" s="16">
        <v>1.5699999999999998</v>
      </c>
      <c r="Y34" s="65">
        <f t="shared" si="0"/>
        <v>1.764106390222581E-4</v>
      </c>
    </row>
    <row r="35" spans="1:25">
      <c r="A35" s="14" t="s">
        <v>366</v>
      </c>
      <c r="B35" s="16">
        <v>0.09</v>
      </c>
      <c r="C35" s="16"/>
      <c r="D35" s="16"/>
      <c r="E35" s="16"/>
      <c r="F35" s="16"/>
      <c r="G35" s="16"/>
      <c r="H35" s="16"/>
      <c r="I35" s="16"/>
      <c r="J35" s="16"/>
      <c r="K35" s="16"/>
      <c r="L35" s="16"/>
      <c r="M35" s="16"/>
      <c r="N35" s="16"/>
      <c r="O35" s="16"/>
      <c r="P35" s="16"/>
      <c r="Q35" s="16"/>
      <c r="R35" s="16"/>
      <c r="S35" s="16"/>
      <c r="T35" s="16"/>
      <c r="U35" s="16"/>
      <c r="V35" s="16"/>
      <c r="W35" s="16"/>
      <c r="X35" s="16">
        <v>0.09</v>
      </c>
      <c r="Y35" s="65">
        <f t="shared" si="0"/>
        <v>1.011271179108486E-5</v>
      </c>
    </row>
    <row r="36" spans="1:25">
      <c r="A36" s="14" t="s">
        <v>360</v>
      </c>
      <c r="B36" s="16">
        <v>42.980000000000004</v>
      </c>
      <c r="C36" s="16">
        <v>4.379999999999999</v>
      </c>
      <c r="D36" s="16"/>
      <c r="E36" s="16">
        <v>0.8</v>
      </c>
      <c r="F36" s="16">
        <v>1.7</v>
      </c>
      <c r="G36" s="16">
        <v>5.1700000000000008</v>
      </c>
      <c r="H36" s="16">
        <v>3.8000000000000003</v>
      </c>
      <c r="I36" s="16">
        <v>16.59</v>
      </c>
      <c r="J36" s="16">
        <v>3.06</v>
      </c>
      <c r="K36" s="16">
        <v>9.84</v>
      </c>
      <c r="L36" s="16">
        <v>5.2099999999999991</v>
      </c>
      <c r="M36" s="16">
        <v>6.4900000000000011</v>
      </c>
      <c r="N36" s="16">
        <v>4.1899999999999995</v>
      </c>
      <c r="O36" s="16">
        <v>9.27</v>
      </c>
      <c r="P36" s="16">
        <v>1.34</v>
      </c>
      <c r="Q36" s="16">
        <v>14.68</v>
      </c>
      <c r="R36" s="16">
        <v>6.7100000000000009</v>
      </c>
      <c r="S36" s="16">
        <v>3.58</v>
      </c>
      <c r="T36" s="16">
        <v>1.63</v>
      </c>
      <c r="U36" s="16">
        <v>0.85</v>
      </c>
      <c r="V36" s="16">
        <v>3.34</v>
      </c>
      <c r="W36" s="16">
        <v>82.460000000000008</v>
      </c>
      <c r="X36" s="16">
        <v>228.07000000000002</v>
      </c>
      <c r="Y36" s="65">
        <f t="shared" si="0"/>
        <v>2.5626735313252491E-2</v>
      </c>
    </row>
    <row r="37" spans="1:25">
      <c r="A37" s="14" t="s">
        <v>367</v>
      </c>
      <c r="B37" s="16">
        <v>4.04</v>
      </c>
      <c r="C37" s="16"/>
      <c r="D37" s="16"/>
      <c r="E37" s="16"/>
      <c r="F37" s="16"/>
      <c r="G37" s="16">
        <v>0.39</v>
      </c>
      <c r="H37" s="16"/>
      <c r="I37" s="16"/>
      <c r="J37" s="16"/>
      <c r="K37" s="16">
        <v>0.34</v>
      </c>
      <c r="L37" s="16"/>
      <c r="M37" s="16"/>
      <c r="N37" s="16">
        <v>0.46</v>
      </c>
      <c r="O37" s="16"/>
      <c r="P37" s="16"/>
      <c r="Q37" s="16">
        <v>1.1300000000000001</v>
      </c>
      <c r="R37" s="16"/>
      <c r="S37" s="16">
        <v>1.04</v>
      </c>
      <c r="T37" s="16">
        <v>0.25</v>
      </c>
      <c r="U37" s="16"/>
      <c r="V37" s="16"/>
      <c r="W37" s="16"/>
      <c r="X37" s="16">
        <v>7.6499999999999995</v>
      </c>
      <c r="Y37" s="65">
        <f t="shared" si="0"/>
        <v>8.5958050224221297E-4</v>
      </c>
    </row>
    <row r="38" spans="1:25">
      <c r="A38" s="14" t="s">
        <v>369</v>
      </c>
      <c r="B38" s="16">
        <v>0.01</v>
      </c>
      <c r="C38" s="16"/>
      <c r="D38" s="16"/>
      <c r="E38" s="16"/>
      <c r="F38" s="16"/>
      <c r="G38" s="16"/>
      <c r="H38" s="16"/>
      <c r="I38" s="16"/>
      <c r="J38" s="16"/>
      <c r="K38" s="16"/>
      <c r="L38" s="16"/>
      <c r="M38" s="16"/>
      <c r="N38" s="16"/>
      <c r="O38" s="16"/>
      <c r="P38" s="16"/>
      <c r="Q38" s="16"/>
      <c r="R38" s="16"/>
      <c r="S38" s="16"/>
      <c r="T38" s="16"/>
      <c r="U38" s="16"/>
      <c r="V38" s="16"/>
      <c r="W38" s="16"/>
      <c r="X38" s="16">
        <v>0.01</v>
      </c>
      <c r="Y38" s="65">
        <f t="shared" si="0"/>
        <v>1.1236346434538732E-6</v>
      </c>
    </row>
    <row r="39" spans="1:25">
      <c r="A39" s="14" t="s">
        <v>368</v>
      </c>
      <c r="B39" s="16">
        <v>136.35</v>
      </c>
      <c r="C39" s="16">
        <v>0.96000000000000008</v>
      </c>
      <c r="D39" s="16"/>
      <c r="E39" s="16"/>
      <c r="F39" s="16"/>
      <c r="G39" s="16">
        <v>1.1299999999999999</v>
      </c>
      <c r="H39" s="16"/>
      <c r="I39" s="16"/>
      <c r="J39" s="16">
        <v>0.22</v>
      </c>
      <c r="K39" s="16">
        <v>2.5099999999999998</v>
      </c>
      <c r="L39" s="16">
        <v>0.09</v>
      </c>
      <c r="M39" s="16">
        <v>22.110000000000003</v>
      </c>
      <c r="N39" s="16">
        <v>0.49</v>
      </c>
      <c r="O39" s="16">
        <v>6.0200000000000005</v>
      </c>
      <c r="P39" s="16">
        <v>5.1100000000000003</v>
      </c>
      <c r="Q39" s="16">
        <v>0.47</v>
      </c>
      <c r="R39" s="16">
        <v>0.23</v>
      </c>
      <c r="S39" s="16"/>
      <c r="T39" s="16">
        <v>7.0000000000000007E-2</v>
      </c>
      <c r="U39" s="16">
        <v>0.38</v>
      </c>
      <c r="V39" s="16"/>
      <c r="W39" s="16">
        <v>48.6</v>
      </c>
      <c r="X39" s="16">
        <v>224.74</v>
      </c>
      <c r="Y39" s="65">
        <f t="shared" si="0"/>
        <v>2.5252564976982347E-2</v>
      </c>
    </row>
    <row r="40" spans="1:25">
      <c r="A40" s="14" t="s">
        <v>370</v>
      </c>
      <c r="B40" s="16">
        <v>8.0500000000000007</v>
      </c>
      <c r="C40" s="16">
        <v>0.05</v>
      </c>
      <c r="D40" s="16"/>
      <c r="E40" s="16"/>
      <c r="F40" s="16">
        <v>0.12</v>
      </c>
      <c r="G40" s="16">
        <v>0.06</v>
      </c>
      <c r="H40" s="16">
        <v>31.02</v>
      </c>
      <c r="I40" s="16">
        <v>1.21</v>
      </c>
      <c r="J40" s="16">
        <v>0.21</v>
      </c>
      <c r="K40" s="16"/>
      <c r="L40" s="16"/>
      <c r="M40" s="16">
        <v>9.370000000000001</v>
      </c>
      <c r="N40" s="16">
        <v>2.2999999999999998</v>
      </c>
      <c r="O40" s="16">
        <v>36.31</v>
      </c>
      <c r="P40" s="16">
        <v>35.58</v>
      </c>
      <c r="Q40" s="16">
        <v>46.3</v>
      </c>
      <c r="R40" s="16">
        <v>84.19</v>
      </c>
      <c r="S40" s="16">
        <v>133.79</v>
      </c>
      <c r="T40" s="16">
        <v>134.17000000000002</v>
      </c>
      <c r="U40" s="16">
        <v>67.47</v>
      </c>
      <c r="V40" s="16">
        <v>91.72999999999999</v>
      </c>
      <c r="W40" s="16">
        <v>37.86</v>
      </c>
      <c r="X40" s="16">
        <v>719.79000000000008</v>
      </c>
      <c r="Y40" s="65">
        <f t="shared" si="0"/>
        <v>8.0878098001166354E-2</v>
      </c>
    </row>
    <row r="41" spans="1:25">
      <c r="A41" s="14" t="s">
        <v>371</v>
      </c>
      <c r="B41" s="16">
        <v>10.64</v>
      </c>
      <c r="C41" s="16"/>
      <c r="D41" s="16"/>
      <c r="E41" s="16"/>
      <c r="F41" s="16"/>
      <c r="G41" s="16"/>
      <c r="H41" s="16"/>
      <c r="I41" s="16"/>
      <c r="J41" s="16"/>
      <c r="K41" s="16"/>
      <c r="L41" s="16"/>
      <c r="M41" s="16">
        <v>0.34</v>
      </c>
      <c r="N41" s="16"/>
      <c r="O41" s="16"/>
      <c r="P41" s="16"/>
      <c r="Q41" s="16">
        <v>2.08</v>
      </c>
      <c r="R41" s="16">
        <v>0.22</v>
      </c>
      <c r="S41" s="16"/>
      <c r="T41" s="16"/>
      <c r="U41" s="16">
        <v>0.51</v>
      </c>
      <c r="V41" s="16"/>
      <c r="W41" s="16"/>
      <c r="X41" s="16">
        <v>13.790000000000001</v>
      </c>
      <c r="Y41" s="65">
        <f t="shared" si="0"/>
        <v>1.5494921733228914E-3</v>
      </c>
    </row>
    <row r="42" spans="1:25">
      <c r="A42" s="14" t="s">
        <v>372</v>
      </c>
      <c r="B42" s="16"/>
      <c r="C42" s="16"/>
      <c r="D42" s="16"/>
      <c r="E42" s="16"/>
      <c r="F42" s="16"/>
      <c r="G42" s="16"/>
      <c r="H42" s="16"/>
      <c r="I42" s="16"/>
      <c r="J42" s="16"/>
      <c r="K42" s="16"/>
      <c r="L42" s="16">
        <v>0.12</v>
      </c>
      <c r="M42" s="16"/>
      <c r="N42" s="16"/>
      <c r="O42" s="16"/>
      <c r="P42" s="16"/>
      <c r="Q42" s="16"/>
      <c r="R42" s="16"/>
      <c r="S42" s="16"/>
      <c r="T42" s="16"/>
      <c r="U42" s="16"/>
      <c r="V42" s="16">
        <v>0.27</v>
      </c>
      <c r="W42" s="16"/>
      <c r="X42" s="16">
        <v>0.39</v>
      </c>
      <c r="Y42" s="65">
        <f t="shared" si="0"/>
        <v>4.3821751094701062E-5</v>
      </c>
    </row>
    <row r="43" spans="1:25">
      <c r="A43" s="14" t="s">
        <v>373</v>
      </c>
      <c r="B43" s="16">
        <v>0.11</v>
      </c>
      <c r="C43" s="16"/>
      <c r="D43" s="16"/>
      <c r="E43" s="16"/>
      <c r="F43" s="16"/>
      <c r="G43" s="16"/>
      <c r="H43" s="16"/>
      <c r="I43" s="16"/>
      <c r="J43" s="16"/>
      <c r="K43" s="16"/>
      <c r="L43" s="16"/>
      <c r="M43" s="16"/>
      <c r="N43" s="16"/>
      <c r="O43" s="16"/>
      <c r="P43" s="16"/>
      <c r="Q43" s="16"/>
      <c r="R43" s="16"/>
      <c r="S43" s="16"/>
      <c r="T43" s="16"/>
      <c r="U43" s="16"/>
      <c r="V43" s="16"/>
      <c r="W43" s="16"/>
      <c r="X43" s="16">
        <v>0.11</v>
      </c>
      <c r="Y43" s="65">
        <f t="shared" si="0"/>
        <v>1.2359981077992607E-5</v>
      </c>
    </row>
    <row r="44" spans="1:25">
      <c r="A44" s="14" t="s">
        <v>374</v>
      </c>
      <c r="B44" s="16">
        <v>1.69</v>
      </c>
      <c r="C44" s="16"/>
      <c r="D44" s="16"/>
      <c r="E44" s="16">
        <v>1.3900000000000001</v>
      </c>
      <c r="F44" s="16">
        <v>0.39</v>
      </c>
      <c r="G44" s="16">
        <v>1.06</v>
      </c>
      <c r="H44" s="16">
        <v>0.94</v>
      </c>
      <c r="I44" s="16"/>
      <c r="J44" s="16"/>
      <c r="K44" s="16">
        <v>2.5</v>
      </c>
      <c r="L44" s="16">
        <v>0.13</v>
      </c>
      <c r="M44" s="16">
        <v>0.19</v>
      </c>
      <c r="N44" s="16">
        <v>0.35</v>
      </c>
      <c r="O44" s="16">
        <v>0.63</v>
      </c>
      <c r="P44" s="16">
        <v>5.42</v>
      </c>
      <c r="Q44" s="16">
        <v>0.63</v>
      </c>
      <c r="R44" s="16">
        <v>0.99</v>
      </c>
      <c r="S44" s="16">
        <v>0.91999999999999993</v>
      </c>
      <c r="T44" s="16">
        <v>0.61</v>
      </c>
      <c r="U44" s="16">
        <v>0.45999999999999996</v>
      </c>
      <c r="V44" s="16">
        <v>0.08</v>
      </c>
      <c r="W44" s="16"/>
      <c r="X44" s="16">
        <v>18.380000000000003</v>
      </c>
      <c r="Y44" s="65">
        <f t="shared" si="0"/>
        <v>2.0652404746682195E-3</v>
      </c>
    </row>
    <row r="45" spans="1:25">
      <c r="A45" s="14" t="s">
        <v>376</v>
      </c>
      <c r="B45" s="16"/>
      <c r="C45" s="16"/>
      <c r="D45" s="16"/>
      <c r="E45" s="16"/>
      <c r="F45" s="16"/>
      <c r="G45" s="16"/>
      <c r="H45" s="16"/>
      <c r="I45" s="16"/>
      <c r="J45" s="16"/>
      <c r="K45" s="16"/>
      <c r="L45" s="16"/>
      <c r="M45" s="16"/>
      <c r="N45" s="16"/>
      <c r="O45" s="16"/>
      <c r="P45" s="16"/>
      <c r="Q45" s="16"/>
      <c r="R45" s="16"/>
      <c r="S45" s="16"/>
      <c r="T45" s="16"/>
      <c r="U45" s="16">
        <v>2.89</v>
      </c>
      <c r="V45" s="16"/>
      <c r="W45" s="16"/>
      <c r="X45" s="16">
        <v>2.89</v>
      </c>
      <c r="Y45" s="65">
        <f t="shared" si="0"/>
        <v>3.2473041195816942E-4</v>
      </c>
    </row>
    <row r="46" spans="1:25">
      <c r="A46" s="14" t="s">
        <v>375</v>
      </c>
      <c r="B46" s="16">
        <v>2.0499999999999998</v>
      </c>
      <c r="C46" s="16"/>
      <c r="D46" s="16"/>
      <c r="E46" s="16"/>
      <c r="F46" s="16"/>
      <c r="G46" s="16"/>
      <c r="H46" s="16"/>
      <c r="I46" s="16"/>
      <c r="J46" s="16"/>
      <c r="K46" s="16"/>
      <c r="L46" s="16"/>
      <c r="M46" s="16"/>
      <c r="N46" s="16"/>
      <c r="O46" s="16"/>
      <c r="P46" s="16"/>
      <c r="Q46" s="16"/>
      <c r="R46" s="16"/>
      <c r="S46" s="16"/>
      <c r="T46" s="16"/>
      <c r="U46" s="16"/>
      <c r="V46" s="16"/>
      <c r="W46" s="16"/>
      <c r="X46" s="16">
        <v>2.0499999999999998</v>
      </c>
      <c r="Y46" s="65">
        <f t="shared" si="0"/>
        <v>2.3034510190804401E-4</v>
      </c>
    </row>
    <row r="47" spans="1:25">
      <c r="A47" s="14" t="s">
        <v>377</v>
      </c>
      <c r="B47" s="16"/>
      <c r="C47" s="16"/>
      <c r="D47" s="16"/>
      <c r="E47" s="16"/>
      <c r="F47" s="16"/>
      <c r="G47" s="16"/>
      <c r="H47" s="16"/>
      <c r="I47" s="16">
        <v>0.77</v>
      </c>
      <c r="J47" s="16"/>
      <c r="K47" s="16"/>
      <c r="L47" s="16"/>
      <c r="M47" s="16">
        <v>1.9</v>
      </c>
      <c r="N47" s="16"/>
      <c r="O47" s="16">
        <v>0.2</v>
      </c>
      <c r="P47" s="16"/>
      <c r="Q47" s="16"/>
      <c r="R47" s="16"/>
      <c r="S47" s="16"/>
      <c r="T47" s="16"/>
      <c r="U47" s="16"/>
      <c r="V47" s="16"/>
      <c r="W47" s="16"/>
      <c r="X47" s="16">
        <v>2.87</v>
      </c>
      <c r="Y47" s="65">
        <f t="shared" si="0"/>
        <v>3.2248314267126167E-4</v>
      </c>
    </row>
    <row r="48" spans="1:25">
      <c r="A48" s="14" t="s">
        <v>378</v>
      </c>
      <c r="B48" s="16"/>
      <c r="C48" s="16"/>
      <c r="D48" s="16"/>
      <c r="E48" s="16"/>
      <c r="F48" s="16"/>
      <c r="G48" s="16"/>
      <c r="H48" s="16"/>
      <c r="I48" s="16"/>
      <c r="J48" s="16"/>
      <c r="K48" s="16"/>
      <c r="L48" s="16"/>
      <c r="M48" s="16"/>
      <c r="N48" s="16"/>
      <c r="O48" s="16"/>
      <c r="P48" s="16"/>
      <c r="Q48" s="16"/>
      <c r="R48" s="16"/>
      <c r="S48" s="16"/>
      <c r="T48" s="16">
        <v>0.48</v>
      </c>
      <c r="U48" s="16"/>
      <c r="V48" s="16"/>
      <c r="W48" s="16"/>
      <c r="X48" s="16">
        <v>0.48</v>
      </c>
      <c r="Y48" s="65">
        <f t="shared" si="0"/>
        <v>5.3934462885785917E-5</v>
      </c>
    </row>
    <row r="49" spans="1:25">
      <c r="A49" s="14" t="s">
        <v>379</v>
      </c>
      <c r="B49" s="16">
        <v>0.14000000000000001</v>
      </c>
      <c r="C49" s="16"/>
      <c r="D49" s="16"/>
      <c r="E49" s="16"/>
      <c r="F49" s="16"/>
      <c r="G49" s="16"/>
      <c r="H49" s="16"/>
      <c r="I49" s="16"/>
      <c r="J49" s="16"/>
      <c r="K49" s="16"/>
      <c r="L49" s="16"/>
      <c r="M49" s="16"/>
      <c r="N49" s="16"/>
      <c r="O49" s="16"/>
      <c r="P49" s="16"/>
      <c r="Q49" s="16"/>
      <c r="R49" s="16"/>
      <c r="S49" s="16"/>
      <c r="T49" s="16"/>
      <c r="U49" s="16"/>
      <c r="V49" s="16"/>
      <c r="W49" s="16"/>
      <c r="X49" s="16">
        <v>0.14000000000000001</v>
      </c>
      <c r="Y49" s="65">
        <f t="shared" si="0"/>
        <v>1.5730885008354226E-5</v>
      </c>
    </row>
    <row r="50" spans="1:25">
      <c r="A50" s="14" t="s">
        <v>380</v>
      </c>
      <c r="B50" s="16"/>
      <c r="C50" s="16"/>
      <c r="D50" s="16"/>
      <c r="E50" s="16"/>
      <c r="F50" s="16"/>
      <c r="G50" s="16"/>
      <c r="H50" s="16"/>
      <c r="I50" s="16"/>
      <c r="J50" s="16"/>
      <c r="K50" s="16"/>
      <c r="L50" s="16"/>
      <c r="M50" s="16"/>
      <c r="N50" s="16"/>
      <c r="O50" s="16"/>
      <c r="P50" s="16"/>
      <c r="Q50" s="16"/>
      <c r="R50" s="16"/>
      <c r="S50" s="16"/>
      <c r="T50" s="16"/>
      <c r="U50" s="16"/>
      <c r="V50" s="16">
        <v>0.08</v>
      </c>
      <c r="W50" s="16"/>
      <c r="X50" s="16">
        <v>0.08</v>
      </c>
      <c r="Y50" s="65">
        <f t="shared" si="0"/>
        <v>8.9890771476309856E-6</v>
      </c>
    </row>
    <row r="51" spans="1:25">
      <c r="A51" s="14" t="s">
        <v>326</v>
      </c>
      <c r="B51" s="16">
        <v>1.48</v>
      </c>
      <c r="C51" s="16"/>
      <c r="D51" s="16"/>
      <c r="E51" s="16"/>
      <c r="F51" s="16"/>
      <c r="G51" s="16"/>
      <c r="H51" s="16"/>
      <c r="I51" s="16">
        <v>0.3</v>
      </c>
      <c r="J51" s="16"/>
      <c r="K51" s="16"/>
      <c r="L51" s="16"/>
      <c r="M51" s="16"/>
      <c r="N51" s="16"/>
      <c r="O51" s="16"/>
      <c r="P51" s="16"/>
      <c r="Q51" s="16"/>
      <c r="R51" s="16"/>
      <c r="S51" s="16"/>
      <c r="T51" s="16"/>
      <c r="U51" s="16"/>
      <c r="V51" s="16"/>
      <c r="W51" s="16"/>
      <c r="X51" s="16">
        <v>1.78</v>
      </c>
      <c r="Y51" s="65">
        <f t="shared" si="0"/>
        <v>2.0000696653478946E-4</v>
      </c>
    </row>
    <row r="52" spans="1:25">
      <c r="A52" s="14" t="s">
        <v>320</v>
      </c>
      <c r="B52" s="16">
        <v>1.48</v>
      </c>
      <c r="C52" s="16">
        <v>0.17</v>
      </c>
      <c r="D52" s="16">
        <v>2.4500000000000002</v>
      </c>
      <c r="E52" s="16"/>
      <c r="F52" s="16"/>
      <c r="G52" s="16">
        <v>3.59</v>
      </c>
      <c r="H52" s="16">
        <v>145.96</v>
      </c>
      <c r="I52" s="16">
        <v>78.680000000000007</v>
      </c>
      <c r="J52" s="16">
        <v>135.55000000000001</v>
      </c>
      <c r="K52" s="16">
        <v>37.94</v>
      </c>
      <c r="L52" s="16">
        <v>157.96</v>
      </c>
      <c r="M52" s="16">
        <v>2.4700000000000002</v>
      </c>
      <c r="N52" s="16">
        <v>0.83</v>
      </c>
      <c r="O52" s="16"/>
      <c r="P52" s="16"/>
      <c r="Q52" s="16">
        <v>19.170000000000002</v>
      </c>
      <c r="R52" s="16">
        <v>8.91</v>
      </c>
      <c r="S52" s="16">
        <v>27.94</v>
      </c>
      <c r="T52" s="16">
        <v>22.25</v>
      </c>
      <c r="U52" s="16">
        <v>161.37</v>
      </c>
      <c r="V52" s="16">
        <v>50.57</v>
      </c>
      <c r="W52" s="16">
        <v>121.38000000000001</v>
      </c>
      <c r="X52" s="16">
        <v>978.67000000000007</v>
      </c>
      <c r="Y52" s="65">
        <f t="shared" si="0"/>
        <v>0.10996675165090022</v>
      </c>
    </row>
    <row r="53" spans="1:25">
      <c r="A53" s="14" t="s">
        <v>327</v>
      </c>
      <c r="B53" s="16">
        <v>0.11</v>
      </c>
      <c r="C53" s="16"/>
      <c r="D53" s="16"/>
      <c r="E53" s="16"/>
      <c r="F53" s="16"/>
      <c r="G53" s="16"/>
      <c r="H53" s="16"/>
      <c r="I53" s="16"/>
      <c r="J53" s="16"/>
      <c r="K53" s="16"/>
      <c r="L53" s="16"/>
      <c r="M53" s="16"/>
      <c r="N53" s="16"/>
      <c r="O53" s="16"/>
      <c r="P53" s="16"/>
      <c r="Q53" s="16"/>
      <c r="R53" s="16"/>
      <c r="S53" s="16"/>
      <c r="T53" s="16"/>
      <c r="U53" s="16"/>
      <c r="V53" s="16"/>
      <c r="W53" s="16"/>
      <c r="X53" s="16">
        <v>0.11</v>
      </c>
      <c r="Y53" s="65">
        <f t="shared" si="0"/>
        <v>1.2359981077992607E-5</v>
      </c>
    </row>
    <row r="54" spans="1:25">
      <c r="A54" s="14" t="s">
        <v>325</v>
      </c>
      <c r="B54" s="16">
        <v>0.89999999999999991</v>
      </c>
      <c r="C54" s="16"/>
      <c r="D54" s="16"/>
      <c r="E54" s="16"/>
      <c r="F54" s="16"/>
      <c r="G54" s="16"/>
      <c r="H54" s="16"/>
      <c r="I54" s="16"/>
      <c r="J54" s="16"/>
      <c r="K54" s="16"/>
      <c r="L54" s="16">
        <v>0.27</v>
      </c>
      <c r="M54" s="16"/>
      <c r="N54" s="16">
        <v>1.66</v>
      </c>
      <c r="O54" s="16"/>
      <c r="P54" s="16"/>
      <c r="Q54" s="16"/>
      <c r="R54" s="16"/>
      <c r="S54" s="16"/>
      <c r="T54" s="16"/>
      <c r="U54" s="16"/>
      <c r="V54" s="16"/>
      <c r="W54" s="16"/>
      <c r="X54" s="16">
        <v>2.83</v>
      </c>
      <c r="Y54" s="65">
        <f t="shared" si="0"/>
        <v>3.1798860409744617E-4</v>
      </c>
    </row>
    <row r="55" spans="1:25">
      <c r="A55" s="14" t="s">
        <v>329</v>
      </c>
      <c r="B55" s="16"/>
      <c r="C55" s="16"/>
      <c r="D55" s="16"/>
      <c r="E55" s="16"/>
      <c r="F55" s="16"/>
      <c r="G55" s="16"/>
      <c r="H55" s="16"/>
      <c r="I55" s="16"/>
      <c r="J55" s="16"/>
      <c r="K55" s="16"/>
      <c r="L55" s="16"/>
      <c r="M55" s="16"/>
      <c r="N55" s="16"/>
      <c r="O55" s="16">
        <v>0.47</v>
      </c>
      <c r="P55" s="16">
        <v>2.44</v>
      </c>
      <c r="Q55" s="16">
        <v>5.3999999999999995</v>
      </c>
      <c r="R55" s="16">
        <v>43.14</v>
      </c>
      <c r="S55" s="16"/>
      <c r="T55" s="16">
        <v>13.03</v>
      </c>
      <c r="U55" s="16">
        <v>15.33</v>
      </c>
      <c r="V55" s="16">
        <v>5.0599999999999996</v>
      </c>
      <c r="W55" s="16"/>
      <c r="X55" s="16">
        <v>84.87</v>
      </c>
      <c r="Y55" s="65">
        <f t="shared" si="0"/>
        <v>9.5362872189930226E-3</v>
      </c>
    </row>
    <row r="56" spans="1:25">
      <c r="A56" s="14" t="s">
        <v>328</v>
      </c>
      <c r="B56" s="16">
        <v>3.28</v>
      </c>
      <c r="C56" s="16">
        <v>0.12</v>
      </c>
      <c r="D56" s="16"/>
      <c r="E56" s="16"/>
      <c r="F56" s="16">
        <v>0.26</v>
      </c>
      <c r="G56" s="16"/>
      <c r="H56" s="16">
        <v>0.01</v>
      </c>
      <c r="I56" s="16"/>
      <c r="J56" s="16"/>
      <c r="K56" s="16"/>
      <c r="L56" s="16"/>
      <c r="M56" s="16">
        <v>0.4</v>
      </c>
      <c r="N56" s="16"/>
      <c r="O56" s="16">
        <v>0.18</v>
      </c>
      <c r="P56" s="16"/>
      <c r="Q56" s="16"/>
      <c r="R56" s="16"/>
      <c r="S56" s="16">
        <v>0.1</v>
      </c>
      <c r="T56" s="16"/>
      <c r="U56" s="16"/>
      <c r="V56" s="16"/>
      <c r="W56" s="16">
        <v>53.449999999999996</v>
      </c>
      <c r="X56" s="16">
        <v>57.8</v>
      </c>
      <c r="Y56" s="65">
        <f t="shared" si="0"/>
        <v>6.4946082391633868E-3</v>
      </c>
    </row>
    <row r="57" spans="1:25">
      <c r="A57" s="14" t="s">
        <v>330</v>
      </c>
      <c r="B57" s="16">
        <v>2.81</v>
      </c>
      <c r="C57" s="16"/>
      <c r="D57" s="16"/>
      <c r="E57" s="16"/>
      <c r="F57" s="16"/>
      <c r="G57" s="16"/>
      <c r="H57" s="16"/>
      <c r="I57" s="16"/>
      <c r="J57" s="16">
        <v>0.66</v>
      </c>
      <c r="K57" s="16"/>
      <c r="L57" s="16"/>
      <c r="M57" s="16">
        <v>2.58</v>
      </c>
      <c r="N57" s="16"/>
      <c r="O57" s="16">
        <v>0.01</v>
      </c>
      <c r="P57" s="16"/>
      <c r="Q57" s="16"/>
      <c r="R57" s="16"/>
      <c r="S57" s="16"/>
      <c r="T57" s="16">
        <v>6.2600000000000007</v>
      </c>
      <c r="U57" s="16">
        <v>0.11</v>
      </c>
      <c r="V57" s="16"/>
      <c r="W57" s="16"/>
      <c r="X57" s="16">
        <v>12.43</v>
      </c>
      <c r="Y57" s="65">
        <f t="shared" si="0"/>
        <v>1.3966778618131645E-3</v>
      </c>
    </row>
    <row r="58" spans="1:25">
      <c r="A58" s="14" t="s">
        <v>323</v>
      </c>
      <c r="B58" s="16">
        <v>0.08</v>
      </c>
      <c r="C58" s="16"/>
      <c r="D58" s="16"/>
      <c r="E58" s="16"/>
      <c r="F58" s="16"/>
      <c r="G58" s="16"/>
      <c r="H58" s="16"/>
      <c r="I58" s="16"/>
      <c r="J58" s="16"/>
      <c r="K58" s="16"/>
      <c r="L58" s="16"/>
      <c r="M58" s="16"/>
      <c r="N58" s="16"/>
      <c r="O58" s="16"/>
      <c r="P58" s="16"/>
      <c r="Q58" s="16"/>
      <c r="R58" s="16"/>
      <c r="S58" s="16"/>
      <c r="T58" s="16"/>
      <c r="U58" s="16"/>
      <c r="V58" s="16"/>
      <c r="W58" s="16"/>
      <c r="X58" s="16">
        <v>0.08</v>
      </c>
      <c r="Y58" s="65">
        <f t="shared" si="0"/>
        <v>8.9890771476309856E-6</v>
      </c>
    </row>
    <row r="59" spans="1:25">
      <c r="A59" s="14" t="s">
        <v>332</v>
      </c>
      <c r="B59" s="16"/>
      <c r="C59" s="16"/>
      <c r="D59" s="16"/>
      <c r="E59" s="16"/>
      <c r="F59" s="16"/>
      <c r="G59" s="16"/>
      <c r="H59" s="16"/>
      <c r="I59" s="16"/>
      <c r="J59" s="16"/>
      <c r="K59" s="16"/>
      <c r="L59" s="16"/>
      <c r="M59" s="16"/>
      <c r="N59" s="16"/>
      <c r="O59" s="16"/>
      <c r="P59" s="16"/>
      <c r="Q59" s="16"/>
      <c r="R59" s="16"/>
      <c r="S59" s="16"/>
      <c r="T59" s="16"/>
      <c r="U59" s="16">
        <v>0.53</v>
      </c>
      <c r="V59" s="16"/>
      <c r="W59" s="16"/>
      <c r="X59" s="16">
        <v>0.53</v>
      </c>
      <c r="Y59" s="65">
        <f t="shared" si="0"/>
        <v>5.9552636103055288E-5</v>
      </c>
    </row>
    <row r="60" spans="1:25">
      <c r="A60" s="14" t="s">
        <v>331</v>
      </c>
      <c r="B60" s="16">
        <v>102.36999999999998</v>
      </c>
      <c r="C60" s="16">
        <v>4.5200000000000005</v>
      </c>
      <c r="D60" s="16"/>
      <c r="E60" s="16">
        <v>0.03</v>
      </c>
      <c r="F60" s="16"/>
      <c r="G60" s="16">
        <v>0.66</v>
      </c>
      <c r="H60" s="16">
        <v>1.49</v>
      </c>
      <c r="I60" s="16"/>
      <c r="J60" s="16">
        <v>2.37</v>
      </c>
      <c r="K60" s="16"/>
      <c r="L60" s="16">
        <v>2.09</v>
      </c>
      <c r="M60" s="16">
        <v>2.06</v>
      </c>
      <c r="N60" s="16">
        <v>0.99</v>
      </c>
      <c r="O60" s="16">
        <v>1.69</v>
      </c>
      <c r="P60" s="16">
        <v>6.9399999999999995</v>
      </c>
      <c r="Q60" s="16">
        <v>8.08</v>
      </c>
      <c r="R60" s="16">
        <v>4.45</v>
      </c>
      <c r="S60" s="16">
        <v>11.780000000000001</v>
      </c>
      <c r="T60" s="16">
        <v>4.6999999999999993</v>
      </c>
      <c r="U60" s="16">
        <v>3.95</v>
      </c>
      <c r="V60" s="16">
        <v>7.95</v>
      </c>
      <c r="W60" s="16">
        <v>52.12</v>
      </c>
      <c r="X60" s="16">
        <v>218.23999999999992</v>
      </c>
      <c r="Y60" s="65">
        <f t="shared" si="0"/>
        <v>2.4522202458737322E-2</v>
      </c>
    </row>
    <row r="61" spans="1:25">
      <c r="A61" s="14" t="s">
        <v>333</v>
      </c>
      <c r="B61" s="16"/>
      <c r="C61" s="16"/>
      <c r="D61" s="16"/>
      <c r="E61" s="16"/>
      <c r="F61" s="16"/>
      <c r="G61" s="16"/>
      <c r="H61" s="16"/>
      <c r="I61" s="16"/>
      <c r="J61" s="16"/>
      <c r="K61" s="16"/>
      <c r="L61" s="16"/>
      <c r="M61" s="16"/>
      <c r="N61" s="16"/>
      <c r="O61" s="16"/>
      <c r="P61" s="16"/>
      <c r="Q61" s="16"/>
      <c r="R61" s="16"/>
      <c r="S61" s="16"/>
      <c r="T61" s="16"/>
      <c r="U61" s="16"/>
      <c r="V61" s="16">
        <v>0.16</v>
      </c>
      <c r="W61" s="16"/>
      <c r="X61" s="16">
        <v>0.16</v>
      </c>
      <c r="Y61" s="65">
        <f t="shared" si="0"/>
        <v>1.7978154295261971E-5</v>
      </c>
    </row>
    <row r="62" spans="1:25">
      <c r="A62" s="14" t="s">
        <v>334</v>
      </c>
      <c r="B62" s="16"/>
      <c r="C62" s="16"/>
      <c r="D62" s="16"/>
      <c r="E62" s="16"/>
      <c r="F62" s="16"/>
      <c r="G62" s="16"/>
      <c r="H62" s="16"/>
      <c r="I62" s="16"/>
      <c r="J62" s="16"/>
      <c r="K62" s="16"/>
      <c r="L62" s="16"/>
      <c r="M62" s="16"/>
      <c r="N62" s="16"/>
      <c r="O62" s="16"/>
      <c r="P62" s="16"/>
      <c r="Q62" s="16"/>
      <c r="R62" s="16"/>
      <c r="S62" s="16">
        <v>3.2</v>
      </c>
      <c r="T62" s="16"/>
      <c r="U62" s="16"/>
      <c r="V62" s="16"/>
      <c r="W62" s="16"/>
      <c r="X62" s="16">
        <v>3.2</v>
      </c>
      <c r="Y62" s="65">
        <f t="shared" si="0"/>
        <v>3.5956308590523949E-4</v>
      </c>
    </row>
    <row r="63" spans="1:25">
      <c r="A63" s="14" t="s">
        <v>335</v>
      </c>
      <c r="B63" s="16"/>
      <c r="C63" s="16"/>
      <c r="D63" s="16"/>
      <c r="E63" s="16"/>
      <c r="F63" s="16"/>
      <c r="G63" s="16"/>
      <c r="H63" s="16"/>
      <c r="I63" s="16"/>
      <c r="J63" s="16"/>
      <c r="K63" s="16"/>
      <c r="L63" s="16"/>
      <c r="M63" s="16"/>
      <c r="N63" s="16"/>
      <c r="O63" s="16"/>
      <c r="P63" s="16"/>
      <c r="Q63" s="16"/>
      <c r="R63" s="16">
        <v>0.31</v>
      </c>
      <c r="S63" s="16">
        <v>0.67</v>
      </c>
      <c r="T63" s="16"/>
      <c r="U63" s="16"/>
      <c r="V63" s="16"/>
      <c r="W63" s="16"/>
      <c r="X63" s="16">
        <v>0.98</v>
      </c>
      <c r="Y63" s="65">
        <f t="shared" si="0"/>
        <v>1.1011619505847958E-4</v>
      </c>
    </row>
    <row r="64" spans="1:25">
      <c r="A64" s="14" t="s">
        <v>336</v>
      </c>
      <c r="B64" s="16">
        <v>10.71</v>
      </c>
      <c r="C64" s="16"/>
      <c r="D64" s="16"/>
      <c r="E64" s="16"/>
      <c r="F64" s="16"/>
      <c r="G64" s="16"/>
      <c r="H64" s="16"/>
      <c r="I64" s="16"/>
      <c r="J64" s="16"/>
      <c r="K64" s="16"/>
      <c r="L64" s="16"/>
      <c r="M64" s="16"/>
      <c r="N64" s="16"/>
      <c r="O64" s="16"/>
      <c r="P64" s="16"/>
      <c r="Q64" s="16"/>
      <c r="R64" s="16"/>
      <c r="S64" s="16"/>
      <c r="T64" s="16"/>
      <c r="U64" s="16"/>
      <c r="V64" s="16"/>
      <c r="W64" s="16"/>
      <c r="X64" s="16">
        <v>10.71</v>
      </c>
      <c r="Y64" s="65">
        <f t="shared" si="0"/>
        <v>1.2034127031390984E-3</v>
      </c>
    </row>
    <row r="65" spans="1:47">
      <c r="A65" s="14" t="s">
        <v>337</v>
      </c>
      <c r="B65" s="16"/>
      <c r="C65" s="16"/>
      <c r="D65" s="16"/>
      <c r="E65" s="16"/>
      <c r="F65" s="16"/>
      <c r="G65" s="16"/>
      <c r="H65" s="16"/>
      <c r="I65" s="16"/>
      <c r="J65" s="16"/>
      <c r="K65" s="16"/>
      <c r="L65" s="16">
        <v>4.99</v>
      </c>
      <c r="M65" s="16"/>
      <c r="N65" s="16"/>
      <c r="O65" s="16"/>
      <c r="P65" s="16"/>
      <c r="Q65" s="16"/>
      <c r="R65" s="16">
        <v>0.12</v>
      </c>
      <c r="S65" s="16"/>
      <c r="T65" s="16">
        <v>4.04</v>
      </c>
      <c r="U65" s="16"/>
      <c r="V65" s="16"/>
      <c r="W65" s="16"/>
      <c r="X65" s="16">
        <v>9.15</v>
      </c>
      <c r="Y65" s="65">
        <f t="shared" si="0"/>
        <v>1.0281256987602942E-3</v>
      </c>
    </row>
    <row r="66" spans="1:47">
      <c r="A66" s="14" t="s">
        <v>339</v>
      </c>
      <c r="B66" s="16">
        <v>0.04</v>
      </c>
      <c r="C66" s="16"/>
      <c r="D66" s="16"/>
      <c r="E66" s="16"/>
      <c r="F66" s="16"/>
      <c r="G66" s="16"/>
      <c r="H66" s="16"/>
      <c r="I66" s="16"/>
      <c r="J66" s="16"/>
      <c r="K66" s="16"/>
      <c r="L66" s="16"/>
      <c r="M66" s="16"/>
      <c r="N66" s="16"/>
      <c r="O66" s="16"/>
      <c r="P66" s="16"/>
      <c r="Q66" s="16"/>
      <c r="R66" s="16"/>
      <c r="S66" s="16"/>
      <c r="T66" s="16"/>
      <c r="U66" s="16"/>
      <c r="V66" s="16"/>
      <c r="W66" s="16"/>
      <c r="X66" s="16">
        <v>0.04</v>
      </c>
      <c r="Y66" s="65">
        <f t="shared" si="0"/>
        <v>4.4945385738154928E-6</v>
      </c>
    </row>
    <row r="67" spans="1:47">
      <c r="A67" s="14" t="s">
        <v>321</v>
      </c>
      <c r="B67" s="16">
        <v>0.70000000000000007</v>
      </c>
      <c r="C67" s="16">
        <v>0.03</v>
      </c>
      <c r="D67" s="16"/>
      <c r="E67" s="16"/>
      <c r="F67" s="16">
        <v>7.0000000000000007E-2</v>
      </c>
      <c r="G67" s="16"/>
      <c r="H67" s="16"/>
      <c r="I67" s="16"/>
      <c r="J67" s="16"/>
      <c r="K67" s="16"/>
      <c r="L67" s="16"/>
      <c r="M67" s="16"/>
      <c r="N67" s="16"/>
      <c r="O67" s="16"/>
      <c r="P67" s="16"/>
      <c r="Q67" s="16"/>
      <c r="R67" s="16"/>
      <c r="S67" s="16"/>
      <c r="T67" s="16"/>
      <c r="U67" s="16"/>
      <c r="V67" s="16"/>
      <c r="W67" s="16"/>
      <c r="X67" s="16">
        <v>0.8</v>
      </c>
      <c r="Y67" s="65">
        <f t="shared" si="0"/>
        <v>8.9890771476309873E-5</v>
      </c>
    </row>
    <row r="68" spans="1:47">
      <c r="A68" s="14" t="s">
        <v>340</v>
      </c>
      <c r="B68" s="16">
        <v>22.290000000000003</v>
      </c>
      <c r="C68" s="16"/>
      <c r="D68" s="16"/>
      <c r="E68" s="16"/>
      <c r="F68" s="16"/>
      <c r="G68" s="16"/>
      <c r="H68" s="16"/>
      <c r="I68" s="16"/>
      <c r="J68" s="16">
        <v>7.0000000000000007E-2</v>
      </c>
      <c r="K68" s="16"/>
      <c r="L68" s="16"/>
      <c r="M68" s="16"/>
      <c r="N68" s="16"/>
      <c r="O68" s="16"/>
      <c r="P68" s="16"/>
      <c r="Q68" s="16"/>
      <c r="R68" s="16"/>
      <c r="S68" s="16"/>
      <c r="T68" s="16"/>
      <c r="U68" s="16"/>
      <c r="V68" s="16"/>
      <c r="W68" s="16"/>
      <c r="X68" s="16">
        <v>22.360000000000003</v>
      </c>
      <c r="Y68" s="65">
        <f t="shared" si="0"/>
        <v>2.512447062762861E-3</v>
      </c>
    </row>
    <row r="69" spans="1:47">
      <c r="A69" s="14" t="s">
        <v>341</v>
      </c>
      <c r="B69" s="16"/>
      <c r="C69" s="16"/>
      <c r="D69" s="16"/>
      <c r="E69" s="16"/>
      <c r="F69" s="16"/>
      <c r="G69" s="16"/>
      <c r="H69" s="16"/>
      <c r="I69" s="16"/>
      <c r="J69" s="16"/>
      <c r="K69" s="16"/>
      <c r="L69" s="16"/>
      <c r="M69" s="16"/>
      <c r="N69" s="16"/>
      <c r="O69" s="16"/>
      <c r="P69" s="16"/>
      <c r="Q69" s="16">
        <v>0.7</v>
      </c>
      <c r="R69" s="16"/>
      <c r="S69" s="16"/>
      <c r="T69" s="16"/>
      <c r="U69" s="16"/>
      <c r="V69" s="16"/>
      <c r="W69" s="16"/>
      <c r="X69" s="16">
        <v>0.7</v>
      </c>
      <c r="Y69" s="65">
        <f t="shared" si="0"/>
        <v>7.865442504177113E-5</v>
      </c>
    </row>
    <row r="70" spans="1:47">
      <c r="A70" s="14" t="s">
        <v>342</v>
      </c>
      <c r="B70" s="16"/>
      <c r="C70" s="16"/>
      <c r="D70" s="16"/>
      <c r="E70" s="16"/>
      <c r="F70" s="16"/>
      <c r="G70" s="16"/>
      <c r="H70" s="16"/>
      <c r="I70" s="16"/>
      <c r="J70" s="16"/>
      <c r="K70" s="16"/>
      <c r="L70" s="16"/>
      <c r="M70" s="16"/>
      <c r="N70" s="16"/>
      <c r="O70" s="16"/>
      <c r="P70" s="16"/>
      <c r="Q70" s="16"/>
      <c r="R70" s="16"/>
      <c r="S70" s="16">
        <v>1.81</v>
      </c>
      <c r="T70" s="16"/>
      <c r="U70" s="16"/>
      <c r="V70" s="16"/>
      <c r="W70" s="16"/>
      <c r="X70" s="16">
        <v>1.81</v>
      </c>
      <c r="Y70" s="65">
        <f t="shared" si="0"/>
        <v>2.0337787046515108E-4</v>
      </c>
    </row>
    <row r="71" spans="1:47" s="11" customFormat="1">
      <c r="A71" s="121" t="s">
        <v>28</v>
      </c>
      <c r="B71" s="28">
        <v>481.59999999999945</v>
      </c>
      <c r="C71" s="28">
        <v>171.70000000000002</v>
      </c>
      <c r="D71" s="28">
        <v>47.7</v>
      </c>
      <c r="E71" s="28">
        <v>22.78</v>
      </c>
      <c r="F71" s="28">
        <v>27.9</v>
      </c>
      <c r="G71" s="28">
        <v>71.11</v>
      </c>
      <c r="H71" s="28">
        <v>78.27000000000001</v>
      </c>
      <c r="I71" s="28">
        <v>70.59</v>
      </c>
      <c r="J71" s="28">
        <v>38.169999999999995</v>
      </c>
      <c r="K71" s="28">
        <v>19.25</v>
      </c>
      <c r="L71" s="28">
        <v>94.61</v>
      </c>
      <c r="M71" s="28">
        <v>68.14</v>
      </c>
      <c r="N71" s="28">
        <v>74.210000000000008</v>
      </c>
      <c r="O71" s="28">
        <v>27.110000000000007</v>
      </c>
      <c r="P71" s="28">
        <v>35.179999999999993</v>
      </c>
      <c r="Q71" s="28">
        <v>58.519999999999996</v>
      </c>
      <c r="R71" s="28">
        <v>75.72</v>
      </c>
      <c r="S71" s="28">
        <v>82.13000000000001</v>
      </c>
      <c r="T71" s="28">
        <v>112.16000000000003</v>
      </c>
      <c r="U71" s="28">
        <v>76.38</v>
      </c>
      <c r="V71" s="28">
        <v>48.090000000000011</v>
      </c>
      <c r="W71" s="28">
        <v>25.9</v>
      </c>
      <c r="X71" s="28">
        <v>1807.2199999999996</v>
      </c>
      <c r="Y71" s="52">
        <f>X71/$X$72</f>
        <v>0.20306550003427085</v>
      </c>
    </row>
    <row r="72" spans="1:47">
      <c r="A72" s="53" t="s">
        <v>316</v>
      </c>
      <c r="B72" s="54">
        <v>1736.5699999999993</v>
      </c>
      <c r="C72" s="54">
        <v>251.48</v>
      </c>
      <c r="D72" s="54">
        <v>85.04</v>
      </c>
      <c r="E72" s="54">
        <v>42.040000000000006</v>
      </c>
      <c r="F72" s="54">
        <v>42.83</v>
      </c>
      <c r="G72" s="54">
        <v>163.5</v>
      </c>
      <c r="H72" s="54">
        <v>369.37</v>
      </c>
      <c r="I72" s="54">
        <v>265.64999999999998</v>
      </c>
      <c r="J72" s="54">
        <v>248.64</v>
      </c>
      <c r="K72" s="54">
        <v>115.73000000000002</v>
      </c>
      <c r="L72" s="54">
        <v>340.51000000000005</v>
      </c>
      <c r="M72" s="54">
        <v>177.71000000000004</v>
      </c>
      <c r="N72" s="54">
        <v>108.88</v>
      </c>
      <c r="O72" s="54">
        <v>139.32000000000002</v>
      </c>
      <c r="P72" s="54">
        <v>172.61999999999995</v>
      </c>
      <c r="Q72" s="54">
        <v>294.67999999999995</v>
      </c>
      <c r="R72" s="54">
        <v>580.38999999999987</v>
      </c>
      <c r="S72" s="54">
        <v>776.92</v>
      </c>
      <c r="T72" s="54">
        <v>611.31999999999994</v>
      </c>
      <c r="U72" s="54">
        <v>629.73000000000013</v>
      </c>
      <c r="V72" s="54">
        <v>616.83999999999992</v>
      </c>
      <c r="W72" s="54">
        <v>1129.9199999999998</v>
      </c>
      <c r="X72" s="54">
        <v>8899.6899999999987</v>
      </c>
    </row>
    <row r="73" spans="1:47" ht="26.25">
      <c r="A73" s="137" t="s">
        <v>405</v>
      </c>
      <c r="B73" s="162">
        <f>IFERROR(B71/B72,"")</f>
        <v>0.27732829658464653</v>
      </c>
      <c r="C73" s="162">
        <f t="shared" ref="C73:X73" si="1">IFERROR(C71/C72,"")</f>
        <v>0.68275807221250207</v>
      </c>
      <c r="D73" s="162">
        <f t="shared" si="1"/>
        <v>0.56091251175917212</v>
      </c>
      <c r="E73" s="162">
        <f t="shared" si="1"/>
        <v>0.54186489058039955</v>
      </c>
      <c r="F73" s="162">
        <f t="shared" si="1"/>
        <v>0.65141256128881619</v>
      </c>
      <c r="G73" s="162">
        <f t="shared" si="1"/>
        <v>0.43492354740061162</v>
      </c>
      <c r="H73" s="162">
        <f t="shared" si="1"/>
        <v>0.21190134553428813</v>
      </c>
      <c r="I73" s="162">
        <f t="shared" si="1"/>
        <v>0.26572557876905706</v>
      </c>
      <c r="J73" s="162">
        <f t="shared" si="1"/>
        <v>0.15351512226512226</v>
      </c>
      <c r="K73" s="162">
        <f t="shared" si="1"/>
        <v>0.16633543592845412</v>
      </c>
      <c r="L73" s="162">
        <f t="shared" si="1"/>
        <v>0.27784793398138086</v>
      </c>
      <c r="M73" s="162">
        <f t="shared" si="1"/>
        <v>0.38343368409206002</v>
      </c>
      <c r="N73" s="162">
        <f t="shared" si="1"/>
        <v>0.68157604702424701</v>
      </c>
      <c r="O73" s="162">
        <f t="shared" si="1"/>
        <v>0.19458799885156475</v>
      </c>
      <c r="P73" s="162">
        <f t="shared" si="1"/>
        <v>0.20380025489514542</v>
      </c>
      <c r="Q73" s="162">
        <f t="shared" si="1"/>
        <v>0.1985882991719832</v>
      </c>
      <c r="R73" s="162">
        <f t="shared" si="1"/>
        <v>0.13046399834593983</v>
      </c>
      <c r="S73" s="162">
        <f t="shared" si="1"/>
        <v>0.1057122998506925</v>
      </c>
      <c r="T73" s="162">
        <f t="shared" si="1"/>
        <v>0.18347183144670556</v>
      </c>
      <c r="U73" s="162">
        <f t="shared" si="1"/>
        <v>0.12129007669953787</v>
      </c>
      <c r="V73" s="162">
        <f t="shared" si="1"/>
        <v>7.796187017703135E-2</v>
      </c>
      <c r="W73" s="162">
        <f t="shared" si="1"/>
        <v>2.2921976777116965E-2</v>
      </c>
      <c r="X73" s="162">
        <f t="shared" si="1"/>
        <v>0.20306550003427085</v>
      </c>
      <c r="Y73" s="6"/>
    </row>
    <row r="74" spans="1:47" s="4" customFormat="1">
      <c r="A74" s="55" t="s">
        <v>317</v>
      </c>
      <c r="B74" s="66">
        <f>B72/$X$72</f>
        <v>0.1951270212782692</v>
      </c>
      <c r="C74" s="66">
        <f t="shared" ref="C74:W74" si="2">C72/$X$72</f>
        <v>2.8257164013578005E-2</v>
      </c>
      <c r="D74" s="66">
        <f t="shared" si="2"/>
        <v>9.5553890079317395E-3</v>
      </c>
      <c r="E74" s="66">
        <f t="shared" si="2"/>
        <v>4.7237600410800842E-3</v>
      </c>
      <c r="F74" s="66">
        <f t="shared" si="2"/>
        <v>4.8125271779129392E-3</v>
      </c>
      <c r="G74" s="66">
        <f t="shared" si="2"/>
        <v>1.8371426420470828E-2</v>
      </c>
      <c r="H74" s="66">
        <f t="shared" si="2"/>
        <v>4.150369282525572E-2</v>
      </c>
      <c r="I74" s="66">
        <f t="shared" si="2"/>
        <v>2.984935430335214E-2</v>
      </c>
      <c r="J74" s="66">
        <f t="shared" si="2"/>
        <v>2.7938051774837103E-2</v>
      </c>
      <c r="K74" s="66">
        <f t="shared" si="2"/>
        <v>1.3003823728691678E-2</v>
      </c>
      <c r="L74" s="66">
        <f t="shared" si="2"/>
        <v>3.8260883244247847E-2</v>
      </c>
      <c r="M74" s="66">
        <f t="shared" si="2"/>
        <v>1.9968111248818785E-2</v>
      </c>
      <c r="N74" s="66">
        <f t="shared" si="2"/>
        <v>1.2234133997925771E-2</v>
      </c>
      <c r="O74" s="66">
        <f t="shared" si="2"/>
        <v>1.5654477852599366E-2</v>
      </c>
      <c r="P74" s="66">
        <f t="shared" si="2"/>
        <v>1.9396181215300755E-2</v>
      </c>
      <c r="Q74" s="66">
        <f t="shared" si="2"/>
        <v>3.311126567329873E-2</v>
      </c>
      <c r="R74" s="66">
        <f t="shared" si="2"/>
        <v>6.5214631071419338E-2</v>
      </c>
      <c r="S74" s="66">
        <f t="shared" si="2"/>
        <v>8.7297422719218323E-2</v>
      </c>
      <c r="T74" s="66">
        <f t="shared" si="2"/>
        <v>6.8690033023622171E-2</v>
      </c>
      <c r="U74" s="66">
        <f t="shared" si="2"/>
        <v>7.075864440222078E-2</v>
      </c>
      <c r="V74" s="66">
        <f t="shared" si="2"/>
        <v>6.9310279346808709E-2</v>
      </c>
      <c r="W74" s="66">
        <f t="shared" si="2"/>
        <v>0.12696172563314004</v>
      </c>
    </row>
    <row r="76" spans="1:47" ht="18.75">
      <c r="A76" s="46" t="s">
        <v>452</v>
      </c>
    </row>
    <row r="78" spans="1:47" s="62" customFormat="1" ht="30">
      <c r="A78" s="58" t="s">
        <v>127</v>
      </c>
      <c r="B78" s="58" t="s">
        <v>34</v>
      </c>
      <c r="C78" s="58" t="s">
        <v>35</v>
      </c>
      <c r="D78" s="58" t="s">
        <v>0</v>
      </c>
      <c r="E78" s="58" t="s">
        <v>1</v>
      </c>
      <c r="F78" s="58" t="s">
        <v>60</v>
      </c>
      <c r="G78" s="58" t="s">
        <v>36</v>
      </c>
      <c r="H78" s="58" t="s">
        <v>87</v>
      </c>
      <c r="I78" s="58" t="s">
        <v>37</v>
      </c>
      <c r="J78" s="58" t="s">
        <v>38</v>
      </c>
      <c r="K78" s="58" t="s">
        <v>3</v>
      </c>
      <c r="L78" s="58" t="s">
        <v>61</v>
      </c>
      <c r="M78" s="58" t="s">
        <v>4</v>
      </c>
      <c r="N78" s="58" t="s">
        <v>88</v>
      </c>
      <c r="O78" s="58" t="s">
        <v>5</v>
      </c>
      <c r="P78" s="58" t="s">
        <v>40</v>
      </c>
      <c r="Q78" s="58" t="s">
        <v>6</v>
      </c>
      <c r="R78" s="58" t="s">
        <v>62</v>
      </c>
      <c r="S78" s="58" t="s">
        <v>41</v>
      </c>
      <c r="T78" s="58" t="s">
        <v>42</v>
      </c>
      <c r="U78" s="58" t="s">
        <v>63</v>
      </c>
      <c r="V78" s="58" t="s">
        <v>43</v>
      </c>
      <c r="W78" s="58" t="s">
        <v>64</v>
      </c>
      <c r="X78" s="58" t="s">
        <v>65</v>
      </c>
      <c r="Y78" s="58" t="s">
        <v>7</v>
      </c>
      <c r="Z78" s="58" t="s">
        <v>8</v>
      </c>
      <c r="AA78" s="58" t="s">
        <v>9</v>
      </c>
      <c r="AB78" s="58" t="s">
        <v>44</v>
      </c>
      <c r="AC78" s="58" t="s">
        <v>89</v>
      </c>
      <c r="AD78" s="58" t="s">
        <v>45</v>
      </c>
      <c r="AE78" s="58" t="s">
        <v>66</v>
      </c>
      <c r="AF78" s="58" t="s">
        <v>10</v>
      </c>
      <c r="AG78" s="58" t="s">
        <v>46</v>
      </c>
      <c r="AH78" s="58" t="s">
        <v>90</v>
      </c>
      <c r="AI78" s="58" t="s">
        <v>47</v>
      </c>
      <c r="AJ78" s="58" t="s">
        <v>91</v>
      </c>
      <c r="AK78" s="58" t="s">
        <v>113</v>
      </c>
      <c r="AL78" s="58" t="s">
        <v>67</v>
      </c>
      <c r="AM78" s="58" t="s">
        <v>114</v>
      </c>
      <c r="AN78" s="58" t="s">
        <v>12</v>
      </c>
      <c r="AO78" s="58" t="s">
        <v>13</v>
      </c>
      <c r="AP78" s="58" t="s">
        <v>48</v>
      </c>
      <c r="AQ78" s="58" t="s">
        <v>14</v>
      </c>
      <c r="AR78" s="58" t="s">
        <v>49</v>
      </c>
      <c r="AS78" s="58" t="s">
        <v>15</v>
      </c>
      <c r="AT78" s="58" t="s">
        <v>16</v>
      </c>
      <c r="AU78" s="60" t="s">
        <v>17</v>
      </c>
    </row>
    <row r="79" spans="1:47">
      <c r="A79" s="70" t="s">
        <v>338</v>
      </c>
      <c r="B79" s="16"/>
      <c r="C79" s="16"/>
      <c r="D79" s="16">
        <v>1.1499999999999999</v>
      </c>
      <c r="E79" s="16">
        <v>0.08</v>
      </c>
      <c r="F79" s="16"/>
      <c r="G79" s="16"/>
      <c r="H79" s="16"/>
      <c r="I79" s="16"/>
      <c r="J79" s="16"/>
      <c r="K79" s="16"/>
      <c r="L79" s="16"/>
      <c r="M79" s="16"/>
      <c r="N79" s="16"/>
      <c r="O79" s="16"/>
      <c r="P79" s="16">
        <v>0.21000000000000002</v>
      </c>
      <c r="Q79" s="16"/>
      <c r="R79" s="16">
        <v>0.85</v>
      </c>
      <c r="S79" s="16"/>
      <c r="T79" s="16"/>
      <c r="U79" s="16"/>
      <c r="V79" s="16"/>
      <c r="W79" s="16"/>
      <c r="X79" s="16"/>
      <c r="Y79" s="16">
        <v>0.3</v>
      </c>
      <c r="Z79" s="16"/>
      <c r="AA79" s="16"/>
      <c r="AB79" s="16">
        <v>0.14000000000000001</v>
      </c>
      <c r="AC79" s="16"/>
      <c r="AD79" s="16">
        <v>3.39</v>
      </c>
      <c r="AE79" s="16">
        <v>0.31000000000000005</v>
      </c>
      <c r="AF79" s="16">
        <v>0.37</v>
      </c>
      <c r="AG79" s="16"/>
      <c r="AH79" s="16"/>
      <c r="AI79" s="16"/>
      <c r="AJ79" s="16"/>
      <c r="AK79" s="16"/>
      <c r="AL79" s="16"/>
      <c r="AM79" s="16"/>
      <c r="AN79" s="16"/>
      <c r="AO79" s="16">
        <v>1.98</v>
      </c>
      <c r="AP79" s="16">
        <v>0.02</v>
      </c>
      <c r="AQ79" s="16"/>
      <c r="AR79" s="16"/>
      <c r="AS79" s="16"/>
      <c r="AT79" s="16">
        <v>12.819999999999999</v>
      </c>
      <c r="AU79" s="16">
        <v>21.619999999999997</v>
      </c>
    </row>
    <row r="80" spans="1:47">
      <c r="A80" s="70" t="s">
        <v>324</v>
      </c>
      <c r="B80" s="16"/>
      <c r="C80" s="16"/>
      <c r="D80" s="16">
        <v>0.79999999999999993</v>
      </c>
      <c r="E80" s="16">
        <v>0.6100000000000001</v>
      </c>
      <c r="F80" s="16"/>
      <c r="G80" s="16"/>
      <c r="H80" s="16"/>
      <c r="I80" s="16">
        <v>12.889999999999999</v>
      </c>
      <c r="J80" s="16">
        <v>20.2</v>
      </c>
      <c r="K80" s="16"/>
      <c r="L80" s="16"/>
      <c r="M80" s="16"/>
      <c r="N80" s="16"/>
      <c r="O80" s="16">
        <v>0.02</v>
      </c>
      <c r="P80" s="16">
        <v>0.30000000000000004</v>
      </c>
      <c r="Q80" s="16"/>
      <c r="R80" s="16">
        <v>1.67</v>
      </c>
      <c r="S80" s="16">
        <v>0.24</v>
      </c>
      <c r="T80" s="16"/>
      <c r="U80" s="16"/>
      <c r="V80" s="16">
        <v>0.33</v>
      </c>
      <c r="W80" s="16"/>
      <c r="X80" s="16">
        <v>0.31999999999999995</v>
      </c>
      <c r="Y80" s="16"/>
      <c r="Z80" s="16">
        <v>0.22</v>
      </c>
      <c r="AA80" s="16">
        <v>0.64</v>
      </c>
      <c r="AB80" s="16"/>
      <c r="AC80" s="16"/>
      <c r="AD80" s="16"/>
      <c r="AE80" s="16">
        <v>1.81</v>
      </c>
      <c r="AF80" s="16">
        <v>0.45000000000000007</v>
      </c>
      <c r="AG80" s="16"/>
      <c r="AH80" s="16">
        <v>0.7</v>
      </c>
      <c r="AI80" s="16"/>
      <c r="AJ80" s="16"/>
      <c r="AK80" s="16"/>
      <c r="AL80" s="16"/>
      <c r="AM80" s="16">
        <v>1.51</v>
      </c>
      <c r="AN80" s="16">
        <v>1.3599999999999999</v>
      </c>
      <c r="AO80" s="16"/>
      <c r="AP80" s="16">
        <v>1.4499999999999997</v>
      </c>
      <c r="AQ80" s="16">
        <v>8.9899999999999984</v>
      </c>
      <c r="AR80" s="16"/>
      <c r="AS80" s="16">
        <v>1.01</v>
      </c>
      <c r="AT80" s="16">
        <v>1.3</v>
      </c>
      <c r="AU80" s="16">
        <v>56.82</v>
      </c>
    </row>
    <row r="81" spans="1:47">
      <c r="A81" s="70" t="s">
        <v>343</v>
      </c>
      <c r="B81" s="16"/>
      <c r="C81" s="16"/>
      <c r="D81" s="16"/>
      <c r="E81" s="16"/>
      <c r="F81" s="16"/>
      <c r="G81" s="16"/>
      <c r="H81" s="16"/>
      <c r="I81" s="16"/>
      <c r="J81" s="16"/>
      <c r="K81" s="16"/>
      <c r="L81" s="16"/>
      <c r="M81" s="16"/>
      <c r="N81" s="16"/>
      <c r="O81" s="16"/>
      <c r="P81" s="16">
        <v>0.32</v>
      </c>
      <c r="Q81" s="16"/>
      <c r="R81" s="16"/>
      <c r="S81" s="16">
        <v>0.17</v>
      </c>
      <c r="T81" s="16"/>
      <c r="U81" s="16"/>
      <c r="V81" s="16"/>
      <c r="W81" s="16"/>
      <c r="X81" s="16"/>
      <c r="Y81" s="16"/>
      <c r="Z81" s="16"/>
      <c r="AA81" s="16"/>
      <c r="AB81" s="16"/>
      <c r="AC81" s="16"/>
      <c r="AD81" s="16"/>
      <c r="AE81" s="16">
        <v>0.12</v>
      </c>
      <c r="AF81" s="16">
        <v>0.12</v>
      </c>
      <c r="AG81" s="16"/>
      <c r="AH81" s="16"/>
      <c r="AI81" s="16"/>
      <c r="AJ81" s="16"/>
      <c r="AK81" s="16"/>
      <c r="AL81" s="16"/>
      <c r="AM81" s="16"/>
      <c r="AN81" s="16"/>
      <c r="AO81" s="16"/>
      <c r="AP81" s="16"/>
      <c r="AQ81" s="16"/>
      <c r="AR81" s="16"/>
      <c r="AS81" s="16"/>
      <c r="AT81" s="16">
        <v>0.24</v>
      </c>
      <c r="AU81" s="16">
        <v>0.97</v>
      </c>
    </row>
    <row r="82" spans="1:47">
      <c r="A82" s="70" t="s">
        <v>345</v>
      </c>
      <c r="B82" s="16"/>
      <c r="C82" s="16"/>
      <c r="D82" s="16">
        <v>0.65</v>
      </c>
      <c r="E82" s="16">
        <v>3.24</v>
      </c>
      <c r="F82" s="16"/>
      <c r="G82" s="16"/>
      <c r="H82" s="16"/>
      <c r="I82" s="16"/>
      <c r="J82" s="16"/>
      <c r="K82" s="16"/>
      <c r="L82" s="16"/>
      <c r="M82" s="16"/>
      <c r="N82" s="16"/>
      <c r="O82" s="16"/>
      <c r="P82" s="16">
        <v>0.78</v>
      </c>
      <c r="Q82" s="16"/>
      <c r="R82" s="16">
        <v>0.21</v>
      </c>
      <c r="S82" s="16"/>
      <c r="T82" s="16"/>
      <c r="U82" s="16"/>
      <c r="V82" s="16"/>
      <c r="W82" s="16"/>
      <c r="X82" s="16">
        <v>0.42</v>
      </c>
      <c r="Y82" s="16">
        <v>0.17</v>
      </c>
      <c r="Z82" s="16"/>
      <c r="AA82" s="16"/>
      <c r="AB82" s="16"/>
      <c r="AC82" s="16"/>
      <c r="AD82" s="16"/>
      <c r="AE82" s="16"/>
      <c r="AF82" s="16"/>
      <c r="AG82" s="16"/>
      <c r="AH82" s="16"/>
      <c r="AI82" s="16"/>
      <c r="AJ82" s="16"/>
      <c r="AK82" s="16"/>
      <c r="AL82" s="16"/>
      <c r="AM82" s="16"/>
      <c r="AN82" s="16">
        <v>0.22000000000000003</v>
      </c>
      <c r="AO82" s="16"/>
      <c r="AP82" s="16">
        <v>0.67000000000000015</v>
      </c>
      <c r="AQ82" s="16"/>
      <c r="AR82" s="16"/>
      <c r="AS82" s="16"/>
      <c r="AT82" s="16"/>
      <c r="AU82" s="16">
        <v>6.3599999999999994</v>
      </c>
    </row>
    <row r="83" spans="1:47">
      <c r="A83" s="70" t="s">
        <v>346</v>
      </c>
      <c r="B83" s="16"/>
      <c r="C83" s="16"/>
      <c r="D83" s="16"/>
      <c r="E83" s="16"/>
      <c r="F83" s="16"/>
      <c r="G83" s="16"/>
      <c r="H83" s="16"/>
      <c r="I83" s="16"/>
      <c r="J83" s="16">
        <v>0.3</v>
      </c>
      <c r="K83" s="16"/>
      <c r="L83" s="16"/>
      <c r="M83" s="16">
        <v>6.81</v>
      </c>
      <c r="N83" s="16"/>
      <c r="O83" s="16"/>
      <c r="P83" s="16">
        <v>0.04</v>
      </c>
      <c r="Q83" s="16"/>
      <c r="R83" s="16">
        <v>12.860000000000001</v>
      </c>
      <c r="S83" s="16"/>
      <c r="T83" s="16"/>
      <c r="U83" s="16">
        <v>1.48</v>
      </c>
      <c r="V83" s="16">
        <v>0.11</v>
      </c>
      <c r="W83" s="16"/>
      <c r="X83" s="16"/>
      <c r="Y83" s="16"/>
      <c r="Z83" s="16"/>
      <c r="AA83" s="16"/>
      <c r="AB83" s="16">
        <v>0.03</v>
      </c>
      <c r="AC83" s="16"/>
      <c r="AD83" s="16"/>
      <c r="AE83" s="16"/>
      <c r="AF83" s="16">
        <v>0.1</v>
      </c>
      <c r="AG83" s="16"/>
      <c r="AH83" s="16"/>
      <c r="AI83" s="16"/>
      <c r="AJ83" s="16"/>
      <c r="AK83" s="16"/>
      <c r="AL83" s="16"/>
      <c r="AM83" s="16"/>
      <c r="AN83" s="16">
        <v>0.05</v>
      </c>
      <c r="AO83" s="16"/>
      <c r="AP83" s="16">
        <v>2.77</v>
      </c>
      <c r="AQ83" s="16"/>
      <c r="AR83" s="16"/>
      <c r="AS83" s="16"/>
      <c r="AT83" s="16">
        <v>0.32</v>
      </c>
      <c r="AU83" s="16">
        <v>24.870000000000005</v>
      </c>
    </row>
    <row r="84" spans="1:47">
      <c r="A84" s="70" t="s">
        <v>322</v>
      </c>
      <c r="B84" s="16"/>
      <c r="C84" s="16">
        <v>0.15</v>
      </c>
      <c r="D84" s="16">
        <v>0.21</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v>1.17</v>
      </c>
      <c r="AG84" s="16"/>
      <c r="AH84" s="16"/>
      <c r="AI84" s="16"/>
      <c r="AJ84" s="16"/>
      <c r="AK84" s="16"/>
      <c r="AL84" s="16"/>
      <c r="AM84" s="16"/>
      <c r="AN84" s="16">
        <v>0.36</v>
      </c>
      <c r="AO84" s="16">
        <v>0.37</v>
      </c>
      <c r="AP84" s="16">
        <v>0.32</v>
      </c>
      <c r="AQ84" s="16"/>
      <c r="AR84" s="16"/>
      <c r="AS84" s="16"/>
      <c r="AT84" s="16"/>
      <c r="AU84" s="16">
        <v>2.5799999999999996</v>
      </c>
    </row>
    <row r="85" spans="1:47">
      <c r="A85" s="70" t="s">
        <v>347</v>
      </c>
      <c r="B85" s="16"/>
      <c r="C85" s="16"/>
      <c r="D85" s="16">
        <v>0.51</v>
      </c>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v>0.51</v>
      </c>
    </row>
    <row r="86" spans="1:47">
      <c r="A86" s="70" t="s">
        <v>348</v>
      </c>
      <c r="B86" s="16"/>
      <c r="C86" s="16"/>
      <c r="D86" s="16"/>
      <c r="E86" s="16"/>
      <c r="F86" s="16"/>
      <c r="G86" s="16"/>
      <c r="H86" s="16"/>
      <c r="I86" s="16"/>
      <c r="J86" s="16"/>
      <c r="K86" s="16"/>
      <c r="L86" s="16"/>
      <c r="M86" s="16"/>
      <c r="N86" s="16"/>
      <c r="O86" s="16"/>
      <c r="P86" s="16"/>
      <c r="Q86" s="16"/>
      <c r="R86" s="16"/>
      <c r="S86" s="16"/>
      <c r="T86" s="16"/>
      <c r="U86" s="16"/>
      <c r="V86" s="16"/>
      <c r="W86" s="16"/>
      <c r="X86" s="16"/>
      <c r="Y86" s="16">
        <v>0.22</v>
      </c>
      <c r="Z86" s="16"/>
      <c r="AA86" s="16"/>
      <c r="AB86" s="16">
        <v>0.11</v>
      </c>
      <c r="AC86" s="16"/>
      <c r="AD86" s="16"/>
      <c r="AE86" s="16"/>
      <c r="AF86" s="16"/>
      <c r="AG86" s="16"/>
      <c r="AH86" s="16"/>
      <c r="AI86" s="16"/>
      <c r="AJ86" s="16"/>
      <c r="AK86" s="16"/>
      <c r="AL86" s="16"/>
      <c r="AM86" s="16"/>
      <c r="AN86" s="16"/>
      <c r="AO86" s="16"/>
      <c r="AP86" s="16"/>
      <c r="AQ86" s="16"/>
      <c r="AR86" s="16"/>
      <c r="AS86" s="16"/>
      <c r="AT86" s="16"/>
      <c r="AU86" s="16">
        <v>0.33</v>
      </c>
    </row>
    <row r="87" spans="1:47">
      <c r="A87" s="70" t="s">
        <v>349</v>
      </c>
      <c r="B87" s="16"/>
      <c r="C87" s="16"/>
      <c r="D87" s="16"/>
      <c r="E87" s="16"/>
      <c r="F87" s="16"/>
      <c r="G87" s="16"/>
      <c r="H87" s="16"/>
      <c r="I87" s="16"/>
      <c r="J87" s="16">
        <v>0.28000000000000003</v>
      </c>
      <c r="K87" s="16"/>
      <c r="L87" s="16"/>
      <c r="M87" s="16">
        <v>0.22999999999999998</v>
      </c>
      <c r="N87" s="16">
        <v>4.3</v>
      </c>
      <c r="O87" s="16"/>
      <c r="P87" s="16"/>
      <c r="Q87" s="16"/>
      <c r="R87" s="16"/>
      <c r="S87" s="16"/>
      <c r="T87" s="16"/>
      <c r="U87" s="16"/>
      <c r="V87" s="16"/>
      <c r="W87" s="16"/>
      <c r="X87" s="16"/>
      <c r="Y87" s="16">
        <v>0.2</v>
      </c>
      <c r="Z87" s="16"/>
      <c r="AA87" s="16"/>
      <c r="AB87" s="16"/>
      <c r="AC87" s="16"/>
      <c r="AD87" s="16"/>
      <c r="AE87" s="16">
        <v>19.13</v>
      </c>
      <c r="AF87" s="16"/>
      <c r="AG87" s="16"/>
      <c r="AH87" s="16"/>
      <c r="AI87" s="16"/>
      <c r="AJ87" s="16"/>
      <c r="AK87" s="16"/>
      <c r="AL87" s="16"/>
      <c r="AM87" s="16">
        <v>0.11</v>
      </c>
      <c r="AN87" s="16"/>
      <c r="AO87" s="16"/>
      <c r="AP87" s="16">
        <v>0.77</v>
      </c>
      <c r="AQ87" s="16"/>
      <c r="AR87" s="16"/>
      <c r="AS87" s="16"/>
      <c r="AT87" s="16">
        <v>0.56000000000000005</v>
      </c>
      <c r="AU87" s="16">
        <v>25.58</v>
      </c>
    </row>
    <row r="88" spans="1:47">
      <c r="A88" s="70" t="s">
        <v>350</v>
      </c>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v>0.63</v>
      </c>
      <c r="AU88" s="16">
        <v>0.63</v>
      </c>
    </row>
    <row r="89" spans="1:47">
      <c r="A89" s="70" t="s">
        <v>353</v>
      </c>
      <c r="B89" s="16"/>
      <c r="C89" s="16"/>
      <c r="D89" s="16"/>
      <c r="E89" s="16"/>
      <c r="F89" s="16"/>
      <c r="G89" s="16"/>
      <c r="H89" s="16"/>
      <c r="I89" s="16"/>
      <c r="J89" s="16"/>
      <c r="K89" s="16"/>
      <c r="L89" s="16"/>
      <c r="M89" s="16"/>
      <c r="N89" s="16"/>
      <c r="O89" s="16"/>
      <c r="P89" s="16">
        <v>2.85</v>
      </c>
      <c r="Q89" s="16"/>
      <c r="R89" s="16"/>
      <c r="S89" s="16"/>
      <c r="T89" s="16"/>
      <c r="U89" s="16"/>
      <c r="V89" s="16"/>
      <c r="W89" s="16"/>
      <c r="X89" s="16">
        <v>0.27</v>
      </c>
      <c r="Y89" s="16"/>
      <c r="Z89" s="16"/>
      <c r="AA89" s="16"/>
      <c r="AB89" s="16"/>
      <c r="AC89" s="16"/>
      <c r="AD89" s="16"/>
      <c r="AE89" s="16"/>
      <c r="AF89" s="16"/>
      <c r="AG89" s="16"/>
      <c r="AH89" s="16"/>
      <c r="AI89" s="16"/>
      <c r="AJ89" s="16"/>
      <c r="AK89" s="16"/>
      <c r="AL89" s="16"/>
      <c r="AM89" s="16"/>
      <c r="AN89" s="16"/>
      <c r="AO89" s="16">
        <v>0.32</v>
      </c>
      <c r="AP89" s="16"/>
      <c r="AQ89" s="16"/>
      <c r="AR89" s="16"/>
      <c r="AS89" s="16"/>
      <c r="AT89" s="16"/>
      <c r="AU89" s="16">
        <v>3.44</v>
      </c>
    </row>
    <row r="90" spans="1:47">
      <c r="A90" s="70" t="s">
        <v>354</v>
      </c>
      <c r="B90" s="16"/>
      <c r="C90" s="16"/>
      <c r="D90" s="16">
        <v>0.48</v>
      </c>
      <c r="E90" s="16"/>
      <c r="F90" s="16"/>
      <c r="G90" s="16"/>
      <c r="H90" s="16"/>
      <c r="I90" s="16"/>
      <c r="J90" s="16"/>
      <c r="K90" s="16"/>
      <c r="L90" s="16"/>
      <c r="M90" s="16"/>
      <c r="N90" s="16">
        <v>4.3600000000000003</v>
      </c>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v>0.09</v>
      </c>
      <c r="AT90" s="16"/>
      <c r="AU90" s="16">
        <v>4.93</v>
      </c>
    </row>
    <row r="91" spans="1:47">
      <c r="A91" s="220" t="s">
        <v>344</v>
      </c>
      <c r="B91" s="221"/>
      <c r="C91" s="221"/>
      <c r="D91" s="221">
        <v>100.64999999999999</v>
      </c>
      <c r="E91" s="221">
        <v>0.28000000000000003</v>
      </c>
      <c r="F91" s="221">
        <v>4.54</v>
      </c>
      <c r="G91" s="221"/>
      <c r="H91" s="221"/>
      <c r="I91" s="221">
        <v>156</v>
      </c>
      <c r="J91" s="221">
        <v>6.85</v>
      </c>
      <c r="K91" s="221">
        <v>48.269999999999996</v>
      </c>
      <c r="L91" s="221"/>
      <c r="M91" s="221">
        <v>49.7</v>
      </c>
      <c r="N91" s="221">
        <v>33.619999999999997</v>
      </c>
      <c r="O91" s="221">
        <v>2.8</v>
      </c>
      <c r="P91" s="221">
        <v>13.68</v>
      </c>
      <c r="Q91" s="221"/>
      <c r="R91" s="221">
        <v>83.94</v>
      </c>
      <c r="S91" s="221"/>
      <c r="T91" s="221"/>
      <c r="U91" s="221"/>
      <c r="V91" s="221">
        <v>70.160000000000011</v>
      </c>
      <c r="W91" s="221"/>
      <c r="X91" s="221">
        <v>0.76</v>
      </c>
      <c r="Y91" s="221">
        <v>22.650000000000002</v>
      </c>
      <c r="Z91" s="221">
        <v>1.0900000000000001</v>
      </c>
      <c r="AA91" s="221"/>
      <c r="AB91" s="221"/>
      <c r="AC91" s="221"/>
      <c r="AD91" s="221">
        <v>115.35</v>
      </c>
      <c r="AE91" s="221">
        <v>8.08</v>
      </c>
      <c r="AF91" s="221">
        <v>13.620000000000001</v>
      </c>
      <c r="AG91" s="221"/>
      <c r="AH91" s="221"/>
      <c r="AI91" s="221"/>
      <c r="AJ91" s="221"/>
      <c r="AK91" s="221"/>
      <c r="AL91" s="221"/>
      <c r="AM91" s="221"/>
      <c r="AN91" s="221">
        <v>1.27</v>
      </c>
      <c r="AO91" s="221">
        <v>56.86</v>
      </c>
      <c r="AP91" s="221">
        <v>8.7799999999999994</v>
      </c>
      <c r="AQ91" s="221">
        <v>94.37</v>
      </c>
      <c r="AR91" s="221"/>
      <c r="AS91" s="221"/>
      <c r="AT91" s="221">
        <v>22.799999999999997</v>
      </c>
      <c r="AU91" s="221">
        <v>916.12</v>
      </c>
    </row>
    <row r="92" spans="1:47">
      <c r="A92" s="70" t="s">
        <v>355</v>
      </c>
      <c r="B92" s="16"/>
      <c r="C92" s="16"/>
      <c r="D92" s="16"/>
      <c r="E92" s="16"/>
      <c r="F92" s="16"/>
      <c r="G92" s="16"/>
      <c r="H92" s="16"/>
      <c r="I92" s="16"/>
      <c r="J92" s="16"/>
      <c r="K92" s="16"/>
      <c r="L92" s="16"/>
      <c r="M92" s="16"/>
      <c r="N92" s="16"/>
      <c r="O92" s="16"/>
      <c r="P92" s="16">
        <v>1.27</v>
      </c>
      <c r="Q92" s="16"/>
      <c r="R92" s="16"/>
      <c r="S92" s="16"/>
      <c r="T92" s="16"/>
      <c r="U92" s="16"/>
      <c r="V92" s="16"/>
      <c r="W92" s="16"/>
      <c r="X92" s="16"/>
      <c r="Y92" s="16"/>
      <c r="Z92" s="16"/>
      <c r="AA92" s="16"/>
      <c r="AB92" s="16"/>
      <c r="AC92" s="16"/>
      <c r="AD92" s="16"/>
      <c r="AE92" s="16"/>
      <c r="AF92" s="16"/>
      <c r="AG92" s="16"/>
      <c r="AH92" s="16"/>
      <c r="AI92" s="16"/>
      <c r="AJ92" s="16"/>
      <c r="AK92" s="16"/>
      <c r="AL92" s="16"/>
      <c r="AM92" s="16">
        <v>0.1</v>
      </c>
      <c r="AN92" s="16"/>
      <c r="AO92" s="16">
        <v>0.35</v>
      </c>
      <c r="AP92" s="16"/>
      <c r="AQ92" s="16"/>
      <c r="AR92" s="16"/>
      <c r="AS92" s="16"/>
      <c r="AT92" s="16">
        <v>0.15</v>
      </c>
      <c r="AU92" s="16">
        <v>1.87</v>
      </c>
    </row>
    <row r="93" spans="1:47">
      <c r="A93" s="70" t="s">
        <v>352</v>
      </c>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v>4.17</v>
      </c>
      <c r="AE93" s="16"/>
      <c r="AF93" s="16"/>
      <c r="AG93" s="16"/>
      <c r="AH93" s="16"/>
      <c r="AI93" s="16"/>
      <c r="AJ93" s="16">
        <v>0.12</v>
      </c>
      <c r="AK93" s="16"/>
      <c r="AL93" s="16"/>
      <c r="AM93" s="16"/>
      <c r="AN93" s="16">
        <v>0.72</v>
      </c>
      <c r="AO93" s="16">
        <v>0.03</v>
      </c>
      <c r="AP93" s="16"/>
      <c r="AQ93" s="16">
        <v>0.52</v>
      </c>
      <c r="AR93" s="16"/>
      <c r="AS93" s="16"/>
      <c r="AT93" s="16"/>
      <c r="AU93" s="16">
        <v>5.5600000000000005</v>
      </c>
    </row>
    <row r="94" spans="1:47">
      <c r="A94" s="70" t="s">
        <v>357</v>
      </c>
      <c r="B94" s="16"/>
      <c r="C94" s="16"/>
      <c r="D94" s="16"/>
      <c r="E94" s="16"/>
      <c r="F94" s="16"/>
      <c r="G94" s="16"/>
      <c r="H94" s="16"/>
      <c r="I94" s="16"/>
      <c r="J94" s="16">
        <v>0.31</v>
      </c>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v>0.09</v>
      </c>
      <c r="AL94" s="16"/>
      <c r="AM94" s="16"/>
      <c r="AN94" s="16"/>
      <c r="AO94" s="16"/>
      <c r="AP94" s="16"/>
      <c r="AQ94" s="16"/>
      <c r="AR94" s="16"/>
      <c r="AS94" s="16">
        <v>0.15</v>
      </c>
      <c r="AT94" s="16"/>
      <c r="AU94" s="16">
        <v>0.55000000000000004</v>
      </c>
    </row>
    <row r="95" spans="1:47">
      <c r="A95" s="220" t="s">
        <v>356</v>
      </c>
      <c r="B95" s="221"/>
      <c r="C95" s="221"/>
      <c r="D95" s="221">
        <v>87.53</v>
      </c>
      <c r="E95" s="221">
        <v>10.789999999999997</v>
      </c>
      <c r="F95" s="221"/>
      <c r="G95" s="221"/>
      <c r="H95" s="221">
        <v>1.79</v>
      </c>
      <c r="I95" s="221">
        <v>0.14000000000000001</v>
      </c>
      <c r="J95" s="221">
        <v>96.45999999999998</v>
      </c>
      <c r="K95" s="221"/>
      <c r="L95" s="221"/>
      <c r="M95" s="221">
        <v>6.94</v>
      </c>
      <c r="N95" s="221">
        <v>11.57</v>
      </c>
      <c r="O95" s="221">
        <v>0.02</v>
      </c>
      <c r="P95" s="221">
        <v>36.339999999999996</v>
      </c>
      <c r="Q95" s="221"/>
      <c r="R95" s="221">
        <v>33.26</v>
      </c>
      <c r="S95" s="221">
        <v>1.1499999999999999</v>
      </c>
      <c r="T95" s="221"/>
      <c r="U95" s="221">
        <v>0.39</v>
      </c>
      <c r="V95" s="221">
        <v>3.5300000000000002</v>
      </c>
      <c r="W95" s="221"/>
      <c r="X95" s="221">
        <v>32.32</v>
      </c>
      <c r="Y95" s="221">
        <v>29.13</v>
      </c>
      <c r="Z95" s="221">
        <v>1.4000000000000004</v>
      </c>
      <c r="AA95" s="221"/>
      <c r="AB95" s="221"/>
      <c r="AC95" s="221"/>
      <c r="AD95" s="221">
        <v>0.19</v>
      </c>
      <c r="AE95" s="221">
        <v>8</v>
      </c>
      <c r="AF95" s="221">
        <v>1.98</v>
      </c>
      <c r="AG95" s="221"/>
      <c r="AH95" s="221">
        <v>3.31</v>
      </c>
      <c r="AI95" s="221"/>
      <c r="AJ95" s="221">
        <v>0.93</v>
      </c>
      <c r="AK95" s="221">
        <v>0.5</v>
      </c>
      <c r="AL95" s="221">
        <v>0.35</v>
      </c>
      <c r="AM95" s="221">
        <v>2.77</v>
      </c>
      <c r="AN95" s="221">
        <v>8.64</v>
      </c>
      <c r="AO95" s="221">
        <v>14.399999999999999</v>
      </c>
      <c r="AP95" s="221">
        <v>314.09999999999997</v>
      </c>
      <c r="AQ95" s="221">
        <v>10.100000000000001</v>
      </c>
      <c r="AR95" s="221"/>
      <c r="AS95" s="221">
        <v>5.9700000000000006</v>
      </c>
      <c r="AT95" s="221">
        <v>17.739999999999998</v>
      </c>
      <c r="AU95" s="221">
        <v>741.7399999999999</v>
      </c>
    </row>
    <row r="96" spans="1:47">
      <c r="A96" s="70" t="s">
        <v>358</v>
      </c>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v>2.8</v>
      </c>
      <c r="AE96" s="16"/>
      <c r="AF96" s="16"/>
      <c r="AG96" s="16"/>
      <c r="AH96" s="16"/>
      <c r="AI96" s="16"/>
      <c r="AJ96" s="16"/>
      <c r="AK96" s="16"/>
      <c r="AL96" s="16"/>
      <c r="AM96" s="16"/>
      <c r="AN96" s="16"/>
      <c r="AO96" s="16"/>
      <c r="AP96" s="16"/>
      <c r="AQ96" s="16"/>
      <c r="AR96" s="16"/>
      <c r="AS96" s="16"/>
      <c r="AT96" s="16"/>
      <c r="AU96" s="16">
        <v>2.8</v>
      </c>
    </row>
    <row r="97" spans="1:47">
      <c r="A97" s="70" t="s">
        <v>359</v>
      </c>
      <c r="B97" s="16"/>
      <c r="C97" s="16"/>
      <c r="D97" s="16"/>
      <c r="E97" s="16"/>
      <c r="F97" s="16"/>
      <c r="G97" s="16"/>
      <c r="H97" s="16"/>
      <c r="I97" s="16"/>
      <c r="J97" s="16"/>
      <c r="K97" s="16"/>
      <c r="L97" s="16"/>
      <c r="M97" s="16"/>
      <c r="N97" s="16"/>
      <c r="O97" s="16"/>
      <c r="P97" s="16"/>
      <c r="Q97" s="16"/>
      <c r="R97" s="16"/>
      <c r="S97" s="16"/>
      <c r="T97" s="16"/>
      <c r="U97" s="16"/>
      <c r="V97" s="16"/>
      <c r="W97" s="16"/>
      <c r="X97" s="16"/>
      <c r="Y97" s="16">
        <v>0.01</v>
      </c>
      <c r="Z97" s="16"/>
      <c r="AA97" s="16"/>
      <c r="AB97" s="16"/>
      <c r="AC97" s="16"/>
      <c r="AD97" s="16"/>
      <c r="AE97" s="16"/>
      <c r="AF97" s="16"/>
      <c r="AG97" s="16"/>
      <c r="AH97" s="16"/>
      <c r="AI97" s="16"/>
      <c r="AJ97" s="16"/>
      <c r="AK97" s="16"/>
      <c r="AL97" s="16"/>
      <c r="AM97" s="16"/>
      <c r="AN97" s="16"/>
      <c r="AO97" s="16"/>
      <c r="AP97" s="16"/>
      <c r="AQ97" s="16"/>
      <c r="AR97" s="16"/>
      <c r="AS97" s="16"/>
      <c r="AT97" s="16"/>
      <c r="AU97" s="16">
        <v>0.01</v>
      </c>
    </row>
    <row r="98" spans="1:47">
      <c r="A98" s="70" t="s">
        <v>361</v>
      </c>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v>0.05</v>
      </c>
      <c r="AP98" s="16"/>
      <c r="AQ98" s="16"/>
      <c r="AR98" s="16"/>
      <c r="AS98" s="16"/>
      <c r="AT98" s="16"/>
      <c r="AU98" s="16">
        <v>0.05</v>
      </c>
    </row>
    <row r="99" spans="1:47">
      <c r="A99" s="70" t="s">
        <v>363</v>
      </c>
      <c r="B99" s="16"/>
      <c r="C99" s="16"/>
      <c r="D99" s="16"/>
      <c r="E99" s="16">
        <v>0.41</v>
      </c>
      <c r="F99" s="16"/>
      <c r="G99" s="16"/>
      <c r="H99" s="16"/>
      <c r="I99" s="16"/>
      <c r="J99" s="16"/>
      <c r="K99" s="16"/>
      <c r="L99" s="16"/>
      <c r="M99" s="16">
        <v>0.18</v>
      </c>
      <c r="N99" s="16"/>
      <c r="O99" s="16"/>
      <c r="P99" s="16"/>
      <c r="Q99" s="16"/>
      <c r="R99" s="16">
        <v>0.22</v>
      </c>
      <c r="S99" s="16"/>
      <c r="T99" s="16"/>
      <c r="U99" s="16"/>
      <c r="V99" s="16">
        <v>0.12</v>
      </c>
      <c r="W99" s="16"/>
      <c r="X99" s="16"/>
      <c r="Y99" s="16">
        <v>1.2200000000000002</v>
      </c>
      <c r="Z99" s="16"/>
      <c r="AA99" s="16"/>
      <c r="AB99" s="16"/>
      <c r="AC99" s="16"/>
      <c r="AD99" s="16"/>
      <c r="AE99" s="16"/>
      <c r="AF99" s="16"/>
      <c r="AG99" s="16"/>
      <c r="AH99" s="16"/>
      <c r="AI99" s="16"/>
      <c r="AJ99" s="16"/>
      <c r="AK99" s="16"/>
      <c r="AL99" s="16"/>
      <c r="AM99" s="16"/>
      <c r="AN99" s="16"/>
      <c r="AO99" s="16"/>
      <c r="AP99" s="16"/>
      <c r="AQ99" s="16"/>
      <c r="AR99" s="16"/>
      <c r="AS99" s="16"/>
      <c r="AT99" s="16"/>
      <c r="AU99" s="16">
        <v>2.1500000000000004</v>
      </c>
    </row>
    <row r="100" spans="1:47">
      <c r="A100" s="70" t="s">
        <v>364</v>
      </c>
      <c r="B100" s="16"/>
      <c r="C100" s="16"/>
      <c r="D100" s="16">
        <v>30.8</v>
      </c>
      <c r="E100" s="16"/>
      <c r="F100" s="16"/>
      <c r="G100" s="16"/>
      <c r="H100" s="16"/>
      <c r="I100" s="16"/>
      <c r="J100" s="16">
        <v>8.33</v>
      </c>
      <c r="K100" s="16"/>
      <c r="L100" s="16"/>
      <c r="M100" s="16">
        <v>0.38</v>
      </c>
      <c r="N100" s="16">
        <v>2.1999999999999997</v>
      </c>
      <c r="O100" s="16"/>
      <c r="P100" s="16">
        <v>2.38</v>
      </c>
      <c r="Q100" s="16"/>
      <c r="R100" s="16"/>
      <c r="S100" s="16"/>
      <c r="T100" s="16"/>
      <c r="U100" s="16"/>
      <c r="V100" s="16"/>
      <c r="W100" s="16"/>
      <c r="X100" s="16">
        <v>0.32</v>
      </c>
      <c r="Y100" s="16"/>
      <c r="Z100" s="16"/>
      <c r="AA100" s="16"/>
      <c r="AB100" s="16">
        <v>0.12</v>
      </c>
      <c r="AC100" s="16"/>
      <c r="AD100" s="16"/>
      <c r="AE100" s="16"/>
      <c r="AF100" s="16">
        <v>1.57</v>
      </c>
      <c r="AG100" s="16"/>
      <c r="AH100" s="16">
        <v>0.19</v>
      </c>
      <c r="AI100" s="16"/>
      <c r="AJ100" s="16"/>
      <c r="AK100" s="16"/>
      <c r="AL100" s="16"/>
      <c r="AM100" s="16"/>
      <c r="AN100" s="16">
        <v>1.8499999999999999</v>
      </c>
      <c r="AO100" s="16">
        <v>0.3</v>
      </c>
      <c r="AP100" s="16"/>
      <c r="AQ100" s="16"/>
      <c r="AR100" s="16"/>
      <c r="AS100" s="16"/>
      <c r="AT100" s="16"/>
      <c r="AU100" s="16">
        <v>48.440000000000005</v>
      </c>
    </row>
    <row r="101" spans="1:47">
      <c r="A101" s="70" t="s">
        <v>365</v>
      </c>
      <c r="B101" s="16"/>
      <c r="C101" s="16"/>
      <c r="D101" s="16"/>
      <c r="E101" s="16"/>
      <c r="F101" s="16"/>
      <c r="G101" s="16"/>
      <c r="H101" s="16"/>
      <c r="I101" s="16"/>
      <c r="J101" s="16">
        <v>1.53</v>
      </c>
      <c r="K101" s="16"/>
      <c r="L101" s="16"/>
      <c r="M101" s="16"/>
      <c r="N101" s="16"/>
      <c r="O101" s="16"/>
      <c r="P101" s="16"/>
      <c r="Q101" s="16"/>
      <c r="R101" s="16"/>
      <c r="S101" s="16"/>
      <c r="T101" s="16"/>
      <c r="U101" s="16"/>
      <c r="V101" s="16"/>
      <c r="W101" s="16"/>
      <c r="X101" s="16"/>
      <c r="Y101" s="16">
        <v>0.04</v>
      </c>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v>1.57</v>
      </c>
    </row>
    <row r="102" spans="1:47">
      <c r="A102" s="70" t="s">
        <v>366</v>
      </c>
      <c r="B102" s="16"/>
      <c r="C102" s="16"/>
      <c r="D102" s="16">
        <v>0.09</v>
      </c>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v>0.09</v>
      </c>
    </row>
    <row r="103" spans="1:47">
      <c r="A103" s="70" t="s">
        <v>360</v>
      </c>
      <c r="B103" s="16"/>
      <c r="C103" s="16"/>
      <c r="D103" s="16">
        <v>29.770000000000003</v>
      </c>
      <c r="E103" s="16">
        <v>0.64</v>
      </c>
      <c r="F103" s="16"/>
      <c r="G103" s="16"/>
      <c r="H103" s="16"/>
      <c r="I103" s="16"/>
      <c r="J103" s="16">
        <v>7.7900000000000009</v>
      </c>
      <c r="K103" s="16"/>
      <c r="L103" s="16"/>
      <c r="M103" s="16">
        <v>5.4399999999999995</v>
      </c>
      <c r="N103" s="16"/>
      <c r="O103" s="16"/>
      <c r="P103" s="16">
        <v>12.61</v>
      </c>
      <c r="Q103" s="16"/>
      <c r="R103" s="16">
        <v>1.5</v>
      </c>
      <c r="S103" s="16"/>
      <c r="T103" s="16"/>
      <c r="U103" s="16">
        <v>3.19</v>
      </c>
      <c r="V103" s="16">
        <v>0.60000000000000009</v>
      </c>
      <c r="W103" s="16"/>
      <c r="X103" s="16">
        <v>5.61</v>
      </c>
      <c r="Y103" s="16">
        <v>7.3000000000000007</v>
      </c>
      <c r="Z103" s="16">
        <v>0.83000000000000007</v>
      </c>
      <c r="AA103" s="16"/>
      <c r="AB103" s="16">
        <v>0.03</v>
      </c>
      <c r="AC103" s="16"/>
      <c r="AD103" s="16">
        <v>4.2300000000000004</v>
      </c>
      <c r="AE103" s="16">
        <v>0.06</v>
      </c>
      <c r="AF103" s="16">
        <v>2.2400000000000002</v>
      </c>
      <c r="AG103" s="16"/>
      <c r="AH103" s="16"/>
      <c r="AI103" s="16"/>
      <c r="AJ103" s="16"/>
      <c r="AK103" s="16"/>
      <c r="AL103" s="16"/>
      <c r="AM103" s="16"/>
      <c r="AN103" s="16">
        <v>21.939999999999998</v>
      </c>
      <c r="AO103" s="16">
        <v>1.9500000000000002</v>
      </c>
      <c r="AP103" s="16">
        <v>2.8399999999999994</v>
      </c>
      <c r="AQ103" s="16">
        <v>8.9499999999999993</v>
      </c>
      <c r="AR103" s="16"/>
      <c r="AS103" s="16"/>
      <c r="AT103" s="16">
        <v>11.979999999999999</v>
      </c>
      <c r="AU103" s="16">
        <v>129.5</v>
      </c>
    </row>
    <row r="104" spans="1:47">
      <c r="A104" s="70" t="s">
        <v>367</v>
      </c>
      <c r="B104" s="16"/>
      <c r="C104" s="16"/>
      <c r="D104" s="16">
        <v>0.46</v>
      </c>
      <c r="E104" s="16"/>
      <c r="F104" s="16"/>
      <c r="G104" s="16"/>
      <c r="H104" s="16"/>
      <c r="I104" s="16"/>
      <c r="J104" s="16"/>
      <c r="K104" s="16"/>
      <c r="L104" s="16">
        <v>1.1000000000000001</v>
      </c>
      <c r="M104" s="16">
        <v>1.35</v>
      </c>
      <c r="N104" s="16">
        <v>0.03</v>
      </c>
      <c r="O104" s="16"/>
      <c r="P104" s="16">
        <v>0.34</v>
      </c>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v>3.08</v>
      </c>
      <c r="AQ104" s="16"/>
      <c r="AR104" s="16"/>
      <c r="AS104" s="16"/>
      <c r="AT104" s="16"/>
      <c r="AU104" s="16">
        <v>6.3599999999999994</v>
      </c>
    </row>
    <row r="105" spans="1:47">
      <c r="A105" s="70" t="s">
        <v>369</v>
      </c>
      <c r="B105" s="16"/>
      <c r="C105" s="16"/>
      <c r="D105" s="16"/>
      <c r="E105" s="16"/>
      <c r="F105" s="16"/>
      <c r="G105" s="16"/>
      <c r="H105" s="16"/>
      <c r="I105" s="16"/>
      <c r="J105" s="16"/>
      <c r="K105" s="16"/>
      <c r="L105" s="16"/>
      <c r="M105" s="16">
        <v>0.01</v>
      </c>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v>0.01</v>
      </c>
    </row>
    <row r="106" spans="1:47">
      <c r="A106" s="70" t="s">
        <v>368</v>
      </c>
      <c r="B106" s="16"/>
      <c r="C106" s="16"/>
      <c r="D106" s="16"/>
      <c r="E106" s="16">
        <v>0.37</v>
      </c>
      <c r="F106" s="16"/>
      <c r="G106" s="16"/>
      <c r="H106" s="16"/>
      <c r="I106" s="16">
        <v>133</v>
      </c>
      <c r="J106" s="16">
        <v>1.26</v>
      </c>
      <c r="K106" s="16"/>
      <c r="L106" s="16"/>
      <c r="M106" s="16">
        <v>0.28000000000000003</v>
      </c>
      <c r="N106" s="16">
        <v>0.76</v>
      </c>
      <c r="O106" s="16"/>
      <c r="P106" s="16">
        <v>29.87</v>
      </c>
      <c r="Q106" s="16"/>
      <c r="R106" s="16"/>
      <c r="S106" s="16"/>
      <c r="T106" s="16"/>
      <c r="U106" s="16"/>
      <c r="V106" s="16"/>
      <c r="W106" s="16"/>
      <c r="X106" s="16">
        <v>1.1299999999999999</v>
      </c>
      <c r="Y106" s="16"/>
      <c r="Z106" s="16"/>
      <c r="AA106" s="16"/>
      <c r="AB106" s="16"/>
      <c r="AC106" s="16"/>
      <c r="AD106" s="16"/>
      <c r="AE106" s="16"/>
      <c r="AF106" s="16">
        <v>0.76</v>
      </c>
      <c r="AG106" s="16"/>
      <c r="AH106" s="16"/>
      <c r="AI106" s="16"/>
      <c r="AJ106" s="16">
        <v>0.17</v>
      </c>
      <c r="AK106" s="16"/>
      <c r="AL106" s="16"/>
      <c r="AM106" s="16"/>
      <c r="AN106" s="16">
        <v>1.2300000000000002</v>
      </c>
      <c r="AO106" s="16">
        <v>2.3600000000000003</v>
      </c>
      <c r="AP106" s="16">
        <v>0.03</v>
      </c>
      <c r="AQ106" s="16"/>
      <c r="AR106" s="16"/>
      <c r="AS106" s="16"/>
      <c r="AT106" s="16">
        <v>4.24</v>
      </c>
      <c r="AU106" s="16">
        <v>175.45999999999998</v>
      </c>
    </row>
    <row r="107" spans="1:47">
      <c r="A107" s="70" t="s">
        <v>370</v>
      </c>
      <c r="B107" s="16"/>
      <c r="C107" s="16"/>
      <c r="D107" s="16"/>
      <c r="E107" s="16"/>
      <c r="F107" s="16">
        <v>4.05</v>
      </c>
      <c r="G107" s="16"/>
      <c r="H107" s="16"/>
      <c r="I107" s="16">
        <v>70.459999999999994</v>
      </c>
      <c r="J107" s="16">
        <v>0.12</v>
      </c>
      <c r="K107" s="16">
        <v>24.42</v>
      </c>
      <c r="L107" s="16"/>
      <c r="M107" s="16">
        <v>0.54</v>
      </c>
      <c r="N107" s="16">
        <v>0.36</v>
      </c>
      <c r="O107" s="16">
        <v>1.24</v>
      </c>
      <c r="P107" s="16"/>
      <c r="Q107" s="16"/>
      <c r="R107" s="16">
        <v>42.76</v>
      </c>
      <c r="S107" s="16"/>
      <c r="T107" s="16"/>
      <c r="U107" s="16"/>
      <c r="V107" s="16">
        <v>3.54</v>
      </c>
      <c r="W107" s="16"/>
      <c r="X107" s="16"/>
      <c r="Y107" s="16"/>
      <c r="Z107" s="16"/>
      <c r="AA107" s="16"/>
      <c r="AB107" s="16"/>
      <c r="AC107" s="16"/>
      <c r="AD107" s="16">
        <v>10.28</v>
      </c>
      <c r="AE107" s="16">
        <v>0.1</v>
      </c>
      <c r="AF107" s="16"/>
      <c r="AG107" s="16"/>
      <c r="AH107" s="16"/>
      <c r="AI107" s="16"/>
      <c r="AJ107" s="16"/>
      <c r="AK107" s="16"/>
      <c r="AL107" s="16"/>
      <c r="AM107" s="16"/>
      <c r="AN107" s="16"/>
      <c r="AO107" s="16">
        <v>12.16</v>
      </c>
      <c r="AP107" s="16">
        <v>0.16</v>
      </c>
      <c r="AQ107" s="16"/>
      <c r="AR107" s="16"/>
      <c r="AS107" s="16"/>
      <c r="AT107" s="16">
        <v>0.39</v>
      </c>
      <c r="AU107" s="16">
        <v>170.57999999999996</v>
      </c>
    </row>
    <row r="108" spans="1:47">
      <c r="A108" s="70" t="s">
        <v>371</v>
      </c>
      <c r="B108" s="16"/>
      <c r="C108" s="16"/>
      <c r="D108" s="16">
        <v>2.08</v>
      </c>
      <c r="E108" s="16"/>
      <c r="F108" s="16"/>
      <c r="G108" s="16"/>
      <c r="H108" s="16"/>
      <c r="I108" s="16"/>
      <c r="J108" s="16">
        <v>0.34</v>
      </c>
      <c r="K108" s="16"/>
      <c r="L108" s="16"/>
      <c r="M108" s="16"/>
      <c r="N108" s="16">
        <v>0.42</v>
      </c>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v>10.220000000000001</v>
      </c>
      <c r="AQ108" s="16"/>
      <c r="AR108" s="16"/>
      <c r="AS108" s="16"/>
      <c r="AT108" s="16"/>
      <c r="AU108" s="16">
        <v>13.06</v>
      </c>
    </row>
    <row r="109" spans="1:47">
      <c r="A109" s="70" t="s">
        <v>372</v>
      </c>
      <c r="B109" s="16"/>
      <c r="C109" s="16"/>
      <c r="D109" s="16"/>
      <c r="E109" s="16"/>
      <c r="F109" s="16"/>
      <c r="G109" s="16"/>
      <c r="H109" s="16"/>
      <c r="I109" s="16"/>
      <c r="J109" s="16"/>
      <c r="K109" s="16"/>
      <c r="L109" s="16"/>
      <c r="M109" s="16"/>
      <c r="N109" s="16">
        <v>0.12</v>
      </c>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v>0.12</v>
      </c>
    </row>
    <row r="110" spans="1:47">
      <c r="A110" s="70" t="s">
        <v>373</v>
      </c>
      <c r="B110" s="16"/>
      <c r="C110" s="16"/>
      <c r="D110" s="16"/>
      <c r="E110" s="16"/>
      <c r="F110" s="16"/>
      <c r="G110" s="16"/>
      <c r="H110" s="16"/>
      <c r="I110" s="16"/>
      <c r="J110" s="16"/>
      <c r="K110" s="16"/>
      <c r="L110" s="16"/>
      <c r="M110" s="16"/>
      <c r="N110" s="16"/>
      <c r="O110" s="16"/>
      <c r="P110" s="16"/>
      <c r="Q110" s="16"/>
      <c r="R110" s="16"/>
      <c r="S110" s="16"/>
      <c r="T110" s="16"/>
      <c r="U110" s="16"/>
      <c r="V110" s="16">
        <v>0.11</v>
      </c>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v>0.11</v>
      </c>
    </row>
    <row r="111" spans="1:47">
      <c r="A111" s="70" t="s">
        <v>374</v>
      </c>
      <c r="B111" s="16"/>
      <c r="C111" s="16"/>
      <c r="D111" s="16">
        <v>4.58</v>
      </c>
      <c r="E111" s="16"/>
      <c r="F111" s="16"/>
      <c r="G111" s="16"/>
      <c r="H111" s="16"/>
      <c r="I111" s="16"/>
      <c r="J111" s="16"/>
      <c r="K111" s="16"/>
      <c r="L111" s="16"/>
      <c r="M111" s="16">
        <v>0.5</v>
      </c>
      <c r="N111" s="16">
        <v>5.27</v>
      </c>
      <c r="O111" s="16"/>
      <c r="P111" s="16">
        <v>0.34</v>
      </c>
      <c r="Q111" s="16"/>
      <c r="R111" s="16"/>
      <c r="S111" s="16"/>
      <c r="T111" s="16"/>
      <c r="U111" s="16"/>
      <c r="V111" s="16"/>
      <c r="W111" s="16"/>
      <c r="X111" s="16"/>
      <c r="Y111" s="16">
        <v>2.14</v>
      </c>
      <c r="Z111" s="16"/>
      <c r="AA111" s="16"/>
      <c r="AB111" s="16"/>
      <c r="AC111" s="16"/>
      <c r="AD111" s="16"/>
      <c r="AE111" s="16"/>
      <c r="AF111" s="16">
        <v>0.71</v>
      </c>
      <c r="AG111" s="16"/>
      <c r="AH111" s="16"/>
      <c r="AI111" s="16">
        <v>1.05</v>
      </c>
      <c r="AJ111" s="16"/>
      <c r="AK111" s="16"/>
      <c r="AL111" s="16"/>
      <c r="AM111" s="16"/>
      <c r="AN111" s="16"/>
      <c r="AO111" s="16">
        <v>0.13</v>
      </c>
      <c r="AP111" s="16">
        <v>0.45</v>
      </c>
      <c r="AQ111" s="16"/>
      <c r="AR111" s="16"/>
      <c r="AS111" s="16"/>
      <c r="AT111" s="16">
        <v>0.15</v>
      </c>
      <c r="AU111" s="16">
        <v>15.32</v>
      </c>
    </row>
    <row r="112" spans="1:47">
      <c r="A112" s="70" t="s">
        <v>375</v>
      </c>
      <c r="B112" s="16"/>
      <c r="C112" s="16"/>
      <c r="D112" s="16"/>
      <c r="E112" s="16"/>
      <c r="F112" s="16"/>
      <c r="G112" s="16"/>
      <c r="H112" s="16"/>
      <c r="I112" s="16"/>
      <c r="J112" s="16"/>
      <c r="K112" s="16"/>
      <c r="L112" s="16"/>
      <c r="M112" s="16"/>
      <c r="N112" s="16"/>
      <c r="O112" s="16"/>
      <c r="P112" s="16">
        <v>0.31</v>
      </c>
      <c r="Q112" s="16"/>
      <c r="R112" s="16">
        <v>1.74</v>
      </c>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v>2.0499999999999998</v>
      </c>
    </row>
    <row r="113" spans="1:47">
      <c r="A113" s="70" t="s">
        <v>377</v>
      </c>
      <c r="B113" s="16"/>
      <c r="C113" s="16"/>
      <c r="D113" s="16"/>
      <c r="E113" s="16"/>
      <c r="F113" s="16"/>
      <c r="G113" s="16"/>
      <c r="H113" s="16"/>
      <c r="I113" s="16"/>
      <c r="J113" s="16"/>
      <c r="K113" s="16"/>
      <c r="L113" s="16"/>
      <c r="M113" s="16"/>
      <c r="N113" s="16">
        <v>0.97</v>
      </c>
      <c r="O113" s="16"/>
      <c r="P113" s="16"/>
      <c r="Q113" s="16"/>
      <c r="R113" s="16"/>
      <c r="S113" s="16"/>
      <c r="T113" s="16"/>
      <c r="U113" s="16"/>
      <c r="V113" s="16"/>
      <c r="W113" s="16"/>
      <c r="X113" s="16">
        <v>1.9</v>
      </c>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v>2.87</v>
      </c>
    </row>
    <row r="114" spans="1:47">
      <c r="A114" s="70" t="s">
        <v>379</v>
      </c>
      <c r="B114" s="16"/>
      <c r="C114" s="16"/>
      <c r="D114" s="16"/>
      <c r="E114" s="16"/>
      <c r="F114" s="16"/>
      <c r="G114" s="16"/>
      <c r="H114" s="16"/>
      <c r="I114" s="16"/>
      <c r="J114" s="16"/>
      <c r="K114" s="16"/>
      <c r="L114" s="16"/>
      <c r="M114" s="16">
        <v>0.14000000000000001</v>
      </c>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v>0.14000000000000001</v>
      </c>
    </row>
    <row r="115" spans="1:47">
      <c r="A115" s="70" t="s">
        <v>326</v>
      </c>
      <c r="B115" s="16"/>
      <c r="C115" s="16"/>
      <c r="D115" s="16"/>
      <c r="E115" s="16"/>
      <c r="F115" s="16"/>
      <c r="G115" s="16"/>
      <c r="H115" s="16"/>
      <c r="I115" s="16"/>
      <c r="J115" s="16"/>
      <c r="K115" s="16"/>
      <c r="L115" s="16"/>
      <c r="M115" s="16"/>
      <c r="N115" s="16"/>
      <c r="O115" s="16"/>
      <c r="P115" s="16">
        <v>0.3</v>
      </c>
      <c r="Q115" s="16"/>
      <c r="R115" s="16"/>
      <c r="S115" s="16"/>
      <c r="T115" s="16"/>
      <c r="U115" s="16"/>
      <c r="V115" s="16"/>
      <c r="W115" s="16"/>
      <c r="X115" s="16"/>
      <c r="Y115" s="16">
        <v>1.48</v>
      </c>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v>1.78</v>
      </c>
    </row>
    <row r="116" spans="1:47">
      <c r="A116" s="70" t="s">
        <v>320</v>
      </c>
      <c r="B116" s="16"/>
      <c r="C116" s="16"/>
      <c r="D116" s="16"/>
      <c r="E116" s="16"/>
      <c r="F116" s="16"/>
      <c r="G116" s="16"/>
      <c r="H116" s="16"/>
      <c r="I116" s="16">
        <v>82.710000000000008</v>
      </c>
      <c r="J116" s="16"/>
      <c r="K116" s="16">
        <v>503.54000000000008</v>
      </c>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v>586.25000000000011</v>
      </c>
    </row>
    <row r="117" spans="1:47">
      <c r="A117" s="70" t="s">
        <v>327</v>
      </c>
      <c r="B117" s="16"/>
      <c r="C117" s="16"/>
      <c r="D117" s="16"/>
      <c r="E117" s="16"/>
      <c r="F117" s="16"/>
      <c r="G117" s="16"/>
      <c r="H117" s="16"/>
      <c r="I117" s="16"/>
      <c r="J117" s="16"/>
      <c r="K117" s="16"/>
      <c r="L117" s="16"/>
      <c r="M117" s="16"/>
      <c r="N117" s="16"/>
      <c r="O117" s="16"/>
      <c r="P117" s="16"/>
      <c r="Q117" s="16"/>
      <c r="R117" s="16">
        <v>0.11</v>
      </c>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v>0.11</v>
      </c>
    </row>
    <row r="118" spans="1:47">
      <c r="A118" s="70" t="s">
        <v>325</v>
      </c>
      <c r="B118" s="16"/>
      <c r="C118" s="16"/>
      <c r="D118" s="16">
        <v>1.66</v>
      </c>
      <c r="E118" s="16"/>
      <c r="F118" s="16"/>
      <c r="G118" s="16"/>
      <c r="H118" s="16"/>
      <c r="I118" s="16"/>
      <c r="J118" s="16">
        <v>0.27</v>
      </c>
      <c r="K118" s="16"/>
      <c r="L118" s="16"/>
      <c r="M118" s="16"/>
      <c r="N118" s="16"/>
      <c r="O118" s="16"/>
      <c r="P118" s="16"/>
      <c r="Q118" s="16"/>
      <c r="R118" s="16"/>
      <c r="S118" s="16"/>
      <c r="T118" s="16"/>
      <c r="U118" s="16"/>
      <c r="V118" s="16"/>
      <c r="W118" s="16"/>
      <c r="X118" s="16">
        <v>0.08</v>
      </c>
      <c r="Y118" s="16"/>
      <c r="Z118" s="16"/>
      <c r="AA118" s="16"/>
      <c r="AB118" s="16"/>
      <c r="AC118" s="16"/>
      <c r="AD118" s="16"/>
      <c r="AE118" s="16"/>
      <c r="AF118" s="16"/>
      <c r="AG118" s="16"/>
      <c r="AH118" s="16"/>
      <c r="AI118" s="16"/>
      <c r="AJ118" s="16"/>
      <c r="AK118" s="16"/>
      <c r="AL118" s="16"/>
      <c r="AM118" s="16"/>
      <c r="AN118" s="16"/>
      <c r="AO118" s="16"/>
      <c r="AP118" s="16"/>
      <c r="AQ118" s="16">
        <v>0.74</v>
      </c>
      <c r="AR118" s="16"/>
      <c r="AS118" s="16"/>
      <c r="AT118" s="16">
        <v>0.08</v>
      </c>
      <c r="AU118" s="16">
        <v>2.83</v>
      </c>
    </row>
    <row r="119" spans="1:47">
      <c r="A119" s="70" t="s">
        <v>329</v>
      </c>
      <c r="B119" s="16"/>
      <c r="C119" s="16"/>
      <c r="D119" s="16"/>
      <c r="E119" s="16"/>
      <c r="F119" s="16"/>
      <c r="G119" s="16"/>
      <c r="H119" s="16"/>
      <c r="I119" s="16"/>
      <c r="J119" s="16"/>
      <c r="K119" s="16"/>
      <c r="L119" s="16"/>
      <c r="M119" s="16"/>
      <c r="N119" s="16"/>
      <c r="O119" s="16">
        <v>5.01</v>
      </c>
      <c r="P119" s="16"/>
      <c r="Q119" s="16"/>
      <c r="R119" s="16"/>
      <c r="S119" s="16"/>
      <c r="T119" s="16"/>
      <c r="U119" s="16"/>
      <c r="V119" s="16"/>
      <c r="W119" s="16"/>
      <c r="X119" s="16">
        <v>3.3</v>
      </c>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v>8.3099999999999987</v>
      </c>
    </row>
    <row r="120" spans="1:47">
      <c r="A120" s="70" t="s">
        <v>328</v>
      </c>
      <c r="B120" s="16"/>
      <c r="C120" s="16"/>
      <c r="D120" s="16">
        <v>0.03</v>
      </c>
      <c r="E120" s="16">
        <v>0.11</v>
      </c>
      <c r="F120" s="16"/>
      <c r="G120" s="16"/>
      <c r="H120" s="16"/>
      <c r="I120" s="16"/>
      <c r="J120" s="16"/>
      <c r="K120" s="16"/>
      <c r="L120" s="16"/>
      <c r="M120" s="16"/>
      <c r="N120" s="16"/>
      <c r="O120" s="16"/>
      <c r="P120" s="16">
        <v>0.4</v>
      </c>
      <c r="Q120" s="16"/>
      <c r="R120" s="16"/>
      <c r="S120" s="16">
        <v>2.87</v>
      </c>
      <c r="T120" s="16"/>
      <c r="U120" s="16"/>
      <c r="V120" s="16"/>
      <c r="W120" s="16"/>
      <c r="X120" s="16"/>
      <c r="Y120" s="16">
        <v>0.13</v>
      </c>
      <c r="Z120" s="16"/>
      <c r="AA120" s="16"/>
      <c r="AB120" s="16"/>
      <c r="AC120" s="16"/>
      <c r="AD120" s="16"/>
      <c r="AE120" s="16"/>
      <c r="AF120" s="16">
        <v>0.26</v>
      </c>
      <c r="AG120" s="16"/>
      <c r="AH120" s="16"/>
      <c r="AI120" s="16"/>
      <c r="AJ120" s="16"/>
      <c r="AK120" s="16"/>
      <c r="AL120" s="16"/>
      <c r="AM120" s="16"/>
      <c r="AN120" s="16"/>
      <c r="AO120" s="16"/>
      <c r="AP120" s="16"/>
      <c r="AQ120" s="16">
        <v>0.27</v>
      </c>
      <c r="AR120" s="16"/>
      <c r="AS120" s="16">
        <v>0.18</v>
      </c>
      <c r="AT120" s="16"/>
      <c r="AU120" s="16">
        <v>4.25</v>
      </c>
    </row>
    <row r="121" spans="1:47">
      <c r="A121" s="70" t="s">
        <v>330</v>
      </c>
      <c r="B121" s="16"/>
      <c r="C121" s="16"/>
      <c r="D121" s="16">
        <v>2.59</v>
      </c>
      <c r="E121" s="16"/>
      <c r="F121" s="16"/>
      <c r="G121" s="16"/>
      <c r="H121" s="16">
        <v>0.66</v>
      </c>
      <c r="I121" s="16"/>
      <c r="J121" s="16"/>
      <c r="K121" s="16"/>
      <c r="L121" s="16"/>
      <c r="M121" s="16"/>
      <c r="N121" s="16"/>
      <c r="O121" s="16"/>
      <c r="P121" s="16"/>
      <c r="Q121" s="16"/>
      <c r="R121" s="16">
        <v>2.71</v>
      </c>
      <c r="S121" s="16"/>
      <c r="T121" s="16"/>
      <c r="U121" s="16"/>
      <c r="V121" s="16"/>
      <c r="W121" s="16"/>
      <c r="X121" s="16"/>
      <c r="Y121" s="16"/>
      <c r="Z121" s="16"/>
      <c r="AA121" s="16"/>
      <c r="AB121" s="16"/>
      <c r="AC121" s="16"/>
      <c r="AD121" s="16"/>
      <c r="AE121" s="16"/>
      <c r="AF121" s="16"/>
      <c r="AG121" s="16">
        <v>0.1</v>
      </c>
      <c r="AH121" s="16"/>
      <c r="AI121" s="16"/>
      <c r="AJ121" s="16"/>
      <c r="AK121" s="16"/>
      <c r="AL121" s="16"/>
      <c r="AM121" s="16"/>
      <c r="AN121" s="16"/>
      <c r="AO121" s="16"/>
      <c r="AP121" s="16"/>
      <c r="AQ121" s="16"/>
      <c r="AR121" s="16"/>
      <c r="AS121" s="16"/>
      <c r="AT121" s="16"/>
      <c r="AU121" s="16">
        <v>6.06</v>
      </c>
    </row>
    <row r="122" spans="1:47">
      <c r="A122" s="70" t="s">
        <v>323</v>
      </c>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v>0.08</v>
      </c>
      <c r="AE122" s="16"/>
      <c r="AF122" s="16"/>
      <c r="AG122" s="16"/>
      <c r="AH122" s="16"/>
      <c r="AI122" s="16"/>
      <c r="AJ122" s="16"/>
      <c r="AK122" s="16"/>
      <c r="AL122" s="16"/>
      <c r="AM122" s="16"/>
      <c r="AN122" s="16"/>
      <c r="AO122" s="16"/>
      <c r="AP122" s="16"/>
      <c r="AQ122" s="16"/>
      <c r="AR122" s="16"/>
      <c r="AS122" s="16"/>
      <c r="AT122" s="16"/>
      <c r="AU122" s="16">
        <v>0.08</v>
      </c>
    </row>
    <row r="123" spans="1:47">
      <c r="A123" s="70" t="s">
        <v>331</v>
      </c>
      <c r="B123" s="16"/>
      <c r="C123" s="16"/>
      <c r="D123" s="16">
        <v>30.25</v>
      </c>
      <c r="E123" s="16">
        <v>0.22</v>
      </c>
      <c r="F123" s="16"/>
      <c r="G123" s="16"/>
      <c r="H123" s="16"/>
      <c r="I123" s="16">
        <v>48.989999999999995</v>
      </c>
      <c r="J123" s="16"/>
      <c r="K123" s="16"/>
      <c r="L123" s="16"/>
      <c r="M123" s="16">
        <v>18.279999999999998</v>
      </c>
      <c r="N123" s="16"/>
      <c r="O123" s="16"/>
      <c r="P123" s="16">
        <v>8.370000000000001</v>
      </c>
      <c r="Q123" s="16"/>
      <c r="R123" s="16">
        <v>0.95</v>
      </c>
      <c r="S123" s="16"/>
      <c r="T123" s="16"/>
      <c r="U123" s="16"/>
      <c r="V123" s="16"/>
      <c r="W123" s="16"/>
      <c r="X123" s="16"/>
      <c r="Y123" s="16"/>
      <c r="Z123" s="16"/>
      <c r="AA123" s="16"/>
      <c r="AB123" s="16"/>
      <c r="AC123" s="16"/>
      <c r="AD123" s="16">
        <v>13.82</v>
      </c>
      <c r="AE123" s="16"/>
      <c r="AF123" s="16"/>
      <c r="AG123" s="16"/>
      <c r="AH123" s="16"/>
      <c r="AI123" s="16"/>
      <c r="AJ123" s="16"/>
      <c r="AK123" s="16"/>
      <c r="AL123" s="16"/>
      <c r="AM123" s="16"/>
      <c r="AN123" s="16"/>
      <c r="AO123" s="16"/>
      <c r="AP123" s="16">
        <v>11.059999999999999</v>
      </c>
      <c r="AQ123" s="16"/>
      <c r="AR123" s="16"/>
      <c r="AS123" s="16"/>
      <c r="AT123" s="16">
        <v>1.3499999999999999</v>
      </c>
      <c r="AU123" s="16">
        <v>133.29</v>
      </c>
    </row>
    <row r="124" spans="1:47">
      <c r="A124" s="70" t="s">
        <v>336</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v>10.71</v>
      </c>
      <c r="AQ124" s="16"/>
      <c r="AR124" s="16"/>
      <c r="AS124" s="16"/>
      <c r="AT124" s="16"/>
      <c r="AU124" s="16">
        <v>10.71</v>
      </c>
    </row>
    <row r="125" spans="1:47">
      <c r="A125" s="70" t="s">
        <v>337</v>
      </c>
      <c r="B125" s="16"/>
      <c r="C125" s="16"/>
      <c r="D125" s="16"/>
      <c r="E125" s="16"/>
      <c r="F125" s="16"/>
      <c r="G125" s="16"/>
      <c r="H125" s="16"/>
      <c r="I125" s="16"/>
      <c r="J125" s="16"/>
      <c r="K125" s="16"/>
      <c r="L125" s="16"/>
      <c r="M125" s="16">
        <v>4.99</v>
      </c>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v>4.99</v>
      </c>
    </row>
    <row r="126" spans="1:47">
      <c r="A126" s="70" t="s">
        <v>339</v>
      </c>
      <c r="B126" s="16"/>
      <c r="C126" s="16"/>
      <c r="D126" s="16">
        <v>0.01</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v>0.03</v>
      </c>
      <c r="AQ126" s="16"/>
      <c r="AR126" s="16"/>
      <c r="AS126" s="16"/>
      <c r="AT126" s="16"/>
      <c r="AU126" s="16">
        <v>0.04</v>
      </c>
    </row>
    <row r="127" spans="1:47">
      <c r="A127" s="70" t="s">
        <v>321</v>
      </c>
      <c r="B127" s="16"/>
      <c r="C127" s="16"/>
      <c r="D127" s="16"/>
      <c r="E127" s="16"/>
      <c r="F127" s="16"/>
      <c r="G127" s="16"/>
      <c r="H127" s="16"/>
      <c r="I127" s="16"/>
      <c r="J127" s="16">
        <v>7.0000000000000007E-2</v>
      </c>
      <c r="K127" s="16"/>
      <c r="L127" s="16"/>
      <c r="M127" s="16"/>
      <c r="N127" s="16"/>
      <c r="O127" s="16"/>
      <c r="P127" s="16">
        <v>0.53</v>
      </c>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v>0.2</v>
      </c>
      <c r="AQ127" s="16"/>
      <c r="AR127" s="16"/>
      <c r="AS127" s="16"/>
      <c r="AT127" s="16"/>
      <c r="AU127" s="16">
        <v>0.8</v>
      </c>
    </row>
    <row r="128" spans="1:47">
      <c r="A128" s="70" t="s">
        <v>340</v>
      </c>
      <c r="B128" s="16"/>
      <c r="C128" s="16"/>
      <c r="D128" s="16"/>
      <c r="E128" s="16"/>
      <c r="F128" s="16"/>
      <c r="G128" s="16"/>
      <c r="H128" s="16"/>
      <c r="I128" s="16"/>
      <c r="J128" s="16">
        <v>7.0000000000000007E-2</v>
      </c>
      <c r="K128" s="16"/>
      <c r="L128" s="16"/>
      <c r="M128" s="16">
        <v>0.05</v>
      </c>
      <c r="N128" s="16"/>
      <c r="O128" s="16"/>
      <c r="P128" s="16"/>
      <c r="Q128" s="16"/>
      <c r="R128" s="16">
        <v>8.44</v>
      </c>
      <c r="S128" s="16"/>
      <c r="T128" s="16"/>
      <c r="U128" s="16"/>
      <c r="V128" s="16"/>
      <c r="W128" s="16"/>
      <c r="X128" s="16"/>
      <c r="Y128" s="16"/>
      <c r="Z128" s="16"/>
      <c r="AA128" s="16"/>
      <c r="AB128" s="16"/>
      <c r="AC128" s="16"/>
      <c r="AD128" s="16">
        <v>13.8</v>
      </c>
      <c r="AE128" s="16"/>
      <c r="AF128" s="16"/>
      <c r="AG128" s="16"/>
      <c r="AH128" s="16"/>
      <c r="AI128" s="16"/>
      <c r="AJ128" s="16"/>
      <c r="AK128" s="16"/>
      <c r="AL128" s="16"/>
      <c r="AM128" s="16"/>
      <c r="AN128" s="16"/>
      <c r="AO128" s="16"/>
      <c r="AP128" s="16"/>
      <c r="AQ128" s="16"/>
      <c r="AR128" s="16"/>
      <c r="AS128" s="16"/>
      <c r="AT128" s="16"/>
      <c r="AU128" s="16">
        <v>22.36</v>
      </c>
    </row>
    <row r="129" spans="1:47">
      <c r="A129" s="70" t="s">
        <v>341</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v>0.7</v>
      </c>
      <c r="AQ129" s="16"/>
      <c r="AR129" s="16"/>
      <c r="AS129" s="16"/>
      <c r="AT129" s="16"/>
      <c r="AU129" s="16">
        <v>0.7</v>
      </c>
    </row>
    <row r="130" spans="1:47" s="11" customFormat="1">
      <c r="A130" s="121" t="s">
        <v>28</v>
      </c>
      <c r="B130" s="28">
        <v>1.05</v>
      </c>
      <c r="C130" s="28">
        <v>8.3299999999999965</v>
      </c>
      <c r="D130" s="28">
        <v>185.66</v>
      </c>
      <c r="E130" s="28">
        <v>6.32</v>
      </c>
      <c r="F130" s="28">
        <v>2.46</v>
      </c>
      <c r="G130" s="28">
        <v>0.17</v>
      </c>
      <c r="H130" s="28"/>
      <c r="I130" s="28">
        <v>77.339999999999989</v>
      </c>
      <c r="J130" s="28">
        <v>1</v>
      </c>
      <c r="K130" s="28">
        <v>49.780000000000008</v>
      </c>
      <c r="L130" s="28">
        <v>2.54</v>
      </c>
      <c r="M130" s="28">
        <v>12.839999999999995</v>
      </c>
      <c r="N130" s="28">
        <v>38.36</v>
      </c>
      <c r="O130" s="28">
        <v>6.3000000000000007</v>
      </c>
      <c r="P130" s="28">
        <v>75.739999999999981</v>
      </c>
      <c r="Q130" s="28">
        <v>55.41</v>
      </c>
      <c r="R130" s="28">
        <v>120.09</v>
      </c>
      <c r="S130" s="28">
        <v>15.729999999999997</v>
      </c>
      <c r="T130" s="28">
        <v>59.299999999999983</v>
      </c>
      <c r="U130" s="28"/>
      <c r="V130" s="28">
        <v>25.27</v>
      </c>
      <c r="W130" s="28">
        <v>2.0499999999999998</v>
      </c>
      <c r="X130" s="28">
        <v>25.879999999999995</v>
      </c>
      <c r="Y130" s="28">
        <v>67.20999999999998</v>
      </c>
      <c r="Z130" s="28"/>
      <c r="AA130" s="28"/>
      <c r="AB130" s="28">
        <v>7.78</v>
      </c>
      <c r="AC130" s="28">
        <v>1.4</v>
      </c>
      <c r="AD130" s="28">
        <v>58.470000000000006</v>
      </c>
      <c r="AE130" s="28">
        <v>45.64</v>
      </c>
      <c r="AF130" s="28">
        <v>95.079999999999984</v>
      </c>
      <c r="AG130" s="28">
        <v>0.53</v>
      </c>
      <c r="AH130" s="28"/>
      <c r="AI130" s="28">
        <v>0.76000000000000012</v>
      </c>
      <c r="AJ130" s="28"/>
      <c r="AK130" s="28"/>
      <c r="AL130" s="28">
        <v>4.6900000000000004</v>
      </c>
      <c r="AM130" s="28"/>
      <c r="AN130" s="28">
        <v>66.75</v>
      </c>
      <c r="AO130" s="28">
        <v>119.15</v>
      </c>
      <c r="AP130" s="28">
        <v>113.44000000000003</v>
      </c>
      <c r="AQ130" s="28"/>
      <c r="AR130" s="28">
        <v>2.1</v>
      </c>
      <c r="AS130" s="28"/>
      <c r="AT130" s="28">
        <v>32.22</v>
      </c>
      <c r="AU130" s="28">
        <v>1386.84</v>
      </c>
    </row>
    <row r="131" spans="1:47">
      <c r="A131" s="53" t="s">
        <v>316</v>
      </c>
      <c r="B131" s="54">
        <v>1.05</v>
      </c>
      <c r="C131" s="54">
        <v>8.4799999999999969</v>
      </c>
      <c r="D131" s="54">
        <v>479.96000000000004</v>
      </c>
      <c r="E131" s="54">
        <v>23.069999999999997</v>
      </c>
      <c r="F131" s="54">
        <v>11.05</v>
      </c>
      <c r="G131" s="54">
        <v>0.17</v>
      </c>
      <c r="H131" s="54">
        <v>2.4500000000000002</v>
      </c>
      <c r="I131" s="54">
        <v>581.53</v>
      </c>
      <c r="J131" s="54">
        <v>145.17999999999998</v>
      </c>
      <c r="K131" s="54">
        <v>626.01</v>
      </c>
      <c r="L131" s="54">
        <v>3.64</v>
      </c>
      <c r="M131" s="54">
        <v>108.65999999999998</v>
      </c>
      <c r="N131" s="54">
        <v>102.34</v>
      </c>
      <c r="O131" s="54">
        <v>15.39</v>
      </c>
      <c r="P131" s="54">
        <v>186.98</v>
      </c>
      <c r="Q131" s="54">
        <v>55.41</v>
      </c>
      <c r="R131" s="54">
        <v>311.31</v>
      </c>
      <c r="S131" s="54">
        <v>20.159999999999997</v>
      </c>
      <c r="T131" s="54">
        <v>59.299999999999983</v>
      </c>
      <c r="U131" s="54">
        <v>5.0600000000000005</v>
      </c>
      <c r="V131" s="54">
        <v>103.77000000000001</v>
      </c>
      <c r="W131" s="54">
        <v>2.0499999999999998</v>
      </c>
      <c r="X131" s="54">
        <v>72.31</v>
      </c>
      <c r="Y131" s="54">
        <v>132.19999999999999</v>
      </c>
      <c r="Z131" s="54">
        <v>3.5400000000000005</v>
      </c>
      <c r="AA131" s="54">
        <v>0.64</v>
      </c>
      <c r="AB131" s="54">
        <v>8.2100000000000009</v>
      </c>
      <c r="AC131" s="54">
        <v>1.4</v>
      </c>
      <c r="AD131" s="54">
        <v>226.58</v>
      </c>
      <c r="AE131" s="54">
        <v>83.25</v>
      </c>
      <c r="AF131" s="54">
        <v>118.42999999999999</v>
      </c>
      <c r="AG131" s="54">
        <v>0.63</v>
      </c>
      <c r="AH131" s="54">
        <v>4.2</v>
      </c>
      <c r="AI131" s="54">
        <v>1.81</v>
      </c>
      <c r="AJ131" s="54">
        <v>1.22</v>
      </c>
      <c r="AK131" s="54">
        <v>0.59</v>
      </c>
      <c r="AL131" s="54">
        <v>5.04</v>
      </c>
      <c r="AM131" s="54">
        <v>4.49</v>
      </c>
      <c r="AN131" s="54">
        <v>104.38999999999999</v>
      </c>
      <c r="AO131" s="54">
        <v>210.41</v>
      </c>
      <c r="AP131" s="54">
        <v>481.7999999999999</v>
      </c>
      <c r="AQ131" s="54">
        <v>123.93999999999998</v>
      </c>
      <c r="AR131" s="54">
        <v>2.1</v>
      </c>
      <c r="AS131" s="54">
        <v>7.4</v>
      </c>
      <c r="AT131" s="54">
        <v>106.97</v>
      </c>
      <c r="AU131" s="54">
        <v>4554.5699999999988</v>
      </c>
    </row>
    <row r="132" spans="1:47" ht="26.25">
      <c r="A132" s="137" t="s">
        <v>405</v>
      </c>
      <c r="B132" s="162">
        <f>IFERROR(B130/B131,"")</f>
        <v>1</v>
      </c>
      <c r="C132" s="162">
        <f t="shared" ref="C132:AI132" si="3">IFERROR(C130/C131,"")</f>
        <v>0.98231132075471694</v>
      </c>
      <c r="D132" s="162">
        <f t="shared" si="3"/>
        <v>0.38682390199183264</v>
      </c>
      <c r="E132" s="162">
        <f t="shared" si="3"/>
        <v>0.27394885132206331</v>
      </c>
      <c r="F132" s="162">
        <f t="shared" si="3"/>
        <v>0.22262443438914026</v>
      </c>
      <c r="G132" s="162">
        <f t="shared" si="3"/>
        <v>1</v>
      </c>
      <c r="H132" s="162">
        <f t="shared" si="3"/>
        <v>0</v>
      </c>
      <c r="I132" s="162">
        <f t="shared" si="3"/>
        <v>0.13299399858992655</v>
      </c>
      <c r="J132" s="162">
        <f t="shared" si="3"/>
        <v>6.8880011020801771E-3</v>
      </c>
      <c r="K132" s="162">
        <f t="shared" si="3"/>
        <v>7.9519496493666256E-2</v>
      </c>
      <c r="L132" s="162">
        <f t="shared" si="3"/>
        <v>0.69780219780219777</v>
      </c>
      <c r="M132" s="162">
        <f t="shared" si="3"/>
        <v>0.11816675869685253</v>
      </c>
      <c r="N132" s="162">
        <f t="shared" si="3"/>
        <v>0.37482900136798902</v>
      </c>
      <c r="O132" s="162">
        <f t="shared" si="3"/>
        <v>0.40935672514619886</v>
      </c>
      <c r="P132" s="162">
        <f t="shared" si="3"/>
        <v>0.40507006096908754</v>
      </c>
      <c r="Q132" s="162">
        <f t="shared" si="3"/>
        <v>1</v>
      </c>
      <c r="R132" s="162">
        <f t="shared" si="3"/>
        <v>0.38575696251325048</v>
      </c>
      <c r="S132" s="162">
        <f t="shared" si="3"/>
        <v>0.78025793650793651</v>
      </c>
      <c r="T132" s="162">
        <f t="shared" si="3"/>
        <v>1</v>
      </c>
      <c r="U132" s="162">
        <f t="shared" si="3"/>
        <v>0</v>
      </c>
      <c r="V132" s="162">
        <f t="shared" si="3"/>
        <v>0.24351932157656353</v>
      </c>
      <c r="W132" s="162">
        <f t="shared" si="3"/>
        <v>1</v>
      </c>
      <c r="X132" s="162">
        <f t="shared" si="3"/>
        <v>0.35790347116581378</v>
      </c>
      <c r="Y132" s="162">
        <f t="shared" si="3"/>
        <v>0.50839636913767006</v>
      </c>
      <c r="Z132" s="162">
        <f t="shared" si="3"/>
        <v>0</v>
      </c>
      <c r="AA132" s="162">
        <f t="shared" si="3"/>
        <v>0</v>
      </c>
      <c r="AB132" s="162">
        <f t="shared" si="3"/>
        <v>0.94762484774665035</v>
      </c>
      <c r="AC132" s="162">
        <f t="shared" si="3"/>
        <v>1</v>
      </c>
      <c r="AD132" s="162">
        <f t="shared" si="3"/>
        <v>0.25805455026922058</v>
      </c>
      <c r="AE132" s="162">
        <f t="shared" si="3"/>
        <v>0.54822822822822825</v>
      </c>
      <c r="AF132" s="162">
        <f t="shared" si="3"/>
        <v>0.80283711897323307</v>
      </c>
      <c r="AG132" s="162">
        <f t="shared" si="3"/>
        <v>0.84126984126984128</v>
      </c>
      <c r="AH132" s="162">
        <f t="shared" si="3"/>
        <v>0</v>
      </c>
      <c r="AI132" s="162">
        <f t="shared" si="3"/>
        <v>0.41988950276243098</v>
      </c>
      <c r="AJ132" s="162">
        <f t="shared" ref="AJ132" si="4">IFERROR(AJ130/AJ131,"")</f>
        <v>0</v>
      </c>
      <c r="AK132" s="162">
        <f t="shared" ref="AK132" si="5">IFERROR(AK130/AK131,"")</f>
        <v>0</v>
      </c>
      <c r="AL132" s="162">
        <f t="shared" ref="AL132" si="6">IFERROR(AL130/AL131,"")</f>
        <v>0.93055555555555558</v>
      </c>
      <c r="AM132" s="162">
        <f t="shared" ref="AM132" si="7">IFERROR(AM130/AM131,"")</f>
        <v>0</v>
      </c>
      <c r="AN132" s="162">
        <f t="shared" ref="AN132" si="8">IFERROR(AN130/AN131,"")</f>
        <v>0.63942906408659839</v>
      </c>
      <c r="AO132" s="162">
        <f t="shared" ref="AO132" si="9">IFERROR(AO130/AO131,"")</f>
        <v>0.5662753671403451</v>
      </c>
      <c r="AP132" s="162">
        <f t="shared" ref="AP132" si="10">IFERROR(AP130/AP131,"")</f>
        <v>0.23545039435450404</v>
      </c>
      <c r="AQ132" s="162">
        <f t="shared" ref="AQ132" si="11">IFERROR(AQ130/AQ131,"")</f>
        <v>0</v>
      </c>
      <c r="AR132" s="162">
        <f t="shared" ref="AR132" si="12">IFERROR(AR130/AR131,"")</f>
        <v>1</v>
      </c>
      <c r="AS132" s="162">
        <f t="shared" ref="AS132" si="13">IFERROR(AS130/AS131,"")</f>
        <v>0</v>
      </c>
      <c r="AT132" s="162">
        <f t="shared" ref="AT132" si="14">IFERROR(AT130/AT131,"")</f>
        <v>0.30120594559222214</v>
      </c>
      <c r="AU132" s="162">
        <f t="shared" ref="AU132" si="15">IFERROR(AU130/AU131,"")</f>
        <v>0.30449416739670271</v>
      </c>
    </row>
    <row r="133" spans="1:47" ht="27" customHeight="1">
      <c r="A133" s="216" t="s">
        <v>443</v>
      </c>
      <c r="B133" s="217">
        <f>IFERROR(B131/$AU$131,"")</f>
        <v>2.3053767973705538E-4</v>
      </c>
      <c r="C133" s="217">
        <f t="shared" ref="C133:AU133" si="16">IFERROR(C131/$AU$131,"")</f>
        <v>1.8618662134954561E-3</v>
      </c>
      <c r="D133" s="217">
        <f t="shared" si="16"/>
        <v>0.10537987120628296</v>
      </c>
      <c r="E133" s="217">
        <f t="shared" si="16"/>
        <v>5.0652421633655869E-3</v>
      </c>
      <c r="F133" s="217">
        <f t="shared" si="16"/>
        <v>2.4261346296137734E-3</v>
      </c>
      <c r="G133" s="217">
        <f t="shared" si="16"/>
        <v>3.7325148147904208E-5</v>
      </c>
      <c r="H133" s="217">
        <f t="shared" si="16"/>
        <v>5.3792125271979595E-4</v>
      </c>
      <c r="I133" s="217">
        <f t="shared" si="16"/>
        <v>0.12768054942618076</v>
      </c>
      <c r="J133" s="217">
        <f t="shared" si="16"/>
        <v>3.1875676518310185E-2</v>
      </c>
      <c r="K133" s="217">
        <f t="shared" si="16"/>
        <v>0.13744656465923241</v>
      </c>
      <c r="L133" s="217">
        <f t="shared" si="16"/>
        <v>7.9919728975512536E-4</v>
      </c>
      <c r="M133" s="217">
        <f t="shared" si="16"/>
        <v>2.3857356457360413E-2</v>
      </c>
      <c r="N133" s="217">
        <f t="shared" si="16"/>
        <v>2.2469739185038331E-2</v>
      </c>
      <c r="O133" s="217">
        <f t="shared" si="16"/>
        <v>3.3790237058602688E-3</v>
      </c>
      <c r="P133" s="217">
        <f t="shared" si="16"/>
        <v>4.105327176879487E-2</v>
      </c>
      <c r="Q133" s="217">
        <f t="shared" si="16"/>
        <v>1.2165802699266893E-2</v>
      </c>
      <c r="R133" s="217">
        <f t="shared" si="16"/>
        <v>6.8351128646612108E-2</v>
      </c>
      <c r="S133" s="217">
        <f t="shared" si="16"/>
        <v>4.4263234509514622E-3</v>
      </c>
      <c r="T133" s="217">
        <f t="shared" si="16"/>
        <v>1.3019889912768933E-2</v>
      </c>
      <c r="U133" s="217">
        <f t="shared" si="16"/>
        <v>1.1109720566376193E-3</v>
      </c>
      <c r="V133" s="217">
        <f t="shared" si="16"/>
        <v>2.2783709548870702E-2</v>
      </c>
      <c r="W133" s="217">
        <f t="shared" si="16"/>
        <v>4.500973747247271E-4</v>
      </c>
      <c r="X133" s="217">
        <f t="shared" si="16"/>
        <v>1.5876361544558546E-2</v>
      </c>
      <c r="Y133" s="217">
        <f t="shared" si="16"/>
        <v>2.9025791677370207E-2</v>
      </c>
      <c r="Z133" s="217">
        <f t="shared" si="16"/>
        <v>7.7724132025635824E-4</v>
      </c>
      <c r="AA133" s="217">
        <f t="shared" si="16"/>
        <v>1.4051820479210993E-4</v>
      </c>
      <c r="AB133" s="217">
        <f t="shared" si="16"/>
        <v>1.8025850958487855E-3</v>
      </c>
      <c r="AC133" s="217">
        <f t="shared" si="16"/>
        <v>3.0738357298274046E-4</v>
      </c>
      <c r="AD133" s="217">
        <f t="shared" si="16"/>
        <v>4.9747835690306677E-2</v>
      </c>
      <c r="AE133" s="217">
        <f t="shared" si="16"/>
        <v>1.8278344607723675E-2</v>
      </c>
      <c r="AF133" s="217">
        <f t="shared" si="16"/>
        <v>2.6002454677389968E-2</v>
      </c>
      <c r="AG133" s="217">
        <f t="shared" si="16"/>
        <v>1.3832260784223322E-4</v>
      </c>
      <c r="AH133" s="217">
        <f t="shared" si="16"/>
        <v>9.2215071894822154E-4</v>
      </c>
      <c r="AI133" s="217">
        <f t="shared" si="16"/>
        <v>3.9740304792768591E-4</v>
      </c>
      <c r="AJ133" s="217">
        <f t="shared" si="16"/>
        <v>2.6786282788495959E-4</v>
      </c>
      <c r="AK133" s="217">
        <f t="shared" si="16"/>
        <v>1.2954022004272635E-4</v>
      </c>
      <c r="AL133" s="217">
        <f t="shared" si="16"/>
        <v>1.1065808627378658E-3</v>
      </c>
      <c r="AM133" s="217">
        <f t="shared" si="16"/>
        <v>9.8582303049464634E-4</v>
      </c>
      <c r="AN133" s="217">
        <f t="shared" si="16"/>
        <v>2.2919836559763054E-2</v>
      </c>
      <c r="AO133" s="217">
        <f t="shared" si="16"/>
        <v>4.6197555422356019E-2</v>
      </c>
      <c r="AP133" s="217">
        <f t="shared" si="16"/>
        <v>0.10578386104506024</v>
      </c>
      <c r="AQ133" s="217">
        <f t="shared" si="16"/>
        <v>2.7212228596772036E-2</v>
      </c>
      <c r="AR133" s="217">
        <f t="shared" si="16"/>
        <v>4.6107535947411077E-4</v>
      </c>
      <c r="AS133" s="217">
        <f t="shared" si="16"/>
        <v>1.6247417429087713E-3</v>
      </c>
      <c r="AT133" s="217">
        <f t="shared" si="16"/>
        <v>2.3486300572831249E-2</v>
      </c>
      <c r="AU133" s="217">
        <f t="shared" si="16"/>
        <v>1</v>
      </c>
    </row>
    <row r="136" spans="1:47" ht="18.75">
      <c r="A136" s="46" t="s">
        <v>453</v>
      </c>
    </row>
    <row r="138" spans="1:47" s="62" customFormat="1" ht="30">
      <c r="A138" s="58" t="s">
        <v>135</v>
      </c>
      <c r="B138" s="58" t="s">
        <v>35</v>
      </c>
      <c r="C138" s="58" t="s">
        <v>0</v>
      </c>
      <c r="D138" s="58" t="s">
        <v>1</v>
      </c>
      <c r="E138" s="58" t="s">
        <v>87</v>
      </c>
      <c r="F138" s="58" t="s">
        <v>37</v>
      </c>
      <c r="G138" s="58" t="s">
        <v>38</v>
      </c>
      <c r="H138" s="58" t="s">
        <v>3</v>
      </c>
      <c r="I138" s="58" t="s">
        <v>61</v>
      </c>
      <c r="J138" s="58" t="s">
        <v>4</v>
      </c>
      <c r="K138" s="58" t="s">
        <v>88</v>
      </c>
      <c r="L138" s="58" t="s">
        <v>5</v>
      </c>
      <c r="M138" s="58" t="s">
        <v>40</v>
      </c>
      <c r="N138" s="58" t="s">
        <v>62</v>
      </c>
      <c r="O138" s="58" t="s">
        <v>41</v>
      </c>
      <c r="P138" s="58" t="s">
        <v>42</v>
      </c>
      <c r="Q138" s="58" t="s">
        <v>63</v>
      </c>
      <c r="R138" s="58" t="s">
        <v>43</v>
      </c>
      <c r="S138" s="58" t="s">
        <v>64</v>
      </c>
      <c r="T138" s="58" t="s">
        <v>65</v>
      </c>
      <c r="U138" s="58" t="s">
        <v>7</v>
      </c>
      <c r="V138" s="58" t="s">
        <v>8</v>
      </c>
      <c r="W138" s="58" t="s">
        <v>9</v>
      </c>
      <c r="X138" s="58" t="s">
        <v>44</v>
      </c>
      <c r="Y138" s="58" t="s">
        <v>89</v>
      </c>
      <c r="Z138" s="58" t="s">
        <v>45</v>
      </c>
      <c r="AA138" s="58" t="s">
        <v>66</v>
      </c>
      <c r="AB138" s="58" t="s">
        <v>10</v>
      </c>
      <c r="AC138" s="58" t="s">
        <v>46</v>
      </c>
      <c r="AD138" s="58" t="s">
        <v>90</v>
      </c>
      <c r="AE138" s="58" t="s">
        <v>47</v>
      </c>
      <c r="AF138" s="58" t="s">
        <v>91</v>
      </c>
      <c r="AG138" s="58" t="s">
        <v>113</v>
      </c>
      <c r="AH138" s="58" t="s">
        <v>67</v>
      </c>
      <c r="AI138" s="58" t="s">
        <v>114</v>
      </c>
      <c r="AJ138" s="58" t="s">
        <v>11</v>
      </c>
      <c r="AK138" s="58" t="s">
        <v>12</v>
      </c>
      <c r="AL138" s="58" t="s">
        <v>13</v>
      </c>
      <c r="AM138" s="58" t="s">
        <v>48</v>
      </c>
      <c r="AN138" s="58" t="s">
        <v>14</v>
      </c>
      <c r="AO138" s="58" t="s">
        <v>49</v>
      </c>
      <c r="AP138" s="58" t="s">
        <v>15</v>
      </c>
      <c r="AQ138" s="58" t="s">
        <v>16</v>
      </c>
      <c r="AR138" s="60" t="s">
        <v>17</v>
      </c>
      <c r="AS138" s="61" t="s">
        <v>59</v>
      </c>
      <c r="AT138" s="71"/>
      <c r="AU138" s="71"/>
    </row>
    <row r="139" spans="1:47">
      <c r="A139" s="69" t="s">
        <v>338</v>
      </c>
      <c r="B139" s="16"/>
      <c r="C139" s="16"/>
      <c r="D139" s="16"/>
      <c r="E139" s="16"/>
      <c r="F139" s="16"/>
      <c r="G139" s="16"/>
      <c r="H139" s="16"/>
      <c r="I139" s="16"/>
      <c r="J139" s="16"/>
      <c r="K139" s="16"/>
      <c r="L139" s="16"/>
      <c r="M139" s="16">
        <v>0.33</v>
      </c>
      <c r="N139" s="16">
        <v>0.36</v>
      </c>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v>1.18</v>
      </c>
      <c r="AM139" s="16"/>
      <c r="AN139" s="16"/>
      <c r="AO139" s="16"/>
      <c r="AP139" s="16"/>
      <c r="AQ139" s="16"/>
      <c r="AR139" s="16">
        <v>1.8699999999999999</v>
      </c>
      <c r="AS139" s="65">
        <f t="shared" ref="AS139:AS177" si="17">AR139/$X$72</f>
        <v>2.101196783258743E-4</v>
      </c>
    </row>
    <row r="140" spans="1:47">
      <c r="A140" s="69" t="s">
        <v>324</v>
      </c>
      <c r="B140" s="16"/>
      <c r="C140" s="16">
        <v>0.01</v>
      </c>
      <c r="D140" s="16"/>
      <c r="E140" s="16">
        <v>1.07</v>
      </c>
      <c r="F140" s="16">
        <v>0.62</v>
      </c>
      <c r="G140" s="16">
        <v>4.55</v>
      </c>
      <c r="H140" s="16">
        <v>0.03</v>
      </c>
      <c r="I140" s="16"/>
      <c r="J140" s="16"/>
      <c r="K140" s="16"/>
      <c r="L140" s="16"/>
      <c r="M140" s="16">
        <v>0.5</v>
      </c>
      <c r="N140" s="16"/>
      <c r="O140" s="16"/>
      <c r="P140" s="16"/>
      <c r="Q140" s="16"/>
      <c r="R140" s="16"/>
      <c r="S140" s="16"/>
      <c r="T140" s="16"/>
      <c r="U140" s="16"/>
      <c r="V140" s="16">
        <v>0.12</v>
      </c>
      <c r="W140" s="16"/>
      <c r="X140" s="16"/>
      <c r="Y140" s="16"/>
      <c r="Z140" s="16"/>
      <c r="AA140" s="16"/>
      <c r="AB140" s="16"/>
      <c r="AC140" s="16"/>
      <c r="AD140" s="16">
        <v>1.43</v>
      </c>
      <c r="AE140" s="16"/>
      <c r="AF140" s="16"/>
      <c r="AG140" s="16"/>
      <c r="AH140" s="16"/>
      <c r="AI140" s="16">
        <v>0.13</v>
      </c>
      <c r="AJ140" s="16"/>
      <c r="AK140" s="16">
        <v>0.36</v>
      </c>
      <c r="AL140" s="16"/>
      <c r="AM140" s="16"/>
      <c r="AN140" s="16">
        <v>3.55</v>
      </c>
      <c r="AO140" s="16"/>
      <c r="AP140" s="16">
        <v>1.84</v>
      </c>
      <c r="AQ140" s="16"/>
      <c r="AR140" s="16">
        <v>14.21</v>
      </c>
      <c r="AS140" s="65">
        <f t="shared" si="17"/>
        <v>1.5966848283479539E-3</v>
      </c>
    </row>
    <row r="141" spans="1:47">
      <c r="A141" s="69" t="s">
        <v>343</v>
      </c>
      <c r="B141" s="16"/>
      <c r="C141" s="16"/>
      <c r="D141" s="16"/>
      <c r="E141" s="16"/>
      <c r="F141" s="16"/>
      <c r="G141" s="16"/>
      <c r="H141" s="16"/>
      <c r="I141" s="16"/>
      <c r="J141" s="16"/>
      <c r="K141" s="16"/>
      <c r="L141" s="16"/>
      <c r="M141" s="16"/>
      <c r="N141" s="16">
        <v>0.08</v>
      </c>
      <c r="O141" s="16"/>
      <c r="P141" s="16"/>
      <c r="Q141" s="16"/>
      <c r="R141" s="16"/>
      <c r="S141" s="16"/>
      <c r="T141" s="16"/>
      <c r="U141" s="16"/>
      <c r="V141" s="16"/>
      <c r="W141" s="16"/>
      <c r="X141" s="16"/>
      <c r="Y141" s="16"/>
      <c r="Z141" s="16"/>
      <c r="AA141" s="16"/>
      <c r="AB141" s="16"/>
      <c r="AC141" s="16"/>
      <c r="AD141" s="16">
        <v>1.65</v>
      </c>
      <c r="AE141" s="16"/>
      <c r="AF141" s="16"/>
      <c r="AG141" s="16"/>
      <c r="AH141" s="16"/>
      <c r="AI141" s="16"/>
      <c r="AJ141" s="16"/>
      <c r="AK141" s="16"/>
      <c r="AL141" s="16"/>
      <c r="AM141" s="16"/>
      <c r="AN141" s="16"/>
      <c r="AO141" s="16"/>
      <c r="AP141" s="16"/>
      <c r="AQ141" s="16">
        <v>1.07</v>
      </c>
      <c r="AR141" s="16">
        <v>2.8</v>
      </c>
      <c r="AS141" s="65">
        <f t="shared" si="17"/>
        <v>3.1461770016708452E-4</v>
      </c>
    </row>
    <row r="142" spans="1:47">
      <c r="A142" s="69" t="s">
        <v>345</v>
      </c>
      <c r="B142" s="16"/>
      <c r="C142" s="16">
        <v>0.04</v>
      </c>
      <c r="D142" s="16"/>
      <c r="E142" s="16"/>
      <c r="F142" s="16"/>
      <c r="G142" s="16"/>
      <c r="H142" s="16"/>
      <c r="I142" s="16"/>
      <c r="J142" s="16"/>
      <c r="K142" s="16"/>
      <c r="L142" s="16"/>
      <c r="M142" s="16">
        <v>0.65</v>
      </c>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v>7.0000000000000007E-2</v>
      </c>
      <c r="AN142" s="16"/>
      <c r="AO142" s="16"/>
      <c r="AP142" s="16"/>
      <c r="AQ142" s="16">
        <v>0.22</v>
      </c>
      <c r="AR142" s="16">
        <v>0.98</v>
      </c>
      <c r="AS142" s="65">
        <f t="shared" si="17"/>
        <v>1.1011619505847958E-4</v>
      </c>
    </row>
    <row r="143" spans="1:47">
      <c r="A143" s="69" t="s">
        <v>346</v>
      </c>
      <c r="B143" s="16"/>
      <c r="C143" s="16">
        <v>4.93</v>
      </c>
      <c r="D143" s="16"/>
      <c r="E143" s="16"/>
      <c r="F143" s="16"/>
      <c r="G143" s="16"/>
      <c r="H143" s="16"/>
      <c r="I143" s="16"/>
      <c r="J143" s="16"/>
      <c r="K143" s="16"/>
      <c r="L143" s="16"/>
      <c r="M143" s="16">
        <v>0.14000000000000001</v>
      </c>
      <c r="N143" s="16">
        <v>1.45</v>
      </c>
      <c r="O143" s="16"/>
      <c r="P143" s="16"/>
      <c r="Q143" s="16"/>
      <c r="R143" s="16">
        <v>0.18</v>
      </c>
      <c r="S143" s="16"/>
      <c r="T143" s="16"/>
      <c r="U143" s="16"/>
      <c r="V143" s="16"/>
      <c r="W143" s="16"/>
      <c r="X143" s="16"/>
      <c r="Y143" s="16"/>
      <c r="Z143" s="16"/>
      <c r="AA143" s="16"/>
      <c r="AB143" s="16">
        <v>0.04</v>
      </c>
      <c r="AC143" s="16"/>
      <c r="AD143" s="16"/>
      <c r="AE143" s="16"/>
      <c r="AF143" s="16"/>
      <c r="AG143" s="16"/>
      <c r="AH143" s="16"/>
      <c r="AI143" s="16"/>
      <c r="AJ143" s="16"/>
      <c r="AK143" s="16">
        <v>0.13</v>
      </c>
      <c r="AL143" s="16">
        <v>3.31</v>
      </c>
      <c r="AM143" s="16">
        <v>0.77</v>
      </c>
      <c r="AN143" s="16">
        <v>0.98</v>
      </c>
      <c r="AO143" s="16"/>
      <c r="AP143" s="16"/>
      <c r="AQ143" s="16"/>
      <c r="AR143" s="16">
        <v>11.93</v>
      </c>
      <c r="AS143" s="65">
        <f t="shared" si="17"/>
        <v>1.3404961296404707E-3</v>
      </c>
    </row>
    <row r="144" spans="1:47">
      <c r="A144" s="69" t="s">
        <v>322</v>
      </c>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v>0.43</v>
      </c>
      <c r="AB144" s="16">
        <v>0.04</v>
      </c>
      <c r="AC144" s="16"/>
      <c r="AD144" s="16"/>
      <c r="AE144" s="16"/>
      <c r="AF144" s="16"/>
      <c r="AG144" s="16"/>
      <c r="AH144" s="16"/>
      <c r="AI144" s="16"/>
      <c r="AJ144" s="16"/>
      <c r="AK144" s="16"/>
      <c r="AL144" s="16"/>
      <c r="AM144" s="16"/>
      <c r="AN144" s="16"/>
      <c r="AO144" s="16"/>
      <c r="AP144" s="16"/>
      <c r="AQ144" s="16"/>
      <c r="AR144" s="16">
        <v>0.47</v>
      </c>
      <c r="AS144" s="65">
        <f t="shared" si="17"/>
        <v>5.2810828242332043E-5</v>
      </c>
    </row>
    <row r="145" spans="1:45">
      <c r="A145" s="69" t="s">
        <v>349</v>
      </c>
      <c r="B145" s="16"/>
      <c r="C145" s="16">
        <v>1.33</v>
      </c>
      <c r="D145" s="16"/>
      <c r="E145" s="16"/>
      <c r="F145" s="16"/>
      <c r="G145" s="16">
        <v>0.04</v>
      </c>
      <c r="H145" s="16"/>
      <c r="I145" s="16"/>
      <c r="J145" s="16"/>
      <c r="K145" s="16"/>
      <c r="L145" s="16"/>
      <c r="M145" s="16">
        <v>0.26</v>
      </c>
      <c r="N145" s="16"/>
      <c r="O145" s="16"/>
      <c r="P145" s="16"/>
      <c r="Q145" s="16"/>
      <c r="R145" s="16"/>
      <c r="S145" s="16"/>
      <c r="T145" s="16"/>
      <c r="U145" s="16"/>
      <c r="V145" s="16">
        <v>2.44</v>
      </c>
      <c r="W145" s="16"/>
      <c r="X145" s="16"/>
      <c r="Y145" s="16"/>
      <c r="Z145" s="16"/>
      <c r="AA145" s="16">
        <v>0.04</v>
      </c>
      <c r="AB145" s="16"/>
      <c r="AC145" s="16"/>
      <c r="AD145" s="16"/>
      <c r="AE145" s="16"/>
      <c r="AF145" s="16"/>
      <c r="AG145" s="16"/>
      <c r="AH145" s="16"/>
      <c r="AI145" s="16"/>
      <c r="AJ145" s="16"/>
      <c r="AK145" s="16"/>
      <c r="AL145" s="16"/>
      <c r="AM145" s="16"/>
      <c r="AN145" s="16"/>
      <c r="AO145" s="16"/>
      <c r="AP145" s="16"/>
      <c r="AQ145" s="16"/>
      <c r="AR145" s="16">
        <v>4.1100000000000003</v>
      </c>
      <c r="AS145" s="65">
        <f t="shared" si="17"/>
        <v>4.6181383845954197E-4</v>
      </c>
    </row>
    <row r="146" spans="1:45">
      <c r="A146" s="69" t="s">
        <v>351</v>
      </c>
      <c r="B146" s="16"/>
      <c r="C146" s="16"/>
      <c r="D146" s="16"/>
      <c r="E146" s="16"/>
      <c r="F146" s="16"/>
      <c r="G146" s="16"/>
      <c r="H146" s="16"/>
      <c r="I146" s="16"/>
      <c r="J146" s="16"/>
      <c r="K146" s="16"/>
      <c r="L146" s="16"/>
      <c r="M146" s="16"/>
      <c r="N146" s="16"/>
      <c r="O146" s="16"/>
      <c r="P146" s="16"/>
      <c r="Q146" s="16"/>
      <c r="R146" s="16"/>
      <c r="S146" s="16"/>
      <c r="T146" s="16"/>
      <c r="U146" s="16"/>
      <c r="V146" s="16"/>
      <c r="W146" s="16"/>
      <c r="X146" s="16">
        <v>0.45</v>
      </c>
      <c r="Y146" s="16"/>
      <c r="Z146" s="16"/>
      <c r="AA146" s="16"/>
      <c r="AB146" s="16"/>
      <c r="AC146" s="16"/>
      <c r="AD146" s="16"/>
      <c r="AE146" s="16"/>
      <c r="AF146" s="16"/>
      <c r="AG146" s="16"/>
      <c r="AH146" s="16"/>
      <c r="AI146" s="16"/>
      <c r="AJ146" s="16"/>
      <c r="AK146" s="16"/>
      <c r="AL146" s="16"/>
      <c r="AM146" s="16"/>
      <c r="AN146" s="16"/>
      <c r="AO146" s="16"/>
      <c r="AP146" s="16"/>
      <c r="AQ146" s="16"/>
      <c r="AR146" s="16">
        <v>0.45</v>
      </c>
      <c r="AS146" s="65">
        <f t="shared" si="17"/>
        <v>5.0563558955424301E-5</v>
      </c>
    </row>
    <row r="147" spans="1:45">
      <c r="A147" s="69" t="s">
        <v>354</v>
      </c>
      <c r="B147" s="16"/>
      <c r="C147" s="16">
        <v>0.26</v>
      </c>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v>0.26</v>
      </c>
      <c r="AS147" s="65">
        <f t="shared" si="17"/>
        <v>2.9214500729800707E-5</v>
      </c>
    </row>
    <row r="148" spans="1:45">
      <c r="A148" s="72" t="s">
        <v>344</v>
      </c>
      <c r="B148" s="67"/>
      <c r="C148" s="67">
        <v>257.91000000000003</v>
      </c>
      <c r="D148" s="67">
        <v>1.02</v>
      </c>
      <c r="E148" s="67"/>
      <c r="F148" s="67">
        <v>78.13</v>
      </c>
      <c r="G148" s="67">
        <v>1.84</v>
      </c>
      <c r="H148" s="67">
        <v>590.80999999999995</v>
      </c>
      <c r="I148" s="67">
        <v>2.3199999999999998</v>
      </c>
      <c r="J148" s="67">
        <v>20.9</v>
      </c>
      <c r="K148" s="67">
        <v>46.17</v>
      </c>
      <c r="L148" s="67">
        <v>40</v>
      </c>
      <c r="M148" s="67">
        <v>29.8</v>
      </c>
      <c r="N148" s="67">
        <v>53.370000000000005</v>
      </c>
      <c r="O148" s="67"/>
      <c r="P148" s="67"/>
      <c r="Q148" s="67"/>
      <c r="R148" s="67">
        <v>376.38</v>
      </c>
      <c r="S148" s="67"/>
      <c r="T148" s="67">
        <v>1.7</v>
      </c>
      <c r="U148" s="67">
        <v>17.850000000000001</v>
      </c>
      <c r="V148" s="67">
        <v>8.08</v>
      </c>
      <c r="W148" s="67"/>
      <c r="X148" s="67">
        <v>1.56</v>
      </c>
      <c r="Y148" s="67">
        <v>1.5</v>
      </c>
      <c r="Z148" s="67">
        <v>22.17</v>
      </c>
      <c r="AA148" s="67">
        <v>3.71</v>
      </c>
      <c r="AB148" s="67">
        <v>13.149999999999999</v>
      </c>
      <c r="AC148" s="67"/>
      <c r="AD148" s="67"/>
      <c r="AE148" s="67"/>
      <c r="AF148" s="67"/>
      <c r="AG148" s="67"/>
      <c r="AH148" s="67"/>
      <c r="AI148" s="67"/>
      <c r="AJ148" s="67">
        <v>3.23</v>
      </c>
      <c r="AK148" s="67">
        <v>1.83</v>
      </c>
      <c r="AL148" s="67">
        <v>24.44</v>
      </c>
      <c r="AM148" s="67">
        <v>5.82</v>
      </c>
      <c r="AN148" s="67">
        <v>75.53</v>
      </c>
      <c r="AO148" s="67"/>
      <c r="AP148" s="67">
        <v>1.1599999999999999</v>
      </c>
      <c r="AQ148" s="67">
        <v>72.33</v>
      </c>
      <c r="AR148" s="67">
        <v>1752.71</v>
      </c>
      <c r="AS148" s="73">
        <f t="shared" si="17"/>
        <v>0.19694056759280382</v>
      </c>
    </row>
    <row r="149" spans="1:45">
      <c r="A149" s="69" t="s">
        <v>355</v>
      </c>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v>0.76</v>
      </c>
      <c r="AM149" s="16"/>
      <c r="AN149" s="16"/>
      <c r="AO149" s="16"/>
      <c r="AP149" s="16"/>
      <c r="AQ149" s="16"/>
      <c r="AR149" s="16">
        <v>0.76</v>
      </c>
      <c r="AS149" s="65">
        <f t="shared" si="17"/>
        <v>8.5396232902494376E-5</v>
      </c>
    </row>
    <row r="150" spans="1:45">
      <c r="A150" s="69" t="s">
        <v>352</v>
      </c>
      <c r="B150" s="16"/>
      <c r="C150" s="16"/>
      <c r="D150" s="16"/>
      <c r="E150" s="16"/>
      <c r="F150" s="16"/>
      <c r="G150" s="16"/>
      <c r="H150" s="16"/>
      <c r="I150" s="16"/>
      <c r="J150" s="16"/>
      <c r="K150" s="16">
        <v>0.11</v>
      </c>
      <c r="L150" s="16"/>
      <c r="M150" s="16"/>
      <c r="N150" s="16"/>
      <c r="O150" s="16"/>
      <c r="P150" s="16"/>
      <c r="Q150" s="16"/>
      <c r="R150" s="16">
        <v>0.42</v>
      </c>
      <c r="S150" s="16"/>
      <c r="T150" s="16"/>
      <c r="U150" s="16"/>
      <c r="V150" s="16">
        <v>2.72</v>
      </c>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v>3.25</v>
      </c>
      <c r="AS150" s="65">
        <f t="shared" si="17"/>
        <v>3.6518125912250884E-4</v>
      </c>
    </row>
    <row r="151" spans="1:45">
      <c r="A151" s="69" t="s">
        <v>356</v>
      </c>
      <c r="B151" s="16"/>
      <c r="C151" s="16">
        <v>4.45</v>
      </c>
      <c r="D151" s="16">
        <v>0.54</v>
      </c>
      <c r="E151" s="16"/>
      <c r="F151" s="16"/>
      <c r="G151" s="16">
        <v>11.229999999999999</v>
      </c>
      <c r="H151" s="16"/>
      <c r="I151" s="16">
        <v>0.77</v>
      </c>
      <c r="J151" s="16">
        <v>0.5</v>
      </c>
      <c r="K151" s="16">
        <v>1.84</v>
      </c>
      <c r="L151" s="16"/>
      <c r="M151" s="16">
        <v>1.04</v>
      </c>
      <c r="N151" s="16">
        <v>3.75</v>
      </c>
      <c r="O151" s="16"/>
      <c r="P151" s="16"/>
      <c r="Q151" s="16"/>
      <c r="R151" s="16">
        <v>1.43</v>
      </c>
      <c r="S151" s="16"/>
      <c r="T151" s="16"/>
      <c r="U151" s="16">
        <v>1.05</v>
      </c>
      <c r="V151" s="16">
        <v>1.5</v>
      </c>
      <c r="W151" s="16"/>
      <c r="X151" s="16"/>
      <c r="Y151" s="16"/>
      <c r="Z151" s="16"/>
      <c r="AA151" s="16">
        <v>2.4</v>
      </c>
      <c r="AB151" s="16"/>
      <c r="AC151" s="16"/>
      <c r="AD151" s="16">
        <v>7.0900000000000007</v>
      </c>
      <c r="AE151" s="16"/>
      <c r="AF151" s="16">
        <v>1.1599999999999999</v>
      </c>
      <c r="AG151" s="16">
        <v>0.95</v>
      </c>
      <c r="AH151" s="16"/>
      <c r="AI151" s="16"/>
      <c r="AJ151" s="16"/>
      <c r="AK151" s="16">
        <v>8.1999999999999993</v>
      </c>
      <c r="AL151" s="16">
        <v>2.19</v>
      </c>
      <c r="AM151" s="16">
        <v>1.28</v>
      </c>
      <c r="AN151" s="16">
        <v>0.84</v>
      </c>
      <c r="AO151" s="16"/>
      <c r="AP151" s="16">
        <v>2.0499999999999998</v>
      </c>
      <c r="AQ151" s="16">
        <v>0.94</v>
      </c>
      <c r="AR151" s="16">
        <v>55.199999999999989</v>
      </c>
      <c r="AS151" s="65">
        <f t="shared" si="17"/>
        <v>6.2024632318653794E-3</v>
      </c>
    </row>
    <row r="152" spans="1:45">
      <c r="A152" s="69" t="s">
        <v>361</v>
      </c>
      <c r="B152" s="16"/>
      <c r="C152" s="16"/>
      <c r="D152" s="16"/>
      <c r="E152" s="16"/>
      <c r="F152" s="16"/>
      <c r="G152" s="16"/>
      <c r="H152" s="16">
        <v>4.92</v>
      </c>
      <c r="I152" s="16"/>
      <c r="J152" s="16"/>
      <c r="K152" s="16"/>
      <c r="L152" s="16"/>
      <c r="M152" s="16"/>
      <c r="N152" s="16"/>
      <c r="O152" s="16"/>
      <c r="P152" s="16"/>
      <c r="Q152" s="16">
        <v>3.12</v>
      </c>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v>2.87</v>
      </c>
      <c r="AR152" s="16">
        <v>10.91</v>
      </c>
      <c r="AS152" s="65">
        <f t="shared" si="17"/>
        <v>1.2258853960081758E-3</v>
      </c>
    </row>
    <row r="153" spans="1:45">
      <c r="A153" s="69" t="s">
        <v>362</v>
      </c>
      <c r="B153" s="16"/>
      <c r="C153" s="16">
        <v>4.1500000000000004</v>
      </c>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v>0.17</v>
      </c>
      <c r="AM153" s="16"/>
      <c r="AN153" s="16"/>
      <c r="AO153" s="16"/>
      <c r="AP153" s="16"/>
      <c r="AQ153" s="16"/>
      <c r="AR153" s="16">
        <v>4.32</v>
      </c>
      <c r="AS153" s="65">
        <f t="shared" si="17"/>
        <v>4.854101659720733E-4</v>
      </c>
    </row>
    <row r="154" spans="1:45">
      <c r="A154" s="69" t="s">
        <v>363</v>
      </c>
      <c r="B154" s="16"/>
      <c r="C154" s="16"/>
      <c r="D154" s="16"/>
      <c r="E154" s="16"/>
      <c r="F154" s="16"/>
      <c r="G154" s="16"/>
      <c r="H154" s="16"/>
      <c r="I154" s="16"/>
      <c r="J154" s="16"/>
      <c r="K154" s="16"/>
      <c r="L154" s="16"/>
      <c r="M154" s="16"/>
      <c r="N154" s="16"/>
      <c r="O154" s="16"/>
      <c r="P154" s="16"/>
      <c r="Q154" s="16"/>
      <c r="R154" s="16">
        <v>3.79</v>
      </c>
      <c r="S154" s="16"/>
      <c r="T154" s="16"/>
      <c r="U154" s="16"/>
      <c r="V154" s="16">
        <v>0.27</v>
      </c>
      <c r="W154" s="16"/>
      <c r="X154" s="16"/>
      <c r="Y154" s="16"/>
      <c r="Z154" s="16"/>
      <c r="AA154" s="16"/>
      <c r="AB154" s="16"/>
      <c r="AC154" s="16"/>
      <c r="AD154" s="16"/>
      <c r="AE154" s="16"/>
      <c r="AF154" s="16"/>
      <c r="AG154" s="16"/>
      <c r="AH154" s="16"/>
      <c r="AI154" s="16"/>
      <c r="AJ154" s="16"/>
      <c r="AK154" s="16"/>
      <c r="AL154" s="16"/>
      <c r="AM154" s="16"/>
      <c r="AN154" s="16">
        <v>0.46</v>
      </c>
      <c r="AO154" s="16"/>
      <c r="AP154" s="16"/>
      <c r="AQ154" s="16">
        <v>0.24</v>
      </c>
      <c r="AR154" s="16">
        <v>4.7600000000000007</v>
      </c>
      <c r="AS154" s="65">
        <f t="shared" si="17"/>
        <v>5.3485009028404371E-4</v>
      </c>
    </row>
    <row r="155" spans="1:45">
      <c r="A155" s="69" t="s">
        <v>364</v>
      </c>
      <c r="B155" s="16"/>
      <c r="C155" s="16">
        <v>2.9000000000000004</v>
      </c>
      <c r="D155" s="16"/>
      <c r="E155" s="16"/>
      <c r="F155" s="16"/>
      <c r="G155" s="16">
        <v>0.14000000000000001</v>
      </c>
      <c r="H155" s="16"/>
      <c r="I155" s="16"/>
      <c r="J155" s="16">
        <v>0.46</v>
      </c>
      <c r="K155" s="16"/>
      <c r="L155" s="16"/>
      <c r="M155" s="16">
        <v>8.58</v>
      </c>
      <c r="N155" s="16"/>
      <c r="O155" s="16">
        <v>3.16</v>
      </c>
      <c r="P155" s="16"/>
      <c r="Q155" s="16"/>
      <c r="R155" s="16">
        <v>0.15</v>
      </c>
      <c r="S155" s="16"/>
      <c r="T155" s="16"/>
      <c r="U155" s="16"/>
      <c r="V155" s="16"/>
      <c r="W155" s="16"/>
      <c r="X155" s="16"/>
      <c r="Y155" s="16"/>
      <c r="Z155" s="16"/>
      <c r="AA155" s="16"/>
      <c r="AB155" s="16">
        <v>1.52</v>
      </c>
      <c r="AC155" s="16"/>
      <c r="AD155" s="16"/>
      <c r="AE155" s="16"/>
      <c r="AF155" s="16"/>
      <c r="AG155" s="16"/>
      <c r="AH155" s="16"/>
      <c r="AI155" s="16"/>
      <c r="AJ155" s="16"/>
      <c r="AK155" s="16"/>
      <c r="AL155" s="16"/>
      <c r="AM155" s="16">
        <v>0.14000000000000001</v>
      </c>
      <c r="AN155" s="16"/>
      <c r="AO155" s="16"/>
      <c r="AP155" s="16"/>
      <c r="AQ155" s="16"/>
      <c r="AR155" s="16">
        <v>17.05</v>
      </c>
      <c r="AS155" s="65">
        <f t="shared" si="17"/>
        <v>1.9157970670888541E-3</v>
      </c>
    </row>
    <row r="156" spans="1:45">
      <c r="A156" s="69" t="s">
        <v>360</v>
      </c>
      <c r="B156" s="16"/>
      <c r="C156" s="16">
        <v>0.38</v>
      </c>
      <c r="D156" s="16"/>
      <c r="E156" s="16"/>
      <c r="F156" s="16"/>
      <c r="G156" s="16">
        <v>4.4800000000000004</v>
      </c>
      <c r="H156" s="16"/>
      <c r="I156" s="16"/>
      <c r="J156" s="16">
        <v>0.41</v>
      </c>
      <c r="K156" s="16">
        <v>2.77</v>
      </c>
      <c r="L156" s="16"/>
      <c r="M156" s="16">
        <v>1.1000000000000001</v>
      </c>
      <c r="N156" s="16">
        <v>0.75</v>
      </c>
      <c r="O156" s="16"/>
      <c r="P156" s="16"/>
      <c r="Q156" s="16"/>
      <c r="R156" s="16">
        <v>0.43000000000000005</v>
      </c>
      <c r="S156" s="16"/>
      <c r="T156" s="16"/>
      <c r="U156" s="16">
        <v>0.05</v>
      </c>
      <c r="V156" s="16"/>
      <c r="W156" s="16"/>
      <c r="X156" s="16"/>
      <c r="Y156" s="16"/>
      <c r="Z156" s="16">
        <v>0.27</v>
      </c>
      <c r="AA156" s="16"/>
      <c r="AB156" s="16">
        <v>1.84</v>
      </c>
      <c r="AC156" s="16"/>
      <c r="AD156" s="16">
        <v>1.44</v>
      </c>
      <c r="AE156" s="16"/>
      <c r="AF156" s="16"/>
      <c r="AG156" s="16"/>
      <c r="AH156" s="16"/>
      <c r="AI156" s="16"/>
      <c r="AJ156" s="16"/>
      <c r="AK156" s="16">
        <v>0.16</v>
      </c>
      <c r="AL156" s="16"/>
      <c r="AM156" s="16"/>
      <c r="AN156" s="16">
        <v>0.17</v>
      </c>
      <c r="AO156" s="16"/>
      <c r="AP156" s="16"/>
      <c r="AQ156" s="16">
        <v>1.86</v>
      </c>
      <c r="AR156" s="16">
        <v>16.11</v>
      </c>
      <c r="AS156" s="65">
        <f t="shared" si="17"/>
        <v>1.8101754106041898E-3</v>
      </c>
    </row>
    <row r="157" spans="1:45">
      <c r="A157" s="69" t="s">
        <v>367</v>
      </c>
      <c r="B157" s="16"/>
      <c r="C157" s="16"/>
      <c r="D157" s="16"/>
      <c r="E157" s="16"/>
      <c r="F157" s="16"/>
      <c r="G157" s="16"/>
      <c r="H157" s="16"/>
      <c r="I157" s="16"/>
      <c r="J157" s="16"/>
      <c r="K157" s="16">
        <v>0.2</v>
      </c>
      <c r="L157" s="16"/>
      <c r="M157" s="16"/>
      <c r="N157" s="16"/>
      <c r="O157" s="16"/>
      <c r="P157" s="16"/>
      <c r="Q157" s="16"/>
      <c r="R157" s="16"/>
      <c r="S157" s="16"/>
      <c r="T157" s="16">
        <v>1.04</v>
      </c>
      <c r="U157" s="16"/>
      <c r="V157" s="16"/>
      <c r="W157" s="16"/>
      <c r="X157" s="16"/>
      <c r="Y157" s="16"/>
      <c r="Z157" s="16"/>
      <c r="AA157" s="16"/>
      <c r="AB157" s="16"/>
      <c r="AC157" s="16"/>
      <c r="AD157" s="16"/>
      <c r="AE157" s="16"/>
      <c r="AF157" s="16"/>
      <c r="AG157" s="16"/>
      <c r="AH157" s="16"/>
      <c r="AI157" s="16"/>
      <c r="AJ157" s="16"/>
      <c r="AK157" s="16"/>
      <c r="AL157" s="16"/>
      <c r="AM157" s="16">
        <v>0.05</v>
      </c>
      <c r="AN157" s="16"/>
      <c r="AO157" s="16"/>
      <c r="AP157" s="16"/>
      <c r="AQ157" s="16"/>
      <c r="AR157" s="16">
        <v>1.29</v>
      </c>
      <c r="AS157" s="65">
        <f t="shared" si="17"/>
        <v>1.4494886900554964E-4</v>
      </c>
    </row>
    <row r="158" spans="1:45">
      <c r="A158" s="69" t="s">
        <v>368</v>
      </c>
      <c r="B158" s="16"/>
      <c r="C158" s="16"/>
      <c r="D158" s="16">
        <v>0.68</v>
      </c>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v>0.68</v>
      </c>
      <c r="AS158" s="65">
        <f t="shared" si="17"/>
        <v>7.6407155754863382E-5</v>
      </c>
    </row>
    <row r="159" spans="1:45">
      <c r="A159" s="69" t="s">
        <v>370</v>
      </c>
      <c r="B159" s="16"/>
      <c r="C159" s="16">
        <v>6.9599999999999991</v>
      </c>
      <c r="D159" s="16"/>
      <c r="E159" s="16"/>
      <c r="F159" s="16">
        <v>104.69</v>
      </c>
      <c r="G159" s="16">
        <v>0.34</v>
      </c>
      <c r="H159" s="16">
        <v>63.010000000000005</v>
      </c>
      <c r="I159" s="16">
        <v>0.18</v>
      </c>
      <c r="J159" s="16">
        <v>0.08</v>
      </c>
      <c r="K159" s="16">
        <v>18.559999999999999</v>
      </c>
      <c r="L159" s="16">
        <v>210.61999999999998</v>
      </c>
      <c r="M159" s="16"/>
      <c r="N159" s="16">
        <v>6.06</v>
      </c>
      <c r="O159" s="16"/>
      <c r="P159" s="16"/>
      <c r="Q159" s="16"/>
      <c r="R159" s="16">
        <v>11.7</v>
      </c>
      <c r="S159" s="16"/>
      <c r="T159" s="16">
        <v>7.6300000000000008</v>
      </c>
      <c r="U159" s="16">
        <v>9.0500000000000007</v>
      </c>
      <c r="V159" s="16"/>
      <c r="W159" s="16"/>
      <c r="X159" s="16"/>
      <c r="Y159" s="16"/>
      <c r="Z159" s="16">
        <v>24.43</v>
      </c>
      <c r="AA159" s="16"/>
      <c r="AB159" s="16"/>
      <c r="AC159" s="16"/>
      <c r="AD159" s="16"/>
      <c r="AE159" s="16"/>
      <c r="AF159" s="16"/>
      <c r="AG159" s="16"/>
      <c r="AH159" s="16">
        <v>3.35</v>
      </c>
      <c r="AI159" s="16"/>
      <c r="AJ159" s="16">
        <v>13.01</v>
      </c>
      <c r="AK159" s="16"/>
      <c r="AL159" s="16">
        <v>14.7</v>
      </c>
      <c r="AM159" s="16">
        <v>3.29</v>
      </c>
      <c r="AN159" s="16">
        <v>0.87000000000000011</v>
      </c>
      <c r="AO159" s="16"/>
      <c r="AP159" s="16"/>
      <c r="AQ159" s="16">
        <v>12.82</v>
      </c>
      <c r="AR159" s="16">
        <v>511.35</v>
      </c>
      <c r="AS159" s="65">
        <f t="shared" si="17"/>
        <v>5.7457057493013809E-2</v>
      </c>
    </row>
    <row r="160" spans="1:45">
      <c r="A160" s="69" t="s">
        <v>371</v>
      </c>
      <c r="B160" s="16"/>
      <c r="C160" s="16">
        <v>0.73</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v>0.73</v>
      </c>
      <c r="AS160" s="65">
        <f t="shared" si="17"/>
        <v>8.2025328972132753E-5</v>
      </c>
    </row>
    <row r="161" spans="1:45">
      <c r="A161" s="69" t="s">
        <v>372</v>
      </c>
      <c r="B161" s="16"/>
      <c r="C161" s="16"/>
      <c r="D161" s="16"/>
      <c r="E161" s="16"/>
      <c r="F161" s="16"/>
      <c r="G161" s="16"/>
      <c r="H161" s="16"/>
      <c r="I161" s="16"/>
      <c r="J161" s="16"/>
      <c r="K161" s="16">
        <v>0.27</v>
      </c>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v>0.27</v>
      </c>
      <c r="AS161" s="65">
        <f t="shared" si="17"/>
        <v>3.0338135373254581E-5</v>
      </c>
    </row>
    <row r="162" spans="1:45">
      <c r="A162" s="69" t="s">
        <v>374</v>
      </c>
      <c r="B162" s="16"/>
      <c r="C162" s="16">
        <v>0.85</v>
      </c>
      <c r="D162" s="16"/>
      <c r="E162" s="16"/>
      <c r="F162" s="16"/>
      <c r="G162" s="16"/>
      <c r="H162" s="16"/>
      <c r="I162" s="16"/>
      <c r="J162" s="16"/>
      <c r="K162" s="16"/>
      <c r="L162" s="16"/>
      <c r="M162" s="16">
        <v>0.42</v>
      </c>
      <c r="N162" s="16"/>
      <c r="O162" s="16"/>
      <c r="P162" s="16"/>
      <c r="Q162" s="16"/>
      <c r="R162" s="16"/>
      <c r="S162" s="16"/>
      <c r="T162" s="16"/>
      <c r="U162" s="16">
        <v>0.73</v>
      </c>
      <c r="V162" s="16"/>
      <c r="W162" s="16"/>
      <c r="X162" s="16"/>
      <c r="Y162" s="16"/>
      <c r="Z162" s="16"/>
      <c r="AA162" s="16"/>
      <c r="AB162" s="16">
        <v>0.11</v>
      </c>
      <c r="AC162" s="16"/>
      <c r="AD162" s="16"/>
      <c r="AE162" s="16"/>
      <c r="AF162" s="16"/>
      <c r="AG162" s="16"/>
      <c r="AH162" s="16"/>
      <c r="AI162" s="16">
        <v>0.87</v>
      </c>
      <c r="AJ162" s="16"/>
      <c r="AK162" s="16"/>
      <c r="AL162" s="16"/>
      <c r="AM162" s="16">
        <v>0.08</v>
      </c>
      <c r="AN162" s="16"/>
      <c r="AO162" s="16"/>
      <c r="AP162" s="16"/>
      <c r="AQ162" s="16"/>
      <c r="AR162" s="16">
        <v>3.06</v>
      </c>
      <c r="AS162" s="65">
        <f t="shared" si="17"/>
        <v>3.4383220089688525E-4</v>
      </c>
    </row>
    <row r="163" spans="1:45">
      <c r="A163" s="69" t="s">
        <v>376</v>
      </c>
      <c r="B163" s="16"/>
      <c r="C163" s="16"/>
      <c r="D163" s="16"/>
      <c r="E163" s="16"/>
      <c r="F163" s="16"/>
      <c r="G163" s="16"/>
      <c r="H163" s="16"/>
      <c r="I163" s="16"/>
      <c r="J163" s="16"/>
      <c r="K163" s="16"/>
      <c r="L163" s="16">
        <v>2.89</v>
      </c>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v>2.89</v>
      </c>
      <c r="AS163" s="65">
        <f t="shared" si="17"/>
        <v>3.2473041195816942E-4</v>
      </c>
    </row>
    <row r="164" spans="1:45">
      <c r="A164" s="69" t="s">
        <v>378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v>0.48</v>
      </c>
      <c r="AN164" s="16"/>
      <c r="AO164" s="16"/>
      <c r="AP164" s="16"/>
      <c r="AQ164" s="16"/>
      <c r="AR164" s="16">
        <v>0.48</v>
      </c>
      <c r="AS164" s="65">
        <f t="shared" si="17"/>
        <v>5.3934462885785917E-5</v>
      </c>
    </row>
    <row r="165" spans="1:45">
      <c r="A165" s="69" t="s">
        <v>380</v>
      </c>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v>0.08</v>
      </c>
      <c r="AN165" s="16"/>
      <c r="AO165" s="16"/>
      <c r="AP165" s="16"/>
      <c r="AQ165" s="16"/>
      <c r="AR165" s="16">
        <v>0.08</v>
      </c>
      <c r="AS165" s="65">
        <f t="shared" si="17"/>
        <v>8.9890771476309856E-6</v>
      </c>
    </row>
    <row r="166" spans="1:45">
      <c r="A166" s="69" t="s">
        <v>320</v>
      </c>
      <c r="B166" s="16"/>
      <c r="C166" s="16"/>
      <c r="D166" s="16"/>
      <c r="E166" s="16"/>
      <c r="F166" s="16">
        <v>261.14999999999998</v>
      </c>
      <c r="G166" s="16"/>
      <c r="H166" s="16">
        <v>9.66</v>
      </c>
      <c r="I166" s="16"/>
      <c r="J166" s="16"/>
      <c r="K166" s="16"/>
      <c r="L166" s="16"/>
      <c r="M166" s="16"/>
      <c r="N166" s="16"/>
      <c r="O166" s="16"/>
      <c r="P166" s="16"/>
      <c r="Q166" s="16"/>
      <c r="R166" s="16">
        <v>0.23</v>
      </c>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v>271.04000000000002</v>
      </c>
      <c r="AS166" s="65">
        <f t="shared" si="17"/>
        <v>3.0454993376173783E-2</v>
      </c>
    </row>
    <row r="167" spans="1:45">
      <c r="A167" s="69" t="s">
        <v>329</v>
      </c>
      <c r="B167" s="16"/>
      <c r="C167" s="16"/>
      <c r="D167" s="16"/>
      <c r="E167" s="16"/>
      <c r="F167" s="16"/>
      <c r="G167" s="16"/>
      <c r="H167" s="16"/>
      <c r="I167" s="16"/>
      <c r="J167" s="16"/>
      <c r="K167" s="16"/>
      <c r="L167" s="16">
        <v>57.29</v>
      </c>
      <c r="M167" s="16"/>
      <c r="N167" s="16"/>
      <c r="O167" s="16"/>
      <c r="P167" s="16"/>
      <c r="Q167" s="16"/>
      <c r="R167" s="16"/>
      <c r="S167" s="16"/>
      <c r="T167" s="16"/>
      <c r="U167" s="16"/>
      <c r="V167" s="16"/>
      <c r="W167" s="16"/>
      <c r="X167" s="16"/>
      <c r="Y167" s="16"/>
      <c r="Z167" s="16">
        <v>1.18</v>
      </c>
      <c r="AA167" s="16"/>
      <c r="AB167" s="16"/>
      <c r="AC167" s="16"/>
      <c r="AD167" s="16"/>
      <c r="AE167" s="16"/>
      <c r="AF167" s="16"/>
      <c r="AG167" s="16"/>
      <c r="AH167" s="16">
        <v>18.09</v>
      </c>
      <c r="AI167" s="16"/>
      <c r="AJ167" s="16"/>
      <c r="AK167" s="16"/>
      <c r="AL167" s="16"/>
      <c r="AM167" s="16"/>
      <c r="AN167" s="16"/>
      <c r="AO167" s="16"/>
      <c r="AP167" s="16"/>
      <c r="AQ167" s="16"/>
      <c r="AR167" s="16">
        <v>76.56</v>
      </c>
      <c r="AS167" s="65">
        <f t="shared" si="17"/>
        <v>8.6025468302828537E-3</v>
      </c>
    </row>
    <row r="168" spans="1:45">
      <c r="A168" s="69" t="s">
        <v>328</v>
      </c>
      <c r="B168" s="16"/>
      <c r="C168" s="16"/>
      <c r="D168" s="16"/>
      <c r="E168" s="16"/>
      <c r="F168" s="16"/>
      <c r="G168" s="16"/>
      <c r="H168" s="16"/>
      <c r="I168" s="16"/>
      <c r="J168" s="16"/>
      <c r="K168" s="16"/>
      <c r="L168" s="16"/>
      <c r="M168" s="16"/>
      <c r="N168" s="16"/>
      <c r="O168" s="16"/>
      <c r="P168" s="16"/>
      <c r="Q168" s="16"/>
      <c r="R168" s="16"/>
      <c r="S168" s="16"/>
      <c r="T168" s="16"/>
      <c r="U168" s="16">
        <v>0.1</v>
      </c>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v>0.1</v>
      </c>
      <c r="AS168" s="65">
        <f t="shared" si="17"/>
        <v>1.1236346434538734E-5</v>
      </c>
    </row>
    <row r="169" spans="1:45">
      <c r="A169" s="69" t="s">
        <v>330</v>
      </c>
      <c r="B169" s="16"/>
      <c r="C169" s="16">
        <v>0.03</v>
      </c>
      <c r="D169" s="16"/>
      <c r="E169" s="16"/>
      <c r="F169" s="16"/>
      <c r="G169" s="16"/>
      <c r="H169" s="16"/>
      <c r="I169" s="16"/>
      <c r="J169" s="16"/>
      <c r="K169" s="16"/>
      <c r="L169" s="16"/>
      <c r="M169" s="16">
        <v>0.15000000000000002</v>
      </c>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v>6.19</v>
      </c>
      <c r="AM169" s="16"/>
      <c r="AN169" s="16"/>
      <c r="AO169" s="16"/>
      <c r="AP169" s="16"/>
      <c r="AQ169" s="16"/>
      <c r="AR169" s="16">
        <v>6.37</v>
      </c>
      <c r="AS169" s="65">
        <f t="shared" si="17"/>
        <v>7.1575526788011728E-4</v>
      </c>
    </row>
    <row r="170" spans="1:45">
      <c r="A170" s="69" t="s">
        <v>332</v>
      </c>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v>0.53</v>
      </c>
      <c r="AA170" s="16"/>
      <c r="AB170" s="16"/>
      <c r="AC170" s="16"/>
      <c r="AD170" s="16"/>
      <c r="AE170" s="16"/>
      <c r="AF170" s="16"/>
      <c r="AG170" s="16"/>
      <c r="AH170" s="16"/>
      <c r="AI170" s="16"/>
      <c r="AJ170" s="16"/>
      <c r="AK170" s="16"/>
      <c r="AL170" s="16"/>
      <c r="AM170" s="16"/>
      <c r="AN170" s="16"/>
      <c r="AO170" s="16"/>
      <c r="AP170" s="16"/>
      <c r="AQ170" s="16"/>
      <c r="AR170" s="16">
        <v>0.53</v>
      </c>
      <c r="AS170" s="65">
        <f t="shared" si="17"/>
        <v>5.9552636103055288E-5</v>
      </c>
    </row>
    <row r="171" spans="1:45">
      <c r="A171" s="69" t="s">
        <v>331</v>
      </c>
      <c r="B171" s="16"/>
      <c r="C171" s="16">
        <v>2.5599999999999996</v>
      </c>
      <c r="D171" s="16">
        <v>1.1099999999999999</v>
      </c>
      <c r="E171" s="16"/>
      <c r="F171" s="16"/>
      <c r="G171" s="16"/>
      <c r="H171" s="16"/>
      <c r="I171" s="16"/>
      <c r="J171" s="16">
        <v>0.13</v>
      </c>
      <c r="K171" s="16"/>
      <c r="L171" s="16">
        <v>2.0499999999999998</v>
      </c>
      <c r="M171" s="16">
        <v>5.88</v>
      </c>
      <c r="N171" s="16"/>
      <c r="O171" s="16"/>
      <c r="P171" s="16"/>
      <c r="Q171" s="16"/>
      <c r="R171" s="16">
        <v>0.8</v>
      </c>
      <c r="S171" s="16"/>
      <c r="T171" s="16"/>
      <c r="U171" s="16"/>
      <c r="V171" s="16"/>
      <c r="W171" s="16"/>
      <c r="X171" s="16"/>
      <c r="Y171" s="16"/>
      <c r="Z171" s="16"/>
      <c r="AA171" s="16"/>
      <c r="AB171" s="16"/>
      <c r="AC171" s="16"/>
      <c r="AD171" s="16"/>
      <c r="AE171" s="16"/>
      <c r="AF171" s="16"/>
      <c r="AG171" s="16"/>
      <c r="AH171" s="16">
        <v>10.28</v>
      </c>
      <c r="AI171" s="16"/>
      <c r="AJ171" s="16"/>
      <c r="AK171" s="16"/>
      <c r="AL171" s="16"/>
      <c r="AM171" s="16">
        <v>6.18</v>
      </c>
      <c r="AN171" s="16"/>
      <c r="AO171" s="16"/>
      <c r="AP171" s="16"/>
      <c r="AQ171" s="16">
        <v>3.84</v>
      </c>
      <c r="AR171" s="16">
        <v>32.83</v>
      </c>
      <c r="AS171" s="65">
        <f t="shared" si="17"/>
        <v>3.6888925344590656E-3</v>
      </c>
    </row>
    <row r="172" spans="1:45">
      <c r="A172" s="69" t="s">
        <v>333</v>
      </c>
      <c r="B172" s="16"/>
      <c r="C172" s="16"/>
      <c r="D172" s="16"/>
      <c r="E172" s="16"/>
      <c r="F172" s="16"/>
      <c r="G172" s="16">
        <v>0.16</v>
      </c>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v>0.16</v>
      </c>
      <c r="AS172" s="65">
        <f t="shared" si="17"/>
        <v>1.7978154295261971E-5</v>
      </c>
    </row>
    <row r="173" spans="1:45">
      <c r="A173" s="69" t="s">
        <v>334</v>
      </c>
      <c r="B173" s="16"/>
      <c r="C173" s="16"/>
      <c r="D173" s="16"/>
      <c r="E173" s="16"/>
      <c r="F173" s="16"/>
      <c r="G173" s="16"/>
      <c r="H173" s="16"/>
      <c r="I173" s="16"/>
      <c r="J173" s="16"/>
      <c r="K173" s="16"/>
      <c r="L173" s="16"/>
      <c r="M173" s="16">
        <v>3.2</v>
      </c>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v>3.2</v>
      </c>
      <c r="AS173" s="65">
        <f t="shared" si="17"/>
        <v>3.5956308590523949E-4</v>
      </c>
    </row>
    <row r="174" spans="1:45">
      <c r="A174" s="69" t="s">
        <v>335</v>
      </c>
      <c r="B174" s="16"/>
      <c r="C174" s="16"/>
      <c r="D174" s="16"/>
      <c r="E174" s="16"/>
      <c r="F174" s="16"/>
      <c r="G174" s="16"/>
      <c r="H174" s="16"/>
      <c r="I174" s="16"/>
      <c r="J174" s="16"/>
      <c r="K174" s="16"/>
      <c r="L174" s="16"/>
      <c r="M174" s="16">
        <v>0.98</v>
      </c>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v>0.98</v>
      </c>
      <c r="AS174" s="65">
        <f t="shared" si="17"/>
        <v>1.1011619505847958E-4</v>
      </c>
    </row>
    <row r="175" spans="1:45">
      <c r="A175" s="69" t="s">
        <v>337</v>
      </c>
      <c r="B175" s="16"/>
      <c r="C175" s="16"/>
      <c r="D175" s="16"/>
      <c r="E175" s="16"/>
      <c r="F175" s="16"/>
      <c r="G175" s="16"/>
      <c r="H175" s="16">
        <v>4.04</v>
      </c>
      <c r="I175" s="16"/>
      <c r="J175" s="16">
        <v>0.12</v>
      </c>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v>4.16</v>
      </c>
      <c r="AS175" s="65">
        <f t="shared" si="17"/>
        <v>4.6743201167681131E-4</v>
      </c>
    </row>
    <row r="176" spans="1:45">
      <c r="A176" s="69" t="s">
        <v>342</v>
      </c>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v>1.81</v>
      </c>
      <c r="AA176" s="16"/>
      <c r="AB176" s="16"/>
      <c r="AC176" s="16"/>
      <c r="AD176" s="16"/>
      <c r="AE176" s="16"/>
      <c r="AF176" s="16"/>
      <c r="AG176" s="16"/>
      <c r="AH176" s="16"/>
      <c r="AI176" s="16"/>
      <c r="AJ176" s="16"/>
      <c r="AK176" s="16"/>
      <c r="AL176" s="16"/>
      <c r="AM176" s="16"/>
      <c r="AN176" s="16"/>
      <c r="AO176" s="16"/>
      <c r="AP176" s="16"/>
      <c r="AQ176" s="16"/>
      <c r="AR176" s="16">
        <v>1.81</v>
      </c>
      <c r="AS176" s="48">
        <f t="shared" si="17"/>
        <v>2.0337787046515108E-4</v>
      </c>
    </row>
    <row r="177" spans="1:47" s="11" customFormat="1">
      <c r="A177" s="121" t="s">
        <v>28</v>
      </c>
      <c r="B177" s="28">
        <v>11.89</v>
      </c>
      <c r="C177" s="28">
        <v>62.660000000000004</v>
      </c>
      <c r="D177" s="28">
        <v>2.5</v>
      </c>
      <c r="E177" s="28"/>
      <c r="F177" s="28">
        <v>24.85</v>
      </c>
      <c r="G177" s="28">
        <v>1.62</v>
      </c>
      <c r="H177" s="28">
        <v>0.72</v>
      </c>
      <c r="I177" s="28">
        <v>4.3</v>
      </c>
      <c r="J177" s="28">
        <v>2.1799999999999997</v>
      </c>
      <c r="K177" s="28">
        <v>34.539999999999992</v>
      </c>
      <c r="L177" s="28">
        <v>20.16</v>
      </c>
      <c r="M177" s="28">
        <v>10.02</v>
      </c>
      <c r="N177" s="28">
        <v>9.34</v>
      </c>
      <c r="O177" s="28">
        <v>10.799999999999999</v>
      </c>
      <c r="P177" s="28">
        <v>1.01</v>
      </c>
      <c r="Q177" s="28">
        <v>11.1</v>
      </c>
      <c r="R177" s="28">
        <v>22.88</v>
      </c>
      <c r="S177" s="28">
        <v>0.5</v>
      </c>
      <c r="T177" s="28">
        <v>5.67</v>
      </c>
      <c r="U177" s="28">
        <v>7.58</v>
      </c>
      <c r="V177" s="28"/>
      <c r="W177" s="28">
        <v>3.12</v>
      </c>
      <c r="X177" s="28">
        <v>3.27</v>
      </c>
      <c r="Y177" s="28"/>
      <c r="Z177" s="28">
        <v>10.799999999999999</v>
      </c>
      <c r="AA177" s="28">
        <v>1.55</v>
      </c>
      <c r="AB177" s="28">
        <v>31.830000000000002</v>
      </c>
      <c r="AC177" s="28">
        <v>0.22</v>
      </c>
      <c r="AD177" s="28"/>
      <c r="AE177" s="28">
        <v>0.14000000000000001</v>
      </c>
      <c r="AF177" s="28"/>
      <c r="AG177" s="28"/>
      <c r="AH177" s="28">
        <v>1.4100000000000001</v>
      </c>
      <c r="AI177" s="28"/>
      <c r="AJ177" s="28"/>
      <c r="AK177" s="28">
        <v>11</v>
      </c>
      <c r="AL177" s="28">
        <v>29.18</v>
      </c>
      <c r="AM177" s="28">
        <v>37.800000000000004</v>
      </c>
      <c r="AN177" s="28"/>
      <c r="AO177" s="28">
        <v>2.74</v>
      </c>
      <c r="AP177" s="28"/>
      <c r="AQ177" s="28">
        <v>17.100000000000001</v>
      </c>
      <c r="AR177" s="28">
        <v>394.48000000000008</v>
      </c>
      <c r="AS177" s="223">
        <f t="shared" si="17"/>
        <v>4.4325139414968399E-2</v>
      </c>
      <c r="AT177" s="222"/>
      <c r="AU177" s="222"/>
    </row>
    <row r="178" spans="1:47">
      <c r="A178" s="53" t="s">
        <v>316</v>
      </c>
      <c r="B178" s="54">
        <v>11.89</v>
      </c>
      <c r="C178" s="54">
        <v>350.15</v>
      </c>
      <c r="D178" s="54">
        <v>5.85</v>
      </c>
      <c r="E178" s="54">
        <v>1.07</v>
      </c>
      <c r="F178" s="54">
        <v>469.44</v>
      </c>
      <c r="G178" s="54">
        <v>24.4</v>
      </c>
      <c r="H178" s="54">
        <v>673.18999999999983</v>
      </c>
      <c r="I178" s="54">
        <v>7.57</v>
      </c>
      <c r="J178" s="54">
        <v>24.779999999999998</v>
      </c>
      <c r="K178" s="54">
        <v>104.46</v>
      </c>
      <c r="L178" s="54">
        <v>333.01</v>
      </c>
      <c r="M178" s="54">
        <v>63.050000000000004</v>
      </c>
      <c r="N178" s="54">
        <v>75.160000000000011</v>
      </c>
      <c r="O178" s="54">
        <v>13.959999999999999</v>
      </c>
      <c r="P178" s="54">
        <v>1.01</v>
      </c>
      <c r="Q178" s="54">
        <v>14.219999999999999</v>
      </c>
      <c r="R178" s="54">
        <v>418.39000000000004</v>
      </c>
      <c r="S178" s="54">
        <v>0.5</v>
      </c>
      <c r="T178" s="54">
        <v>16.04</v>
      </c>
      <c r="U178" s="54">
        <v>36.410000000000004</v>
      </c>
      <c r="V178" s="54">
        <v>15.13</v>
      </c>
      <c r="W178" s="54">
        <v>3.12</v>
      </c>
      <c r="X178" s="54">
        <v>5.28</v>
      </c>
      <c r="Y178" s="54">
        <v>1.5</v>
      </c>
      <c r="Z178" s="54">
        <v>61.190000000000005</v>
      </c>
      <c r="AA178" s="54">
        <v>8.1300000000000008</v>
      </c>
      <c r="AB178" s="54">
        <v>48.53</v>
      </c>
      <c r="AC178" s="54">
        <v>0.22</v>
      </c>
      <c r="AD178" s="54">
        <v>11.610000000000001</v>
      </c>
      <c r="AE178" s="54">
        <v>0.14000000000000001</v>
      </c>
      <c r="AF178" s="54">
        <v>1.1599999999999999</v>
      </c>
      <c r="AG178" s="54">
        <v>0.95</v>
      </c>
      <c r="AH178" s="54">
        <v>33.129999999999995</v>
      </c>
      <c r="AI178" s="54">
        <v>1</v>
      </c>
      <c r="AJ178" s="54">
        <v>16.239999999999998</v>
      </c>
      <c r="AK178" s="54">
        <v>21.68</v>
      </c>
      <c r="AL178" s="54">
        <v>82.12</v>
      </c>
      <c r="AM178" s="54">
        <v>56.040000000000006</v>
      </c>
      <c r="AN178" s="54">
        <v>82.4</v>
      </c>
      <c r="AO178" s="54">
        <v>2.74</v>
      </c>
      <c r="AP178" s="54">
        <v>5.05</v>
      </c>
      <c r="AQ178" s="54">
        <v>113.28999999999999</v>
      </c>
      <c r="AR178" s="54">
        <v>3215.1999999999989</v>
      </c>
    </row>
    <row r="179" spans="1:47" ht="26.25">
      <c r="A179" s="137" t="s">
        <v>405</v>
      </c>
      <c r="B179" s="162">
        <f>IFERROR(B177/B178,"")</f>
        <v>1</v>
      </c>
      <c r="C179" s="162">
        <f t="shared" ref="C179" si="18">IFERROR(C177/C178,"")</f>
        <v>0.17895187776667146</v>
      </c>
      <c r="D179" s="162">
        <f t="shared" ref="D179" si="19">IFERROR(D177/D178,"")</f>
        <v>0.42735042735042739</v>
      </c>
      <c r="E179" s="162">
        <f t="shared" ref="E179" si="20">IFERROR(E177/E178,"")</f>
        <v>0</v>
      </c>
      <c r="F179" s="162">
        <f t="shared" ref="F179" si="21">IFERROR(F177/F178,"")</f>
        <v>5.2935412406271302E-2</v>
      </c>
      <c r="G179" s="162">
        <f t="shared" ref="G179" si="22">IFERROR(G177/G178,"")</f>
        <v>6.6393442622950827E-2</v>
      </c>
      <c r="H179" s="162">
        <f t="shared" ref="H179" si="23">IFERROR(H177/H178,"")</f>
        <v>1.0695346039008306E-3</v>
      </c>
      <c r="I179" s="162">
        <f t="shared" ref="I179" si="24">IFERROR(I177/I178,"")</f>
        <v>0.56803170409511228</v>
      </c>
      <c r="J179" s="162">
        <f t="shared" ref="J179" si="25">IFERROR(J177/J178,"")</f>
        <v>8.7974172719935434E-2</v>
      </c>
      <c r="K179" s="162">
        <f t="shared" ref="K179" si="26">IFERROR(K177/K178,"")</f>
        <v>0.33065288148573613</v>
      </c>
      <c r="L179" s="162">
        <f t="shared" ref="L179" si="27">IFERROR(L177/L178,"")</f>
        <v>6.0538722560884058E-2</v>
      </c>
      <c r="M179" s="162">
        <f t="shared" ref="M179" si="28">IFERROR(M177/M178,"")</f>
        <v>0.15892149088025376</v>
      </c>
      <c r="N179" s="162">
        <f t="shared" ref="N179" si="29">IFERROR(N177/N178,"")</f>
        <v>0.12426822778073442</v>
      </c>
      <c r="O179" s="162">
        <f t="shared" ref="O179" si="30">IFERROR(O177/O178,"")</f>
        <v>0.77363896848137537</v>
      </c>
      <c r="P179" s="162">
        <f t="shared" ref="P179" si="31">IFERROR(P177/P178,"")</f>
        <v>1</v>
      </c>
      <c r="Q179" s="162">
        <f t="shared" ref="Q179" si="32">IFERROR(Q177/Q178,"")</f>
        <v>0.78059071729957807</v>
      </c>
      <c r="R179" s="162">
        <f t="shared" ref="R179" si="33">IFERROR(R177/R178,"")</f>
        <v>5.4685819450751683E-2</v>
      </c>
      <c r="S179" s="162">
        <f t="shared" ref="S179" si="34">IFERROR(S177/S178,"")</f>
        <v>1</v>
      </c>
      <c r="T179" s="162">
        <f t="shared" ref="T179" si="35">IFERROR(T177/T178,"")</f>
        <v>0.35349127182044887</v>
      </c>
      <c r="U179" s="162">
        <f t="shared" ref="U179" si="36">IFERROR(U177/U178,"")</f>
        <v>0.20818456468003294</v>
      </c>
      <c r="V179" s="162">
        <f t="shared" ref="V179" si="37">IFERROR(V177/V178,"")</f>
        <v>0</v>
      </c>
      <c r="W179" s="162">
        <f t="shared" ref="W179" si="38">IFERROR(W177/W178,"")</f>
        <v>1</v>
      </c>
      <c r="X179" s="162">
        <f t="shared" ref="X179" si="39">IFERROR(X177/X178,"")</f>
        <v>0.61931818181818177</v>
      </c>
      <c r="Y179" s="162">
        <f t="shared" ref="Y179" si="40">IFERROR(Y177/Y178,"")</f>
        <v>0</v>
      </c>
      <c r="Z179" s="162">
        <f t="shared" ref="Z179" si="41">IFERROR(Z177/Z178,"")</f>
        <v>0.1764994280111129</v>
      </c>
      <c r="AA179" s="162">
        <f t="shared" ref="AA179" si="42">IFERROR(AA177/AA178,"")</f>
        <v>0.19065190651906519</v>
      </c>
      <c r="AB179" s="162">
        <f t="shared" ref="AB179" si="43">IFERROR(AB177/AB178,"")</f>
        <v>0.65588295899443649</v>
      </c>
      <c r="AC179" s="162">
        <f t="shared" ref="AC179" si="44">IFERROR(AC177/AC178,"")</f>
        <v>1</v>
      </c>
      <c r="AD179" s="162">
        <f t="shared" ref="AD179" si="45">IFERROR(AD177/AD178,"")</f>
        <v>0</v>
      </c>
      <c r="AE179" s="162">
        <f t="shared" ref="AE179" si="46">IFERROR(AE177/AE178,"")</f>
        <v>1</v>
      </c>
      <c r="AF179" s="162">
        <f t="shared" ref="AF179" si="47">IFERROR(AF177/AF178,"")</f>
        <v>0</v>
      </c>
      <c r="AG179" s="162">
        <f t="shared" ref="AG179" si="48">IFERROR(AG177/AG178,"")</f>
        <v>0</v>
      </c>
      <c r="AH179" s="162">
        <f t="shared" ref="AH179" si="49">IFERROR(AH177/AH178,"")</f>
        <v>4.2559613643223672E-2</v>
      </c>
      <c r="AI179" s="162">
        <f t="shared" ref="AI179" si="50">IFERROR(AI177/AI178,"")</f>
        <v>0</v>
      </c>
      <c r="AJ179" s="162">
        <f t="shared" ref="AJ179" si="51">IFERROR(AJ177/AJ178,"")</f>
        <v>0</v>
      </c>
      <c r="AK179" s="162">
        <f t="shared" ref="AK179" si="52">IFERROR(AK177/AK178,"")</f>
        <v>0.50738007380073802</v>
      </c>
      <c r="AL179" s="162">
        <f t="shared" ref="AL179" si="53">IFERROR(AL177/AL178,"")</f>
        <v>0.35533365806137357</v>
      </c>
      <c r="AM179" s="162">
        <f t="shared" ref="AM179" si="54">IFERROR(AM177/AM178,"")</f>
        <v>0.67451820128479656</v>
      </c>
      <c r="AN179" s="162">
        <f t="shared" ref="AN179" si="55">IFERROR(AN177/AN178,"")</f>
        <v>0</v>
      </c>
      <c r="AO179" s="162">
        <f t="shared" ref="AO179" si="56">IFERROR(AO177/AO178,"")</f>
        <v>1</v>
      </c>
      <c r="AP179" s="162">
        <f t="shared" ref="AP179" si="57">IFERROR(AP177/AP178,"")</f>
        <v>0</v>
      </c>
      <c r="AQ179" s="162">
        <f t="shared" ref="AQ179" si="58">IFERROR(AQ177/AQ178,"")</f>
        <v>0.15094006531909263</v>
      </c>
      <c r="AR179" s="162">
        <f t="shared" ref="AR179" si="59">IFERROR(AR177/AR178,"")</f>
        <v>0.12269221199303315</v>
      </c>
      <c r="AS179" t="str">
        <f t="shared" ref="AS179" si="60">IFERROR(AS177/AS178,"")</f>
        <v/>
      </c>
      <c r="AT179" t="str">
        <f t="shared" ref="AT179" si="61">IFERROR(AT177/AT178,"")</f>
        <v/>
      </c>
      <c r="AU179" t="str">
        <f t="shared" ref="AU179" si="62">IFERROR(AU177/AU178,"")</f>
        <v/>
      </c>
    </row>
    <row r="180" spans="1:47" ht="26.25">
      <c r="A180" s="216" t="s">
        <v>443</v>
      </c>
      <c r="B180" s="217">
        <f>IFERROR(B178/$AR$178,"")</f>
        <v>3.6980592187111235E-3</v>
      </c>
      <c r="C180" s="217">
        <f t="shared" ref="C180:AQ180" si="63">IFERROR(C178/$AR$178,"")</f>
        <v>0.10890457825329687</v>
      </c>
      <c r="D180" s="217">
        <f t="shared" si="63"/>
        <v>1.8194824583229665E-3</v>
      </c>
      <c r="E180" s="217">
        <f t="shared" si="63"/>
        <v>3.3279422741975628E-4</v>
      </c>
      <c r="F180" s="217">
        <f t="shared" si="63"/>
        <v>0.14600646927096297</v>
      </c>
      <c r="G180" s="217">
        <f t="shared" si="63"/>
        <v>7.5889524757402358E-3</v>
      </c>
      <c r="H180" s="217">
        <f t="shared" si="63"/>
        <v>0.20937733266981837</v>
      </c>
      <c r="I180" s="217">
        <f t="shared" si="63"/>
        <v>2.3544414033341635E-3</v>
      </c>
      <c r="J180" s="217">
        <f t="shared" si="63"/>
        <v>7.707141079870616E-3</v>
      </c>
      <c r="K180" s="217">
        <f t="shared" si="63"/>
        <v>3.2489425230156764E-2</v>
      </c>
      <c r="L180" s="217">
        <f t="shared" si="63"/>
        <v>0.10357365016173181</v>
      </c>
      <c r="M180" s="217">
        <f t="shared" si="63"/>
        <v>1.960997760636975E-2</v>
      </c>
      <c r="N180" s="217">
        <f t="shared" si="63"/>
        <v>2.3376461806419519E-2</v>
      </c>
      <c r="O180" s="217">
        <f t="shared" si="63"/>
        <v>4.3418760885792496E-3</v>
      </c>
      <c r="P180" s="217">
        <f t="shared" si="63"/>
        <v>3.1413286887285404E-4</v>
      </c>
      <c r="Q180" s="217">
        <f t="shared" si="63"/>
        <v>4.422741975615826E-3</v>
      </c>
      <c r="R180" s="217">
        <f t="shared" si="63"/>
        <v>0.13012876337397369</v>
      </c>
      <c r="S180" s="217">
        <f t="shared" si="63"/>
        <v>1.5551132122418519E-4</v>
      </c>
      <c r="T180" s="217">
        <f t="shared" si="63"/>
        <v>4.98880318487186E-3</v>
      </c>
      <c r="U180" s="217">
        <f t="shared" si="63"/>
        <v>1.1324334411545166E-2</v>
      </c>
      <c r="V180" s="217">
        <f t="shared" si="63"/>
        <v>4.7057725802438439E-3</v>
      </c>
      <c r="W180" s="217">
        <f t="shared" si="63"/>
        <v>9.7039064443891555E-4</v>
      </c>
      <c r="X180" s="217">
        <f t="shared" si="63"/>
        <v>1.6421995521273955E-3</v>
      </c>
      <c r="Y180" s="217">
        <f t="shared" si="63"/>
        <v>4.6653396367255553E-4</v>
      </c>
      <c r="Z180" s="217">
        <f t="shared" si="63"/>
        <v>1.9031475491415782E-2</v>
      </c>
      <c r="AA180" s="217">
        <f t="shared" si="63"/>
        <v>2.5286140831052512E-3</v>
      </c>
      <c r="AB180" s="217">
        <f t="shared" si="63"/>
        <v>1.5093928838019414E-2</v>
      </c>
      <c r="AC180" s="217">
        <f t="shared" si="63"/>
        <v>6.8424981338641473E-5</v>
      </c>
      <c r="AD180" s="217">
        <f t="shared" si="63"/>
        <v>3.6109728788255801E-3</v>
      </c>
      <c r="AE180" s="217">
        <f t="shared" si="63"/>
        <v>4.354316994277185E-5</v>
      </c>
      <c r="AF180" s="217">
        <f t="shared" si="63"/>
        <v>3.6078626524010959E-4</v>
      </c>
      <c r="AG180" s="217">
        <f t="shared" si="63"/>
        <v>2.954715103259518E-4</v>
      </c>
      <c r="AH180" s="217">
        <f t="shared" si="63"/>
        <v>1.0304180144314508E-2</v>
      </c>
      <c r="AI180" s="217">
        <f t="shared" si="63"/>
        <v>3.1102264244837037E-4</v>
      </c>
      <c r="AJ180" s="217">
        <f t="shared" si="63"/>
        <v>5.0510077133615336E-3</v>
      </c>
      <c r="AK180" s="217">
        <f t="shared" si="63"/>
        <v>6.7429708882806687E-3</v>
      </c>
      <c r="AL180" s="217">
        <f t="shared" si="63"/>
        <v>2.5541179397860176E-2</v>
      </c>
      <c r="AM180" s="217">
        <f t="shared" si="63"/>
        <v>1.7429708882806677E-2</v>
      </c>
      <c r="AN180" s="217">
        <f t="shared" si="63"/>
        <v>2.5628265737745719E-2</v>
      </c>
      <c r="AO180" s="217">
        <f t="shared" si="63"/>
        <v>8.5220204030853487E-4</v>
      </c>
      <c r="AP180" s="217">
        <f t="shared" si="63"/>
        <v>1.5706643443642702E-3</v>
      </c>
      <c r="AQ180" s="217">
        <f t="shared" si="63"/>
        <v>3.5235755162975876E-2</v>
      </c>
      <c r="AR180" s="217" t="str">
        <f t="shared" ref="AR180" si="64">IFERROR(AR178/$AU$178,"")</f>
        <v/>
      </c>
    </row>
    <row r="184" spans="1:47" ht="18.75">
      <c r="A184" s="3" t="s">
        <v>458</v>
      </c>
    </row>
    <row r="187" spans="1:47" ht="24.75">
      <c r="A187" t="s">
        <v>134</v>
      </c>
      <c r="B187" s="224" t="s">
        <v>455</v>
      </c>
      <c r="C187" s="224" t="s">
        <v>454</v>
      </c>
    </row>
    <row r="188" spans="1:47">
      <c r="A188" t="s">
        <v>3</v>
      </c>
      <c r="B188">
        <v>626.01</v>
      </c>
      <c r="C188">
        <v>673.18999999999983</v>
      </c>
    </row>
    <row r="189" spans="1:47">
      <c r="A189" t="s">
        <v>37</v>
      </c>
      <c r="B189">
        <v>581.53</v>
      </c>
      <c r="C189">
        <v>469.44</v>
      </c>
    </row>
    <row r="190" spans="1:47">
      <c r="A190" t="s">
        <v>43</v>
      </c>
      <c r="B190">
        <v>103.77000000000001</v>
      </c>
      <c r="C190">
        <v>418.39000000000004</v>
      </c>
    </row>
    <row r="191" spans="1:47">
      <c r="A191" t="s">
        <v>0</v>
      </c>
      <c r="B191">
        <v>479.96000000000004</v>
      </c>
      <c r="C191">
        <v>350.15</v>
      </c>
    </row>
    <row r="192" spans="1:47">
      <c r="A192" t="s">
        <v>5</v>
      </c>
      <c r="B192">
        <v>15.39</v>
      </c>
      <c r="C192">
        <v>333.01</v>
      </c>
    </row>
    <row r="193" spans="1:3">
      <c r="A193" t="s">
        <v>16</v>
      </c>
      <c r="B193">
        <v>106.97</v>
      </c>
      <c r="C193">
        <v>113.28999999999999</v>
      </c>
    </row>
    <row r="194" spans="1:3">
      <c r="A194" t="s">
        <v>88</v>
      </c>
      <c r="B194">
        <v>102.34</v>
      </c>
      <c r="C194">
        <v>104.46</v>
      </c>
    </row>
    <row r="195" spans="1:3">
      <c r="A195" t="s">
        <v>14</v>
      </c>
      <c r="B195">
        <v>123.93999999999998</v>
      </c>
      <c r="C195">
        <v>82.4</v>
      </c>
    </row>
    <row r="196" spans="1:3">
      <c r="A196" t="s">
        <v>13</v>
      </c>
      <c r="B196">
        <v>210.41</v>
      </c>
      <c r="C196">
        <v>82.12</v>
      </c>
    </row>
    <row r="197" spans="1:3">
      <c r="A197" t="s">
        <v>62</v>
      </c>
      <c r="B197">
        <v>311.31</v>
      </c>
      <c r="C197">
        <v>75.160000000000011</v>
      </c>
    </row>
    <row r="198" spans="1:3">
      <c r="A198" t="s">
        <v>40</v>
      </c>
      <c r="B198">
        <v>186.98</v>
      </c>
      <c r="C198">
        <v>63.050000000000004</v>
      </c>
    </row>
    <row r="199" spans="1:3">
      <c r="A199" t="s">
        <v>45</v>
      </c>
      <c r="B199">
        <v>226.58</v>
      </c>
      <c r="C199">
        <v>61.190000000000005</v>
      </c>
    </row>
    <row r="200" spans="1:3">
      <c r="A200" t="s">
        <v>48</v>
      </c>
      <c r="B200">
        <v>481.7999999999999</v>
      </c>
      <c r="C200">
        <v>56.040000000000006</v>
      </c>
    </row>
    <row r="201" spans="1:3">
      <c r="A201" t="s">
        <v>10</v>
      </c>
      <c r="B201">
        <v>118.42999999999999</v>
      </c>
      <c r="C201">
        <v>48.53</v>
      </c>
    </row>
    <row r="202" spans="1:3">
      <c r="A202" t="s">
        <v>7</v>
      </c>
      <c r="B202">
        <v>132.19999999999999</v>
      </c>
      <c r="C202">
        <v>36.410000000000004</v>
      </c>
    </row>
    <row r="203" spans="1:3">
      <c r="A203" t="s">
        <v>67</v>
      </c>
      <c r="B203">
        <v>5.04</v>
      </c>
      <c r="C203">
        <v>33.129999999999995</v>
      </c>
    </row>
    <row r="204" spans="1:3">
      <c r="A204" t="s">
        <v>4</v>
      </c>
      <c r="B204">
        <v>108.65999999999998</v>
      </c>
      <c r="C204">
        <v>24.779999999999998</v>
      </c>
    </row>
    <row r="205" spans="1:3">
      <c r="A205" t="s">
        <v>38</v>
      </c>
      <c r="B205">
        <v>145.17999999999998</v>
      </c>
      <c r="C205">
        <v>24.4</v>
      </c>
    </row>
    <row r="206" spans="1:3">
      <c r="A206" t="s">
        <v>12</v>
      </c>
      <c r="B206">
        <v>104.38999999999999</v>
      </c>
      <c r="C206">
        <v>21.68</v>
      </c>
    </row>
    <row r="207" spans="1:3">
      <c r="A207" t="s">
        <v>11</v>
      </c>
      <c r="B207">
        <v>16.239999999999998</v>
      </c>
      <c r="C207">
        <v>16.239999999999998</v>
      </c>
    </row>
    <row r="208" spans="1:3">
      <c r="A208" t="s">
        <v>65</v>
      </c>
      <c r="B208">
        <v>72.31</v>
      </c>
      <c r="C208">
        <v>16.04</v>
      </c>
    </row>
    <row r="209" spans="1:3">
      <c r="A209" t="s">
        <v>8</v>
      </c>
      <c r="B209">
        <v>3.5400000000000005</v>
      </c>
      <c r="C209">
        <v>15.13</v>
      </c>
    </row>
    <row r="210" spans="1:3">
      <c r="A210" t="s">
        <v>63</v>
      </c>
      <c r="B210">
        <v>5.0600000000000005</v>
      </c>
      <c r="C210">
        <v>14.219999999999999</v>
      </c>
    </row>
    <row r="211" spans="1:3">
      <c r="A211" t="s">
        <v>41</v>
      </c>
      <c r="B211">
        <v>20.159999999999997</v>
      </c>
      <c r="C211">
        <v>13.959999999999999</v>
      </c>
    </row>
    <row r="212" spans="1:3">
      <c r="A212" t="s">
        <v>35</v>
      </c>
      <c r="B212">
        <v>8.4799999999999969</v>
      </c>
      <c r="C212">
        <v>11.89</v>
      </c>
    </row>
    <row r="213" spans="1:3">
      <c r="A213" t="s">
        <v>90</v>
      </c>
      <c r="B213">
        <v>4.2</v>
      </c>
      <c r="C213">
        <v>11.610000000000001</v>
      </c>
    </row>
    <row r="214" spans="1:3">
      <c r="A214" t="s">
        <v>66</v>
      </c>
      <c r="B214">
        <v>83.25</v>
      </c>
      <c r="C214">
        <v>8.1300000000000008</v>
      </c>
    </row>
    <row r="215" spans="1:3">
      <c r="A215" t="s">
        <v>61</v>
      </c>
      <c r="B215">
        <v>3.64</v>
      </c>
      <c r="C215">
        <v>7.57</v>
      </c>
    </row>
    <row r="216" spans="1:3">
      <c r="A216" t="s">
        <v>1</v>
      </c>
      <c r="B216">
        <v>23.069999999999997</v>
      </c>
      <c r="C216">
        <v>5.85</v>
      </c>
    </row>
    <row r="217" spans="1:3">
      <c r="A217" t="s">
        <v>44</v>
      </c>
      <c r="B217">
        <v>8.2100000000000009</v>
      </c>
      <c r="C217">
        <v>5.28</v>
      </c>
    </row>
    <row r="218" spans="1:3">
      <c r="A218" t="s">
        <v>15</v>
      </c>
      <c r="B218">
        <v>7.4</v>
      </c>
      <c r="C218">
        <v>5.05</v>
      </c>
    </row>
    <row r="219" spans="1:3">
      <c r="A219" t="s">
        <v>9</v>
      </c>
      <c r="B219">
        <v>0.64</v>
      </c>
      <c r="C219">
        <v>3.12</v>
      </c>
    </row>
    <row r="220" spans="1:3">
      <c r="A220" t="s">
        <v>49</v>
      </c>
      <c r="B220">
        <v>2.1</v>
      </c>
      <c r="C220">
        <v>2.74</v>
      </c>
    </row>
    <row r="221" spans="1:3">
      <c r="A221" t="s">
        <v>89</v>
      </c>
      <c r="B221">
        <v>1.4</v>
      </c>
      <c r="C221">
        <v>1.5</v>
      </c>
    </row>
    <row r="222" spans="1:3">
      <c r="A222" t="s">
        <v>91</v>
      </c>
      <c r="B222">
        <v>1.22</v>
      </c>
      <c r="C222">
        <v>1.1599999999999999</v>
      </c>
    </row>
    <row r="223" spans="1:3">
      <c r="A223" t="s">
        <v>87</v>
      </c>
      <c r="B223">
        <v>2.4500000000000002</v>
      </c>
      <c r="C223">
        <v>1.07</v>
      </c>
    </row>
    <row r="224" spans="1:3">
      <c r="A224" t="s">
        <v>42</v>
      </c>
      <c r="B224">
        <v>59.299999999999983</v>
      </c>
      <c r="C224">
        <v>1.01</v>
      </c>
    </row>
    <row r="225" spans="1:3">
      <c r="A225" t="s">
        <v>114</v>
      </c>
      <c r="B225">
        <v>4.49</v>
      </c>
      <c r="C225">
        <v>1</v>
      </c>
    </row>
    <row r="226" spans="1:3">
      <c r="A226" t="s">
        <v>113</v>
      </c>
      <c r="B226">
        <v>0.59</v>
      </c>
      <c r="C226">
        <v>0.95</v>
      </c>
    </row>
    <row r="227" spans="1:3">
      <c r="A227" t="s">
        <v>64</v>
      </c>
      <c r="B227">
        <v>2.0499999999999998</v>
      </c>
      <c r="C227">
        <v>0.5</v>
      </c>
    </row>
    <row r="228" spans="1:3">
      <c r="A228" t="s">
        <v>46</v>
      </c>
      <c r="B228">
        <v>0.63</v>
      </c>
      <c r="C228">
        <v>0.22</v>
      </c>
    </row>
    <row r="229" spans="1:3">
      <c r="A229" t="s">
        <v>47</v>
      </c>
      <c r="B229">
        <v>1.81</v>
      </c>
      <c r="C229">
        <v>0.14000000000000001</v>
      </c>
    </row>
    <row r="230" spans="1:3">
      <c r="A230" t="s">
        <v>34</v>
      </c>
      <c r="B230">
        <v>1.05</v>
      </c>
    </row>
    <row r="231" spans="1:3">
      <c r="A231" t="s">
        <v>60</v>
      </c>
      <c r="B231">
        <v>11.05</v>
      </c>
    </row>
    <row r="232" spans="1:3">
      <c r="A232" t="s">
        <v>36</v>
      </c>
      <c r="B232">
        <v>0.17</v>
      </c>
    </row>
    <row r="233" spans="1:3">
      <c r="A233" t="s">
        <v>6</v>
      </c>
      <c r="B233">
        <v>55.41</v>
      </c>
    </row>
    <row r="234" spans="1:3">
      <c r="A234" t="s">
        <v>136</v>
      </c>
      <c r="B234">
        <v>4554.5699999999988</v>
      </c>
      <c r="C234">
        <v>3215.1999999999989</v>
      </c>
    </row>
  </sheetData>
  <sortState ref="A188:C233">
    <sortCondition descending="1" ref="C188:C233"/>
  </sortState>
  <conditionalFormatting sqref="Y10:Y70">
    <cfRule type="top10" dxfId="9" priority="8" rank="1"/>
  </conditionalFormatting>
  <conditionalFormatting sqref="AS139:AS176">
    <cfRule type="top10" dxfId="8" priority="11" rank="1"/>
  </conditionalFormatting>
  <conditionalFormatting sqref="B180:AR180">
    <cfRule type="top10" dxfId="7" priority="3" rank="3"/>
  </conditionalFormatting>
  <conditionalFormatting sqref="B133:AT133">
    <cfRule type="top10" dxfId="6" priority="2" rank="3"/>
  </conditionalFormatting>
  <conditionalFormatting sqref="B180:AR180">
    <cfRule type="top10" dxfId="5" priority="1" rank="3"/>
  </conditionalFormatting>
  <hyperlinks>
    <hyperlink ref="C2" location="NOGALES!A7" display="DESGLOSE POR VARIEDAD Y EDAD DE LAS PLANTACIONES."/>
    <hyperlink ref="H7" location="NOGALES!AA7" display="Gráfico de distribución de edades"/>
    <hyperlink ref="C3" location="NOGALES!A76" display="DESGLOSE POR VARIEDADES SUPERFICIES PLANTADAS HASTA 2014 (mayor o igual de 6 años en 2020) - En producción."/>
    <hyperlink ref="C4" location="NOGALES!A136" display="DESGLOSE POR VARIEDADES EN PLANTACIONES JÓVENES desde 2015 a 2019 - PROVINCIAL"/>
    <hyperlink ref="C5" location="NOGALES!A184" display="RANKING PROVINCIAS SEGÚN PLANTACIONES MENORES DE 4 AÑOS."/>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1:Z112"/>
  <sheetViews>
    <sheetView showGridLines="0" tabSelected="1" topLeftCell="A79" workbookViewId="0">
      <selection activeCell="A112" sqref="A112:XFD112"/>
    </sheetView>
  </sheetViews>
  <sheetFormatPr baseColWidth="10" defaultRowHeight="15"/>
  <cols>
    <col min="1" max="1" width="21" customWidth="1"/>
    <col min="25" max="25" width="11.5703125" bestFit="1" customWidth="1"/>
  </cols>
  <sheetData>
    <row r="1" spans="1:25" ht="18.75">
      <c r="A1" s="46" t="s">
        <v>464</v>
      </c>
      <c r="Y1" s="4"/>
    </row>
    <row r="2" spans="1:25">
      <c r="A2" t="s">
        <v>444</v>
      </c>
      <c r="C2" s="93" t="s">
        <v>467</v>
      </c>
      <c r="Y2" s="4"/>
    </row>
    <row r="3" spans="1:25">
      <c r="C3" s="93" t="s">
        <v>466</v>
      </c>
      <c r="Y3" s="4"/>
    </row>
    <row r="4" spans="1:25">
      <c r="C4" s="93"/>
      <c r="Y4" s="4"/>
    </row>
    <row r="5" spans="1:25">
      <c r="C5" s="93"/>
      <c r="Y5" s="4"/>
    </row>
    <row r="6" spans="1:25" ht="18.75">
      <c r="A6" s="46" t="s">
        <v>465</v>
      </c>
    </row>
    <row r="8" spans="1:25" s="62" customFormat="1" ht="30">
      <c r="A8" s="58" t="s">
        <v>127</v>
      </c>
      <c r="B8" s="58">
        <v>1999</v>
      </c>
      <c r="C8" s="58">
        <v>2000</v>
      </c>
      <c r="D8" s="58">
        <v>2001</v>
      </c>
      <c r="E8" s="58">
        <v>2002</v>
      </c>
      <c r="F8" s="58">
        <v>2003</v>
      </c>
      <c r="G8" s="58">
        <v>2004</v>
      </c>
      <c r="H8" s="58">
        <v>2005</v>
      </c>
      <c r="I8" s="58">
        <v>2006</v>
      </c>
      <c r="J8" s="58">
        <v>2007</v>
      </c>
      <c r="K8" s="58">
        <v>2008</v>
      </c>
      <c r="L8" s="58">
        <v>2009</v>
      </c>
      <c r="M8" s="58">
        <v>2010</v>
      </c>
      <c r="N8" s="58">
        <v>2011</v>
      </c>
      <c r="O8" s="58">
        <v>2012</v>
      </c>
      <c r="P8" s="58">
        <v>2013</v>
      </c>
      <c r="Q8" s="58">
        <v>2014</v>
      </c>
      <c r="R8" s="58">
        <v>2015</v>
      </c>
      <c r="S8" s="58">
        <v>2016</v>
      </c>
      <c r="T8" s="58">
        <v>2017</v>
      </c>
      <c r="U8" s="58">
        <v>2018</v>
      </c>
      <c r="V8" s="58">
        <v>2019</v>
      </c>
      <c r="W8" s="59" t="s">
        <v>132</v>
      </c>
      <c r="X8" s="60" t="s">
        <v>17</v>
      </c>
      <c r="Y8" s="61" t="s">
        <v>59</v>
      </c>
    </row>
    <row r="9" spans="1:25">
      <c r="A9" s="14" t="s">
        <v>270</v>
      </c>
      <c r="B9" s="16">
        <v>106.54000000000002</v>
      </c>
      <c r="C9" s="16">
        <v>29.820000000000004</v>
      </c>
      <c r="D9" s="16"/>
      <c r="E9" s="16">
        <v>2.08</v>
      </c>
      <c r="F9" s="16">
        <v>5.21</v>
      </c>
      <c r="G9" s="16">
        <v>0.58000000000000007</v>
      </c>
      <c r="H9" s="16">
        <v>3.02</v>
      </c>
      <c r="I9" s="16">
        <v>2.23</v>
      </c>
      <c r="J9" s="16">
        <v>0.71000000000000008</v>
      </c>
      <c r="K9" s="16">
        <v>1.25</v>
      </c>
      <c r="L9" s="16">
        <v>2.33</v>
      </c>
      <c r="M9" s="16">
        <v>7.9799999999999995</v>
      </c>
      <c r="N9" s="16">
        <v>2.89</v>
      </c>
      <c r="O9" s="16">
        <v>1.55</v>
      </c>
      <c r="P9" s="16">
        <v>1.72</v>
      </c>
      <c r="Q9" s="16">
        <v>3.78</v>
      </c>
      <c r="R9" s="16">
        <v>6.1</v>
      </c>
      <c r="S9" s="16">
        <v>5.3599999999999994</v>
      </c>
      <c r="T9" s="16">
        <v>5.0200000000000005</v>
      </c>
      <c r="U9" s="16">
        <v>5.09</v>
      </c>
      <c r="V9" s="16">
        <v>5.03</v>
      </c>
      <c r="W9" s="16"/>
      <c r="X9" s="16">
        <v>198.29000000000005</v>
      </c>
      <c r="Y9" s="231">
        <f t="shared" ref="Y9:Y54" si="0">X9/$X$56</f>
        <v>2.1722555130747234E-2</v>
      </c>
    </row>
    <row r="10" spans="1:25">
      <c r="A10" s="14" t="s">
        <v>284</v>
      </c>
      <c r="B10" s="16">
        <v>53.410000000000011</v>
      </c>
      <c r="C10" s="16"/>
      <c r="D10" s="16"/>
      <c r="E10" s="16">
        <v>0.68</v>
      </c>
      <c r="F10" s="16"/>
      <c r="G10" s="16">
        <v>0.01</v>
      </c>
      <c r="H10" s="16">
        <v>0.28999999999999998</v>
      </c>
      <c r="I10" s="16">
        <v>16.239999999999998</v>
      </c>
      <c r="J10" s="16"/>
      <c r="K10" s="16"/>
      <c r="L10" s="16">
        <v>0.31</v>
      </c>
      <c r="M10" s="16">
        <v>0.31</v>
      </c>
      <c r="N10" s="16"/>
      <c r="O10" s="16"/>
      <c r="P10" s="16"/>
      <c r="Q10" s="16">
        <v>0.63000000000000012</v>
      </c>
      <c r="R10" s="16">
        <v>0.52</v>
      </c>
      <c r="S10" s="16">
        <v>0.03</v>
      </c>
      <c r="T10" s="16">
        <v>0.51</v>
      </c>
      <c r="U10" s="16">
        <v>0.03</v>
      </c>
      <c r="V10" s="16">
        <v>2.33</v>
      </c>
      <c r="W10" s="16">
        <v>0.21</v>
      </c>
      <c r="X10" s="16">
        <v>75.510000000000005</v>
      </c>
      <c r="Y10" s="231">
        <f t="shared" si="0"/>
        <v>8.2720769475148701E-3</v>
      </c>
    </row>
    <row r="11" spans="1:25">
      <c r="A11" s="14" t="s">
        <v>289</v>
      </c>
      <c r="B11" s="16">
        <v>0.01</v>
      </c>
      <c r="C11" s="16">
        <v>0.59</v>
      </c>
      <c r="D11" s="16"/>
      <c r="E11" s="16"/>
      <c r="F11" s="16"/>
      <c r="G11" s="16"/>
      <c r="H11" s="16"/>
      <c r="I11" s="16"/>
      <c r="J11" s="16"/>
      <c r="K11" s="16"/>
      <c r="L11" s="16"/>
      <c r="M11" s="16"/>
      <c r="N11" s="16"/>
      <c r="O11" s="16"/>
      <c r="P11" s="16"/>
      <c r="Q11" s="16"/>
      <c r="R11" s="16"/>
      <c r="S11" s="16"/>
      <c r="T11" s="16"/>
      <c r="U11" s="16">
        <v>0.49</v>
      </c>
      <c r="V11" s="16"/>
      <c r="W11" s="16">
        <v>0.12</v>
      </c>
      <c r="X11" s="16">
        <v>1.21</v>
      </c>
      <c r="Y11" s="231">
        <f t="shared" si="0"/>
        <v>1.3255480209896689E-4</v>
      </c>
    </row>
    <row r="12" spans="1:25">
      <c r="A12" s="14" t="s">
        <v>294</v>
      </c>
      <c r="B12" s="16">
        <v>25.47</v>
      </c>
      <c r="C12" s="16">
        <v>0.91</v>
      </c>
      <c r="D12" s="16">
        <v>0.2</v>
      </c>
      <c r="E12" s="16"/>
      <c r="F12" s="16"/>
      <c r="G12" s="16"/>
      <c r="H12" s="16">
        <v>0.56999999999999995</v>
      </c>
      <c r="I12" s="16"/>
      <c r="J12" s="16"/>
      <c r="K12" s="16">
        <v>1.51</v>
      </c>
      <c r="L12" s="16"/>
      <c r="M12" s="16">
        <v>0.03</v>
      </c>
      <c r="N12" s="16">
        <v>0.56000000000000005</v>
      </c>
      <c r="O12" s="16"/>
      <c r="P12" s="16">
        <v>0.18</v>
      </c>
      <c r="Q12" s="16"/>
      <c r="R12" s="16">
        <v>2.97</v>
      </c>
      <c r="S12" s="16">
        <v>1.52</v>
      </c>
      <c r="T12" s="16">
        <v>1.33</v>
      </c>
      <c r="U12" s="16">
        <v>1.43</v>
      </c>
      <c r="V12" s="16">
        <v>0.5</v>
      </c>
      <c r="W12" s="16">
        <v>0.82000000000000006</v>
      </c>
      <c r="X12" s="16">
        <v>38</v>
      </c>
      <c r="Y12" s="231">
        <f t="shared" si="0"/>
        <v>4.1628780824468949E-3</v>
      </c>
    </row>
    <row r="13" spans="1:25">
      <c r="A13" s="14" t="s">
        <v>303</v>
      </c>
      <c r="B13" s="16">
        <v>11.64</v>
      </c>
      <c r="C13" s="16"/>
      <c r="D13" s="16"/>
      <c r="E13" s="16"/>
      <c r="F13" s="16"/>
      <c r="G13" s="16"/>
      <c r="H13" s="16"/>
      <c r="I13" s="16"/>
      <c r="J13" s="16"/>
      <c r="K13" s="16"/>
      <c r="L13" s="16"/>
      <c r="M13" s="16"/>
      <c r="N13" s="16"/>
      <c r="O13" s="16">
        <v>0.37</v>
      </c>
      <c r="P13" s="16"/>
      <c r="Q13" s="16"/>
      <c r="R13" s="16"/>
      <c r="S13" s="16"/>
      <c r="T13" s="16"/>
      <c r="U13" s="16"/>
      <c r="V13" s="16"/>
      <c r="W13" s="16"/>
      <c r="X13" s="16">
        <v>12.01</v>
      </c>
      <c r="Y13" s="231">
        <f t="shared" si="0"/>
        <v>1.3156885728996632E-3</v>
      </c>
    </row>
    <row r="14" spans="1:25">
      <c r="A14" s="14" t="s">
        <v>305</v>
      </c>
      <c r="B14" s="16">
        <v>3.31</v>
      </c>
      <c r="C14" s="16"/>
      <c r="D14" s="16"/>
      <c r="E14" s="16"/>
      <c r="F14" s="16"/>
      <c r="G14" s="16"/>
      <c r="H14" s="16"/>
      <c r="I14" s="16"/>
      <c r="J14" s="16"/>
      <c r="K14" s="16"/>
      <c r="L14" s="16"/>
      <c r="M14" s="16"/>
      <c r="N14" s="16"/>
      <c r="O14" s="16"/>
      <c r="P14" s="16"/>
      <c r="Q14" s="16">
        <v>0.15</v>
      </c>
      <c r="R14" s="16"/>
      <c r="S14" s="16"/>
      <c r="T14" s="16"/>
      <c r="U14" s="16"/>
      <c r="V14" s="16"/>
      <c r="W14" s="16"/>
      <c r="X14" s="16">
        <v>3.46</v>
      </c>
      <c r="Y14" s="231">
        <f t="shared" si="0"/>
        <v>3.7904100434911199E-4</v>
      </c>
    </row>
    <row r="15" spans="1:25">
      <c r="A15" s="14" t="s">
        <v>271</v>
      </c>
      <c r="B15" s="16">
        <v>0.67</v>
      </c>
      <c r="C15" s="16"/>
      <c r="D15" s="16"/>
      <c r="E15" s="16"/>
      <c r="F15" s="16"/>
      <c r="G15" s="16"/>
      <c r="H15" s="16"/>
      <c r="I15" s="16"/>
      <c r="J15" s="16"/>
      <c r="K15" s="16"/>
      <c r="L15" s="16"/>
      <c r="M15" s="16"/>
      <c r="N15" s="16"/>
      <c r="O15" s="16"/>
      <c r="P15" s="16"/>
      <c r="Q15" s="16"/>
      <c r="R15" s="16"/>
      <c r="S15" s="16"/>
      <c r="T15" s="16"/>
      <c r="U15" s="16"/>
      <c r="V15" s="16"/>
      <c r="W15" s="16"/>
      <c r="X15" s="16">
        <v>0.67</v>
      </c>
      <c r="Y15" s="231">
        <f t="shared" si="0"/>
        <v>7.3398113558932092E-5</v>
      </c>
    </row>
    <row r="16" spans="1:25">
      <c r="A16" s="14" t="s">
        <v>279</v>
      </c>
      <c r="B16" s="16"/>
      <c r="C16" s="16">
        <v>0.04</v>
      </c>
      <c r="D16" s="16"/>
      <c r="E16" s="16"/>
      <c r="F16" s="16"/>
      <c r="G16" s="16"/>
      <c r="H16" s="16"/>
      <c r="I16" s="16"/>
      <c r="J16" s="16"/>
      <c r="K16" s="16"/>
      <c r="L16" s="16"/>
      <c r="M16" s="16">
        <v>0.18</v>
      </c>
      <c r="N16" s="16"/>
      <c r="O16" s="16"/>
      <c r="P16" s="16"/>
      <c r="Q16" s="16"/>
      <c r="R16" s="16"/>
      <c r="S16" s="16"/>
      <c r="T16" s="16"/>
      <c r="U16" s="16"/>
      <c r="V16" s="16"/>
      <c r="W16" s="16"/>
      <c r="X16" s="16">
        <v>0.22</v>
      </c>
      <c r="Y16" s="231">
        <f t="shared" si="0"/>
        <v>2.4100873108903075E-5</v>
      </c>
    </row>
    <row r="17" spans="1:25">
      <c r="A17" s="14" t="s">
        <v>280</v>
      </c>
      <c r="B17" s="16">
        <v>14.230000000000004</v>
      </c>
      <c r="C17" s="16">
        <v>0.11</v>
      </c>
      <c r="D17" s="16"/>
      <c r="E17" s="16"/>
      <c r="F17" s="16"/>
      <c r="G17" s="16"/>
      <c r="H17" s="16"/>
      <c r="I17" s="16"/>
      <c r="J17" s="16"/>
      <c r="K17" s="16"/>
      <c r="L17" s="16"/>
      <c r="M17" s="16"/>
      <c r="N17" s="16"/>
      <c r="O17" s="16"/>
      <c r="P17" s="16"/>
      <c r="Q17" s="16"/>
      <c r="R17" s="16"/>
      <c r="S17" s="16"/>
      <c r="T17" s="16"/>
      <c r="U17" s="16">
        <v>0.22</v>
      </c>
      <c r="V17" s="16"/>
      <c r="W17" s="16"/>
      <c r="X17" s="16">
        <v>14.560000000000004</v>
      </c>
      <c r="Y17" s="231">
        <f t="shared" si="0"/>
        <v>1.5950396021164948E-3</v>
      </c>
    </row>
    <row r="18" spans="1:25">
      <c r="A18" s="14" t="s">
        <v>281</v>
      </c>
      <c r="B18" s="16">
        <v>105.34999999999998</v>
      </c>
      <c r="C18" s="16">
        <v>36.049999999999997</v>
      </c>
      <c r="D18" s="16">
        <v>7.79</v>
      </c>
      <c r="E18" s="16">
        <v>1.66</v>
      </c>
      <c r="F18" s="16">
        <v>1.25</v>
      </c>
      <c r="G18" s="16">
        <v>3.3</v>
      </c>
      <c r="H18" s="16">
        <v>3.07</v>
      </c>
      <c r="I18" s="16">
        <v>1.85</v>
      </c>
      <c r="J18" s="16">
        <v>1.97</v>
      </c>
      <c r="K18" s="16">
        <v>2.91</v>
      </c>
      <c r="L18" s="16">
        <v>6.99</v>
      </c>
      <c r="M18" s="16">
        <v>36.93</v>
      </c>
      <c r="N18" s="16">
        <v>3.73</v>
      </c>
      <c r="O18" s="16">
        <v>6.49</v>
      </c>
      <c r="P18" s="16">
        <v>6.62</v>
      </c>
      <c r="Q18" s="16">
        <v>28.39</v>
      </c>
      <c r="R18" s="16">
        <v>39</v>
      </c>
      <c r="S18" s="16">
        <v>9.39</v>
      </c>
      <c r="T18" s="16">
        <v>8.3699999999999992</v>
      </c>
      <c r="U18" s="16">
        <v>7.75</v>
      </c>
      <c r="V18" s="16">
        <v>12.45</v>
      </c>
      <c r="W18" s="16">
        <v>1.49</v>
      </c>
      <c r="X18" s="16">
        <v>332.79999999999995</v>
      </c>
      <c r="Y18" s="231">
        <f t="shared" si="0"/>
        <v>3.6458048048377011E-2</v>
      </c>
    </row>
    <row r="19" spans="1:25">
      <c r="A19" s="14" t="s">
        <v>282</v>
      </c>
      <c r="B19" s="16"/>
      <c r="C19" s="16"/>
      <c r="D19" s="16"/>
      <c r="E19" s="16"/>
      <c r="F19" s="16"/>
      <c r="G19" s="16">
        <v>0.01</v>
      </c>
      <c r="H19" s="16"/>
      <c r="I19" s="16"/>
      <c r="J19" s="16"/>
      <c r="K19" s="16"/>
      <c r="L19" s="16">
        <v>0.28000000000000003</v>
      </c>
      <c r="M19" s="16">
        <v>2.23</v>
      </c>
      <c r="N19" s="16"/>
      <c r="O19" s="16"/>
      <c r="P19" s="16"/>
      <c r="Q19" s="16"/>
      <c r="R19" s="16">
        <v>0.71</v>
      </c>
      <c r="S19" s="16">
        <v>0.36</v>
      </c>
      <c r="T19" s="16"/>
      <c r="U19" s="16">
        <v>0.05</v>
      </c>
      <c r="V19" s="16"/>
      <c r="W19" s="16"/>
      <c r="X19" s="16">
        <v>3.6399999999999997</v>
      </c>
      <c r="Y19" s="231">
        <f t="shared" si="0"/>
        <v>3.9875990052912354E-4</v>
      </c>
    </row>
    <row r="20" spans="1:25">
      <c r="A20" s="14" t="s">
        <v>283</v>
      </c>
      <c r="B20" s="16">
        <v>5.75</v>
      </c>
      <c r="C20" s="16"/>
      <c r="D20" s="16"/>
      <c r="E20" s="16"/>
      <c r="F20" s="16"/>
      <c r="G20" s="16"/>
      <c r="H20" s="16">
        <v>0.16</v>
      </c>
      <c r="I20" s="16"/>
      <c r="J20" s="16">
        <v>0.14000000000000001</v>
      </c>
      <c r="K20" s="16">
        <v>1.62</v>
      </c>
      <c r="L20" s="16">
        <v>0.77</v>
      </c>
      <c r="M20" s="16"/>
      <c r="N20" s="16"/>
      <c r="O20" s="16">
        <v>0.03</v>
      </c>
      <c r="P20" s="16"/>
      <c r="Q20" s="16"/>
      <c r="R20" s="16"/>
      <c r="S20" s="16"/>
      <c r="T20" s="16"/>
      <c r="U20" s="16"/>
      <c r="V20" s="16"/>
      <c r="W20" s="16">
        <v>1.8900000000000001</v>
      </c>
      <c r="X20" s="16">
        <v>10.36</v>
      </c>
      <c r="Y20" s="231">
        <f t="shared" si="0"/>
        <v>1.1349320245828901E-3</v>
      </c>
    </row>
    <row r="21" spans="1:25">
      <c r="A21" s="14" t="s">
        <v>285</v>
      </c>
      <c r="B21" s="16">
        <v>9.61</v>
      </c>
      <c r="C21" s="16">
        <v>1.6</v>
      </c>
      <c r="D21" s="16"/>
      <c r="E21" s="16"/>
      <c r="F21" s="16"/>
      <c r="G21" s="16"/>
      <c r="H21" s="16">
        <v>0.74</v>
      </c>
      <c r="I21" s="16">
        <v>0.09</v>
      </c>
      <c r="J21" s="16"/>
      <c r="K21" s="16"/>
      <c r="L21" s="16"/>
      <c r="M21" s="16">
        <v>0.19</v>
      </c>
      <c r="N21" s="16"/>
      <c r="O21" s="16"/>
      <c r="P21" s="16"/>
      <c r="Q21" s="16">
        <v>0.34</v>
      </c>
      <c r="R21" s="16"/>
      <c r="S21" s="16">
        <v>0.28999999999999998</v>
      </c>
      <c r="T21" s="16"/>
      <c r="U21" s="16"/>
      <c r="V21" s="16">
        <v>0.05</v>
      </c>
      <c r="W21" s="16"/>
      <c r="X21" s="16">
        <v>12.909999999999998</v>
      </c>
      <c r="Y21" s="231">
        <f t="shared" si="0"/>
        <v>1.4142830537997211E-3</v>
      </c>
    </row>
    <row r="22" spans="1:25">
      <c r="A22" s="14" t="s">
        <v>286</v>
      </c>
      <c r="B22" s="16">
        <v>0.1</v>
      </c>
      <c r="C22" s="16"/>
      <c r="D22" s="16"/>
      <c r="E22" s="16"/>
      <c r="F22" s="16"/>
      <c r="G22" s="16"/>
      <c r="H22" s="16"/>
      <c r="I22" s="16"/>
      <c r="J22" s="16"/>
      <c r="K22" s="16"/>
      <c r="L22" s="16"/>
      <c r="M22" s="16"/>
      <c r="N22" s="16"/>
      <c r="O22" s="16"/>
      <c r="P22" s="16"/>
      <c r="Q22" s="16"/>
      <c r="R22" s="16"/>
      <c r="S22" s="16"/>
      <c r="T22" s="16"/>
      <c r="U22" s="16"/>
      <c r="V22" s="16"/>
      <c r="W22" s="16"/>
      <c r="X22" s="16">
        <v>0.1</v>
      </c>
      <c r="Y22" s="231">
        <f t="shared" si="0"/>
        <v>1.0954942322228671E-5</v>
      </c>
    </row>
    <row r="23" spans="1:25">
      <c r="A23" s="49" t="s">
        <v>287</v>
      </c>
      <c r="B23" s="50">
        <v>851.37999999999988</v>
      </c>
      <c r="C23" s="50">
        <v>0.89</v>
      </c>
      <c r="D23" s="50">
        <v>0.05</v>
      </c>
      <c r="E23" s="50">
        <v>0.04</v>
      </c>
      <c r="F23" s="50">
        <v>1.42</v>
      </c>
      <c r="G23" s="50">
        <v>2.92</v>
      </c>
      <c r="H23" s="50">
        <v>4.3299999999999992</v>
      </c>
      <c r="I23" s="50">
        <v>0.79</v>
      </c>
      <c r="J23" s="50">
        <v>0.11</v>
      </c>
      <c r="K23" s="50">
        <v>0.28000000000000003</v>
      </c>
      <c r="L23" s="50">
        <v>8.4599999999999991</v>
      </c>
      <c r="M23" s="50">
        <v>0.75</v>
      </c>
      <c r="N23" s="50">
        <v>2.09</v>
      </c>
      <c r="O23" s="50">
        <v>1.42</v>
      </c>
      <c r="P23" s="50">
        <v>0.83</v>
      </c>
      <c r="Q23" s="50">
        <v>3.55</v>
      </c>
      <c r="R23" s="50">
        <v>1.5899999999999999</v>
      </c>
      <c r="S23" s="50">
        <v>21.24</v>
      </c>
      <c r="T23" s="50">
        <v>25.8</v>
      </c>
      <c r="U23" s="50">
        <v>2.5300000000000002</v>
      </c>
      <c r="V23" s="50">
        <v>0.03</v>
      </c>
      <c r="W23" s="50">
        <v>5.48</v>
      </c>
      <c r="X23" s="51">
        <v>935.97999999999968</v>
      </c>
      <c r="Y23" s="231">
        <f t="shared" si="0"/>
        <v>0.10253606914759587</v>
      </c>
    </row>
    <row r="24" spans="1:25">
      <c r="A24" s="14" t="s">
        <v>288</v>
      </c>
      <c r="B24" s="16">
        <v>0.41</v>
      </c>
      <c r="C24" s="16"/>
      <c r="D24" s="16"/>
      <c r="E24" s="16"/>
      <c r="F24" s="16"/>
      <c r="G24" s="16"/>
      <c r="H24" s="16"/>
      <c r="I24" s="16"/>
      <c r="J24" s="16"/>
      <c r="K24" s="16"/>
      <c r="L24" s="16"/>
      <c r="M24" s="16"/>
      <c r="N24" s="16"/>
      <c r="O24" s="16"/>
      <c r="P24" s="16"/>
      <c r="Q24" s="16"/>
      <c r="R24" s="16"/>
      <c r="S24" s="16"/>
      <c r="T24" s="16"/>
      <c r="U24" s="16"/>
      <c r="V24" s="16"/>
      <c r="W24" s="16"/>
      <c r="X24" s="16">
        <v>0.41</v>
      </c>
      <c r="Y24" s="231">
        <f t="shared" si="0"/>
        <v>4.4915263521137541E-5</v>
      </c>
    </row>
    <row r="25" spans="1:25">
      <c r="A25" s="14" t="s">
        <v>290</v>
      </c>
      <c r="B25" s="16">
        <v>93.26</v>
      </c>
      <c r="C25" s="16">
        <v>3.29</v>
      </c>
      <c r="D25" s="16">
        <v>0.51</v>
      </c>
      <c r="E25" s="16">
        <v>0.28000000000000003</v>
      </c>
      <c r="F25" s="16"/>
      <c r="G25" s="16">
        <v>0.42</v>
      </c>
      <c r="H25" s="16">
        <v>0.64</v>
      </c>
      <c r="I25" s="16">
        <v>0.31</v>
      </c>
      <c r="J25" s="16">
        <v>0.46</v>
      </c>
      <c r="K25" s="16">
        <v>0.52</v>
      </c>
      <c r="L25" s="16">
        <v>3.02</v>
      </c>
      <c r="M25" s="16">
        <v>1.22</v>
      </c>
      <c r="N25" s="16"/>
      <c r="O25" s="16">
        <v>0.28000000000000003</v>
      </c>
      <c r="P25" s="16">
        <v>1.96</v>
      </c>
      <c r="Q25" s="16">
        <v>0.08</v>
      </c>
      <c r="R25" s="16">
        <v>1.56</v>
      </c>
      <c r="S25" s="16">
        <v>5.83</v>
      </c>
      <c r="T25" s="16">
        <v>0.37</v>
      </c>
      <c r="U25" s="16">
        <v>23.029999999999998</v>
      </c>
      <c r="V25" s="16">
        <v>0.96000000000000008</v>
      </c>
      <c r="W25" s="16">
        <v>0.46</v>
      </c>
      <c r="X25" s="16">
        <v>138.46</v>
      </c>
      <c r="Y25" s="231">
        <f t="shared" si="0"/>
        <v>1.5168213139357817E-2</v>
      </c>
    </row>
    <row r="26" spans="1:25">
      <c r="A26" s="14" t="s">
        <v>291</v>
      </c>
      <c r="B26" s="16">
        <v>7.379999999999999</v>
      </c>
      <c r="C26" s="16"/>
      <c r="D26" s="16"/>
      <c r="E26" s="16"/>
      <c r="F26" s="16"/>
      <c r="G26" s="16"/>
      <c r="H26" s="16"/>
      <c r="I26" s="16"/>
      <c r="J26" s="16"/>
      <c r="K26" s="16">
        <v>0.02</v>
      </c>
      <c r="L26" s="16"/>
      <c r="M26" s="16"/>
      <c r="N26" s="16"/>
      <c r="O26" s="16"/>
      <c r="P26" s="16"/>
      <c r="Q26" s="16"/>
      <c r="R26" s="16"/>
      <c r="S26" s="16"/>
      <c r="T26" s="16"/>
      <c r="U26" s="16"/>
      <c r="V26" s="16"/>
      <c r="W26" s="16">
        <v>0.13</v>
      </c>
      <c r="X26" s="16">
        <v>7.5299999999999985</v>
      </c>
      <c r="Y26" s="231">
        <f t="shared" si="0"/>
        <v>8.2490715686381864E-4</v>
      </c>
    </row>
    <row r="27" spans="1:25">
      <c r="A27" s="14" t="s">
        <v>292</v>
      </c>
      <c r="B27" s="16">
        <v>0.09</v>
      </c>
      <c r="C27" s="16"/>
      <c r="D27" s="16"/>
      <c r="E27" s="16"/>
      <c r="F27" s="16"/>
      <c r="G27" s="16"/>
      <c r="H27" s="16"/>
      <c r="I27" s="16"/>
      <c r="J27" s="16"/>
      <c r="K27" s="16"/>
      <c r="L27" s="16"/>
      <c r="M27" s="16"/>
      <c r="N27" s="16"/>
      <c r="O27" s="16"/>
      <c r="P27" s="16"/>
      <c r="Q27" s="16"/>
      <c r="R27" s="16"/>
      <c r="S27" s="16"/>
      <c r="T27" s="16"/>
      <c r="U27" s="16"/>
      <c r="V27" s="16"/>
      <c r="W27" s="16"/>
      <c r="X27" s="16">
        <v>0.09</v>
      </c>
      <c r="Y27" s="231">
        <f t="shared" si="0"/>
        <v>9.8594480900058028E-6</v>
      </c>
    </row>
    <row r="28" spans="1:25">
      <c r="A28" s="14" t="s">
        <v>293</v>
      </c>
      <c r="B28" s="16">
        <v>102.47999999999998</v>
      </c>
      <c r="C28" s="16">
        <v>4.24</v>
      </c>
      <c r="D28" s="16">
        <v>0.16</v>
      </c>
      <c r="E28" s="16">
        <v>0.23</v>
      </c>
      <c r="F28" s="16">
        <v>0.11</v>
      </c>
      <c r="G28" s="16">
        <v>1.07</v>
      </c>
      <c r="H28" s="16">
        <v>0.08</v>
      </c>
      <c r="I28" s="16">
        <v>0.21</v>
      </c>
      <c r="J28" s="16">
        <v>0.09</v>
      </c>
      <c r="K28" s="16">
        <v>0.45</v>
      </c>
      <c r="L28" s="16">
        <v>0.14000000000000001</v>
      </c>
      <c r="M28" s="16">
        <v>0.30000000000000004</v>
      </c>
      <c r="N28" s="16"/>
      <c r="O28" s="16"/>
      <c r="P28" s="16">
        <v>0.21</v>
      </c>
      <c r="Q28" s="16">
        <v>0.19</v>
      </c>
      <c r="R28" s="16">
        <v>1.74</v>
      </c>
      <c r="S28" s="16">
        <v>3.1</v>
      </c>
      <c r="T28" s="16">
        <v>0.65999999999999992</v>
      </c>
      <c r="U28" s="16">
        <v>1.94</v>
      </c>
      <c r="V28" s="16">
        <v>0.26</v>
      </c>
      <c r="W28" s="16">
        <v>0.37</v>
      </c>
      <c r="X28" s="16">
        <v>118.02999999999994</v>
      </c>
      <c r="Y28" s="231">
        <f t="shared" si="0"/>
        <v>1.2930118422926493E-2</v>
      </c>
    </row>
    <row r="29" spans="1:25">
      <c r="A29" s="14" t="s">
        <v>295</v>
      </c>
      <c r="B29" s="16">
        <v>4.5900000000000007</v>
      </c>
      <c r="C29" s="16">
        <v>0.11</v>
      </c>
      <c r="D29" s="16"/>
      <c r="E29" s="16"/>
      <c r="F29" s="16"/>
      <c r="G29" s="16"/>
      <c r="H29" s="16"/>
      <c r="I29" s="16"/>
      <c r="J29" s="16"/>
      <c r="K29" s="16">
        <v>0.23</v>
      </c>
      <c r="L29" s="16">
        <v>0.96</v>
      </c>
      <c r="M29" s="16"/>
      <c r="N29" s="16"/>
      <c r="O29" s="16"/>
      <c r="P29" s="16"/>
      <c r="Q29" s="16"/>
      <c r="R29" s="16"/>
      <c r="S29" s="16"/>
      <c r="T29" s="16">
        <v>0.05</v>
      </c>
      <c r="U29" s="16">
        <v>0.24</v>
      </c>
      <c r="V29" s="16"/>
      <c r="W29" s="16">
        <v>0.27</v>
      </c>
      <c r="X29" s="16">
        <v>6.4500000000000011</v>
      </c>
      <c r="Y29" s="231">
        <f t="shared" si="0"/>
        <v>7.0659377978374933E-4</v>
      </c>
    </row>
    <row r="30" spans="1:25">
      <c r="A30" s="14" t="s">
        <v>296</v>
      </c>
      <c r="B30" s="16">
        <v>0.09</v>
      </c>
      <c r="C30" s="16"/>
      <c r="D30" s="16"/>
      <c r="E30" s="16"/>
      <c r="F30" s="16"/>
      <c r="G30" s="16"/>
      <c r="H30" s="16"/>
      <c r="I30" s="16"/>
      <c r="J30" s="16"/>
      <c r="K30" s="16"/>
      <c r="L30" s="16"/>
      <c r="M30" s="16"/>
      <c r="N30" s="16"/>
      <c r="O30" s="16"/>
      <c r="P30" s="16"/>
      <c r="Q30" s="16"/>
      <c r="R30" s="16"/>
      <c r="S30" s="16"/>
      <c r="T30" s="16"/>
      <c r="U30" s="16"/>
      <c r="V30" s="16"/>
      <c r="W30" s="16"/>
      <c r="X30" s="16">
        <v>0.09</v>
      </c>
      <c r="Y30" s="231">
        <f t="shared" si="0"/>
        <v>9.8594480900058028E-6</v>
      </c>
    </row>
    <row r="31" spans="1:25">
      <c r="A31" s="14" t="s">
        <v>297</v>
      </c>
      <c r="B31" s="16">
        <v>1.83</v>
      </c>
      <c r="C31" s="16"/>
      <c r="D31" s="16"/>
      <c r="E31" s="16"/>
      <c r="F31" s="16"/>
      <c r="G31" s="16"/>
      <c r="H31" s="16"/>
      <c r="I31" s="16"/>
      <c r="J31" s="16"/>
      <c r="K31" s="16"/>
      <c r="L31" s="16"/>
      <c r="M31" s="16"/>
      <c r="N31" s="16"/>
      <c r="O31" s="16"/>
      <c r="P31" s="16"/>
      <c r="Q31" s="16"/>
      <c r="R31" s="16"/>
      <c r="S31" s="16"/>
      <c r="T31" s="16"/>
      <c r="U31" s="16"/>
      <c r="V31" s="16"/>
      <c r="W31" s="16"/>
      <c r="X31" s="16">
        <v>1.83</v>
      </c>
      <c r="Y31" s="231">
        <f t="shared" si="0"/>
        <v>2.0047544449678466E-4</v>
      </c>
    </row>
    <row r="32" spans="1:25">
      <c r="A32" s="14" t="s">
        <v>298</v>
      </c>
      <c r="B32" s="16">
        <v>18.66</v>
      </c>
      <c r="C32" s="16">
        <v>1.18</v>
      </c>
      <c r="D32" s="16"/>
      <c r="E32" s="16">
        <v>0.28999999999999998</v>
      </c>
      <c r="F32" s="16"/>
      <c r="G32" s="16"/>
      <c r="H32" s="16">
        <v>1.46</v>
      </c>
      <c r="I32" s="16"/>
      <c r="J32" s="16"/>
      <c r="K32" s="16">
        <v>0.12</v>
      </c>
      <c r="L32" s="16"/>
      <c r="M32" s="16"/>
      <c r="N32" s="16"/>
      <c r="O32" s="16">
        <v>0.5</v>
      </c>
      <c r="P32" s="16"/>
      <c r="Q32" s="16">
        <v>0.04</v>
      </c>
      <c r="R32" s="16"/>
      <c r="S32" s="16">
        <v>1.6</v>
      </c>
      <c r="T32" s="16"/>
      <c r="U32" s="16">
        <v>0.1</v>
      </c>
      <c r="V32" s="16"/>
      <c r="W32" s="16">
        <v>3.26</v>
      </c>
      <c r="X32" s="16">
        <v>27.21</v>
      </c>
      <c r="Y32" s="231">
        <f t="shared" si="0"/>
        <v>2.9808398058784212E-3</v>
      </c>
    </row>
    <row r="33" spans="1:25">
      <c r="A33" s="14" t="s">
        <v>299</v>
      </c>
      <c r="B33" s="16">
        <v>1.3</v>
      </c>
      <c r="C33" s="16">
        <v>0.41000000000000003</v>
      </c>
      <c r="D33" s="16"/>
      <c r="E33" s="16"/>
      <c r="F33" s="16"/>
      <c r="G33" s="16"/>
      <c r="H33" s="16">
        <v>0.35</v>
      </c>
      <c r="I33" s="16"/>
      <c r="J33" s="16">
        <v>0.02</v>
      </c>
      <c r="K33" s="16">
        <v>0.62</v>
      </c>
      <c r="L33" s="16"/>
      <c r="M33" s="16">
        <v>0.49</v>
      </c>
      <c r="N33" s="16"/>
      <c r="O33" s="16"/>
      <c r="P33" s="16">
        <v>2.66</v>
      </c>
      <c r="Q33" s="16">
        <v>7.65</v>
      </c>
      <c r="R33" s="16">
        <v>2.39</v>
      </c>
      <c r="S33" s="16">
        <v>3.21</v>
      </c>
      <c r="T33" s="16">
        <v>0.92999999999999994</v>
      </c>
      <c r="U33" s="16">
        <v>3.34</v>
      </c>
      <c r="V33" s="16">
        <v>0.49</v>
      </c>
      <c r="W33" s="16"/>
      <c r="X33" s="16">
        <v>23.86</v>
      </c>
      <c r="Y33" s="231">
        <f t="shared" si="0"/>
        <v>2.6138492380837607E-3</v>
      </c>
    </row>
    <row r="34" spans="1:25">
      <c r="A34" s="14" t="s">
        <v>300</v>
      </c>
      <c r="B34" s="16">
        <v>76.34</v>
      </c>
      <c r="C34" s="16">
        <v>5.1899999999999995</v>
      </c>
      <c r="D34" s="16">
        <v>0.48</v>
      </c>
      <c r="E34" s="16">
        <v>1.21</v>
      </c>
      <c r="F34" s="16">
        <v>0.21</v>
      </c>
      <c r="G34" s="16">
        <v>0.18</v>
      </c>
      <c r="H34" s="16">
        <v>5.27</v>
      </c>
      <c r="I34" s="16">
        <v>0.22</v>
      </c>
      <c r="J34" s="16">
        <v>1.27</v>
      </c>
      <c r="K34" s="16">
        <v>0.97</v>
      </c>
      <c r="L34" s="16">
        <v>2.2999999999999998</v>
      </c>
      <c r="M34" s="16">
        <v>6.41</v>
      </c>
      <c r="N34" s="16">
        <v>0.61</v>
      </c>
      <c r="O34" s="16">
        <v>2.63</v>
      </c>
      <c r="P34" s="16">
        <v>5.96</v>
      </c>
      <c r="Q34" s="16">
        <v>18.11</v>
      </c>
      <c r="R34" s="16">
        <v>3.75</v>
      </c>
      <c r="S34" s="16">
        <v>5.15</v>
      </c>
      <c r="T34" s="16">
        <v>29.96</v>
      </c>
      <c r="U34" s="16">
        <v>13.41</v>
      </c>
      <c r="V34" s="16">
        <v>10.889999999999999</v>
      </c>
      <c r="W34" s="16">
        <v>3.13</v>
      </c>
      <c r="X34" s="16">
        <v>193.64999999999995</v>
      </c>
      <c r="Y34" s="231">
        <f t="shared" si="0"/>
        <v>2.1214245806995814E-2</v>
      </c>
    </row>
    <row r="35" spans="1:25">
      <c r="A35" s="14" t="s">
        <v>301</v>
      </c>
      <c r="B35" s="16">
        <v>6.2499999999999991</v>
      </c>
      <c r="C35" s="16"/>
      <c r="D35" s="16"/>
      <c r="E35" s="16"/>
      <c r="F35" s="16"/>
      <c r="G35" s="16"/>
      <c r="H35" s="16"/>
      <c r="I35" s="16"/>
      <c r="J35" s="16"/>
      <c r="K35" s="16"/>
      <c r="L35" s="16"/>
      <c r="M35" s="16"/>
      <c r="N35" s="16"/>
      <c r="O35" s="16"/>
      <c r="P35" s="16"/>
      <c r="Q35" s="16">
        <v>1.33</v>
      </c>
      <c r="R35" s="16"/>
      <c r="S35" s="16"/>
      <c r="T35" s="16"/>
      <c r="U35" s="16">
        <v>0.12</v>
      </c>
      <c r="V35" s="16"/>
      <c r="W35" s="16"/>
      <c r="X35" s="16">
        <v>7.6999999999999993</v>
      </c>
      <c r="Y35" s="231">
        <f t="shared" si="0"/>
        <v>8.4353055881160755E-4</v>
      </c>
    </row>
    <row r="36" spans="1:25">
      <c r="A36" s="14" t="s">
        <v>302</v>
      </c>
      <c r="B36" s="16">
        <v>94.20999999999998</v>
      </c>
      <c r="C36" s="16">
        <v>0.76</v>
      </c>
      <c r="D36" s="16"/>
      <c r="E36" s="16">
        <v>0.38</v>
      </c>
      <c r="F36" s="16"/>
      <c r="G36" s="16">
        <v>0.5</v>
      </c>
      <c r="H36" s="16"/>
      <c r="I36" s="16"/>
      <c r="J36" s="16"/>
      <c r="K36" s="16"/>
      <c r="L36" s="16">
        <v>0.11</v>
      </c>
      <c r="M36" s="16">
        <v>0.22</v>
      </c>
      <c r="N36" s="16"/>
      <c r="O36" s="16"/>
      <c r="P36" s="16">
        <v>12.35</v>
      </c>
      <c r="Q36" s="16">
        <v>2.4700000000000002</v>
      </c>
      <c r="R36" s="16">
        <v>0.28999999999999998</v>
      </c>
      <c r="S36" s="16">
        <v>0.61</v>
      </c>
      <c r="T36" s="16">
        <v>0.83</v>
      </c>
      <c r="U36" s="16"/>
      <c r="V36" s="16">
        <v>0.21</v>
      </c>
      <c r="W36" s="16">
        <v>1.87</v>
      </c>
      <c r="X36" s="16">
        <v>114.80999999999997</v>
      </c>
      <c r="Y36" s="231">
        <f t="shared" si="0"/>
        <v>1.2577369280150734E-2</v>
      </c>
    </row>
    <row r="37" spans="1:25">
      <c r="A37" s="14" t="s">
        <v>304</v>
      </c>
      <c r="B37" s="16">
        <v>3.07</v>
      </c>
      <c r="C37" s="16"/>
      <c r="D37" s="16"/>
      <c r="E37" s="16"/>
      <c r="F37" s="16"/>
      <c r="G37" s="16"/>
      <c r="H37" s="16"/>
      <c r="I37" s="16"/>
      <c r="J37" s="16"/>
      <c r="K37" s="16"/>
      <c r="L37" s="16"/>
      <c r="M37" s="16"/>
      <c r="N37" s="16"/>
      <c r="O37" s="16"/>
      <c r="P37" s="16"/>
      <c r="Q37" s="16"/>
      <c r="R37" s="16"/>
      <c r="S37" s="16"/>
      <c r="T37" s="16"/>
      <c r="U37" s="16"/>
      <c r="V37" s="16"/>
      <c r="W37" s="16"/>
      <c r="X37" s="16">
        <v>3.07</v>
      </c>
      <c r="Y37" s="231">
        <f t="shared" si="0"/>
        <v>3.3631672929242015E-4</v>
      </c>
    </row>
    <row r="38" spans="1:25">
      <c r="A38" s="14" t="s">
        <v>306</v>
      </c>
      <c r="B38" s="16">
        <v>6.18</v>
      </c>
      <c r="C38" s="16">
        <v>2.4900000000000002</v>
      </c>
      <c r="D38" s="16">
        <v>0.74</v>
      </c>
      <c r="E38" s="16"/>
      <c r="F38" s="16">
        <v>1.08</v>
      </c>
      <c r="G38" s="16">
        <v>0.83</v>
      </c>
      <c r="H38" s="16">
        <v>1.28</v>
      </c>
      <c r="I38" s="16">
        <v>2.14</v>
      </c>
      <c r="J38" s="16">
        <v>1.24</v>
      </c>
      <c r="K38" s="16">
        <v>0.15</v>
      </c>
      <c r="L38" s="16">
        <v>0.87</v>
      </c>
      <c r="M38" s="16">
        <v>4.57</v>
      </c>
      <c r="N38" s="16">
        <v>0.82</v>
      </c>
      <c r="O38" s="16">
        <v>3.03</v>
      </c>
      <c r="P38" s="16">
        <v>0.83</v>
      </c>
      <c r="Q38" s="16">
        <v>1.83</v>
      </c>
      <c r="R38" s="16">
        <v>0.83</v>
      </c>
      <c r="S38" s="16"/>
      <c r="T38" s="16">
        <v>0.28999999999999998</v>
      </c>
      <c r="U38" s="16">
        <v>0.1</v>
      </c>
      <c r="V38" s="16"/>
      <c r="W38" s="16"/>
      <c r="X38" s="16">
        <v>29.299999999999997</v>
      </c>
      <c r="Y38" s="231">
        <f t="shared" si="0"/>
        <v>3.2097981004129998E-3</v>
      </c>
    </row>
    <row r="39" spans="1:25">
      <c r="A39" s="14" t="s">
        <v>307</v>
      </c>
      <c r="B39" s="16">
        <v>3.23</v>
      </c>
      <c r="C39" s="16">
        <v>0.46</v>
      </c>
      <c r="D39" s="16"/>
      <c r="E39" s="16"/>
      <c r="F39" s="16"/>
      <c r="G39" s="16"/>
      <c r="H39" s="16">
        <v>0.12</v>
      </c>
      <c r="I39" s="16"/>
      <c r="J39" s="16"/>
      <c r="K39" s="16"/>
      <c r="L39" s="16"/>
      <c r="M39" s="16"/>
      <c r="N39" s="16"/>
      <c r="O39" s="16"/>
      <c r="P39" s="16"/>
      <c r="Q39" s="16"/>
      <c r="R39" s="16"/>
      <c r="S39" s="16"/>
      <c r="T39" s="16"/>
      <c r="U39" s="16"/>
      <c r="V39" s="16"/>
      <c r="W39" s="16">
        <v>0.71</v>
      </c>
      <c r="X39" s="16">
        <v>4.5199999999999996</v>
      </c>
      <c r="Y39" s="231">
        <f t="shared" si="0"/>
        <v>4.951633929647358E-4</v>
      </c>
    </row>
    <row r="40" spans="1:25">
      <c r="A40" s="14" t="s">
        <v>308</v>
      </c>
      <c r="B40" s="16">
        <v>0.28999999999999998</v>
      </c>
      <c r="C40" s="16"/>
      <c r="D40" s="16"/>
      <c r="E40" s="16"/>
      <c r="F40" s="16"/>
      <c r="G40" s="16"/>
      <c r="H40" s="16"/>
      <c r="I40" s="16"/>
      <c r="J40" s="16"/>
      <c r="K40" s="16"/>
      <c r="L40" s="16"/>
      <c r="M40" s="16"/>
      <c r="N40" s="16"/>
      <c r="O40" s="16"/>
      <c r="P40" s="16"/>
      <c r="Q40" s="16"/>
      <c r="R40" s="16"/>
      <c r="S40" s="16"/>
      <c r="T40" s="16"/>
      <c r="U40" s="16"/>
      <c r="V40" s="16"/>
      <c r="W40" s="16"/>
      <c r="X40" s="16">
        <v>0.28999999999999998</v>
      </c>
      <c r="Y40" s="231">
        <f t="shared" si="0"/>
        <v>3.1769332734463138E-5</v>
      </c>
    </row>
    <row r="41" spans="1:25">
      <c r="A41" s="14" t="s">
        <v>309</v>
      </c>
      <c r="B41" s="16">
        <v>23.400000000000002</v>
      </c>
      <c r="C41" s="16">
        <v>0.25</v>
      </c>
      <c r="D41" s="16"/>
      <c r="E41" s="16"/>
      <c r="F41" s="16"/>
      <c r="G41" s="16">
        <v>0.16</v>
      </c>
      <c r="H41" s="16">
        <v>0.03</v>
      </c>
      <c r="I41" s="16"/>
      <c r="J41" s="16">
        <v>0.14000000000000001</v>
      </c>
      <c r="K41" s="16">
        <v>0.92</v>
      </c>
      <c r="L41" s="16"/>
      <c r="M41" s="16">
        <v>0.44</v>
      </c>
      <c r="N41" s="16">
        <v>0.97</v>
      </c>
      <c r="O41" s="16">
        <v>0.26</v>
      </c>
      <c r="P41" s="16">
        <v>0.09</v>
      </c>
      <c r="Q41" s="16">
        <v>1.54</v>
      </c>
      <c r="R41" s="16">
        <v>0.28000000000000003</v>
      </c>
      <c r="S41" s="16">
        <v>0.6</v>
      </c>
      <c r="T41" s="16">
        <v>1.85</v>
      </c>
      <c r="U41" s="16">
        <v>0.16</v>
      </c>
      <c r="V41" s="16">
        <v>0.03</v>
      </c>
      <c r="W41" s="16">
        <v>2.21</v>
      </c>
      <c r="X41" s="16">
        <v>33.330000000000013</v>
      </c>
      <c r="Y41" s="231">
        <f t="shared" si="0"/>
        <v>3.6512822759988172E-3</v>
      </c>
    </row>
    <row r="42" spans="1:25">
      <c r="A42" s="14" t="s">
        <v>310</v>
      </c>
      <c r="B42" s="16">
        <v>0.25</v>
      </c>
      <c r="C42" s="16"/>
      <c r="D42" s="16"/>
      <c r="E42" s="16"/>
      <c r="F42" s="16"/>
      <c r="G42" s="16"/>
      <c r="H42" s="16"/>
      <c r="I42" s="16"/>
      <c r="J42" s="16"/>
      <c r="K42" s="16"/>
      <c r="L42" s="16"/>
      <c r="M42" s="16"/>
      <c r="N42" s="16"/>
      <c r="O42" s="16"/>
      <c r="P42" s="16"/>
      <c r="Q42" s="16"/>
      <c r="R42" s="16"/>
      <c r="S42" s="16"/>
      <c r="T42" s="16"/>
      <c r="U42" s="16"/>
      <c r="V42" s="16"/>
      <c r="W42" s="16"/>
      <c r="X42" s="16">
        <v>0.25</v>
      </c>
      <c r="Y42" s="231">
        <f t="shared" si="0"/>
        <v>2.7387355805571675E-5</v>
      </c>
    </row>
    <row r="43" spans="1:25">
      <c r="A43" s="14" t="s">
        <v>311</v>
      </c>
      <c r="B43" s="16">
        <v>37.980000000000004</v>
      </c>
      <c r="C43" s="16">
        <v>2.31</v>
      </c>
      <c r="D43" s="16"/>
      <c r="E43" s="16"/>
      <c r="F43" s="16"/>
      <c r="G43" s="16"/>
      <c r="H43" s="16"/>
      <c r="I43" s="16"/>
      <c r="J43" s="16"/>
      <c r="K43" s="16"/>
      <c r="L43" s="16"/>
      <c r="M43" s="16">
        <v>0.72</v>
      </c>
      <c r="N43" s="16"/>
      <c r="O43" s="16"/>
      <c r="P43" s="16"/>
      <c r="Q43" s="16"/>
      <c r="R43" s="16">
        <v>3.04</v>
      </c>
      <c r="S43" s="16"/>
      <c r="T43" s="16"/>
      <c r="U43" s="16">
        <v>0.15</v>
      </c>
      <c r="V43" s="16"/>
      <c r="W43" s="16"/>
      <c r="X43" s="16">
        <v>44.2</v>
      </c>
      <c r="Y43" s="231">
        <f t="shared" si="0"/>
        <v>4.8420845064250729E-3</v>
      </c>
    </row>
    <row r="44" spans="1:25">
      <c r="A44" s="14" t="s">
        <v>312</v>
      </c>
      <c r="B44" s="16">
        <v>6.910000000000001</v>
      </c>
      <c r="C44" s="16"/>
      <c r="D44" s="16"/>
      <c r="E44" s="16"/>
      <c r="F44" s="16"/>
      <c r="G44" s="16"/>
      <c r="H44" s="16"/>
      <c r="I44" s="16"/>
      <c r="J44" s="16"/>
      <c r="K44" s="16"/>
      <c r="L44" s="16"/>
      <c r="M44" s="16"/>
      <c r="N44" s="16"/>
      <c r="O44" s="16"/>
      <c r="P44" s="16"/>
      <c r="Q44" s="16">
        <v>0.03</v>
      </c>
      <c r="R44" s="16">
        <v>0.14000000000000001</v>
      </c>
      <c r="S44" s="16">
        <v>0.93</v>
      </c>
      <c r="T44" s="16"/>
      <c r="U44" s="16"/>
      <c r="V44" s="16"/>
      <c r="W44" s="16">
        <v>0.02</v>
      </c>
      <c r="X44" s="16">
        <v>8.0300000000000011</v>
      </c>
      <c r="Y44" s="231">
        <f t="shared" si="0"/>
        <v>8.796818684749623E-4</v>
      </c>
    </row>
    <row r="45" spans="1:25">
      <c r="A45" s="14" t="s">
        <v>313</v>
      </c>
      <c r="B45" s="16">
        <v>0.42</v>
      </c>
      <c r="C45" s="16"/>
      <c r="D45" s="16"/>
      <c r="E45" s="16"/>
      <c r="F45" s="16"/>
      <c r="G45" s="16"/>
      <c r="H45" s="16"/>
      <c r="I45" s="16"/>
      <c r="J45" s="16"/>
      <c r="K45" s="16"/>
      <c r="L45" s="16"/>
      <c r="M45" s="16"/>
      <c r="N45" s="16"/>
      <c r="O45" s="16"/>
      <c r="P45" s="16"/>
      <c r="Q45" s="16"/>
      <c r="R45" s="16"/>
      <c r="S45" s="16"/>
      <c r="T45" s="16"/>
      <c r="U45" s="16"/>
      <c r="V45" s="16"/>
      <c r="W45" s="16"/>
      <c r="X45" s="16">
        <v>0.42</v>
      </c>
      <c r="Y45" s="231">
        <f t="shared" si="0"/>
        <v>4.6010757753360413E-5</v>
      </c>
    </row>
    <row r="46" spans="1:25">
      <c r="A46" s="14" t="s">
        <v>314</v>
      </c>
      <c r="B46" s="16">
        <v>1.29</v>
      </c>
      <c r="C46" s="16">
        <v>0.97</v>
      </c>
      <c r="D46" s="16"/>
      <c r="E46" s="16">
        <v>0.03</v>
      </c>
      <c r="F46" s="16"/>
      <c r="G46" s="16"/>
      <c r="H46" s="16"/>
      <c r="I46" s="16"/>
      <c r="J46" s="16"/>
      <c r="K46" s="16"/>
      <c r="L46" s="16"/>
      <c r="M46" s="16"/>
      <c r="N46" s="16"/>
      <c r="O46" s="16"/>
      <c r="P46" s="16"/>
      <c r="Q46" s="16"/>
      <c r="R46" s="16"/>
      <c r="S46" s="16"/>
      <c r="T46" s="16"/>
      <c r="U46" s="16"/>
      <c r="V46" s="16"/>
      <c r="W46" s="16"/>
      <c r="X46" s="16">
        <v>2.2899999999999996</v>
      </c>
      <c r="Y46" s="231">
        <f t="shared" si="0"/>
        <v>2.5086817917903647E-4</v>
      </c>
    </row>
    <row r="47" spans="1:25">
      <c r="A47" s="14" t="s">
        <v>315</v>
      </c>
      <c r="B47" s="16">
        <v>63.530000000000008</v>
      </c>
      <c r="C47" s="16">
        <v>4.7699999999999996</v>
      </c>
      <c r="D47" s="16"/>
      <c r="E47" s="16">
        <v>2.21</v>
      </c>
      <c r="F47" s="16"/>
      <c r="G47" s="16"/>
      <c r="H47" s="16"/>
      <c r="I47" s="16"/>
      <c r="J47" s="16"/>
      <c r="K47" s="16">
        <v>0.89</v>
      </c>
      <c r="L47" s="16">
        <v>7.0000000000000007E-2</v>
      </c>
      <c r="M47" s="16">
        <v>1.32</v>
      </c>
      <c r="N47" s="16"/>
      <c r="O47" s="16">
        <v>0.33</v>
      </c>
      <c r="P47" s="16"/>
      <c r="Q47" s="16"/>
      <c r="R47" s="16">
        <v>2.48</v>
      </c>
      <c r="S47" s="16">
        <v>0.21</v>
      </c>
      <c r="T47" s="16">
        <v>1.75</v>
      </c>
      <c r="U47" s="16"/>
      <c r="V47" s="16"/>
      <c r="W47" s="16">
        <v>1.42</v>
      </c>
      <c r="X47" s="16">
        <v>78.97999999999999</v>
      </c>
      <c r="Y47" s="231">
        <f t="shared" si="0"/>
        <v>8.6522134460962023E-3</v>
      </c>
    </row>
    <row r="48" spans="1:25">
      <c r="A48" s="14" t="s">
        <v>272</v>
      </c>
      <c r="B48" s="16">
        <v>16.23</v>
      </c>
      <c r="C48" s="16"/>
      <c r="D48" s="16"/>
      <c r="E48" s="16"/>
      <c r="F48" s="16"/>
      <c r="G48" s="16"/>
      <c r="H48" s="16"/>
      <c r="I48" s="16"/>
      <c r="J48" s="16"/>
      <c r="K48" s="16"/>
      <c r="L48" s="16"/>
      <c r="M48" s="16"/>
      <c r="N48" s="16"/>
      <c r="O48" s="16"/>
      <c r="P48" s="16"/>
      <c r="Q48" s="16"/>
      <c r="R48" s="16"/>
      <c r="S48" s="16"/>
      <c r="T48" s="16"/>
      <c r="U48" s="16"/>
      <c r="V48" s="16"/>
      <c r="W48" s="16"/>
      <c r="X48" s="16">
        <v>16.23</v>
      </c>
      <c r="Y48" s="231">
        <f t="shared" si="0"/>
        <v>1.7779871388977132E-3</v>
      </c>
    </row>
    <row r="49" spans="1:26">
      <c r="A49" s="14" t="s">
        <v>273</v>
      </c>
      <c r="B49" s="16">
        <v>5.99</v>
      </c>
      <c r="C49" s="16"/>
      <c r="D49" s="16"/>
      <c r="E49" s="16"/>
      <c r="F49" s="16"/>
      <c r="G49" s="16"/>
      <c r="H49" s="16"/>
      <c r="I49" s="16"/>
      <c r="J49" s="16"/>
      <c r="K49" s="16"/>
      <c r="L49" s="16"/>
      <c r="M49" s="16"/>
      <c r="N49" s="16"/>
      <c r="O49" s="16"/>
      <c r="P49" s="16"/>
      <c r="Q49" s="16"/>
      <c r="R49" s="16"/>
      <c r="S49" s="16"/>
      <c r="T49" s="16"/>
      <c r="U49" s="16"/>
      <c r="V49" s="16"/>
      <c r="W49" s="16"/>
      <c r="X49" s="16">
        <v>5.99</v>
      </c>
      <c r="Y49" s="231">
        <f t="shared" si="0"/>
        <v>6.5620104510149733E-4</v>
      </c>
    </row>
    <row r="50" spans="1:26">
      <c r="A50" s="14" t="s">
        <v>274</v>
      </c>
      <c r="B50" s="16">
        <v>78.47</v>
      </c>
      <c r="C50" s="16">
        <v>5.6300000000000008</v>
      </c>
      <c r="D50" s="16">
        <v>0.71</v>
      </c>
      <c r="E50" s="16">
        <v>1.07</v>
      </c>
      <c r="F50" s="16">
        <v>0.46</v>
      </c>
      <c r="G50" s="16">
        <v>0.16</v>
      </c>
      <c r="H50" s="16">
        <v>0.95</v>
      </c>
      <c r="I50" s="16">
        <v>0.3</v>
      </c>
      <c r="J50" s="16">
        <v>0.33</v>
      </c>
      <c r="K50" s="16">
        <v>0.72</v>
      </c>
      <c r="L50" s="16">
        <v>0.12</v>
      </c>
      <c r="M50" s="16">
        <v>0.39999999999999997</v>
      </c>
      <c r="N50" s="16">
        <v>0.42000000000000004</v>
      </c>
      <c r="O50" s="16">
        <v>3.59</v>
      </c>
      <c r="P50" s="16"/>
      <c r="Q50" s="16">
        <v>0.88</v>
      </c>
      <c r="R50" s="16">
        <v>0.81</v>
      </c>
      <c r="S50" s="16">
        <v>0.71000000000000008</v>
      </c>
      <c r="T50" s="16">
        <v>1.52</v>
      </c>
      <c r="U50" s="16">
        <v>1.2</v>
      </c>
      <c r="V50" s="16"/>
      <c r="W50" s="16">
        <v>0.2</v>
      </c>
      <c r="X50" s="16">
        <v>98.649999999999977</v>
      </c>
      <c r="Y50" s="231">
        <f t="shared" si="0"/>
        <v>1.080705060087858E-2</v>
      </c>
    </row>
    <row r="51" spans="1:26">
      <c r="A51" s="14" t="s">
        <v>275</v>
      </c>
      <c r="B51" s="16">
        <v>2.29</v>
      </c>
      <c r="C51" s="16"/>
      <c r="D51" s="16"/>
      <c r="E51" s="16"/>
      <c r="F51" s="16"/>
      <c r="G51" s="16"/>
      <c r="H51" s="16"/>
      <c r="I51" s="16"/>
      <c r="J51" s="16"/>
      <c r="K51" s="16"/>
      <c r="L51" s="16"/>
      <c r="M51" s="16"/>
      <c r="N51" s="16"/>
      <c r="O51" s="16"/>
      <c r="P51" s="16"/>
      <c r="Q51" s="16"/>
      <c r="R51" s="16"/>
      <c r="S51" s="16"/>
      <c r="T51" s="16"/>
      <c r="U51" s="16"/>
      <c r="V51" s="16"/>
      <c r="W51" s="16"/>
      <c r="X51" s="16">
        <v>2.29</v>
      </c>
      <c r="Y51" s="231">
        <f t="shared" si="0"/>
        <v>2.5086817917903653E-4</v>
      </c>
    </row>
    <row r="52" spans="1:26">
      <c r="A52" s="14" t="s">
        <v>276</v>
      </c>
      <c r="B52" s="16">
        <v>0.38</v>
      </c>
      <c r="C52" s="16"/>
      <c r="D52" s="16"/>
      <c r="E52" s="16"/>
      <c r="F52" s="16"/>
      <c r="G52" s="16"/>
      <c r="H52" s="16"/>
      <c r="I52" s="16"/>
      <c r="J52" s="16"/>
      <c r="K52" s="16"/>
      <c r="L52" s="16"/>
      <c r="M52" s="16"/>
      <c r="N52" s="16"/>
      <c r="O52" s="16"/>
      <c r="P52" s="16"/>
      <c r="Q52" s="16"/>
      <c r="R52" s="16"/>
      <c r="S52" s="16"/>
      <c r="T52" s="16"/>
      <c r="U52" s="16"/>
      <c r="V52" s="16"/>
      <c r="W52" s="16">
        <v>0.26</v>
      </c>
      <c r="X52" s="16">
        <v>0.64</v>
      </c>
      <c r="Y52" s="231">
        <f t="shared" si="0"/>
        <v>7.0111630862263491E-5</v>
      </c>
    </row>
    <row r="53" spans="1:26">
      <c r="A53" s="14" t="s">
        <v>277</v>
      </c>
      <c r="B53" s="16">
        <v>5.62</v>
      </c>
      <c r="C53" s="16"/>
      <c r="D53" s="16"/>
      <c r="E53" s="16"/>
      <c r="F53" s="16"/>
      <c r="G53" s="16"/>
      <c r="H53" s="16"/>
      <c r="I53" s="16"/>
      <c r="J53" s="16"/>
      <c r="K53" s="16"/>
      <c r="L53" s="16"/>
      <c r="M53" s="16"/>
      <c r="N53" s="16"/>
      <c r="O53" s="16"/>
      <c r="P53" s="16"/>
      <c r="Q53" s="16"/>
      <c r="R53" s="16"/>
      <c r="S53" s="16"/>
      <c r="T53" s="16"/>
      <c r="U53" s="16"/>
      <c r="V53" s="16"/>
      <c r="W53" s="16"/>
      <c r="X53" s="16">
        <v>5.62</v>
      </c>
      <c r="Y53" s="231">
        <f t="shared" si="0"/>
        <v>6.1566775850925126E-4</v>
      </c>
    </row>
    <row r="54" spans="1:26">
      <c r="A54" s="14" t="s">
        <v>278</v>
      </c>
      <c r="B54" s="16">
        <v>6.54</v>
      </c>
      <c r="C54" s="16"/>
      <c r="D54" s="16"/>
      <c r="E54" s="16"/>
      <c r="F54" s="16"/>
      <c r="G54" s="16"/>
      <c r="H54" s="16"/>
      <c r="I54" s="16"/>
      <c r="J54" s="16">
        <v>1.84</v>
      </c>
      <c r="K54" s="16"/>
      <c r="L54" s="16"/>
      <c r="M54" s="16"/>
      <c r="N54" s="16"/>
      <c r="O54" s="16"/>
      <c r="P54" s="16"/>
      <c r="Q54" s="16"/>
      <c r="R54" s="16"/>
      <c r="S54" s="16"/>
      <c r="T54" s="16"/>
      <c r="U54" s="16"/>
      <c r="V54" s="16"/>
      <c r="W54" s="16"/>
      <c r="X54" s="16">
        <v>8.3800000000000008</v>
      </c>
      <c r="Y54" s="231">
        <f t="shared" si="0"/>
        <v>9.1802416660276265E-4</v>
      </c>
    </row>
    <row r="55" spans="1:26" s="47" customFormat="1">
      <c r="A55" s="121" t="s">
        <v>28</v>
      </c>
      <c r="B55" s="28">
        <v>5307.9</v>
      </c>
      <c r="C55" s="28">
        <v>187.75</v>
      </c>
      <c r="D55" s="28">
        <v>10.55</v>
      </c>
      <c r="E55" s="28">
        <v>9.379999999999999</v>
      </c>
      <c r="F55" s="28">
        <v>37.79</v>
      </c>
      <c r="G55" s="28">
        <v>25.4</v>
      </c>
      <c r="H55" s="28">
        <v>39.81</v>
      </c>
      <c r="I55" s="28">
        <v>27.2</v>
      </c>
      <c r="J55" s="28">
        <v>25</v>
      </c>
      <c r="K55" s="28">
        <v>37.590000000000003</v>
      </c>
      <c r="L55" s="28">
        <v>20.059999999999999</v>
      </c>
      <c r="M55" s="28">
        <v>63.02</v>
      </c>
      <c r="N55" s="28">
        <v>62.099999999999994</v>
      </c>
      <c r="O55" s="28">
        <v>92.890000000000015</v>
      </c>
      <c r="P55" s="28">
        <v>84.02000000000001</v>
      </c>
      <c r="Q55" s="28">
        <v>63.86</v>
      </c>
      <c r="R55" s="28">
        <v>120.56</v>
      </c>
      <c r="S55" s="28">
        <v>58.389999999999993</v>
      </c>
      <c r="T55" s="28">
        <v>96.679999999999993</v>
      </c>
      <c r="U55" s="28">
        <v>43.000000000000007</v>
      </c>
      <c r="V55" s="28">
        <v>23.64</v>
      </c>
      <c r="W55" s="28">
        <v>69.39</v>
      </c>
      <c r="X55" s="28">
        <v>6505.9800000000032</v>
      </c>
      <c r="Y55" s="232">
        <f>X55/$X$56</f>
        <v>0.71272635649573313</v>
      </c>
    </row>
    <row r="56" spans="1:26">
      <c r="A56" s="63" t="s">
        <v>316</v>
      </c>
      <c r="B56" s="54">
        <v>7164.329999999999</v>
      </c>
      <c r="C56" s="54">
        <v>289.82</v>
      </c>
      <c r="D56" s="54">
        <v>21.190000000000005</v>
      </c>
      <c r="E56" s="54">
        <v>19.54</v>
      </c>
      <c r="F56" s="54">
        <v>47.53</v>
      </c>
      <c r="G56" s="54">
        <v>35.539999999999992</v>
      </c>
      <c r="H56" s="54">
        <v>62.17</v>
      </c>
      <c r="I56" s="54">
        <v>51.58</v>
      </c>
      <c r="J56" s="54">
        <v>33.32</v>
      </c>
      <c r="K56" s="54">
        <v>50.77</v>
      </c>
      <c r="L56" s="54">
        <v>46.79</v>
      </c>
      <c r="M56" s="54">
        <v>127.71000000000001</v>
      </c>
      <c r="N56" s="54">
        <v>74.19</v>
      </c>
      <c r="O56" s="54">
        <v>113.37000000000002</v>
      </c>
      <c r="P56" s="54">
        <v>117.43</v>
      </c>
      <c r="Q56" s="54">
        <v>134.85</v>
      </c>
      <c r="R56" s="54">
        <v>188.76000000000002</v>
      </c>
      <c r="S56" s="54">
        <v>118.52999999999999</v>
      </c>
      <c r="T56" s="54">
        <v>175.92</v>
      </c>
      <c r="U56" s="54">
        <v>104.38</v>
      </c>
      <c r="V56" s="54">
        <v>56.870000000000005</v>
      </c>
      <c r="W56" s="54">
        <v>93.710000000000008</v>
      </c>
      <c r="X56" s="54">
        <v>9128.3000000000029</v>
      </c>
    </row>
    <row r="57" spans="1:26" ht="26.25">
      <c r="A57" s="137" t="s">
        <v>405</v>
      </c>
      <c r="B57" s="162">
        <f>IFERROR(B55/B56,"")</f>
        <v>0.74087877024090187</v>
      </c>
      <c r="C57" s="162">
        <f t="shared" ref="C57:X57" si="1">IFERROR(C55/C56,"")</f>
        <v>0.64781588572217241</v>
      </c>
      <c r="D57" s="162">
        <f t="shared" si="1"/>
        <v>0.49787635677206221</v>
      </c>
      <c r="E57" s="162">
        <f t="shared" si="1"/>
        <v>0.4800409416581371</v>
      </c>
      <c r="F57" s="162">
        <f t="shared" si="1"/>
        <v>0.79507679360403949</v>
      </c>
      <c r="G57" s="162">
        <f t="shared" si="1"/>
        <v>0.71468767585818804</v>
      </c>
      <c r="H57" s="162">
        <f t="shared" si="1"/>
        <v>0.64034100048254783</v>
      </c>
      <c r="I57" s="162">
        <f t="shared" si="1"/>
        <v>0.52733617681271816</v>
      </c>
      <c r="J57" s="162">
        <f t="shared" si="1"/>
        <v>0.75030012004801916</v>
      </c>
      <c r="K57" s="162">
        <f t="shared" si="1"/>
        <v>0.74039787275950364</v>
      </c>
      <c r="L57" s="162">
        <f t="shared" si="1"/>
        <v>0.42872408634323572</v>
      </c>
      <c r="M57" s="162">
        <f t="shared" si="1"/>
        <v>0.49346174927570274</v>
      </c>
      <c r="N57" s="162">
        <f t="shared" si="1"/>
        <v>0.83704003234937319</v>
      </c>
      <c r="O57" s="162">
        <f t="shared" si="1"/>
        <v>0.81935256240628029</v>
      </c>
      <c r="P57" s="162">
        <f t="shared" si="1"/>
        <v>0.71549007919611685</v>
      </c>
      <c r="Q57" s="162">
        <f t="shared" si="1"/>
        <v>0.47356321839080462</v>
      </c>
      <c r="R57" s="162">
        <f t="shared" si="1"/>
        <v>0.63869463869463861</v>
      </c>
      <c r="S57" s="162">
        <f t="shared" si="1"/>
        <v>0.49261790264068167</v>
      </c>
      <c r="T57" s="162">
        <f t="shared" si="1"/>
        <v>0.54956798544793084</v>
      </c>
      <c r="U57" s="162">
        <f t="shared" si="1"/>
        <v>0.41195631347001349</v>
      </c>
      <c r="V57" s="162">
        <f t="shared" si="1"/>
        <v>0.41568489537541758</v>
      </c>
      <c r="W57" s="162">
        <f t="shared" si="1"/>
        <v>0.74047593639953035</v>
      </c>
      <c r="X57" s="162">
        <f t="shared" si="1"/>
        <v>0.71272635649573313</v>
      </c>
      <c r="Y57" s="6"/>
    </row>
    <row r="58" spans="1:26">
      <c r="A58" s="64" t="s">
        <v>317</v>
      </c>
      <c r="B58" s="52">
        <f t="shared" ref="B58:V58" si="2">B56/$X$56</f>
        <v>0.78484821927412518</v>
      </c>
      <c r="C58" s="48">
        <f t="shared" si="2"/>
        <v>3.1749613838283133E-2</v>
      </c>
      <c r="D58" s="48">
        <f t="shared" si="2"/>
        <v>2.3213522780802555E-3</v>
      </c>
      <c r="E58" s="48">
        <f t="shared" si="2"/>
        <v>2.1405957297634822E-3</v>
      </c>
      <c r="F58" s="48">
        <f t="shared" si="2"/>
        <v>5.2068840857552867E-3</v>
      </c>
      <c r="G58" s="48">
        <f t="shared" si="2"/>
        <v>3.8933865013200683E-3</v>
      </c>
      <c r="H58" s="48">
        <f t="shared" si="2"/>
        <v>6.8106876417295646E-3</v>
      </c>
      <c r="I58" s="48">
        <f t="shared" si="2"/>
        <v>5.6505592498055481E-3</v>
      </c>
      <c r="J58" s="48">
        <f t="shared" si="2"/>
        <v>3.650186781766593E-3</v>
      </c>
      <c r="K58" s="48">
        <f t="shared" si="2"/>
        <v>5.5618242169954962E-3</v>
      </c>
      <c r="L58" s="48">
        <f t="shared" si="2"/>
        <v>5.1258175125707944E-3</v>
      </c>
      <c r="M58" s="48">
        <f t="shared" si="2"/>
        <v>1.3990556839718235E-2</v>
      </c>
      <c r="N58" s="48">
        <f t="shared" si="2"/>
        <v>8.1274717088614494E-3</v>
      </c>
      <c r="O58" s="48">
        <f t="shared" si="2"/>
        <v>1.2419618110710646E-2</v>
      </c>
      <c r="P58" s="48">
        <f t="shared" si="2"/>
        <v>1.2864388768993129E-2</v>
      </c>
      <c r="Q58" s="48">
        <f t="shared" si="2"/>
        <v>1.477273972152536E-2</v>
      </c>
      <c r="R58" s="48">
        <f t="shared" si="2"/>
        <v>2.0678549127438838E-2</v>
      </c>
      <c r="S58" s="48">
        <f t="shared" si="2"/>
        <v>1.2984893134537641E-2</v>
      </c>
      <c r="T58" s="48">
        <f t="shared" si="2"/>
        <v>1.9271934533264676E-2</v>
      </c>
      <c r="U58" s="48">
        <f t="shared" si="2"/>
        <v>1.1434768795942286E-2</v>
      </c>
      <c r="V58" s="48">
        <f t="shared" si="2"/>
        <v>6.2300756986514447E-3</v>
      </c>
      <c r="W58" s="48">
        <f>W56/$X$56</f>
        <v>1.0265876450160487E-2</v>
      </c>
    </row>
    <row r="60" spans="1:26" ht="18.75">
      <c r="A60" s="46" t="s">
        <v>468</v>
      </c>
    </row>
    <row r="62" spans="1:26" s="31" customFormat="1" ht="30">
      <c r="A62" s="58" t="s">
        <v>127</v>
      </c>
      <c r="B62" s="58" t="s">
        <v>34</v>
      </c>
      <c r="C62" s="58" t="s">
        <v>60</v>
      </c>
      <c r="D62" s="58" t="s">
        <v>36</v>
      </c>
      <c r="E62" s="58" t="s">
        <v>87</v>
      </c>
      <c r="F62" s="58" t="s">
        <v>37</v>
      </c>
      <c r="G62" s="58" t="s">
        <v>3</v>
      </c>
      <c r="H62" s="58" t="s">
        <v>61</v>
      </c>
      <c r="I62" s="58" t="s">
        <v>39</v>
      </c>
      <c r="J62" s="58" t="s">
        <v>6</v>
      </c>
      <c r="K62" s="58" t="s">
        <v>62</v>
      </c>
      <c r="L62" s="58" t="s">
        <v>63</v>
      </c>
      <c r="M62" s="58" t="s">
        <v>65</v>
      </c>
      <c r="N62" s="58" t="s">
        <v>7</v>
      </c>
      <c r="O62" s="58" t="s">
        <v>8</v>
      </c>
      <c r="P62" s="58" t="s">
        <v>44</v>
      </c>
      <c r="Q62" s="58" t="s">
        <v>45</v>
      </c>
      <c r="R62" s="58" t="s">
        <v>10</v>
      </c>
      <c r="S62" s="58" t="s">
        <v>46</v>
      </c>
      <c r="T62" s="58" t="s">
        <v>47</v>
      </c>
      <c r="U62" s="58" t="s">
        <v>91</v>
      </c>
      <c r="V62" s="58" t="s">
        <v>67</v>
      </c>
      <c r="W62" s="58" t="s">
        <v>11</v>
      </c>
      <c r="X62" s="58" t="s">
        <v>13</v>
      </c>
      <c r="Y62" s="58" t="s">
        <v>15</v>
      </c>
      <c r="Z62" s="60" t="s">
        <v>17</v>
      </c>
    </row>
    <row r="63" spans="1:26">
      <c r="A63" s="14" t="s">
        <v>270</v>
      </c>
      <c r="B63" s="16">
        <v>1.24</v>
      </c>
      <c r="C63" s="16"/>
      <c r="D63" s="16"/>
      <c r="E63" s="16">
        <v>10.67</v>
      </c>
      <c r="F63" s="16">
        <v>2.95</v>
      </c>
      <c r="G63" s="16">
        <v>149.17000000000002</v>
      </c>
      <c r="H63" s="16"/>
      <c r="I63" s="16"/>
      <c r="J63" s="16"/>
      <c r="K63" s="16">
        <v>0.21</v>
      </c>
      <c r="L63" s="16">
        <v>6.57</v>
      </c>
      <c r="M63" s="16"/>
      <c r="N63" s="16"/>
      <c r="O63" s="16">
        <v>1.3800000000000001</v>
      </c>
      <c r="P63" s="16">
        <v>0.28999999999999998</v>
      </c>
      <c r="Q63" s="16"/>
      <c r="R63" s="16"/>
      <c r="S63" s="16">
        <v>0.27</v>
      </c>
      <c r="T63" s="16"/>
      <c r="U63" s="16"/>
      <c r="V63" s="16">
        <v>0.09</v>
      </c>
      <c r="W63" s="16"/>
      <c r="X63" s="16"/>
      <c r="Y63" s="16">
        <v>25.450000000000003</v>
      </c>
      <c r="Z63" s="16">
        <v>198.29000000000002</v>
      </c>
    </row>
    <row r="64" spans="1:26">
      <c r="A64" s="14" t="s">
        <v>284</v>
      </c>
      <c r="B64" s="16"/>
      <c r="C64" s="16"/>
      <c r="D64" s="16"/>
      <c r="E64" s="16">
        <v>1.1099999999999999</v>
      </c>
      <c r="F64" s="16">
        <v>7.9799999999999995</v>
      </c>
      <c r="G64" s="16">
        <v>2.2999999999999998</v>
      </c>
      <c r="H64" s="16"/>
      <c r="I64" s="16"/>
      <c r="J64" s="16"/>
      <c r="K64" s="16">
        <v>0.28000000000000003</v>
      </c>
      <c r="L64" s="16">
        <v>4.3100000000000005</v>
      </c>
      <c r="M64" s="16"/>
      <c r="N64" s="16"/>
      <c r="O64" s="16"/>
      <c r="P64" s="16">
        <v>40.25</v>
      </c>
      <c r="Q64" s="16">
        <v>16.239999999999998</v>
      </c>
      <c r="R64" s="16"/>
      <c r="S64" s="16">
        <v>0.12</v>
      </c>
      <c r="T64" s="16">
        <v>1.76</v>
      </c>
      <c r="U64" s="16"/>
      <c r="V64" s="16"/>
      <c r="W64" s="16"/>
      <c r="X64" s="16"/>
      <c r="Y64" s="16">
        <v>1.1599999999999999</v>
      </c>
      <c r="Z64" s="16">
        <v>75.510000000000005</v>
      </c>
    </row>
    <row r="65" spans="1:26">
      <c r="A65" s="14" t="s">
        <v>289</v>
      </c>
      <c r="B65" s="16">
        <v>0.49</v>
      </c>
      <c r="C65" s="16"/>
      <c r="D65" s="16"/>
      <c r="E65" s="16"/>
      <c r="F65" s="16"/>
      <c r="G65" s="16"/>
      <c r="H65" s="16"/>
      <c r="I65" s="16"/>
      <c r="J65" s="16"/>
      <c r="K65" s="16"/>
      <c r="L65" s="16"/>
      <c r="M65" s="16"/>
      <c r="N65" s="16"/>
      <c r="O65" s="16"/>
      <c r="P65" s="16"/>
      <c r="Q65" s="16"/>
      <c r="R65" s="16"/>
      <c r="S65" s="16">
        <v>0.13</v>
      </c>
      <c r="T65" s="16"/>
      <c r="U65" s="16"/>
      <c r="V65" s="16"/>
      <c r="W65" s="16"/>
      <c r="X65" s="16"/>
      <c r="Y65" s="16">
        <v>0.59</v>
      </c>
      <c r="Z65" s="16">
        <v>1.21</v>
      </c>
    </row>
    <row r="66" spans="1:26">
      <c r="A66" s="14" t="s">
        <v>294</v>
      </c>
      <c r="B66" s="16">
        <v>0.74</v>
      </c>
      <c r="C66" s="16"/>
      <c r="D66" s="16"/>
      <c r="E66" s="16"/>
      <c r="F66" s="16">
        <v>0.75</v>
      </c>
      <c r="G66" s="16">
        <v>2.42</v>
      </c>
      <c r="H66" s="16"/>
      <c r="I66" s="16"/>
      <c r="J66" s="16"/>
      <c r="K66" s="16"/>
      <c r="L66" s="16"/>
      <c r="M66" s="16"/>
      <c r="N66" s="16"/>
      <c r="O66" s="16"/>
      <c r="P66" s="16">
        <v>4.6000000000000005</v>
      </c>
      <c r="Q66" s="16"/>
      <c r="R66" s="16"/>
      <c r="S66" s="16">
        <v>23.450000000000003</v>
      </c>
      <c r="T66" s="16">
        <v>4.7</v>
      </c>
      <c r="U66" s="16"/>
      <c r="V66" s="16"/>
      <c r="W66" s="16"/>
      <c r="X66" s="16"/>
      <c r="Y66" s="16">
        <v>1.34</v>
      </c>
      <c r="Z66" s="16">
        <v>38.000000000000007</v>
      </c>
    </row>
    <row r="67" spans="1:26">
      <c r="A67" s="14" t="s">
        <v>303</v>
      </c>
      <c r="B67" s="16">
        <v>0.12</v>
      </c>
      <c r="C67" s="16"/>
      <c r="D67" s="16"/>
      <c r="E67" s="16"/>
      <c r="F67" s="16"/>
      <c r="G67" s="16">
        <v>11.66</v>
      </c>
      <c r="H67" s="16"/>
      <c r="I67" s="16"/>
      <c r="J67" s="16"/>
      <c r="K67" s="16"/>
      <c r="L67" s="16"/>
      <c r="M67" s="16"/>
      <c r="N67" s="16"/>
      <c r="O67" s="16"/>
      <c r="P67" s="16"/>
      <c r="Q67" s="16"/>
      <c r="R67" s="16"/>
      <c r="S67" s="16"/>
      <c r="T67" s="16">
        <v>0.23</v>
      </c>
      <c r="U67" s="16"/>
      <c r="V67" s="16"/>
      <c r="W67" s="16"/>
      <c r="X67" s="16"/>
      <c r="Y67" s="16"/>
      <c r="Z67" s="16">
        <v>12.01</v>
      </c>
    </row>
    <row r="68" spans="1:26">
      <c r="A68" s="14" t="s">
        <v>305</v>
      </c>
      <c r="B68" s="16"/>
      <c r="C68" s="16"/>
      <c r="D68" s="16"/>
      <c r="E68" s="16"/>
      <c r="F68" s="16"/>
      <c r="G68" s="16">
        <v>3.29</v>
      </c>
      <c r="H68" s="16"/>
      <c r="I68" s="16"/>
      <c r="J68" s="16"/>
      <c r="K68" s="16"/>
      <c r="L68" s="16"/>
      <c r="M68" s="16"/>
      <c r="N68" s="16"/>
      <c r="O68" s="16"/>
      <c r="P68" s="16"/>
      <c r="Q68" s="16"/>
      <c r="R68" s="16"/>
      <c r="S68" s="16"/>
      <c r="T68" s="16"/>
      <c r="U68" s="16">
        <v>0.17</v>
      </c>
      <c r="V68" s="16"/>
      <c r="W68" s="16"/>
      <c r="X68" s="16"/>
      <c r="Y68" s="16"/>
      <c r="Z68" s="16">
        <v>3.46</v>
      </c>
    </row>
    <row r="69" spans="1:26">
      <c r="A69" s="14" t="s">
        <v>271</v>
      </c>
      <c r="B69" s="16"/>
      <c r="C69" s="16"/>
      <c r="D69" s="16"/>
      <c r="E69" s="16"/>
      <c r="F69" s="16"/>
      <c r="G69" s="16">
        <v>0.67</v>
      </c>
      <c r="H69" s="16"/>
      <c r="I69" s="16"/>
      <c r="J69" s="16"/>
      <c r="K69" s="16"/>
      <c r="L69" s="16"/>
      <c r="M69" s="16"/>
      <c r="N69" s="16"/>
      <c r="O69" s="16"/>
      <c r="P69" s="16"/>
      <c r="Q69" s="16"/>
      <c r="R69" s="16"/>
      <c r="S69" s="16"/>
      <c r="T69" s="16"/>
      <c r="U69" s="16"/>
      <c r="V69" s="16"/>
      <c r="W69" s="16"/>
      <c r="X69" s="16"/>
      <c r="Y69" s="16"/>
      <c r="Z69" s="16">
        <v>0.67</v>
      </c>
    </row>
    <row r="70" spans="1:26">
      <c r="A70" s="14" t="s">
        <v>279</v>
      </c>
      <c r="B70" s="16"/>
      <c r="C70" s="16"/>
      <c r="D70" s="16"/>
      <c r="E70" s="16"/>
      <c r="F70" s="16"/>
      <c r="G70" s="16">
        <v>0.22</v>
      </c>
      <c r="H70" s="16"/>
      <c r="I70" s="16"/>
      <c r="J70" s="16"/>
      <c r="K70" s="16"/>
      <c r="L70" s="16"/>
      <c r="M70" s="16"/>
      <c r="N70" s="16"/>
      <c r="O70" s="16"/>
      <c r="P70" s="16"/>
      <c r="Q70" s="16"/>
      <c r="R70" s="16"/>
      <c r="S70" s="16"/>
      <c r="T70" s="16"/>
      <c r="U70" s="16"/>
      <c r="V70" s="16"/>
      <c r="W70" s="16"/>
      <c r="X70" s="16"/>
      <c r="Y70" s="16"/>
      <c r="Z70" s="16">
        <v>0.22</v>
      </c>
    </row>
    <row r="71" spans="1:26">
      <c r="A71" s="14" t="s">
        <v>280</v>
      </c>
      <c r="B71" s="16">
        <v>0.22</v>
      </c>
      <c r="C71" s="16"/>
      <c r="D71" s="16"/>
      <c r="E71" s="16"/>
      <c r="F71" s="16"/>
      <c r="G71" s="16">
        <v>14.220000000000002</v>
      </c>
      <c r="H71" s="16"/>
      <c r="I71" s="16"/>
      <c r="J71" s="16"/>
      <c r="K71" s="16"/>
      <c r="L71" s="16"/>
      <c r="M71" s="16"/>
      <c r="N71" s="16"/>
      <c r="O71" s="16"/>
      <c r="P71" s="16"/>
      <c r="Q71" s="16"/>
      <c r="R71" s="16"/>
      <c r="S71" s="16"/>
      <c r="T71" s="16"/>
      <c r="U71" s="16"/>
      <c r="V71" s="16"/>
      <c r="W71" s="16"/>
      <c r="X71" s="16"/>
      <c r="Y71" s="16">
        <v>0.12</v>
      </c>
      <c r="Z71" s="16">
        <v>14.560000000000002</v>
      </c>
    </row>
    <row r="72" spans="1:26">
      <c r="A72" s="14" t="s">
        <v>281</v>
      </c>
      <c r="B72" s="16"/>
      <c r="C72" s="16"/>
      <c r="D72" s="16"/>
      <c r="E72" s="16">
        <v>1.31</v>
      </c>
      <c r="F72" s="16"/>
      <c r="G72" s="16">
        <v>328.5100000000001</v>
      </c>
      <c r="H72" s="16"/>
      <c r="I72" s="16">
        <v>1.49</v>
      </c>
      <c r="J72" s="16"/>
      <c r="K72" s="16"/>
      <c r="L72" s="16"/>
      <c r="M72" s="16"/>
      <c r="N72" s="16"/>
      <c r="O72" s="16"/>
      <c r="P72" s="16">
        <v>0.96</v>
      </c>
      <c r="Q72" s="16"/>
      <c r="R72" s="16"/>
      <c r="S72" s="16">
        <v>0.53</v>
      </c>
      <c r="T72" s="16"/>
      <c r="U72" s="16"/>
      <c r="V72" s="16"/>
      <c r="W72" s="16"/>
      <c r="X72" s="16"/>
      <c r="Y72" s="16"/>
      <c r="Z72" s="16">
        <v>332.80000000000007</v>
      </c>
    </row>
    <row r="73" spans="1:26">
      <c r="A73" s="14" t="s">
        <v>282</v>
      </c>
      <c r="B73" s="16"/>
      <c r="C73" s="16"/>
      <c r="D73" s="16"/>
      <c r="E73" s="16"/>
      <c r="F73" s="16"/>
      <c r="G73" s="16">
        <v>3.6399999999999997</v>
      </c>
      <c r="H73" s="16"/>
      <c r="I73" s="16"/>
      <c r="J73" s="16"/>
      <c r="K73" s="16"/>
      <c r="L73" s="16"/>
      <c r="M73" s="16"/>
      <c r="N73" s="16"/>
      <c r="O73" s="16"/>
      <c r="P73" s="16"/>
      <c r="Q73" s="16"/>
      <c r="R73" s="16"/>
      <c r="S73" s="16"/>
      <c r="T73" s="16"/>
      <c r="U73" s="16"/>
      <c r="V73" s="16"/>
      <c r="W73" s="16"/>
      <c r="X73" s="16"/>
      <c r="Y73" s="16"/>
      <c r="Z73" s="16">
        <v>3.6399999999999997</v>
      </c>
    </row>
    <row r="74" spans="1:26">
      <c r="A74" s="14" t="s">
        <v>283</v>
      </c>
      <c r="B74" s="16"/>
      <c r="C74" s="16"/>
      <c r="D74" s="16"/>
      <c r="E74" s="16"/>
      <c r="F74" s="16"/>
      <c r="G74" s="16">
        <v>0.84000000000000008</v>
      </c>
      <c r="H74" s="16"/>
      <c r="I74" s="16"/>
      <c r="J74" s="16"/>
      <c r="K74" s="16"/>
      <c r="L74" s="16"/>
      <c r="M74" s="16"/>
      <c r="N74" s="16"/>
      <c r="O74" s="16"/>
      <c r="P74" s="16">
        <v>6.08</v>
      </c>
      <c r="Q74" s="16"/>
      <c r="R74" s="16"/>
      <c r="S74" s="16">
        <v>3.4400000000000004</v>
      </c>
      <c r="T74" s="16"/>
      <c r="U74" s="16"/>
      <c r="V74" s="16"/>
      <c r="W74" s="16"/>
      <c r="X74" s="16"/>
      <c r="Y74" s="16"/>
      <c r="Z74" s="16">
        <v>10.36</v>
      </c>
    </row>
    <row r="75" spans="1:26">
      <c r="A75" s="14" t="s">
        <v>285</v>
      </c>
      <c r="B75" s="16"/>
      <c r="C75" s="16"/>
      <c r="D75" s="16"/>
      <c r="E75" s="16"/>
      <c r="F75" s="16"/>
      <c r="G75" s="16">
        <v>8.9199999999999982</v>
      </c>
      <c r="H75" s="16"/>
      <c r="I75" s="16"/>
      <c r="J75" s="16"/>
      <c r="K75" s="16"/>
      <c r="L75" s="16"/>
      <c r="M75" s="16"/>
      <c r="N75" s="16"/>
      <c r="O75" s="16"/>
      <c r="P75" s="16"/>
      <c r="Q75" s="16"/>
      <c r="R75" s="16"/>
      <c r="S75" s="16"/>
      <c r="T75" s="16"/>
      <c r="U75" s="16">
        <v>3.99</v>
      </c>
      <c r="V75" s="16"/>
      <c r="W75" s="16"/>
      <c r="X75" s="16"/>
      <c r="Y75" s="16"/>
      <c r="Z75" s="16">
        <v>12.909999999999998</v>
      </c>
    </row>
    <row r="76" spans="1:26">
      <c r="A76" s="14" t="s">
        <v>286</v>
      </c>
      <c r="B76" s="16"/>
      <c r="C76" s="16"/>
      <c r="D76" s="16"/>
      <c r="E76" s="16">
        <v>0.1</v>
      </c>
      <c r="F76" s="16"/>
      <c r="G76" s="16"/>
      <c r="H76" s="16"/>
      <c r="I76" s="16"/>
      <c r="J76" s="16"/>
      <c r="K76" s="16"/>
      <c r="L76" s="16"/>
      <c r="M76" s="16"/>
      <c r="N76" s="16"/>
      <c r="O76" s="16"/>
      <c r="P76" s="16"/>
      <c r="Q76" s="16"/>
      <c r="R76" s="16"/>
      <c r="S76" s="16"/>
      <c r="T76" s="16"/>
      <c r="U76" s="16"/>
      <c r="V76" s="16"/>
      <c r="W76" s="16"/>
      <c r="X76" s="16"/>
      <c r="Y76" s="16"/>
      <c r="Z76" s="16">
        <v>0.1</v>
      </c>
    </row>
    <row r="77" spans="1:26">
      <c r="A77" s="56" t="s">
        <v>287</v>
      </c>
      <c r="B77" s="57">
        <v>0.15</v>
      </c>
      <c r="C77" s="57"/>
      <c r="D77" s="57"/>
      <c r="E77" s="57">
        <v>0.14000000000000001</v>
      </c>
      <c r="F77" s="57"/>
      <c r="G77" s="57"/>
      <c r="H77" s="57"/>
      <c r="I77" s="57"/>
      <c r="J77" s="57"/>
      <c r="K77" s="57">
        <v>1.79</v>
      </c>
      <c r="L77" s="57">
        <v>652.75999999999988</v>
      </c>
      <c r="M77" s="57"/>
      <c r="N77" s="57"/>
      <c r="O77" s="57">
        <v>2.31</v>
      </c>
      <c r="P77" s="57">
        <v>94.61</v>
      </c>
      <c r="Q77" s="57">
        <v>101.84</v>
      </c>
      <c r="R77" s="57"/>
      <c r="S77" s="57">
        <v>64.789999999999992</v>
      </c>
      <c r="T77" s="57">
        <v>1.55</v>
      </c>
      <c r="U77" s="57"/>
      <c r="V77" s="57">
        <v>16.04</v>
      </c>
      <c r="W77" s="57"/>
      <c r="X77" s="57"/>
      <c r="Y77" s="57"/>
      <c r="Z77" s="57">
        <v>935.97999999999979</v>
      </c>
    </row>
    <row r="78" spans="1:26">
      <c r="A78" s="14" t="s">
        <v>288</v>
      </c>
      <c r="B78" s="16"/>
      <c r="C78" s="16"/>
      <c r="D78" s="16"/>
      <c r="E78" s="16"/>
      <c r="F78" s="16"/>
      <c r="G78" s="16"/>
      <c r="H78" s="16"/>
      <c r="I78" s="16"/>
      <c r="J78" s="16"/>
      <c r="K78" s="16"/>
      <c r="L78" s="16"/>
      <c r="M78" s="16"/>
      <c r="N78" s="16"/>
      <c r="O78" s="16">
        <v>0.41</v>
      </c>
      <c r="P78" s="16"/>
      <c r="Q78" s="16"/>
      <c r="R78" s="16"/>
      <c r="S78" s="16"/>
      <c r="T78" s="16"/>
      <c r="U78" s="16"/>
      <c r="V78" s="16"/>
      <c r="W78" s="16"/>
      <c r="X78" s="16"/>
      <c r="Y78" s="16"/>
      <c r="Z78" s="16">
        <v>0.41</v>
      </c>
    </row>
    <row r="79" spans="1:26">
      <c r="A79" s="14" t="s">
        <v>290</v>
      </c>
      <c r="B79" s="16"/>
      <c r="C79" s="16"/>
      <c r="D79" s="16"/>
      <c r="E79" s="16"/>
      <c r="F79" s="16"/>
      <c r="G79" s="16"/>
      <c r="H79" s="16"/>
      <c r="I79" s="16"/>
      <c r="J79" s="16"/>
      <c r="K79" s="16"/>
      <c r="L79" s="16"/>
      <c r="M79" s="16"/>
      <c r="N79" s="16"/>
      <c r="O79" s="16">
        <v>74.61</v>
      </c>
      <c r="P79" s="16">
        <v>56.150000000000006</v>
      </c>
      <c r="Q79" s="16"/>
      <c r="R79" s="16"/>
      <c r="S79" s="16"/>
      <c r="T79" s="16">
        <v>5.4499999999999993</v>
      </c>
      <c r="U79" s="16"/>
      <c r="V79" s="16"/>
      <c r="W79" s="16"/>
      <c r="X79" s="16"/>
      <c r="Y79" s="16">
        <v>2.25</v>
      </c>
      <c r="Z79" s="16">
        <v>138.45999999999998</v>
      </c>
    </row>
    <row r="80" spans="1:26">
      <c r="A80" s="14" t="s">
        <v>291</v>
      </c>
      <c r="B80" s="16"/>
      <c r="C80" s="16"/>
      <c r="D80" s="16"/>
      <c r="E80" s="16"/>
      <c r="F80" s="16"/>
      <c r="G80" s="16"/>
      <c r="H80" s="16"/>
      <c r="I80" s="16"/>
      <c r="J80" s="16"/>
      <c r="K80" s="16"/>
      <c r="L80" s="16"/>
      <c r="M80" s="16"/>
      <c r="N80" s="16"/>
      <c r="O80" s="16">
        <v>1.04</v>
      </c>
      <c r="P80" s="16">
        <v>6.42</v>
      </c>
      <c r="Q80" s="16"/>
      <c r="R80" s="16"/>
      <c r="S80" s="16">
        <v>7.0000000000000007E-2</v>
      </c>
      <c r="T80" s="16"/>
      <c r="U80" s="16"/>
      <c r="V80" s="16"/>
      <c r="W80" s="16"/>
      <c r="X80" s="16"/>
      <c r="Y80" s="16"/>
      <c r="Z80" s="16">
        <v>7.53</v>
      </c>
    </row>
    <row r="81" spans="1:26">
      <c r="A81" s="14" t="s">
        <v>292</v>
      </c>
      <c r="B81" s="16"/>
      <c r="C81" s="16"/>
      <c r="D81" s="16"/>
      <c r="E81" s="16"/>
      <c r="F81" s="16"/>
      <c r="G81" s="16"/>
      <c r="H81" s="16"/>
      <c r="I81" s="16"/>
      <c r="J81" s="16"/>
      <c r="K81" s="16"/>
      <c r="L81" s="16"/>
      <c r="M81" s="16"/>
      <c r="N81" s="16"/>
      <c r="O81" s="16"/>
      <c r="P81" s="16">
        <v>0.09</v>
      </c>
      <c r="Q81" s="16"/>
      <c r="R81" s="16"/>
      <c r="S81" s="16"/>
      <c r="T81" s="16"/>
      <c r="U81" s="16"/>
      <c r="V81" s="16"/>
      <c r="W81" s="16"/>
      <c r="X81" s="16"/>
      <c r="Y81" s="16"/>
      <c r="Z81" s="16">
        <v>0.09</v>
      </c>
    </row>
    <row r="82" spans="1:26">
      <c r="A82" s="14" t="s">
        <v>293</v>
      </c>
      <c r="B82" s="16"/>
      <c r="C82" s="16"/>
      <c r="D82" s="16"/>
      <c r="E82" s="16"/>
      <c r="F82" s="16">
        <v>1.57</v>
      </c>
      <c r="G82" s="16">
        <v>84.839999999999989</v>
      </c>
      <c r="H82" s="16"/>
      <c r="I82" s="16"/>
      <c r="J82" s="16"/>
      <c r="K82" s="16"/>
      <c r="L82" s="16"/>
      <c r="M82" s="16"/>
      <c r="N82" s="16"/>
      <c r="O82" s="16">
        <v>0.09</v>
      </c>
      <c r="P82" s="16"/>
      <c r="Q82" s="16"/>
      <c r="R82" s="16"/>
      <c r="S82" s="16">
        <v>28.82</v>
      </c>
      <c r="T82" s="16">
        <v>2.4900000000000002</v>
      </c>
      <c r="U82" s="16"/>
      <c r="V82" s="16"/>
      <c r="W82" s="16"/>
      <c r="X82" s="16"/>
      <c r="Y82" s="16">
        <v>0.22</v>
      </c>
      <c r="Z82" s="16">
        <v>118.02999999999999</v>
      </c>
    </row>
    <row r="83" spans="1:26">
      <c r="A83" s="14" t="s">
        <v>295</v>
      </c>
      <c r="B83" s="16"/>
      <c r="C83" s="16"/>
      <c r="D83" s="16"/>
      <c r="E83" s="16"/>
      <c r="F83" s="16">
        <v>0.36</v>
      </c>
      <c r="G83" s="16">
        <v>1.57</v>
      </c>
      <c r="H83" s="16"/>
      <c r="I83" s="16"/>
      <c r="J83" s="16"/>
      <c r="K83" s="16"/>
      <c r="L83" s="16"/>
      <c r="M83" s="16"/>
      <c r="N83" s="16"/>
      <c r="O83" s="16"/>
      <c r="P83" s="16"/>
      <c r="Q83" s="16"/>
      <c r="R83" s="16"/>
      <c r="S83" s="16">
        <v>3.63</v>
      </c>
      <c r="T83" s="16">
        <v>0.89</v>
      </c>
      <c r="U83" s="16"/>
      <c r="V83" s="16"/>
      <c r="W83" s="16"/>
      <c r="X83" s="16"/>
      <c r="Y83" s="16"/>
      <c r="Z83" s="16">
        <v>6.45</v>
      </c>
    </row>
    <row r="84" spans="1:26">
      <c r="A84" s="14" t="s">
        <v>296</v>
      </c>
      <c r="B84" s="16"/>
      <c r="C84" s="16"/>
      <c r="D84" s="16"/>
      <c r="E84" s="16"/>
      <c r="F84" s="16"/>
      <c r="G84" s="16"/>
      <c r="H84" s="16"/>
      <c r="I84" s="16"/>
      <c r="J84" s="16"/>
      <c r="K84" s="16"/>
      <c r="L84" s="16"/>
      <c r="M84" s="16"/>
      <c r="N84" s="16"/>
      <c r="O84" s="16">
        <v>0.09</v>
      </c>
      <c r="P84" s="16"/>
      <c r="Q84" s="16"/>
      <c r="R84" s="16"/>
      <c r="S84" s="16"/>
      <c r="T84" s="16"/>
      <c r="U84" s="16"/>
      <c r="V84" s="16"/>
      <c r="W84" s="16"/>
      <c r="X84" s="16"/>
      <c r="Y84" s="16"/>
      <c r="Z84" s="16">
        <v>0.09</v>
      </c>
    </row>
    <row r="85" spans="1:26">
      <c r="A85" s="14" t="s">
        <v>297</v>
      </c>
      <c r="B85" s="16"/>
      <c r="C85" s="16"/>
      <c r="D85" s="16"/>
      <c r="E85" s="16">
        <v>1.72</v>
      </c>
      <c r="F85" s="16"/>
      <c r="G85" s="16"/>
      <c r="H85" s="16"/>
      <c r="I85" s="16"/>
      <c r="J85" s="16"/>
      <c r="K85" s="16"/>
      <c r="L85" s="16"/>
      <c r="M85" s="16"/>
      <c r="N85" s="16"/>
      <c r="O85" s="16"/>
      <c r="P85" s="16"/>
      <c r="Q85" s="16"/>
      <c r="R85" s="16"/>
      <c r="S85" s="16"/>
      <c r="T85" s="16"/>
      <c r="U85" s="16">
        <v>0.11</v>
      </c>
      <c r="V85" s="16"/>
      <c r="W85" s="16"/>
      <c r="X85" s="16"/>
      <c r="Y85" s="16"/>
      <c r="Z85" s="16">
        <v>1.83</v>
      </c>
    </row>
    <row r="86" spans="1:26">
      <c r="A86" s="14" t="s">
        <v>298</v>
      </c>
      <c r="B86" s="16"/>
      <c r="C86" s="16"/>
      <c r="D86" s="16"/>
      <c r="E86" s="16"/>
      <c r="F86" s="16"/>
      <c r="G86" s="16"/>
      <c r="H86" s="16"/>
      <c r="I86" s="16"/>
      <c r="J86" s="16"/>
      <c r="K86" s="16"/>
      <c r="L86" s="16"/>
      <c r="M86" s="16"/>
      <c r="N86" s="16"/>
      <c r="O86" s="16">
        <v>2.2399999999999998</v>
      </c>
      <c r="P86" s="16">
        <v>9.48</v>
      </c>
      <c r="Q86" s="16"/>
      <c r="R86" s="16"/>
      <c r="S86" s="16">
        <v>2.9400000000000004</v>
      </c>
      <c r="T86" s="16"/>
      <c r="U86" s="16">
        <v>12.549999999999999</v>
      </c>
      <c r="V86" s="16"/>
      <c r="W86" s="16"/>
      <c r="X86" s="16"/>
      <c r="Y86" s="16"/>
      <c r="Z86" s="16">
        <v>27.21</v>
      </c>
    </row>
    <row r="87" spans="1:26">
      <c r="A87" s="14" t="s">
        <v>299</v>
      </c>
      <c r="B87" s="16"/>
      <c r="C87" s="16"/>
      <c r="D87" s="16"/>
      <c r="E87" s="16"/>
      <c r="F87" s="16"/>
      <c r="G87" s="16"/>
      <c r="H87" s="16"/>
      <c r="I87" s="16"/>
      <c r="J87" s="16"/>
      <c r="K87" s="16"/>
      <c r="L87" s="16"/>
      <c r="M87" s="16"/>
      <c r="N87" s="16"/>
      <c r="O87" s="16">
        <v>2.2400000000000002</v>
      </c>
      <c r="P87" s="16">
        <v>8.67</v>
      </c>
      <c r="Q87" s="16"/>
      <c r="R87" s="16"/>
      <c r="S87" s="16">
        <v>10.92</v>
      </c>
      <c r="T87" s="16">
        <v>0.11</v>
      </c>
      <c r="U87" s="16">
        <v>0.25</v>
      </c>
      <c r="V87" s="16"/>
      <c r="W87" s="16"/>
      <c r="X87" s="16"/>
      <c r="Y87" s="16">
        <v>1.67</v>
      </c>
      <c r="Z87" s="16">
        <v>23.86</v>
      </c>
    </row>
    <row r="88" spans="1:26">
      <c r="A88" s="14" t="s">
        <v>300</v>
      </c>
      <c r="B88" s="16">
        <v>6.14</v>
      </c>
      <c r="C88" s="16"/>
      <c r="D88" s="16"/>
      <c r="E88" s="16"/>
      <c r="F88" s="16"/>
      <c r="G88" s="16">
        <v>72.310000000000016</v>
      </c>
      <c r="H88" s="16"/>
      <c r="I88" s="16"/>
      <c r="J88" s="16"/>
      <c r="K88" s="16"/>
      <c r="L88" s="16"/>
      <c r="M88" s="16"/>
      <c r="N88" s="16"/>
      <c r="O88" s="16"/>
      <c r="P88" s="16">
        <v>33.219999999999992</v>
      </c>
      <c r="Q88" s="16">
        <v>12.219999999999999</v>
      </c>
      <c r="R88" s="16"/>
      <c r="S88" s="16">
        <v>13.030000000000001</v>
      </c>
      <c r="T88" s="16">
        <v>2.2800000000000002</v>
      </c>
      <c r="U88" s="16"/>
      <c r="V88" s="16"/>
      <c r="W88" s="16"/>
      <c r="X88" s="16"/>
      <c r="Y88" s="16">
        <v>54.449999999999989</v>
      </c>
      <c r="Z88" s="16">
        <v>193.65</v>
      </c>
    </row>
    <row r="89" spans="1:26">
      <c r="A89" s="14" t="s">
        <v>301</v>
      </c>
      <c r="B89" s="16"/>
      <c r="C89" s="16"/>
      <c r="D89" s="16"/>
      <c r="E89" s="16"/>
      <c r="F89" s="16"/>
      <c r="G89" s="16"/>
      <c r="H89" s="16"/>
      <c r="I89" s="16"/>
      <c r="J89" s="16"/>
      <c r="K89" s="16"/>
      <c r="L89" s="16"/>
      <c r="M89" s="16"/>
      <c r="N89" s="16"/>
      <c r="O89" s="16"/>
      <c r="P89" s="16">
        <v>6.71</v>
      </c>
      <c r="Q89" s="16"/>
      <c r="R89" s="16"/>
      <c r="S89" s="16">
        <v>0.11000000000000001</v>
      </c>
      <c r="T89" s="16">
        <v>0.88000000000000012</v>
      </c>
      <c r="U89" s="16"/>
      <c r="V89" s="16"/>
      <c r="W89" s="16"/>
      <c r="X89" s="16"/>
      <c r="Y89" s="16"/>
      <c r="Z89" s="16">
        <v>7.7</v>
      </c>
    </row>
    <row r="90" spans="1:26">
      <c r="A90" s="14" t="s">
        <v>302</v>
      </c>
      <c r="B90" s="16"/>
      <c r="C90" s="16"/>
      <c r="D90" s="16"/>
      <c r="E90" s="16"/>
      <c r="F90" s="16"/>
      <c r="G90" s="16"/>
      <c r="H90" s="16"/>
      <c r="I90" s="16"/>
      <c r="J90" s="16"/>
      <c r="K90" s="16"/>
      <c r="L90" s="16"/>
      <c r="M90" s="16"/>
      <c r="N90" s="16"/>
      <c r="O90" s="16"/>
      <c r="P90" s="16">
        <v>113.45999999999997</v>
      </c>
      <c r="Q90" s="16"/>
      <c r="R90" s="16"/>
      <c r="S90" s="16"/>
      <c r="T90" s="16">
        <v>1.35</v>
      </c>
      <c r="U90" s="16"/>
      <c r="V90" s="16"/>
      <c r="W90" s="16"/>
      <c r="X90" s="16"/>
      <c r="Y90" s="16"/>
      <c r="Z90" s="16">
        <v>114.80999999999996</v>
      </c>
    </row>
    <row r="91" spans="1:26">
      <c r="A91" s="14" t="s">
        <v>304</v>
      </c>
      <c r="B91" s="16"/>
      <c r="C91" s="16"/>
      <c r="D91" s="16"/>
      <c r="E91" s="16"/>
      <c r="F91" s="16"/>
      <c r="G91" s="16"/>
      <c r="H91" s="16"/>
      <c r="I91" s="16"/>
      <c r="J91" s="16"/>
      <c r="K91" s="16"/>
      <c r="L91" s="16">
        <v>3.07</v>
      </c>
      <c r="M91" s="16"/>
      <c r="N91" s="16"/>
      <c r="O91" s="16"/>
      <c r="P91" s="16"/>
      <c r="Q91" s="16"/>
      <c r="R91" s="16"/>
      <c r="S91" s="16"/>
      <c r="T91" s="16"/>
      <c r="U91" s="16"/>
      <c r="V91" s="16"/>
      <c r="W91" s="16"/>
      <c r="X91" s="16"/>
      <c r="Y91" s="16"/>
      <c r="Z91" s="16">
        <v>3.07</v>
      </c>
    </row>
    <row r="92" spans="1:26">
      <c r="A92" s="14" t="s">
        <v>306</v>
      </c>
      <c r="B92" s="16"/>
      <c r="C92" s="16"/>
      <c r="D92" s="16"/>
      <c r="E92" s="16"/>
      <c r="F92" s="16"/>
      <c r="G92" s="16">
        <v>29.299999999999997</v>
      </c>
      <c r="H92" s="16"/>
      <c r="I92" s="16"/>
      <c r="J92" s="16"/>
      <c r="K92" s="16"/>
      <c r="L92" s="16"/>
      <c r="M92" s="16"/>
      <c r="N92" s="16"/>
      <c r="O92" s="16"/>
      <c r="P92" s="16"/>
      <c r="Q92" s="16"/>
      <c r="R92" s="16"/>
      <c r="S92" s="16"/>
      <c r="T92" s="16"/>
      <c r="U92" s="16"/>
      <c r="V92" s="16"/>
      <c r="W92" s="16"/>
      <c r="X92" s="16"/>
      <c r="Y92" s="16"/>
      <c r="Z92" s="16">
        <v>29.299999999999997</v>
      </c>
    </row>
    <row r="93" spans="1:26">
      <c r="A93" s="14" t="s">
        <v>307</v>
      </c>
      <c r="B93" s="16"/>
      <c r="C93" s="16"/>
      <c r="D93" s="16"/>
      <c r="E93" s="16"/>
      <c r="F93" s="16"/>
      <c r="G93" s="16"/>
      <c r="H93" s="16"/>
      <c r="I93" s="16"/>
      <c r="J93" s="16"/>
      <c r="K93" s="16"/>
      <c r="L93" s="16"/>
      <c r="M93" s="16"/>
      <c r="N93" s="16"/>
      <c r="O93" s="16"/>
      <c r="P93" s="16">
        <v>2.9</v>
      </c>
      <c r="Q93" s="16"/>
      <c r="R93" s="16"/>
      <c r="S93" s="16">
        <v>1.62</v>
      </c>
      <c r="T93" s="16"/>
      <c r="U93" s="16"/>
      <c r="V93" s="16"/>
      <c r="W93" s="16"/>
      <c r="X93" s="16"/>
      <c r="Y93" s="16"/>
      <c r="Z93" s="16">
        <v>4.5199999999999996</v>
      </c>
    </row>
    <row r="94" spans="1:26">
      <c r="A94" s="14" t="s">
        <v>308</v>
      </c>
      <c r="B94" s="16"/>
      <c r="C94" s="16"/>
      <c r="D94" s="16"/>
      <c r="E94" s="16"/>
      <c r="F94" s="16"/>
      <c r="G94" s="16"/>
      <c r="H94" s="16"/>
      <c r="I94" s="16"/>
      <c r="J94" s="16"/>
      <c r="K94" s="16"/>
      <c r="L94" s="16"/>
      <c r="M94" s="16"/>
      <c r="N94" s="16"/>
      <c r="O94" s="16"/>
      <c r="P94" s="16"/>
      <c r="Q94" s="16"/>
      <c r="R94" s="16"/>
      <c r="S94" s="16"/>
      <c r="T94" s="16"/>
      <c r="U94" s="16"/>
      <c r="V94" s="16"/>
      <c r="W94" s="16"/>
      <c r="X94" s="16"/>
      <c r="Y94" s="16">
        <v>0.28999999999999998</v>
      </c>
      <c r="Z94" s="16">
        <v>0.28999999999999998</v>
      </c>
    </row>
    <row r="95" spans="1:26">
      <c r="A95" s="14" t="s">
        <v>309</v>
      </c>
      <c r="B95" s="16">
        <v>0.3</v>
      </c>
      <c r="C95" s="16"/>
      <c r="D95" s="16"/>
      <c r="E95" s="16">
        <v>0.56000000000000005</v>
      </c>
      <c r="F95" s="16">
        <v>1.1000000000000001</v>
      </c>
      <c r="G95" s="16">
        <v>2.34</v>
      </c>
      <c r="H95" s="16"/>
      <c r="I95" s="16"/>
      <c r="J95" s="16"/>
      <c r="K95" s="16"/>
      <c r="L95" s="16"/>
      <c r="M95" s="16"/>
      <c r="N95" s="16"/>
      <c r="O95" s="16">
        <v>22.809999999999995</v>
      </c>
      <c r="P95" s="16">
        <v>0.67</v>
      </c>
      <c r="Q95" s="16"/>
      <c r="R95" s="16"/>
      <c r="S95" s="16">
        <v>4.07</v>
      </c>
      <c r="T95" s="16">
        <v>0.64</v>
      </c>
      <c r="U95" s="16">
        <v>0.84</v>
      </c>
      <c r="V95" s="16"/>
      <c r="W95" s="16"/>
      <c r="X95" s="16"/>
      <c r="Y95" s="16"/>
      <c r="Z95" s="16">
        <v>33.33</v>
      </c>
    </row>
    <row r="96" spans="1:26">
      <c r="A96" s="14" t="s">
        <v>310</v>
      </c>
      <c r="B96" s="16"/>
      <c r="C96" s="16"/>
      <c r="D96" s="16"/>
      <c r="E96" s="16"/>
      <c r="F96" s="16"/>
      <c r="G96" s="16"/>
      <c r="H96" s="16"/>
      <c r="I96" s="16"/>
      <c r="J96" s="16"/>
      <c r="K96" s="16"/>
      <c r="L96" s="16"/>
      <c r="M96" s="16"/>
      <c r="N96" s="16"/>
      <c r="O96" s="16">
        <v>0.25</v>
      </c>
      <c r="P96" s="16"/>
      <c r="Q96" s="16"/>
      <c r="R96" s="16"/>
      <c r="S96" s="16"/>
      <c r="T96" s="16"/>
      <c r="U96" s="16"/>
      <c r="V96" s="16"/>
      <c r="W96" s="16"/>
      <c r="X96" s="16"/>
      <c r="Y96" s="16"/>
      <c r="Z96" s="16">
        <v>0.25</v>
      </c>
    </row>
    <row r="97" spans="1:26">
      <c r="A97" s="14" t="s">
        <v>311</v>
      </c>
      <c r="B97" s="16"/>
      <c r="C97" s="16"/>
      <c r="D97" s="16"/>
      <c r="E97" s="16"/>
      <c r="F97" s="16">
        <v>2.66</v>
      </c>
      <c r="G97" s="16">
        <v>18.190000000000001</v>
      </c>
      <c r="H97" s="16"/>
      <c r="I97" s="16"/>
      <c r="J97" s="16"/>
      <c r="K97" s="16">
        <v>0.03</v>
      </c>
      <c r="L97" s="16">
        <v>23.270000000000003</v>
      </c>
      <c r="M97" s="16"/>
      <c r="N97" s="16"/>
      <c r="O97" s="16"/>
      <c r="P97" s="16"/>
      <c r="Q97" s="16"/>
      <c r="R97" s="16"/>
      <c r="S97" s="16"/>
      <c r="T97" s="16"/>
      <c r="U97" s="16"/>
      <c r="V97" s="16"/>
      <c r="W97" s="16"/>
      <c r="X97" s="16"/>
      <c r="Y97" s="16">
        <v>0.05</v>
      </c>
      <c r="Z97" s="16">
        <v>44.2</v>
      </c>
    </row>
    <row r="98" spans="1:26">
      <c r="A98" s="14" t="s">
        <v>312</v>
      </c>
      <c r="B98" s="16"/>
      <c r="C98" s="16"/>
      <c r="D98" s="16"/>
      <c r="E98" s="16">
        <v>0.14000000000000001</v>
      </c>
      <c r="F98" s="16"/>
      <c r="G98" s="16"/>
      <c r="H98" s="16"/>
      <c r="I98" s="16"/>
      <c r="J98" s="16"/>
      <c r="K98" s="16">
        <v>0.28999999999999998</v>
      </c>
      <c r="L98" s="16"/>
      <c r="M98" s="16"/>
      <c r="N98" s="16"/>
      <c r="O98" s="16"/>
      <c r="P98" s="16">
        <v>0.23</v>
      </c>
      <c r="Q98" s="16">
        <v>2.2000000000000002</v>
      </c>
      <c r="R98" s="16"/>
      <c r="S98" s="16"/>
      <c r="T98" s="16">
        <v>5.17</v>
      </c>
      <c r="U98" s="16"/>
      <c r="V98" s="16"/>
      <c r="W98" s="16"/>
      <c r="X98" s="16"/>
      <c r="Y98" s="16"/>
      <c r="Z98" s="16">
        <v>8.0300000000000011</v>
      </c>
    </row>
    <row r="99" spans="1:26">
      <c r="A99" s="14" t="s">
        <v>313</v>
      </c>
      <c r="B99" s="16"/>
      <c r="C99" s="16"/>
      <c r="D99" s="16"/>
      <c r="E99" s="16"/>
      <c r="F99" s="16">
        <v>0.24</v>
      </c>
      <c r="G99" s="16">
        <v>0.18</v>
      </c>
      <c r="H99" s="16"/>
      <c r="I99" s="16"/>
      <c r="J99" s="16"/>
      <c r="K99" s="16"/>
      <c r="L99" s="16"/>
      <c r="M99" s="16"/>
      <c r="N99" s="16"/>
      <c r="O99" s="16"/>
      <c r="P99" s="16"/>
      <c r="Q99" s="16"/>
      <c r="R99" s="16"/>
      <c r="S99" s="16"/>
      <c r="T99" s="16"/>
      <c r="U99" s="16"/>
      <c r="V99" s="16"/>
      <c r="W99" s="16"/>
      <c r="X99" s="16"/>
      <c r="Y99" s="16"/>
      <c r="Z99" s="16">
        <v>0.42</v>
      </c>
    </row>
    <row r="100" spans="1:26">
      <c r="A100" s="14" t="s">
        <v>314</v>
      </c>
      <c r="B100" s="16"/>
      <c r="C100" s="16"/>
      <c r="D100" s="16"/>
      <c r="E100" s="16"/>
      <c r="F100" s="16"/>
      <c r="G100" s="16"/>
      <c r="H100" s="16"/>
      <c r="I100" s="16"/>
      <c r="J100" s="16"/>
      <c r="K100" s="16"/>
      <c r="L100" s="16"/>
      <c r="M100" s="16"/>
      <c r="N100" s="16"/>
      <c r="O100" s="16">
        <v>0.92999999999999994</v>
      </c>
      <c r="P100" s="16"/>
      <c r="Q100" s="16"/>
      <c r="R100" s="16"/>
      <c r="S100" s="16"/>
      <c r="T100" s="16">
        <v>1.3599999999999999</v>
      </c>
      <c r="U100" s="16"/>
      <c r="V100" s="16"/>
      <c r="W100" s="16"/>
      <c r="X100" s="16"/>
      <c r="Y100" s="16"/>
      <c r="Z100" s="16">
        <v>2.29</v>
      </c>
    </row>
    <row r="101" spans="1:26">
      <c r="A101" s="14" t="s">
        <v>315</v>
      </c>
      <c r="B101" s="16"/>
      <c r="C101" s="16"/>
      <c r="D101" s="16"/>
      <c r="E101" s="16"/>
      <c r="F101" s="16"/>
      <c r="G101" s="16"/>
      <c r="H101" s="16"/>
      <c r="I101" s="16"/>
      <c r="J101" s="16"/>
      <c r="K101" s="16"/>
      <c r="L101" s="16"/>
      <c r="M101" s="16"/>
      <c r="N101" s="16"/>
      <c r="O101" s="16"/>
      <c r="P101" s="16">
        <v>0.61</v>
      </c>
      <c r="Q101" s="16"/>
      <c r="R101" s="16"/>
      <c r="S101" s="16">
        <v>78.37</v>
      </c>
      <c r="T101" s="16"/>
      <c r="U101" s="16"/>
      <c r="V101" s="16"/>
      <c r="W101" s="16"/>
      <c r="X101" s="16"/>
      <c r="Y101" s="16"/>
      <c r="Z101" s="16">
        <v>78.98</v>
      </c>
    </row>
    <row r="102" spans="1:26">
      <c r="A102" s="14" t="s">
        <v>272</v>
      </c>
      <c r="B102" s="16"/>
      <c r="C102" s="16"/>
      <c r="D102" s="16"/>
      <c r="E102" s="16"/>
      <c r="F102" s="16"/>
      <c r="G102" s="16"/>
      <c r="H102" s="16"/>
      <c r="I102" s="16"/>
      <c r="J102" s="16"/>
      <c r="K102" s="16"/>
      <c r="L102" s="16"/>
      <c r="M102" s="16"/>
      <c r="N102" s="16"/>
      <c r="O102" s="16"/>
      <c r="P102" s="16"/>
      <c r="Q102" s="16">
        <v>16.09</v>
      </c>
      <c r="R102" s="16"/>
      <c r="S102" s="16"/>
      <c r="T102" s="16"/>
      <c r="U102" s="16"/>
      <c r="V102" s="16"/>
      <c r="W102" s="16"/>
      <c r="X102" s="16"/>
      <c r="Y102" s="16">
        <v>0.14000000000000001</v>
      </c>
      <c r="Z102" s="16">
        <v>16.23</v>
      </c>
    </row>
    <row r="103" spans="1:26">
      <c r="A103" s="14" t="s">
        <v>273</v>
      </c>
      <c r="B103" s="16"/>
      <c r="C103" s="16"/>
      <c r="D103" s="16"/>
      <c r="E103" s="16"/>
      <c r="F103" s="16"/>
      <c r="G103" s="16"/>
      <c r="H103" s="16"/>
      <c r="I103" s="16"/>
      <c r="J103" s="16"/>
      <c r="K103" s="16"/>
      <c r="L103" s="16">
        <v>5.99</v>
      </c>
      <c r="M103" s="16"/>
      <c r="N103" s="16"/>
      <c r="O103" s="16"/>
      <c r="P103" s="16"/>
      <c r="Q103" s="16"/>
      <c r="R103" s="16"/>
      <c r="S103" s="16"/>
      <c r="T103" s="16"/>
      <c r="U103" s="16"/>
      <c r="V103" s="16"/>
      <c r="W103" s="16"/>
      <c r="X103" s="16"/>
      <c r="Y103" s="16"/>
      <c r="Z103" s="16">
        <v>5.99</v>
      </c>
    </row>
    <row r="104" spans="1:26">
      <c r="A104" s="14" t="s">
        <v>274</v>
      </c>
      <c r="B104" s="16"/>
      <c r="C104" s="16"/>
      <c r="D104" s="16"/>
      <c r="E104" s="16"/>
      <c r="F104" s="16"/>
      <c r="G104" s="16">
        <v>65.460000000000008</v>
      </c>
      <c r="H104" s="16"/>
      <c r="I104" s="16"/>
      <c r="J104" s="16"/>
      <c r="K104" s="16"/>
      <c r="L104" s="16"/>
      <c r="M104" s="16"/>
      <c r="N104" s="16"/>
      <c r="O104" s="16"/>
      <c r="P104" s="16">
        <v>0.15</v>
      </c>
      <c r="Q104" s="16"/>
      <c r="R104" s="16"/>
      <c r="S104" s="16">
        <v>29.689999999999998</v>
      </c>
      <c r="T104" s="16"/>
      <c r="U104" s="16"/>
      <c r="V104" s="16"/>
      <c r="W104" s="16"/>
      <c r="X104" s="16"/>
      <c r="Y104" s="16">
        <v>3.35</v>
      </c>
      <c r="Z104" s="16">
        <v>98.65</v>
      </c>
    </row>
    <row r="105" spans="1:26">
      <c r="A105" s="14" t="s">
        <v>275</v>
      </c>
      <c r="B105" s="16"/>
      <c r="C105" s="16"/>
      <c r="D105" s="16"/>
      <c r="E105" s="16"/>
      <c r="F105" s="16"/>
      <c r="G105" s="16"/>
      <c r="H105" s="16"/>
      <c r="I105" s="16"/>
      <c r="J105" s="16"/>
      <c r="K105" s="16"/>
      <c r="L105" s="16"/>
      <c r="M105" s="16"/>
      <c r="N105" s="16"/>
      <c r="O105" s="16"/>
      <c r="P105" s="16">
        <v>2.29</v>
      </c>
      <c r="Q105" s="16"/>
      <c r="R105" s="16"/>
      <c r="S105" s="16"/>
      <c r="T105" s="16"/>
      <c r="U105" s="16"/>
      <c r="V105" s="16"/>
      <c r="W105" s="16"/>
      <c r="X105" s="16"/>
      <c r="Y105" s="16"/>
      <c r="Z105" s="16">
        <v>2.29</v>
      </c>
    </row>
    <row r="106" spans="1:26">
      <c r="A106" s="14" t="s">
        <v>276</v>
      </c>
      <c r="B106" s="16"/>
      <c r="C106" s="16"/>
      <c r="D106" s="16"/>
      <c r="E106" s="16"/>
      <c r="F106" s="16"/>
      <c r="G106" s="16"/>
      <c r="H106" s="16"/>
      <c r="I106" s="16"/>
      <c r="J106" s="16"/>
      <c r="K106" s="16"/>
      <c r="L106" s="16"/>
      <c r="M106" s="16"/>
      <c r="N106" s="16"/>
      <c r="O106" s="16"/>
      <c r="P106" s="16">
        <v>0.64</v>
      </c>
      <c r="Q106" s="16"/>
      <c r="R106" s="16"/>
      <c r="S106" s="16"/>
      <c r="T106" s="16"/>
      <c r="U106" s="16"/>
      <c r="V106" s="16"/>
      <c r="W106" s="16"/>
      <c r="X106" s="16"/>
      <c r="Y106" s="16"/>
      <c r="Z106" s="16">
        <v>0.64</v>
      </c>
    </row>
    <row r="107" spans="1:26">
      <c r="A107" s="14" t="s">
        <v>277</v>
      </c>
      <c r="B107" s="16"/>
      <c r="C107" s="16"/>
      <c r="D107" s="16"/>
      <c r="E107" s="16"/>
      <c r="F107" s="16"/>
      <c r="G107" s="16"/>
      <c r="H107" s="16"/>
      <c r="I107" s="16"/>
      <c r="J107" s="16"/>
      <c r="K107" s="16"/>
      <c r="L107" s="16"/>
      <c r="M107" s="16"/>
      <c r="N107" s="16"/>
      <c r="O107" s="16"/>
      <c r="P107" s="16">
        <v>5.03</v>
      </c>
      <c r="Q107" s="16"/>
      <c r="R107" s="16"/>
      <c r="S107" s="16">
        <v>0.59000000000000008</v>
      </c>
      <c r="T107" s="16"/>
      <c r="U107" s="16"/>
      <c r="V107" s="16"/>
      <c r="W107" s="16"/>
      <c r="X107" s="16"/>
      <c r="Y107" s="16"/>
      <c r="Z107" s="16">
        <v>5.62</v>
      </c>
    </row>
    <row r="108" spans="1:26">
      <c r="A108" s="14" t="s">
        <v>278</v>
      </c>
      <c r="B108" s="16"/>
      <c r="C108" s="16"/>
      <c r="D108" s="16"/>
      <c r="E108" s="16"/>
      <c r="F108" s="16"/>
      <c r="G108" s="16"/>
      <c r="H108" s="16"/>
      <c r="I108" s="16"/>
      <c r="J108" s="16"/>
      <c r="K108" s="16">
        <v>8.379999999999999</v>
      </c>
      <c r="L108" s="16"/>
      <c r="M108" s="16"/>
      <c r="N108" s="16"/>
      <c r="O108" s="16"/>
      <c r="P108" s="16"/>
      <c r="Q108" s="16"/>
      <c r="R108" s="16"/>
      <c r="S108" s="16"/>
      <c r="T108" s="16"/>
      <c r="U108" s="16"/>
      <c r="V108" s="16"/>
      <c r="W108" s="16"/>
      <c r="X108" s="16"/>
      <c r="Y108" s="16"/>
      <c r="Z108" s="16">
        <v>8.379999999999999</v>
      </c>
    </row>
    <row r="109" spans="1:26" s="47" customFormat="1">
      <c r="A109" s="121" t="s">
        <v>28</v>
      </c>
      <c r="B109" s="28">
        <v>38.709999999999994</v>
      </c>
      <c r="C109" s="28">
        <v>0.22000000000000003</v>
      </c>
      <c r="D109" s="28">
        <v>22.919999999999998</v>
      </c>
      <c r="E109" s="28"/>
      <c r="F109" s="28">
        <v>30.059999999999995</v>
      </c>
      <c r="G109" s="28">
        <v>1795.8499999999995</v>
      </c>
      <c r="H109" s="28">
        <v>4.62</v>
      </c>
      <c r="I109" s="28">
        <v>1.1200000000000001</v>
      </c>
      <c r="J109" s="28">
        <v>2.72</v>
      </c>
      <c r="K109" s="28">
        <v>40.819999999999993</v>
      </c>
      <c r="L109" s="28">
        <v>1471.11</v>
      </c>
      <c r="M109" s="28">
        <v>5.1400000000000006</v>
      </c>
      <c r="N109" s="28">
        <v>0.78</v>
      </c>
      <c r="O109" s="28"/>
      <c r="P109" s="28">
        <v>813.36999999999989</v>
      </c>
      <c r="Q109" s="28">
        <v>1237.5200000000007</v>
      </c>
      <c r="R109" s="28">
        <v>0.89</v>
      </c>
      <c r="S109" s="28">
        <v>863.51000000000022</v>
      </c>
      <c r="T109" s="28">
        <v>108.05000000000003</v>
      </c>
      <c r="U109" s="28">
        <v>1.28</v>
      </c>
      <c r="V109" s="28">
        <v>58.360000000000007</v>
      </c>
      <c r="W109" s="28">
        <v>7.97</v>
      </c>
      <c r="X109" s="28">
        <v>0.84</v>
      </c>
      <c r="Y109" s="52">
        <v>0.12</v>
      </c>
      <c r="Z109" s="47">
        <v>6505.98</v>
      </c>
    </row>
    <row r="110" spans="1:26">
      <c r="A110" s="53" t="s">
        <v>318</v>
      </c>
      <c r="B110" s="54">
        <v>48.109999999999992</v>
      </c>
      <c r="C110" s="54">
        <v>0.22000000000000003</v>
      </c>
      <c r="D110" s="54">
        <v>22.919999999999998</v>
      </c>
      <c r="E110" s="54">
        <v>15.750000000000002</v>
      </c>
      <c r="F110" s="54">
        <v>47.669999999999987</v>
      </c>
      <c r="G110" s="54">
        <v>2595.8999999999996</v>
      </c>
      <c r="H110" s="54">
        <v>4.62</v>
      </c>
      <c r="I110" s="54">
        <v>2.6100000000000003</v>
      </c>
      <c r="J110" s="54">
        <v>2.72</v>
      </c>
      <c r="K110" s="54">
        <v>51.8</v>
      </c>
      <c r="L110" s="54">
        <v>2167.0799999999995</v>
      </c>
      <c r="M110" s="54">
        <v>5.1400000000000006</v>
      </c>
      <c r="N110" s="54">
        <v>0.78</v>
      </c>
      <c r="O110" s="54">
        <v>108.4</v>
      </c>
      <c r="P110" s="54">
        <v>1206.8799999999999</v>
      </c>
      <c r="Q110" s="54">
        <v>1386.1100000000006</v>
      </c>
      <c r="R110" s="54">
        <v>0.89</v>
      </c>
      <c r="S110" s="54">
        <v>1130.1000000000001</v>
      </c>
      <c r="T110" s="54">
        <v>136.91000000000003</v>
      </c>
      <c r="U110" s="54">
        <v>19.190000000000001</v>
      </c>
      <c r="V110" s="54">
        <v>74.490000000000009</v>
      </c>
      <c r="W110" s="54">
        <v>7.97</v>
      </c>
      <c r="X110" s="54">
        <v>0.84</v>
      </c>
      <c r="Y110" s="54">
        <v>91.2</v>
      </c>
      <c r="Z110" s="54">
        <v>9128.2999999999993</v>
      </c>
    </row>
    <row r="111" spans="1:26" ht="26.25">
      <c r="A111" s="137" t="s">
        <v>405</v>
      </c>
      <c r="B111" s="162">
        <f>IFERROR(B109/B110,"")</f>
        <v>0.80461442527541049</v>
      </c>
      <c r="C111" s="162">
        <f t="shared" ref="C111" si="3">IFERROR(C109/C110,"")</f>
        <v>1</v>
      </c>
      <c r="D111" s="162">
        <f t="shared" ref="D111" si="4">IFERROR(D109/D110,"")</f>
        <v>1</v>
      </c>
      <c r="E111" s="162">
        <f t="shared" ref="E111" si="5">IFERROR(E109/E110,"")</f>
        <v>0</v>
      </c>
      <c r="F111" s="162">
        <f t="shared" ref="F111" si="6">IFERROR(F109/F110,"")</f>
        <v>0.63058527375707996</v>
      </c>
      <c r="G111" s="162">
        <f t="shared" ref="G111" si="7">IFERROR(G109/G110,"")</f>
        <v>0.69180245772179194</v>
      </c>
      <c r="H111" s="162">
        <f t="shared" ref="H111" si="8">IFERROR(H109/H110,"")</f>
        <v>1</v>
      </c>
      <c r="I111" s="162">
        <f t="shared" ref="I111" si="9">IFERROR(I109/I110,"")</f>
        <v>0.42911877394636017</v>
      </c>
      <c r="J111" s="162">
        <f t="shared" ref="J111" si="10">IFERROR(J109/J110,"")</f>
        <v>1</v>
      </c>
      <c r="K111" s="162">
        <f t="shared" ref="K111" si="11">IFERROR(K109/K110,"")</f>
        <v>0.78803088803088794</v>
      </c>
      <c r="L111" s="162">
        <f t="shared" ref="L111" si="12">IFERROR(L109/L110,"")</f>
        <v>0.67884434354061696</v>
      </c>
      <c r="M111" s="162">
        <f t="shared" ref="M111" si="13">IFERROR(M109/M110,"")</f>
        <v>1</v>
      </c>
      <c r="N111" s="162">
        <f t="shared" ref="N111" si="14">IFERROR(N109/N110,"")</f>
        <v>1</v>
      </c>
      <c r="O111" s="162">
        <f t="shared" ref="O111" si="15">IFERROR(O109/O110,"")</f>
        <v>0</v>
      </c>
      <c r="P111" s="162">
        <f t="shared" ref="P111" si="16">IFERROR(P109/P110,"")</f>
        <v>0.6739443855230014</v>
      </c>
      <c r="Q111" s="162">
        <f t="shared" ref="Q111" si="17">IFERROR(Q109/Q110,"")</f>
        <v>0.89280071567191643</v>
      </c>
      <c r="R111" s="162">
        <f t="shared" ref="R111" si="18">IFERROR(R109/R110,"")</f>
        <v>1</v>
      </c>
      <c r="S111" s="162">
        <f t="shared" ref="S111" si="19">IFERROR(S109/S110,"")</f>
        <v>0.7641005220776923</v>
      </c>
      <c r="T111" s="162">
        <f t="shared" ref="T111" si="20">IFERROR(T109/T110,"")</f>
        <v>0.7892045869549339</v>
      </c>
      <c r="U111" s="162">
        <f t="shared" ref="U111" si="21">IFERROR(U109/U110,"")</f>
        <v>6.6701406982803538E-2</v>
      </c>
      <c r="V111" s="162">
        <f t="shared" ref="V111" si="22">IFERROR(V109/V110,"")</f>
        <v>0.78346086723050068</v>
      </c>
      <c r="W111" s="162">
        <f t="shared" ref="W111" si="23">IFERROR(W109/W110,"")</f>
        <v>1</v>
      </c>
      <c r="X111" s="162">
        <f t="shared" ref="X111" si="24">IFERROR(X109/X110,"")</f>
        <v>1</v>
      </c>
      <c r="Y111" s="6"/>
    </row>
    <row r="112" spans="1:26">
      <c r="A112" s="216" t="s">
        <v>319</v>
      </c>
      <c r="B112" s="217">
        <f>B110/$Z$110</f>
        <v>5.2704227512242142E-3</v>
      </c>
      <c r="C112" s="217">
        <f t="shared" ref="C112:Y112" si="25">C110/$Z$110</f>
        <v>2.4100873108903088E-5</v>
      </c>
      <c r="D112" s="217">
        <f t="shared" si="25"/>
        <v>2.5108727802548121E-3</v>
      </c>
      <c r="E112" s="217">
        <f t="shared" si="25"/>
        <v>1.7254034157510164E-3</v>
      </c>
      <c r="F112" s="217">
        <f t="shared" si="25"/>
        <v>5.2222210050064076E-3</v>
      </c>
      <c r="G112" s="217">
        <f t="shared" si="25"/>
        <v>0.2843793477427341</v>
      </c>
      <c r="H112" s="217">
        <f t="shared" si="25"/>
        <v>5.0611833528696481E-4</v>
      </c>
      <c r="I112" s="217">
        <f t="shared" si="25"/>
        <v>2.8592399461016842E-4</v>
      </c>
      <c r="J112" s="217">
        <f t="shared" si="25"/>
        <v>2.9797443116461996E-4</v>
      </c>
      <c r="K112" s="217">
        <f t="shared" si="25"/>
        <v>5.6746601229144527E-3</v>
      </c>
      <c r="L112" s="217">
        <f t="shared" si="25"/>
        <v>0.2374023640765531</v>
      </c>
      <c r="M112" s="217">
        <f t="shared" si="25"/>
        <v>5.6308403536255397E-4</v>
      </c>
      <c r="N112" s="217">
        <f t="shared" si="25"/>
        <v>8.5448550113383665E-5</v>
      </c>
      <c r="O112" s="217">
        <f t="shared" si="25"/>
        <v>1.1875157477295884E-2</v>
      </c>
      <c r="P112" s="217">
        <f t="shared" si="25"/>
        <v>0.13221300789851342</v>
      </c>
      <c r="Q112" s="217">
        <f t="shared" si="25"/>
        <v>0.15184755102264394</v>
      </c>
      <c r="R112" s="217">
        <f t="shared" si="25"/>
        <v>9.7498986667835197E-5</v>
      </c>
      <c r="S112" s="217">
        <f t="shared" si="25"/>
        <v>0.12380180318350627</v>
      </c>
      <c r="T112" s="217">
        <f t="shared" si="25"/>
        <v>1.499841153336328E-2</v>
      </c>
      <c r="U112" s="217">
        <f t="shared" si="25"/>
        <v>2.1022534316356826E-3</v>
      </c>
      <c r="V112" s="217">
        <f t="shared" si="25"/>
        <v>8.1603365358281412E-3</v>
      </c>
      <c r="W112" s="217">
        <f t="shared" si="25"/>
        <v>8.7310890308162537E-4</v>
      </c>
      <c r="X112" s="217">
        <f t="shared" si="25"/>
        <v>9.2021515506720866E-5</v>
      </c>
      <c r="Y112" s="217">
        <f t="shared" si="25"/>
        <v>9.9909073978725511E-3</v>
      </c>
    </row>
  </sheetData>
  <conditionalFormatting sqref="Y9:Y54">
    <cfRule type="top10" dxfId="4" priority="4" rank="1"/>
  </conditionalFormatting>
  <conditionalFormatting sqref="A23:X23">
    <cfRule type="top10" dxfId="3" priority="3" rank="1"/>
  </conditionalFormatting>
  <conditionalFormatting sqref="B112:Y112">
    <cfRule type="top10" dxfId="2" priority="1" rank="3"/>
  </conditionalFormatting>
  <hyperlinks>
    <hyperlink ref="C2" location="CASTAÑO!A7" display="DESGLOSE POR VARIEDAD Y EDAD DE LAS PLANTACIONES - NACIONAL"/>
    <hyperlink ref="C3" location="CASTAÑO!A60" display="DESGLOSE POR VARIEDADES  - PROVINCIAL"/>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J53"/>
  <sheetViews>
    <sheetView showGridLines="0" topLeftCell="F16" workbookViewId="0">
      <selection activeCell="A49" sqref="A49"/>
    </sheetView>
  </sheetViews>
  <sheetFormatPr baseColWidth="10" defaultRowHeight="15"/>
  <cols>
    <col min="1" max="1" width="30.28515625" customWidth="1"/>
    <col min="2" max="2" width="9" bestFit="1" customWidth="1"/>
    <col min="3" max="3" width="5.85546875" bestFit="1" customWidth="1"/>
    <col min="4" max="4" width="8.85546875" bestFit="1" customWidth="1"/>
    <col min="5" max="5" width="8.28515625" bestFit="1" customWidth="1"/>
    <col min="6" max="6" width="8.140625" bestFit="1" customWidth="1"/>
    <col min="7" max="7" width="7.85546875" bestFit="1" customWidth="1"/>
    <col min="8" max="8" width="9.7109375" bestFit="1" customWidth="1"/>
    <col min="9" max="9" width="7" bestFit="1" customWidth="1"/>
    <col min="10" max="10" width="7.85546875" bestFit="1" customWidth="1"/>
    <col min="11" max="11" width="9.42578125" bestFit="1" customWidth="1"/>
    <col min="12" max="12" width="9.28515625" bestFit="1" customWidth="1"/>
    <col min="13" max="13" width="8.42578125" bestFit="1" customWidth="1"/>
    <col min="14" max="14" width="7.42578125" bestFit="1" customWidth="1"/>
    <col min="15" max="15" width="7" bestFit="1" customWidth="1"/>
    <col min="16" max="16" width="11.5703125" bestFit="1" customWidth="1"/>
    <col min="17" max="17" width="10.28515625" bestFit="1" customWidth="1"/>
    <col min="18" max="18" width="7.28515625" bestFit="1" customWidth="1"/>
    <col min="19" max="19" width="7.7109375" bestFit="1" customWidth="1"/>
    <col min="20" max="20" width="6.140625" bestFit="1" customWidth="1"/>
    <col min="21" max="21" width="6.28515625" bestFit="1" customWidth="1"/>
    <col min="22" max="22" width="6.140625" bestFit="1" customWidth="1"/>
    <col min="23" max="23" width="7.42578125" bestFit="1" customWidth="1"/>
    <col min="24" max="24" width="7.85546875" bestFit="1" customWidth="1"/>
    <col min="25" max="25" width="8.5703125" bestFit="1" customWidth="1"/>
    <col min="26" max="26" width="11.28515625" bestFit="1" customWidth="1"/>
    <col min="27" max="27" width="9.7109375" bestFit="1" customWidth="1"/>
    <col min="28" max="28" width="6.7109375" bestFit="1" customWidth="1"/>
    <col min="29" max="29" width="7.140625" bestFit="1" customWidth="1"/>
    <col min="30" max="30" width="8.5703125" bestFit="1" customWidth="1"/>
    <col min="31" max="31" width="10" bestFit="1" customWidth="1"/>
    <col min="32" max="33" width="7.5703125" bestFit="1" customWidth="1"/>
    <col min="34" max="34" width="9.42578125" bestFit="1" customWidth="1"/>
    <col min="35" max="35" width="12.5703125" bestFit="1" customWidth="1"/>
    <col min="36" max="36" width="12" style="4" bestFit="1" customWidth="1"/>
  </cols>
  <sheetData>
    <row r="1" spans="1:36" ht="18.75">
      <c r="A1" s="3" t="s">
        <v>442</v>
      </c>
    </row>
    <row r="2" spans="1:36" ht="18.75">
      <c r="A2" s="3"/>
      <c r="G2" t="s">
        <v>444</v>
      </c>
      <c r="K2" s="93" t="s">
        <v>445</v>
      </c>
    </row>
    <row r="3" spans="1:36" ht="18.75">
      <c r="A3" s="3"/>
      <c r="K3" s="93" t="s">
        <v>446</v>
      </c>
    </row>
    <row r="4" spans="1:36" ht="18.75">
      <c r="A4" s="3"/>
    </row>
    <row r="5" spans="1:36" ht="18.75">
      <c r="A5" s="3"/>
    </row>
    <row r="6" spans="1:36" ht="18.75">
      <c r="A6" s="3" t="s">
        <v>31</v>
      </c>
    </row>
    <row r="8" spans="1:36" s="4" customFormat="1">
      <c r="A8" s="26" t="s">
        <v>32</v>
      </c>
      <c r="B8" s="26" t="s">
        <v>34</v>
      </c>
      <c r="C8" s="26" t="s">
        <v>35</v>
      </c>
      <c r="D8" s="26" t="s">
        <v>0</v>
      </c>
      <c r="E8" s="26" t="s">
        <v>1</v>
      </c>
      <c r="F8" s="26" t="s">
        <v>36</v>
      </c>
      <c r="G8" s="26" t="s">
        <v>37</v>
      </c>
      <c r="H8" s="26" t="s">
        <v>2</v>
      </c>
      <c r="I8" s="26" t="s">
        <v>38</v>
      </c>
      <c r="J8" s="26" t="s">
        <v>3</v>
      </c>
      <c r="K8" s="26" t="s">
        <v>39</v>
      </c>
      <c r="L8" s="26" t="s">
        <v>4</v>
      </c>
      <c r="M8" s="26" t="s">
        <v>5</v>
      </c>
      <c r="N8" s="26" t="s">
        <v>40</v>
      </c>
      <c r="O8" s="26" t="s">
        <v>6</v>
      </c>
      <c r="P8" s="26" t="s">
        <v>41</v>
      </c>
      <c r="Q8" s="26" t="s">
        <v>42</v>
      </c>
      <c r="R8" s="26" t="s">
        <v>43</v>
      </c>
      <c r="S8" s="26" t="s">
        <v>7</v>
      </c>
      <c r="T8" s="26" t="s">
        <v>8</v>
      </c>
      <c r="U8" s="26" t="s">
        <v>9</v>
      </c>
      <c r="V8" s="26" t="s">
        <v>44</v>
      </c>
      <c r="W8" s="26" t="s">
        <v>45</v>
      </c>
      <c r="X8" s="26" t="s">
        <v>10</v>
      </c>
      <c r="Y8" s="26" t="s">
        <v>46</v>
      </c>
      <c r="Z8" s="26" t="s">
        <v>47</v>
      </c>
      <c r="AA8" s="26" t="s">
        <v>11</v>
      </c>
      <c r="AB8" s="26" t="s">
        <v>12</v>
      </c>
      <c r="AC8" s="26" t="s">
        <v>13</v>
      </c>
      <c r="AD8" s="26" t="s">
        <v>48</v>
      </c>
      <c r="AE8" s="26" t="s">
        <v>14</v>
      </c>
      <c r="AF8" s="26" t="s">
        <v>49</v>
      </c>
      <c r="AG8" s="26" t="s">
        <v>15</v>
      </c>
      <c r="AH8" s="26" t="s">
        <v>16</v>
      </c>
      <c r="AI8" s="26" t="s">
        <v>136</v>
      </c>
      <c r="AJ8" s="206" t="s">
        <v>59</v>
      </c>
    </row>
    <row r="9" spans="1:36">
      <c r="A9" s="14" t="s">
        <v>18</v>
      </c>
      <c r="B9" s="69"/>
      <c r="C9" s="69"/>
      <c r="D9" s="16"/>
      <c r="E9" s="16"/>
      <c r="F9" s="69"/>
      <c r="G9" s="69"/>
      <c r="H9" s="16"/>
      <c r="I9" s="16"/>
      <c r="J9" s="16"/>
      <c r="K9" s="16"/>
      <c r="L9" s="16"/>
      <c r="M9" s="16">
        <v>0.43</v>
      </c>
      <c r="N9" s="16"/>
      <c r="O9" s="16"/>
      <c r="P9" s="16"/>
      <c r="Q9" s="16"/>
      <c r="R9" s="16"/>
      <c r="S9" s="16"/>
      <c r="T9" s="16"/>
      <c r="U9" s="16"/>
      <c r="V9" s="16"/>
      <c r="W9" s="16"/>
      <c r="X9" s="16"/>
      <c r="Y9" s="16"/>
      <c r="Z9" s="16"/>
      <c r="AA9" s="16"/>
      <c r="AB9" s="16"/>
      <c r="AC9" s="16">
        <v>0.3</v>
      </c>
      <c r="AD9" s="16"/>
      <c r="AE9" s="16"/>
      <c r="AF9" s="16"/>
      <c r="AG9" s="16"/>
      <c r="AH9" s="16"/>
      <c r="AI9" s="16">
        <v>0.73</v>
      </c>
      <c r="AJ9" s="207">
        <f>AI9/$AI$22</f>
        <v>1.0257577609815799E-4</v>
      </c>
    </row>
    <row r="10" spans="1:36">
      <c r="A10" s="14" t="s">
        <v>19</v>
      </c>
      <c r="B10" s="69"/>
      <c r="C10" s="69"/>
      <c r="D10" s="16"/>
      <c r="E10" s="16"/>
      <c r="F10" s="69"/>
      <c r="G10" s="69"/>
      <c r="H10" s="16"/>
      <c r="I10" s="16"/>
      <c r="J10" s="16"/>
      <c r="K10" s="16"/>
      <c r="L10" s="16">
        <v>7.22</v>
      </c>
      <c r="M10" s="16"/>
      <c r="N10" s="16"/>
      <c r="O10" s="16"/>
      <c r="P10" s="16"/>
      <c r="Q10" s="16"/>
      <c r="R10" s="16"/>
      <c r="S10" s="16"/>
      <c r="T10" s="16"/>
      <c r="U10" s="16"/>
      <c r="V10" s="16"/>
      <c r="W10" s="16"/>
      <c r="X10" s="16"/>
      <c r="Y10" s="16"/>
      <c r="Z10" s="16"/>
      <c r="AA10" s="16">
        <v>1.49</v>
      </c>
      <c r="AB10" s="16"/>
      <c r="AC10" s="16"/>
      <c r="AD10" s="16"/>
      <c r="AE10" s="16"/>
      <c r="AF10" s="16"/>
      <c r="AG10" s="16"/>
      <c r="AH10" s="16"/>
      <c r="AI10" s="16">
        <v>8.7099999999999991</v>
      </c>
      <c r="AJ10" s="207">
        <f t="shared" ref="AJ10:AJ21" si="0">AI10/$AI$22</f>
        <v>1.2238835750889808E-3</v>
      </c>
    </row>
    <row r="11" spans="1:36">
      <c r="A11" s="14" t="s">
        <v>20</v>
      </c>
      <c r="B11" s="69"/>
      <c r="C11" s="69"/>
      <c r="D11" s="16"/>
      <c r="E11" s="16"/>
      <c r="F11" s="69"/>
      <c r="G11" s="69"/>
      <c r="H11" s="16"/>
      <c r="I11" s="16"/>
      <c r="J11" s="16"/>
      <c r="K11" s="16"/>
      <c r="L11" s="16"/>
      <c r="M11" s="16"/>
      <c r="N11" s="16"/>
      <c r="O11" s="16"/>
      <c r="P11" s="16"/>
      <c r="Q11" s="16"/>
      <c r="R11" s="16"/>
      <c r="S11" s="16"/>
      <c r="T11" s="16"/>
      <c r="U11" s="16"/>
      <c r="V11" s="16"/>
      <c r="W11" s="16"/>
      <c r="X11" s="16"/>
      <c r="Y11" s="16"/>
      <c r="Z11" s="16"/>
      <c r="AA11" s="16">
        <v>8.7899999999999991</v>
      </c>
      <c r="AB11" s="16"/>
      <c r="AC11" s="16"/>
      <c r="AD11" s="16"/>
      <c r="AE11" s="16"/>
      <c r="AF11" s="16"/>
      <c r="AG11" s="16"/>
      <c r="AH11" s="16"/>
      <c r="AI11" s="16">
        <v>8.7899999999999991</v>
      </c>
      <c r="AJ11" s="207">
        <f t="shared" si="0"/>
        <v>1.2351247560312448E-3</v>
      </c>
    </row>
    <row r="12" spans="1:36">
      <c r="A12" s="14" t="s">
        <v>21</v>
      </c>
      <c r="B12" s="69"/>
      <c r="C12" s="69"/>
      <c r="D12" s="16">
        <v>0.32</v>
      </c>
      <c r="E12" s="16"/>
      <c r="F12" s="69"/>
      <c r="G12" s="69"/>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v>0.32</v>
      </c>
      <c r="AJ12" s="207">
        <f t="shared" si="0"/>
        <v>4.4964723769055558E-5</v>
      </c>
    </row>
    <row r="13" spans="1:36">
      <c r="A13" s="14" t="s">
        <v>22</v>
      </c>
      <c r="B13" s="69"/>
      <c r="C13" s="69"/>
      <c r="D13" s="16"/>
      <c r="E13" s="16"/>
      <c r="F13" s="69"/>
      <c r="G13" s="69"/>
      <c r="H13" s="16">
        <v>1.1299999999999999</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v>1.1299999999999999</v>
      </c>
      <c r="AJ13" s="207">
        <f t="shared" si="0"/>
        <v>1.5878168080947741E-4</v>
      </c>
    </row>
    <row r="14" spans="1:36">
      <c r="A14" s="14" t="s">
        <v>23</v>
      </c>
      <c r="B14" s="69"/>
      <c r="C14" s="69"/>
      <c r="D14" s="16"/>
      <c r="E14" s="16"/>
      <c r="F14" s="69"/>
      <c r="G14" s="69"/>
      <c r="H14" s="16"/>
      <c r="I14" s="16"/>
      <c r="J14" s="16"/>
      <c r="K14" s="16"/>
      <c r="L14" s="16"/>
      <c r="M14" s="16"/>
      <c r="N14" s="16"/>
      <c r="O14" s="16"/>
      <c r="P14" s="16"/>
      <c r="Q14" s="16"/>
      <c r="R14" s="16"/>
      <c r="S14" s="16"/>
      <c r="T14" s="16"/>
      <c r="U14" s="16"/>
      <c r="V14" s="16"/>
      <c r="W14" s="16"/>
      <c r="X14" s="16"/>
      <c r="Y14" s="16"/>
      <c r="Z14" s="16"/>
      <c r="AA14" s="16">
        <v>0.32</v>
      </c>
      <c r="AB14" s="16"/>
      <c r="AC14" s="16"/>
      <c r="AD14" s="16"/>
      <c r="AE14" s="16"/>
      <c r="AF14" s="16"/>
      <c r="AG14" s="16"/>
      <c r="AH14" s="16"/>
      <c r="AI14" s="16">
        <v>0.32</v>
      </c>
      <c r="AJ14" s="207">
        <f t="shared" si="0"/>
        <v>4.4964723769055558E-5</v>
      </c>
    </row>
    <row r="15" spans="1:36">
      <c r="A15" s="14" t="s">
        <v>24</v>
      </c>
      <c r="B15" s="69"/>
      <c r="C15" s="69"/>
      <c r="D15" s="16">
        <v>6.41</v>
      </c>
      <c r="E15" s="16"/>
      <c r="F15" s="69"/>
      <c r="G15" s="69"/>
      <c r="H15" s="16"/>
      <c r="I15" s="16"/>
      <c r="J15" s="16">
        <v>0.06</v>
      </c>
      <c r="K15" s="16"/>
      <c r="L15" s="16">
        <v>3.47</v>
      </c>
      <c r="M15" s="16"/>
      <c r="N15" s="16"/>
      <c r="O15" s="16"/>
      <c r="P15" s="16"/>
      <c r="Q15" s="16"/>
      <c r="R15" s="16"/>
      <c r="S15" s="16"/>
      <c r="T15" s="16"/>
      <c r="U15" s="16"/>
      <c r="V15" s="16"/>
      <c r="W15" s="16"/>
      <c r="X15" s="16"/>
      <c r="Y15" s="16"/>
      <c r="Z15" s="16"/>
      <c r="AA15" s="16">
        <v>0.46</v>
      </c>
      <c r="AB15" s="16"/>
      <c r="AC15" s="16"/>
      <c r="AD15" s="16"/>
      <c r="AE15" s="16"/>
      <c r="AF15" s="16"/>
      <c r="AG15" s="16"/>
      <c r="AH15" s="16"/>
      <c r="AI15" s="16">
        <v>10.4</v>
      </c>
      <c r="AJ15" s="207">
        <f t="shared" si="0"/>
        <v>1.4613535224943055E-3</v>
      </c>
    </row>
    <row r="16" spans="1:36">
      <c r="A16" s="212" t="s">
        <v>25</v>
      </c>
      <c r="B16" s="215"/>
      <c r="C16" s="215"/>
      <c r="D16" s="213">
        <v>1.98</v>
      </c>
      <c r="E16" s="213">
        <v>0.03</v>
      </c>
      <c r="F16" s="215"/>
      <c r="G16" s="215"/>
      <c r="H16" s="213">
        <v>32.71</v>
      </c>
      <c r="I16" s="213"/>
      <c r="J16" s="213"/>
      <c r="K16" s="213"/>
      <c r="L16" s="213">
        <v>2.91</v>
      </c>
      <c r="M16" s="213"/>
      <c r="N16" s="213"/>
      <c r="O16" s="213">
        <v>301.17</v>
      </c>
      <c r="P16" s="213"/>
      <c r="Q16" s="213"/>
      <c r="R16" s="213"/>
      <c r="S16" s="213"/>
      <c r="T16" s="213"/>
      <c r="U16" s="213">
        <v>3.27</v>
      </c>
      <c r="V16" s="213"/>
      <c r="W16" s="213"/>
      <c r="X16" s="213"/>
      <c r="Y16" s="213"/>
      <c r="Z16" s="213"/>
      <c r="AA16" s="213">
        <v>2862.97</v>
      </c>
      <c r="AB16" s="213"/>
      <c r="AC16" s="213"/>
      <c r="AD16" s="213"/>
      <c r="AE16" s="213"/>
      <c r="AF16" s="213"/>
      <c r="AG16" s="213"/>
      <c r="AH16" s="213"/>
      <c r="AI16" s="213">
        <v>3205.04</v>
      </c>
      <c r="AJ16" s="214">
        <f t="shared" si="0"/>
        <v>0.45035543208991818</v>
      </c>
    </row>
    <row r="17" spans="1:36">
      <c r="A17" s="212" t="s">
        <v>26</v>
      </c>
      <c r="B17" s="215"/>
      <c r="C17" s="215"/>
      <c r="D17" s="213"/>
      <c r="E17" s="213"/>
      <c r="F17" s="215"/>
      <c r="G17" s="215"/>
      <c r="H17" s="213">
        <v>1.6</v>
      </c>
      <c r="I17" s="213"/>
      <c r="J17" s="213"/>
      <c r="K17" s="213"/>
      <c r="L17" s="213"/>
      <c r="M17" s="213"/>
      <c r="N17" s="213"/>
      <c r="O17" s="213">
        <v>77.12</v>
      </c>
      <c r="P17" s="213"/>
      <c r="Q17" s="213"/>
      <c r="R17" s="213"/>
      <c r="S17" s="213"/>
      <c r="T17" s="213"/>
      <c r="U17" s="213"/>
      <c r="V17" s="213"/>
      <c r="W17" s="213"/>
      <c r="X17" s="213"/>
      <c r="Y17" s="213"/>
      <c r="Z17" s="213"/>
      <c r="AA17" s="213">
        <v>2003.89</v>
      </c>
      <c r="AB17" s="213"/>
      <c r="AC17" s="213"/>
      <c r="AD17" s="213"/>
      <c r="AE17" s="213"/>
      <c r="AF17" s="213"/>
      <c r="AG17" s="213"/>
      <c r="AH17" s="213"/>
      <c r="AI17" s="213">
        <v>2082.61</v>
      </c>
      <c r="AJ17" s="214">
        <f t="shared" si="0"/>
        <v>0.29263744802710251</v>
      </c>
    </row>
    <row r="18" spans="1:36">
      <c r="A18" s="14" t="s">
        <v>27</v>
      </c>
      <c r="B18" s="69"/>
      <c r="C18" s="69"/>
      <c r="D18" s="16"/>
      <c r="E18" s="16"/>
      <c r="F18" s="69"/>
      <c r="G18" s="69"/>
      <c r="H18" s="16"/>
      <c r="I18" s="16"/>
      <c r="J18" s="16"/>
      <c r="K18" s="16"/>
      <c r="L18" s="16"/>
      <c r="M18" s="16"/>
      <c r="N18" s="16"/>
      <c r="O18" s="16">
        <v>0.93</v>
      </c>
      <c r="P18" s="16"/>
      <c r="Q18" s="16"/>
      <c r="R18" s="16"/>
      <c r="S18" s="16"/>
      <c r="T18" s="16"/>
      <c r="U18" s="16"/>
      <c r="V18" s="16"/>
      <c r="W18" s="16"/>
      <c r="X18" s="16"/>
      <c r="Y18" s="16"/>
      <c r="Z18" s="16"/>
      <c r="AA18" s="16">
        <v>711.04</v>
      </c>
      <c r="AB18" s="16"/>
      <c r="AC18" s="16"/>
      <c r="AD18" s="16"/>
      <c r="AE18" s="16"/>
      <c r="AF18" s="16"/>
      <c r="AG18" s="16"/>
      <c r="AH18" s="16"/>
      <c r="AI18" s="16">
        <v>711.96999999999991</v>
      </c>
      <c r="AJ18" s="207">
        <f t="shared" si="0"/>
        <v>0.10004229494329525</v>
      </c>
    </row>
    <row r="19" spans="1:36">
      <c r="A19" s="14" t="s">
        <v>29</v>
      </c>
      <c r="B19" s="69"/>
      <c r="C19" s="69"/>
      <c r="D19" s="16"/>
      <c r="E19" s="16"/>
      <c r="F19" s="69"/>
      <c r="G19" s="69"/>
      <c r="H19" s="16">
        <v>1.4</v>
      </c>
      <c r="I19" s="16"/>
      <c r="J19" s="16">
        <v>0.02</v>
      </c>
      <c r="K19" s="16"/>
      <c r="L19" s="16"/>
      <c r="M19" s="16"/>
      <c r="N19" s="16"/>
      <c r="O19" s="16">
        <v>11.87</v>
      </c>
      <c r="P19" s="16"/>
      <c r="Q19" s="16"/>
      <c r="R19" s="16"/>
      <c r="S19" s="16"/>
      <c r="T19" s="16"/>
      <c r="U19" s="16">
        <v>0.33</v>
      </c>
      <c r="V19" s="16"/>
      <c r="W19" s="16"/>
      <c r="X19" s="16"/>
      <c r="Y19" s="16"/>
      <c r="Z19" s="16"/>
      <c r="AA19" s="16">
        <v>565.16999999999996</v>
      </c>
      <c r="AB19" s="16"/>
      <c r="AC19" s="16"/>
      <c r="AD19" s="16"/>
      <c r="AE19" s="16"/>
      <c r="AF19" s="16"/>
      <c r="AG19" s="16"/>
      <c r="AH19" s="16"/>
      <c r="AI19" s="16">
        <v>578.79</v>
      </c>
      <c r="AJ19" s="207">
        <f t="shared" si="0"/>
        <v>8.132853896966144E-2</v>
      </c>
    </row>
    <row r="20" spans="1:36">
      <c r="A20" s="14" t="s">
        <v>30</v>
      </c>
      <c r="B20" s="69"/>
      <c r="C20" s="69"/>
      <c r="D20" s="16"/>
      <c r="E20" s="16"/>
      <c r="F20" s="69"/>
      <c r="G20" s="69"/>
      <c r="H20" s="16"/>
      <c r="I20" s="16"/>
      <c r="J20" s="16"/>
      <c r="K20" s="16"/>
      <c r="L20" s="16"/>
      <c r="M20" s="16"/>
      <c r="N20" s="16"/>
      <c r="O20" s="16"/>
      <c r="P20" s="16"/>
      <c r="Q20" s="16"/>
      <c r="R20" s="16"/>
      <c r="S20" s="16"/>
      <c r="T20" s="16"/>
      <c r="U20" s="16"/>
      <c r="V20" s="16"/>
      <c r="W20" s="16"/>
      <c r="X20" s="16"/>
      <c r="Y20" s="16"/>
      <c r="Z20" s="16"/>
      <c r="AA20" s="16">
        <v>41.27</v>
      </c>
      <c r="AB20" s="16"/>
      <c r="AC20" s="16"/>
      <c r="AD20" s="16"/>
      <c r="AE20" s="16"/>
      <c r="AF20" s="16"/>
      <c r="AG20" s="16"/>
      <c r="AH20" s="16"/>
      <c r="AI20" s="16">
        <v>41.27</v>
      </c>
      <c r="AJ20" s="207">
        <f t="shared" si="0"/>
        <v>5.7990442185903842E-3</v>
      </c>
    </row>
    <row r="21" spans="1:36">
      <c r="A21" s="121" t="s">
        <v>28</v>
      </c>
      <c r="B21" s="28"/>
      <c r="C21" s="28"/>
      <c r="D21" s="28"/>
      <c r="E21" s="28"/>
      <c r="F21" s="28"/>
      <c r="G21" s="28"/>
      <c r="H21" s="28"/>
      <c r="I21" s="28"/>
      <c r="J21" s="28">
        <v>0.02</v>
      </c>
      <c r="K21" s="28"/>
      <c r="L21" s="28">
        <v>4.5</v>
      </c>
      <c r="M21" s="28"/>
      <c r="N21" s="28"/>
      <c r="O21" s="28">
        <v>0.62</v>
      </c>
      <c r="P21" s="28"/>
      <c r="Q21" s="28"/>
      <c r="R21" s="28"/>
      <c r="S21" s="28">
        <v>0.35</v>
      </c>
      <c r="T21" s="28">
        <v>2.56</v>
      </c>
      <c r="U21" s="28">
        <v>0.04</v>
      </c>
      <c r="V21" s="28"/>
      <c r="W21" s="28"/>
      <c r="X21" s="28">
        <v>0.03</v>
      </c>
      <c r="Y21" s="28"/>
      <c r="Z21" s="28"/>
      <c r="AA21" s="28">
        <v>457.31</v>
      </c>
      <c r="AB21" s="28">
        <v>0.14000000000000001</v>
      </c>
      <c r="AC21" s="28"/>
      <c r="AD21" s="28"/>
      <c r="AE21" s="28">
        <v>0.84</v>
      </c>
      <c r="AF21" s="28"/>
      <c r="AG21" s="28">
        <v>0.1</v>
      </c>
      <c r="AH21" s="28">
        <v>0.1</v>
      </c>
      <c r="AI21" s="28">
        <v>466.61</v>
      </c>
      <c r="AJ21" s="207">
        <f t="shared" si="0"/>
        <v>6.5565592993371918E-2</v>
      </c>
    </row>
    <row r="22" spans="1:36">
      <c r="A22" s="209" t="s">
        <v>473</v>
      </c>
      <c r="B22" s="210"/>
      <c r="C22" s="210"/>
      <c r="D22" s="210">
        <v>8.7100000000000009</v>
      </c>
      <c r="E22" s="210">
        <v>0.03</v>
      </c>
      <c r="F22" s="210"/>
      <c r="G22" s="210"/>
      <c r="H22" s="210">
        <v>36.840000000000003</v>
      </c>
      <c r="I22" s="210"/>
      <c r="J22" s="210">
        <v>0.1</v>
      </c>
      <c r="K22" s="210"/>
      <c r="L22" s="210">
        <v>18.100000000000001</v>
      </c>
      <c r="M22" s="210">
        <v>0.43</v>
      </c>
      <c r="N22" s="210"/>
      <c r="O22" s="210">
        <v>391.71000000000004</v>
      </c>
      <c r="P22" s="210"/>
      <c r="Q22" s="210"/>
      <c r="R22" s="210"/>
      <c r="S22" s="210">
        <v>0.35</v>
      </c>
      <c r="T22" s="210">
        <v>2.56</v>
      </c>
      <c r="U22" s="210">
        <v>3.64</v>
      </c>
      <c r="V22" s="210"/>
      <c r="W22" s="210"/>
      <c r="X22" s="210">
        <v>0.03</v>
      </c>
      <c r="Y22" s="210"/>
      <c r="Z22" s="210"/>
      <c r="AA22" s="210">
        <v>6652.7100000000009</v>
      </c>
      <c r="AB22" s="210">
        <v>0.14000000000000001</v>
      </c>
      <c r="AC22" s="210">
        <v>0.3</v>
      </c>
      <c r="AD22" s="210"/>
      <c r="AE22" s="210">
        <v>0.84</v>
      </c>
      <c r="AF22" s="210"/>
      <c r="AG22" s="210">
        <v>0.1</v>
      </c>
      <c r="AH22" s="210">
        <v>0.1</v>
      </c>
      <c r="AI22" s="210">
        <v>7116.6900000000005</v>
      </c>
      <c r="AJ22" s="211"/>
    </row>
    <row r="23" spans="1:36" ht="26.25">
      <c r="A23" s="137" t="s">
        <v>405</v>
      </c>
      <c r="B23" s="162" t="str">
        <f>IFERROR(B21/B22,"")</f>
        <v/>
      </c>
      <c r="C23" s="162" t="str">
        <f t="shared" ref="C23:AI23" si="1">IFERROR(C21/C22,"")</f>
        <v/>
      </c>
      <c r="D23" s="162">
        <f t="shared" si="1"/>
        <v>0</v>
      </c>
      <c r="E23" s="162">
        <f t="shared" si="1"/>
        <v>0</v>
      </c>
      <c r="F23" s="162" t="str">
        <f t="shared" si="1"/>
        <v/>
      </c>
      <c r="G23" s="162" t="str">
        <f t="shared" si="1"/>
        <v/>
      </c>
      <c r="H23" s="162">
        <f t="shared" si="1"/>
        <v>0</v>
      </c>
      <c r="I23" s="162" t="str">
        <f t="shared" si="1"/>
        <v/>
      </c>
      <c r="J23" s="162">
        <f t="shared" si="1"/>
        <v>0.19999999999999998</v>
      </c>
      <c r="K23" s="162" t="str">
        <f t="shared" si="1"/>
        <v/>
      </c>
      <c r="L23" s="162">
        <f t="shared" si="1"/>
        <v>0.24861878453038672</v>
      </c>
      <c r="M23" s="162">
        <f t="shared" si="1"/>
        <v>0</v>
      </c>
      <c r="N23" s="162" t="str">
        <f t="shared" si="1"/>
        <v/>
      </c>
      <c r="O23" s="162">
        <f t="shared" si="1"/>
        <v>1.5828036047075642E-3</v>
      </c>
      <c r="P23" s="162" t="str">
        <f t="shared" si="1"/>
        <v/>
      </c>
      <c r="Q23" s="162" t="str">
        <f t="shared" si="1"/>
        <v/>
      </c>
      <c r="R23" s="162" t="str">
        <f t="shared" si="1"/>
        <v/>
      </c>
      <c r="S23" s="162">
        <f t="shared" si="1"/>
        <v>1</v>
      </c>
      <c r="T23" s="162">
        <f t="shared" si="1"/>
        <v>1</v>
      </c>
      <c r="U23" s="162">
        <f t="shared" si="1"/>
        <v>1.0989010989010988E-2</v>
      </c>
      <c r="V23" s="162" t="str">
        <f t="shared" si="1"/>
        <v/>
      </c>
      <c r="W23" s="162" t="str">
        <f t="shared" si="1"/>
        <v/>
      </c>
      <c r="X23" s="162">
        <f t="shared" si="1"/>
        <v>1</v>
      </c>
      <c r="Y23" s="162" t="str">
        <f t="shared" si="1"/>
        <v/>
      </c>
      <c r="Z23" s="162" t="str">
        <f t="shared" si="1"/>
        <v/>
      </c>
      <c r="AA23" s="162">
        <f t="shared" si="1"/>
        <v>6.8740408044240614E-2</v>
      </c>
      <c r="AB23" s="162">
        <f t="shared" si="1"/>
        <v>1</v>
      </c>
      <c r="AC23" s="162">
        <f t="shared" si="1"/>
        <v>0</v>
      </c>
      <c r="AD23" s="162" t="str">
        <f t="shared" si="1"/>
        <v/>
      </c>
      <c r="AE23" s="162">
        <f t="shared" si="1"/>
        <v>1</v>
      </c>
      <c r="AF23" s="162" t="str">
        <f t="shared" si="1"/>
        <v/>
      </c>
      <c r="AG23" s="162">
        <f t="shared" si="1"/>
        <v>1</v>
      </c>
      <c r="AH23" s="162">
        <f t="shared" si="1"/>
        <v>1</v>
      </c>
      <c r="AI23" s="162">
        <f t="shared" si="1"/>
        <v>6.5565592993371918E-2</v>
      </c>
      <c r="AJ23" s="6"/>
    </row>
    <row r="24" spans="1:36">
      <c r="A24" s="216" t="s">
        <v>443</v>
      </c>
      <c r="B24" s="217"/>
      <c r="C24" s="217"/>
      <c r="D24" s="217">
        <f>IFERROR(D22/$AI$22,"")</f>
        <v>1.223883575088981E-3</v>
      </c>
      <c r="E24" s="217">
        <f t="shared" ref="E24:AH24" si="2">IFERROR(E22/$AI$22,"")</f>
        <v>4.2154428533489579E-6</v>
      </c>
      <c r="F24" s="217">
        <f t="shared" si="2"/>
        <v>0</v>
      </c>
      <c r="G24" s="217">
        <f t="shared" si="2"/>
        <v>0</v>
      </c>
      <c r="H24" s="218">
        <f t="shared" si="2"/>
        <v>5.176563823912521E-3</v>
      </c>
      <c r="I24" s="217">
        <f t="shared" si="2"/>
        <v>0</v>
      </c>
      <c r="J24" s="217">
        <f t="shared" si="2"/>
        <v>1.4051476177829861E-5</v>
      </c>
      <c r="K24" s="217">
        <f t="shared" si="2"/>
        <v>0</v>
      </c>
      <c r="L24" s="217">
        <f t="shared" si="2"/>
        <v>2.5433171881872052E-3</v>
      </c>
      <c r="M24" s="217">
        <f t="shared" si="2"/>
        <v>6.0421347564668401E-5</v>
      </c>
      <c r="N24" s="217">
        <f t="shared" si="2"/>
        <v>0</v>
      </c>
      <c r="O24" s="218">
        <f t="shared" si="2"/>
        <v>5.5041037336177351E-2</v>
      </c>
      <c r="P24" s="217">
        <f t="shared" si="2"/>
        <v>0</v>
      </c>
      <c r="Q24" s="217">
        <f t="shared" si="2"/>
        <v>0</v>
      </c>
      <c r="R24" s="217">
        <f t="shared" si="2"/>
        <v>0</v>
      </c>
      <c r="S24" s="217">
        <f t="shared" si="2"/>
        <v>4.9180166622404513E-5</v>
      </c>
      <c r="T24" s="217">
        <f t="shared" si="2"/>
        <v>3.5971779015244446E-4</v>
      </c>
      <c r="U24" s="217">
        <f t="shared" si="2"/>
        <v>5.1147373287300699E-4</v>
      </c>
      <c r="V24" s="217">
        <f t="shared" si="2"/>
        <v>0</v>
      </c>
      <c r="W24" s="217">
        <f t="shared" si="2"/>
        <v>0</v>
      </c>
      <c r="X24" s="217">
        <f t="shared" si="2"/>
        <v>4.2154428533489579E-6</v>
      </c>
      <c r="Y24" s="217">
        <f t="shared" si="2"/>
        <v>0</v>
      </c>
      <c r="Z24" s="217">
        <f t="shared" si="2"/>
        <v>0</v>
      </c>
      <c r="AA24" s="218">
        <f t="shared" si="2"/>
        <v>0.93480396083010509</v>
      </c>
      <c r="AB24" s="217">
        <f t="shared" si="2"/>
        <v>1.9672066648961809E-5</v>
      </c>
      <c r="AC24" s="217">
        <f t="shared" si="2"/>
        <v>4.2154428533489581E-5</v>
      </c>
      <c r="AD24" s="217">
        <f t="shared" si="2"/>
        <v>0</v>
      </c>
      <c r="AE24" s="217">
        <f t="shared" si="2"/>
        <v>1.1803239989377083E-4</v>
      </c>
      <c r="AF24" s="217">
        <f t="shared" si="2"/>
        <v>0</v>
      </c>
      <c r="AG24" s="217">
        <f t="shared" si="2"/>
        <v>1.4051476177829861E-5</v>
      </c>
      <c r="AH24" s="217">
        <f t="shared" si="2"/>
        <v>1.4051476177829861E-5</v>
      </c>
      <c r="AI24" s="217"/>
      <c r="AJ24" s="6"/>
    </row>
    <row r="26" spans="1:36" ht="18.75">
      <c r="A26" s="3" t="s">
        <v>33</v>
      </c>
    </row>
    <row r="28" spans="1:36">
      <c r="A28" s="13" t="s">
        <v>32</v>
      </c>
      <c r="B28" s="13" t="s">
        <v>34</v>
      </c>
      <c r="C28" s="13" t="s">
        <v>35</v>
      </c>
      <c r="D28" s="13" t="s">
        <v>0</v>
      </c>
      <c r="E28" s="13" t="s">
        <v>1</v>
      </c>
      <c r="F28" s="13" t="s">
        <v>36</v>
      </c>
      <c r="G28" s="13" t="s">
        <v>37</v>
      </c>
      <c r="H28" s="13" t="s">
        <v>2</v>
      </c>
      <c r="I28" s="13" t="s">
        <v>38</v>
      </c>
      <c r="J28" s="13" t="s">
        <v>3</v>
      </c>
      <c r="K28" s="13" t="s">
        <v>39</v>
      </c>
      <c r="L28" s="13" t="s">
        <v>4</v>
      </c>
      <c r="M28" s="13" t="s">
        <v>5</v>
      </c>
      <c r="N28" s="13" t="s">
        <v>40</v>
      </c>
      <c r="O28" s="13" t="s">
        <v>6</v>
      </c>
      <c r="P28" s="13" t="s">
        <v>41</v>
      </c>
      <c r="Q28" s="13" t="s">
        <v>42</v>
      </c>
      <c r="R28" s="13" t="s">
        <v>43</v>
      </c>
      <c r="S28" s="13" t="s">
        <v>7</v>
      </c>
      <c r="T28" s="13" t="s">
        <v>8</v>
      </c>
      <c r="U28" s="13" t="s">
        <v>9</v>
      </c>
      <c r="V28" s="13" t="s">
        <v>44</v>
      </c>
      <c r="W28" s="13" t="s">
        <v>45</v>
      </c>
      <c r="X28" s="13" t="s">
        <v>10</v>
      </c>
      <c r="Y28" s="13" t="s">
        <v>46</v>
      </c>
      <c r="Z28" s="13" t="s">
        <v>47</v>
      </c>
      <c r="AA28" s="13" t="s">
        <v>11</v>
      </c>
      <c r="AB28" s="13" t="s">
        <v>12</v>
      </c>
      <c r="AC28" s="13" t="s">
        <v>13</v>
      </c>
      <c r="AD28" s="13" t="s">
        <v>48</v>
      </c>
      <c r="AE28" s="13" t="s">
        <v>14</v>
      </c>
      <c r="AF28" s="13" t="s">
        <v>49</v>
      </c>
      <c r="AG28" s="13" t="s">
        <v>15</v>
      </c>
      <c r="AH28" s="13" t="s">
        <v>16</v>
      </c>
      <c r="AI28" s="13" t="s">
        <v>17</v>
      </c>
      <c r="AJ28" s="206" t="s">
        <v>59</v>
      </c>
    </row>
    <row r="29" spans="1:36">
      <c r="A29" s="14" t="s">
        <v>18</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v>0.21</v>
      </c>
      <c r="AE29" s="16"/>
      <c r="AF29" s="16"/>
      <c r="AG29" s="16"/>
      <c r="AH29" s="16"/>
      <c r="AI29" s="16">
        <v>0.21</v>
      </c>
      <c r="AJ29" s="207">
        <f>AI29/$AI$49</f>
        <v>6.0669794531629181E-5</v>
      </c>
    </row>
    <row r="30" spans="1:36">
      <c r="A30" s="14" t="s">
        <v>19</v>
      </c>
      <c r="B30" s="16"/>
      <c r="C30" s="16"/>
      <c r="D30" s="16"/>
      <c r="E30" s="16"/>
      <c r="F30" s="16"/>
      <c r="G30" s="16"/>
      <c r="H30" s="16"/>
      <c r="I30" s="16"/>
      <c r="J30" s="16"/>
      <c r="K30" s="16"/>
      <c r="L30" s="16">
        <v>0.36</v>
      </c>
      <c r="M30" s="16"/>
      <c r="N30" s="16"/>
      <c r="O30" s="16"/>
      <c r="P30" s="16"/>
      <c r="Q30" s="16"/>
      <c r="R30" s="16"/>
      <c r="S30" s="16"/>
      <c r="T30" s="16"/>
      <c r="U30" s="16"/>
      <c r="V30" s="16"/>
      <c r="W30" s="16"/>
      <c r="X30" s="16"/>
      <c r="Y30" s="16"/>
      <c r="Z30" s="16"/>
      <c r="AA30" s="16">
        <v>1.96</v>
      </c>
      <c r="AB30" s="16"/>
      <c r="AC30" s="16"/>
      <c r="AD30" s="16"/>
      <c r="AE30" s="16"/>
      <c r="AF30" s="16"/>
      <c r="AG30" s="16"/>
      <c r="AH30" s="16"/>
      <c r="AI30" s="16">
        <v>2.3199999999999998</v>
      </c>
      <c r="AJ30" s="207">
        <f t="shared" ref="AJ30:AJ47" si="3">AI30/$AI$49</f>
        <v>6.7025677768276046E-4</v>
      </c>
    </row>
    <row r="31" spans="1:36">
      <c r="A31" s="14" t="s">
        <v>20</v>
      </c>
      <c r="B31" s="16"/>
      <c r="C31" s="16"/>
      <c r="D31" s="16"/>
      <c r="E31" s="16">
        <v>0.06</v>
      </c>
      <c r="F31" s="16"/>
      <c r="G31" s="16"/>
      <c r="H31" s="16"/>
      <c r="I31" s="16"/>
      <c r="J31" s="16"/>
      <c r="K31" s="16"/>
      <c r="L31" s="16">
        <v>0.68</v>
      </c>
      <c r="M31" s="16"/>
      <c r="N31" s="16"/>
      <c r="O31" s="16"/>
      <c r="P31" s="16"/>
      <c r="Q31" s="16"/>
      <c r="R31" s="16"/>
      <c r="S31" s="16"/>
      <c r="T31" s="16"/>
      <c r="U31" s="16"/>
      <c r="V31" s="16"/>
      <c r="W31" s="16"/>
      <c r="X31" s="16"/>
      <c r="Y31" s="16"/>
      <c r="Z31" s="16"/>
      <c r="AA31" s="16">
        <v>10.44</v>
      </c>
      <c r="AB31" s="16"/>
      <c r="AC31" s="16"/>
      <c r="AD31" s="16"/>
      <c r="AE31" s="16"/>
      <c r="AF31" s="16"/>
      <c r="AG31" s="16"/>
      <c r="AH31" s="16"/>
      <c r="AI31" s="16">
        <v>11.18</v>
      </c>
      <c r="AJ31" s="207">
        <f t="shared" si="3"/>
        <v>3.2299442993505441E-3</v>
      </c>
    </row>
    <row r="32" spans="1:36">
      <c r="A32" s="14" t="s">
        <v>21</v>
      </c>
      <c r="B32" s="16"/>
      <c r="C32" s="16"/>
      <c r="D32" s="16"/>
      <c r="E32" s="16"/>
      <c r="F32" s="16"/>
      <c r="G32" s="16"/>
      <c r="H32" s="16"/>
      <c r="I32" s="16"/>
      <c r="J32" s="16"/>
      <c r="K32" s="16"/>
      <c r="L32" s="16">
        <v>0.85</v>
      </c>
      <c r="M32" s="16"/>
      <c r="N32" s="16"/>
      <c r="O32" s="16"/>
      <c r="P32" s="16"/>
      <c r="Q32" s="16"/>
      <c r="R32" s="16"/>
      <c r="S32" s="16"/>
      <c r="T32" s="16"/>
      <c r="U32" s="16"/>
      <c r="V32" s="16"/>
      <c r="W32" s="16"/>
      <c r="X32" s="16"/>
      <c r="Y32" s="16"/>
      <c r="Z32" s="16"/>
      <c r="AA32" s="16"/>
      <c r="AB32" s="16"/>
      <c r="AC32" s="16"/>
      <c r="AD32" s="16"/>
      <c r="AE32" s="16"/>
      <c r="AF32" s="16"/>
      <c r="AG32" s="16"/>
      <c r="AH32" s="16"/>
      <c r="AI32" s="16">
        <v>0.85</v>
      </c>
      <c r="AJ32" s="207">
        <f t="shared" si="3"/>
        <v>2.4556821596135621E-4</v>
      </c>
    </row>
    <row r="33" spans="1:36">
      <c r="A33" s="14" t="s">
        <v>50</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v>1.45</v>
      </c>
      <c r="AC33" s="16"/>
      <c r="AD33" s="16"/>
      <c r="AE33" s="16"/>
      <c r="AF33" s="16"/>
      <c r="AG33" s="16"/>
      <c r="AH33" s="16"/>
      <c r="AI33" s="16">
        <v>1.45</v>
      </c>
      <c r="AJ33" s="207">
        <f t="shared" si="3"/>
        <v>4.1891048605172533E-4</v>
      </c>
    </row>
    <row r="34" spans="1:36">
      <c r="A34" s="14" t="s">
        <v>51</v>
      </c>
      <c r="B34" s="16"/>
      <c r="C34" s="16"/>
      <c r="D34" s="16"/>
      <c r="E34" s="16"/>
      <c r="F34" s="16"/>
      <c r="G34" s="16"/>
      <c r="H34" s="16"/>
      <c r="I34" s="16"/>
      <c r="J34" s="16"/>
      <c r="K34" s="16"/>
      <c r="L34" s="16"/>
      <c r="M34" s="16"/>
      <c r="N34" s="16">
        <v>0.68</v>
      </c>
      <c r="O34" s="16"/>
      <c r="P34" s="16"/>
      <c r="Q34" s="16"/>
      <c r="R34" s="16"/>
      <c r="S34" s="16"/>
      <c r="T34" s="16"/>
      <c r="U34" s="16"/>
      <c r="V34" s="16"/>
      <c r="W34" s="16"/>
      <c r="X34" s="16"/>
      <c r="Y34" s="16"/>
      <c r="Z34" s="16"/>
      <c r="AA34" s="16"/>
      <c r="AB34" s="16"/>
      <c r="AC34" s="16"/>
      <c r="AD34" s="16"/>
      <c r="AE34" s="16"/>
      <c r="AF34" s="16"/>
      <c r="AG34" s="16"/>
      <c r="AH34" s="16"/>
      <c r="AI34" s="16">
        <v>0.68</v>
      </c>
      <c r="AJ34" s="207">
        <f t="shared" si="3"/>
        <v>1.96454572769085E-4</v>
      </c>
    </row>
    <row r="35" spans="1:36">
      <c r="A35" s="14" t="s">
        <v>22</v>
      </c>
      <c r="B35" s="16"/>
      <c r="C35" s="16"/>
      <c r="D35" s="16"/>
      <c r="E35" s="16"/>
      <c r="F35" s="16"/>
      <c r="G35" s="16"/>
      <c r="H35" s="16"/>
      <c r="I35" s="16"/>
      <c r="J35" s="16"/>
      <c r="K35" s="16"/>
      <c r="L35" s="16"/>
      <c r="M35" s="16"/>
      <c r="N35" s="16"/>
      <c r="O35" s="16"/>
      <c r="P35" s="16"/>
      <c r="Q35" s="16"/>
      <c r="R35" s="16"/>
      <c r="S35" s="16"/>
      <c r="T35" s="16"/>
      <c r="U35" s="16"/>
      <c r="V35" s="16"/>
      <c r="W35" s="16"/>
      <c r="X35" s="16">
        <v>0.86</v>
      </c>
      <c r="Y35" s="16"/>
      <c r="Z35" s="16"/>
      <c r="AA35" s="16">
        <v>0.9</v>
      </c>
      <c r="AB35" s="16"/>
      <c r="AC35" s="16"/>
      <c r="AD35" s="16"/>
      <c r="AE35" s="16"/>
      <c r="AF35" s="16"/>
      <c r="AG35" s="16"/>
      <c r="AH35" s="16"/>
      <c r="AI35" s="16">
        <v>1.76</v>
      </c>
      <c r="AJ35" s="207">
        <f t="shared" si="3"/>
        <v>5.0847065893174935E-4</v>
      </c>
    </row>
    <row r="36" spans="1:36">
      <c r="A36" s="14" t="s">
        <v>52</v>
      </c>
      <c r="B36" s="16"/>
      <c r="C36" s="16"/>
      <c r="D36" s="16"/>
      <c r="E36" s="16">
        <v>0.15</v>
      </c>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v>0.15</v>
      </c>
      <c r="AJ36" s="207">
        <f t="shared" si="3"/>
        <v>4.3335567522592273E-5</v>
      </c>
    </row>
    <row r="37" spans="1:36">
      <c r="A37" s="14" t="s">
        <v>53</v>
      </c>
      <c r="B37" s="16"/>
      <c r="C37" s="16"/>
      <c r="D37" s="16"/>
      <c r="E37" s="16"/>
      <c r="F37" s="16"/>
      <c r="G37" s="16"/>
      <c r="H37" s="16"/>
      <c r="I37" s="16"/>
      <c r="J37" s="16"/>
      <c r="K37" s="16"/>
      <c r="L37" s="16"/>
      <c r="M37" s="16"/>
      <c r="N37" s="16"/>
      <c r="O37" s="16"/>
      <c r="P37" s="16"/>
      <c r="Q37" s="16"/>
      <c r="R37" s="16"/>
      <c r="S37" s="16"/>
      <c r="T37" s="16"/>
      <c r="U37" s="16"/>
      <c r="V37" s="16"/>
      <c r="W37" s="16"/>
      <c r="X37" s="16">
        <v>0.24</v>
      </c>
      <c r="Y37" s="16"/>
      <c r="Z37" s="16"/>
      <c r="AA37" s="16"/>
      <c r="AB37" s="16"/>
      <c r="AC37" s="16"/>
      <c r="AD37" s="16"/>
      <c r="AE37" s="16"/>
      <c r="AF37" s="16"/>
      <c r="AG37" s="16"/>
      <c r="AH37" s="16"/>
      <c r="AI37" s="16">
        <v>0.24</v>
      </c>
      <c r="AJ37" s="207">
        <f t="shared" si="3"/>
        <v>6.9336908036147631E-5</v>
      </c>
    </row>
    <row r="38" spans="1:36">
      <c r="A38" s="14" t="s">
        <v>54</v>
      </c>
      <c r="B38" s="16"/>
      <c r="C38" s="16"/>
      <c r="D38" s="16"/>
      <c r="E38" s="16">
        <v>0.04</v>
      </c>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v>0.04</v>
      </c>
      <c r="AJ38" s="207">
        <f t="shared" si="3"/>
        <v>1.155615133935794E-5</v>
      </c>
    </row>
    <row r="39" spans="1:36">
      <c r="A39" s="14" t="s">
        <v>24</v>
      </c>
      <c r="B39" s="16"/>
      <c r="C39" s="16"/>
      <c r="D39" s="16">
        <v>1.26</v>
      </c>
      <c r="E39" s="16"/>
      <c r="F39" s="16"/>
      <c r="G39" s="16">
        <v>0.04</v>
      </c>
      <c r="H39" s="16"/>
      <c r="I39" s="16"/>
      <c r="J39" s="16">
        <v>0.22</v>
      </c>
      <c r="K39" s="16"/>
      <c r="L39" s="16">
        <v>94.350000000000009</v>
      </c>
      <c r="M39" s="16"/>
      <c r="N39" s="16"/>
      <c r="O39" s="16"/>
      <c r="P39" s="16"/>
      <c r="Q39" s="16"/>
      <c r="R39" s="16"/>
      <c r="S39" s="16"/>
      <c r="T39" s="16"/>
      <c r="U39" s="16"/>
      <c r="V39" s="16"/>
      <c r="W39" s="16"/>
      <c r="X39" s="16"/>
      <c r="Y39" s="16"/>
      <c r="Z39" s="16"/>
      <c r="AA39" s="16">
        <v>2.66</v>
      </c>
      <c r="AB39" s="16">
        <v>2.15</v>
      </c>
      <c r="AC39" s="16"/>
      <c r="AD39" s="16"/>
      <c r="AE39" s="16"/>
      <c r="AF39" s="16"/>
      <c r="AG39" s="16"/>
      <c r="AH39" s="16"/>
      <c r="AI39" s="16">
        <v>100.68</v>
      </c>
      <c r="AJ39" s="207">
        <f t="shared" si="3"/>
        <v>2.9086832921163937E-2</v>
      </c>
    </row>
    <row r="40" spans="1:36">
      <c r="A40" s="212" t="s">
        <v>25</v>
      </c>
      <c r="B40" s="213"/>
      <c r="C40" s="213"/>
      <c r="D40" s="213"/>
      <c r="E40" s="213"/>
      <c r="F40" s="213"/>
      <c r="G40" s="213"/>
      <c r="H40" s="213">
        <v>39.86</v>
      </c>
      <c r="I40" s="213"/>
      <c r="J40" s="213"/>
      <c r="K40" s="213"/>
      <c r="L40" s="213">
        <v>223.42000000000002</v>
      </c>
      <c r="M40" s="213"/>
      <c r="N40" s="213"/>
      <c r="O40" s="213">
        <v>403.5</v>
      </c>
      <c r="P40" s="213"/>
      <c r="Q40" s="213"/>
      <c r="R40" s="213"/>
      <c r="S40" s="213"/>
      <c r="T40" s="213"/>
      <c r="U40" s="213">
        <v>4.92</v>
      </c>
      <c r="V40" s="213"/>
      <c r="W40" s="213"/>
      <c r="X40" s="213">
        <v>0.02</v>
      </c>
      <c r="Y40" s="213"/>
      <c r="Z40" s="213"/>
      <c r="AA40" s="213">
        <v>2017.32</v>
      </c>
      <c r="AB40" s="213">
        <v>10.85</v>
      </c>
      <c r="AC40" s="213"/>
      <c r="AD40" s="213">
        <v>0.3</v>
      </c>
      <c r="AE40" s="213"/>
      <c r="AF40" s="213"/>
      <c r="AG40" s="213"/>
      <c r="AH40" s="213"/>
      <c r="AI40" s="213">
        <v>2700.19</v>
      </c>
      <c r="AJ40" s="214">
        <f t="shared" si="3"/>
        <v>0.78009510712552288</v>
      </c>
    </row>
    <row r="41" spans="1:36">
      <c r="A41" s="14" t="s">
        <v>55</v>
      </c>
      <c r="B41" s="16"/>
      <c r="C41" s="16"/>
      <c r="D41" s="16"/>
      <c r="E41" s="16"/>
      <c r="F41" s="16"/>
      <c r="G41" s="16"/>
      <c r="H41" s="16"/>
      <c r="I41" s="16"/>
      <c r="J41" s="16"/>
      <c r="K41" s="16"/>
      <c r="L41" s="16">
        <v>0.94</v>
      </c>
      <c r="M41" s="16"/>
      <c r="N41" s="16"/>
      <c r="O41" s="16"/>
      <c r="P41" s="16"/>
      <c r="Q41" s="16"/>
      <c r="R41" s="16"/>
      <c r="S41" s="16"/>
      <c r="T41" s="16"/>
      <c r="U41" s="16"/>
      <c r="V41" s="16"/>
      <c r="W41" s="16"/>
      <c r="X41" s="16"/>
      <c r="Y41" s="16"/>
      <c r="Z41" s="16"/>
      <c r="AA41" s="16"/>
      <c r="AB41" s="16"/>
      <c r="AC41" s="16"/>
      <c r="AD41" s="16"/>
      <c r="AE41" s="16"/>
      <c r="AF41" s="16"/>
      <c r="AG41" s="16"/>
      <c r="AH41" s="16"/>
      <c r="AI41" s="16">
        <v>0.94</v>
      </c>
      <c r="AJ41" s="207">
        <f t="shared" si="3"/>
        <v>2.7156955647491155E-4</v>
      </c>
    </row>
    <row r="42" spans="1:36">
      <c r="A42" s="14" t="s">
        <v>26</v>
      </c>
      <c r="B42" s="16"/>
      <c r="C42" s="16"/>
      <c r="D42" s="16"/>
      <c r="E42" s="16"/>
      <c r="F42" s="16"/>
      <c r="G42" s="16"/>
      <c r="H42" s="16">
        <v>0.47</v>
      </c>
      <c r="I42" s="16"/>
      <c r="J42" s="16"/>
      <c r="K42" s="16"/>
      <c r="L42" s="16">
        <v>2.89</v>
      </c>
      <c r="M42" s="16"/>
      <c r="N42" s="16"/>
      <c r="O42" s="16"/>
      <c r="P42" s="16"/>
      <c r="Q42" s="16"/>
      <c r="R42" s="16"/>
      <c r="S42" s="16"/>
      <c r="T42" s="16"/>
      <c r="U42" s="16">
        <v>0.25</v>
      </c>
      <c r="V42" s="16"/>
      <c r="W42" s="16"/>
      <c r="X42" s="16"/>
      <c r="Y42" s="16"/>
      <c r="Z42" s="16"/>
      <c r="AA42" s="16">
        <v>113.83</v>
      </c>
      <c r="AB42" s="16">
        <v>0.75</v>
      </c>
      <c r="AC42" s="16">
        <v>0.48</v>
      </c>
      <c r="AD42" s="16"/>
      <c r="AE42" s="16"/>
      <c r="AF42" s="16"/>
      <c r="AG42" s="16"/>
      <c r="AH42" s="16"/>
      <c r="AI42" s="16">
        <v>118.67</v>
      </c>
      <c r="AJ42" s="207">
        <f t="shared" si="3"/>
        <v>3.4284211986040168E-2</v>
      </c>
    </row>
    <row r="43" spans="1:36">
      <c r="A43" s="14" t="s">
        <v>56</v>
      </c>
      <c r="B43" s="16"/>
      <c r="C43" s="16"/>
      <c r="D43" s="16"/>
      <c r="E43" s="16"/>
      <c r="F43" s="16">
        <v>0.01</v>
      </c>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v>0.01</v>
      </c>
      <c r="AJ43" s="207">
        <f t="shared" si="3"/>
        <v>2.8890378348394851E-6</v>
      </c>
    </row>
    <row r="44" spans="1:36">
      <c r="A44" s="14" t="s">
        <v>27</v>
      </c>
      <c r="B44" s="16"/>
      <c r="C44" s="16"/>
      <c r="D44" s="16"/>
      <c r="E44" s="16"/>
      <c r="F44" s="16"/>
      <c r="G44" s="16"/>
      <c r="H44" s="16"/>
      <c r="I44" s="16"/>
      <c r="J44" s="16"/>
      <c r="K44" s="16"/>
      <c r="L44" s="16"/>
      <c r="M44" s="16"/>
      <c r="N44" s="16"/>
      <c r="O44" s="16">
        <v>0.53</v>
      </c>
      <c r="P44" s="16"/>
      <c r="Q44" s="16"/>
      <c r="R44" s="16"/>
      <c r="S44" s="16"/>
      <c r="T44" s="16"/>
      <c r="U44" s="16"/>
      <c r="V44" s="16"/>
      <c r="W44" s="16"/>
      <c r="X44" s="16"/>
      <c r="Y44" s="16"/>
      <c r="Z44" s="16"/>
      <c r="AA44" s="16">
        <v>35.159999999999997</v>
      </c>
      <c r="AB44" s="16"/>
      <c r="AC44" s="16"/>
      <c r="AD44" s="16"/>
      <c r="AE44" s="16"/>
      <c r="AF44" s="16"/>
      <c r="AG44" s="16"/>
      <c r="AH44" s="16"/>
      <c r="AI44" s="16">
        <v>35.69</v>
      </c>
      <c r="AJ44" s="207">
        <f t="shared" si="3"/>
        <v>1.0310976032542121E-2</v>
      </c>
    </row>
    <row r="45" spans="1:36">
      <c r="A45" s="14" t="s">
        <v>57</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v>0.66</v>
      </c>
      <c r="AE45" s="16"/>
      <c r="AF45" s="16"/>
      <c r="AG45" s="16"/>
      <c r="AH45" s="16"/>
      <c r="AI45" s="16">
        <v>0.66</v>
      </c>
      <c r="AJ45" s="207">
        <f t="shared" si="3"/>
        <v>1.9067649709940602E-4</v>
      </c>
    </row>
    <row r="46" spans="1:36">
      <c r="A46" s="14" t="s">
        <v>29</v>
      </c>
      <c r="B46" s="16"/>
      <c r="C46" s="16"/>
      <c r="D46" s="16"/>
      <c r="E46" s="16"/>
      <c r="F46" s="16"/>
      <c r="G46" s="16"/>
      <c r="H46" s="16"/>
      <c r="I46" s="16"/>
      <c r="J46" s="16"/>
      <c r="K46" s="16"/>
      <c r="L46" s="16">
        <v>3.86</v>
      </c>
      <c r="M46" s="16"/>
      <c r="N46" s="16"/>
      <c r="O46" s="16"/>
      <c r="P46" s="16"/>
      <c r="Q46" s="16"/>
      <c r="R46" s="16"/>
      <c r="S46" s="16"/>
      <c r="T46" s="16"/>
      <c r="U46" s="16"/>
      <c r="V46" s="16"/>
      <c r="W46" s="16"/>
      <c r="X46" s="16"/>
      <c r="Y46" s="16"/>
      <c r="Z46" s="16"/>
      <c r="AA46" s="16">
        <v>28.7</v>
      </c>
      <c r="AB46" s="16"/>
      <c r="AC46" s="16"/>
      <c r="AD46" s="16"/>
      <c r="AE46" s="16"/>
      <c r="AF46" s="16"/>
      <c r="AG46" s="16"/>
      <c r="AH46" s="16"/>
      <c r="AI46" s="16">
        <v>32.56</v>
      </c>
      <c r="AJ46" s="207">
        <f t="shared" si="3"/>
        <v>9.4067071902373643E-3</v>
      </c>
    </row>
    <row r="47" spans="1:36">
      <c r="A47" s="14" t="s">
        <v>30</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v>0.14000000000000001</v>
      </c>
      <c r="AB47" s="16"/>
      <c r="AC47" s="16"/>
      <c r="AD47" s="16"/>
      <c r="AE47" s="16"/>
      <c r="AF47" s="16"/>
      <c r="AG47" s="16"/>
      <c r="AH47" s="16"/>
      <c r="AI47" s="16">
        <v>0.14000000000000001</v>
      </c>
      <c r="AJ47" s="207">
        <f t="shared" si="3"/>
        <v>4.0446529687752792E-5</v>
      </c>
    </row>
    <row r="48" spans="1:36">
      <c r="A48" s="121" t="s">
        <v>28</v>
      </c>
      <c r="B48" s="28">
        <v>0.18</v>
      </c>
      <c r="C48" s="28">
        <v>0.37</v>
      </c>
      <c r="D48" s="28"/>
      <c r="E48" s="28"/>
      <c r="F48" s="28">
        <v>0.49</v>
      </c>
      <c r="G48" s="28"/>
      <c r="H48" s="28">
        <v>0.62</v>
      </c>
      <c r="I48" s="28">
        <v>0.21</v>
      </c>
      <c r="J48" s="28">
        <v>0.01</v>
      </c>
      <c r="K48" s="28">
        <v>0.33</v>
      </c>
      <c r="L48" s="28">
        <v>91.52</v>
      </c>
      <c r="M48" s="28"/>
      <c r="N48" s="28">
        <v>1.35</v>
      </c>
      <c r="O48" s="28">
        <v>0.3</v>
      </c>
      <c r="P48" s="28">
        <v>0.47</v>
      </c>
      <c r="Q48" s="28">
        <v>3.51</v>
      </c>
      <c r="R48" s="28">
        <v>1.91</v>
      </c>
      <c r="S48" s="28">
        <v>0.49</v>
      </c>
      <c r="T48" s="28"/>
      <c r="U48" s="28"/>
      <c r="V48" s="28">
        <v>0.43</v>
      </c>
      <c r="W48" s="28">
        <v>0.03</v>
      </c>
      <c r="X48" s="28">
        <v>1.1200000000000001</v>
      </c>
      <c r="Y48" s="28">
        <v>0.31</v>
      </c>
      <c r="Z48" s="28">
        <v>0.79</v>
      </c>
      <c r="AA48" s="28">
        <v>329.16</v>
      </c>
      <c r="AB48" s="28">
        <v>9.34</v>
      </c>
      <c r="AC48" s="28">
        <v>0.06</v>
      </c>
      <c r="AD48" s="28">
        <v>7.12</v>
      </c>
      <c r="AE48" s="28">
        <v>1.59</v>
      </c>
      <c r="AF48" s="28">
        <v>0.22</v>
      </c>
      <c r="AG48" s="28"/>
      <c r="AH48" s="28">
        <v>1.01</v>
      </c>
      <c r="AI48" s="28">
        <v>452.94</v>
      </c>
      <c r="AJ48" s="207">
        <f>AI48/AI49</f>
        <v>0.13085607969121962</v>
      </c>
    </row>
    <row r="49" spans="1:36">
      <c r="A49" s="209" t="s">
        <v>474</v>
      </c>
      <c r="B49" s="210">
        <v>0.18</v>
      </c>
      <c r="C49" s="210">
        <v>0.37</v>
      </c>
      <c r="D49" s="210">
        <v>1.26</v>
      </c>
      <c r="E49" s="210">
        <v>0.25</v>
      </c>
      <c r="F49" s="210">
        <v>0.5</v>
      </c>
      <c r="G49" s="210">
        <v>0.04</v>
      </c>
      <c r="H49" s="210">
        <v>40.949999999999996</v>
      </c>
      <c r="I49" s="210">
        <v>0.21</v>
      </c>
      <c r="J49" s="210">
        <v>0.23</v>
      </c>
      <c r="K49" s="210">
        <v>0.33</v>
      </c>
      <c r="L49" s="210">
        <v>418.87</v>
      </c>
      <c r="M49" s="210"/>
      <c r="N49" s="210">
        <v>2.0300000000000002</v>
      </c>
      <c r="O49" s="210">
        <v>404.33</v>
      </c>
      <c r="P49" s="210">
        <v>0.47</v>
      </c>
      <c r="Q49" s="210">
        <v>3.51</v>
      </c>
      <c r="R49" s="210">
        <v>1.91</v>
      </c>
      <c r="S49" s="210">
        <v>0.49</v>
      </c>
      <c r="T49" s="210"/>
      <c r="U49" s="210">
        <v>5.17</v>
      </c>
      <c r="V49" s="210">
        <v>0.43</v>
      </c>
      <c r="W49" s="210">
        <v>0.03</v>
      </c>
      <c r="X49" s="210">
        <v>2.2400000000000002</v>
      </c>
      <c r="Y49" s="210">
        <v>0.31</v>
      </c>
      <c r="Z49" s="210">
        <v>0.79</v>
      </c>
      <c r="AA49" s="210">
        <v>2540.2699999999995</v>
      </c>
      <c r="AB49" s="210">
        <v>24.54</v>
      </c>
      <c r="AC49" s="210">
        <v>0.54</v>
      </c>
      <c r="AD49" s="210">
        <v>8.2899999999999991</v>
      </c>
      <c r="AE49" s="210">
        <v>1.59</v>
      </c>
      <c r="AF49" s="210">
        <v>0.22</v>
      </c>
      <c r="AG49" s="210"/>
      <c r="AH49" s="210">
        <v>1.01</v>
      </c>
      <c r="AI49" s="210">
        <v>3461.36</v>
      </c>
      <c r="AJ49" s="211"/>
    </row>
    <row r="50" spans="1:36" ht="26.25">
      <c r="A50" s="137" t="s">
        <v>405</v>
      </c>
      <c r="B50" s="162">
        <f>IFERROR(B48/B49,"")</f>
        <v>1</v>
      </c>
      <c r="C50" s="162">
        <f t="shared" ref="C50" si="4">IFERROR(C48/C49,"")</f>
        <v>1</v>
      </c>
      <c r="D50" s="162">
        <f t="shared" ref="D50" si="5">IFERROR(D48/D49,"")</f>
        <v>0</v>
      </c>
      <c r="E50" s="162">
        <f t="shared" ref="E50" si="6">IFERROR(E48/E49,"")</f>
        <v>0</v>
      </c>
      <c r="F50" s="162">
        <f t="shared" ref="F50" si="7">IFERROR(F48/F49,"")</f>
        <v>0.98</v>
      </c>
      <c r="G50" s="162">
        <f t="shared" ref="G50" si="8">IFERROR(G48/G49,"")</f>
        <v>0</v>
      </c>
      <c r="H50" s="162">
        <f t="shared" ref="H50" si="9">IFERROR(H48/H49,"")</f>
        <v>1.5140415140415142E-2</v>
      </c>
      <c r="I50" s="162">
        <f t="shared" ref="I50" si="10">IFERROR(I48/I49,"")</f>
        <v>1</v>
      </c>
      <c r="J50" s="162">
        <f t="shared" ref="J50" si="11">IFERROR(J48/J49,"")</f>
        <v>4.3478260869565216E-2</v>
      </c>
      <c r="K50" s="162">
        <f t="shared" ref="K50" si="12">IFERROR(K48/K49,"")</f>
        <v>1</v>
      </c>
      <c r="L50" s="162">
        <f t="shared" ref="L50" si="13">IFERROR(L48/L49,"")</f>
        <v>0.21849261107264784</v>
      </c>
      <c r="M50" s="162" t="str">
        <f t="shared" ref="M50" si="14">IFERROR(M48/M49,"")</f>
        <v/>
      </c>
      <c r="N50" s="162">
        <f t="shared" ref="N50" si="15">IFERROR(N48/N49,"")</f>
        <v>0.66502463054187189</v>
      </c>
      <c r="O50" s="162">
        <f t="shared" ref="O50" si="16">IFERROR(O48/O49,"")</f>
        <v>7.4196819429673785E-4</v>
      </c>
      <c r="P50" s="162">
        <f t="shared" ref="P50" si="17">IFERROR(P48/P49,"")</f>
        <v>1</v>
      </c>
      <c r="Q50" s="162">
        <f t="shared" ref="Q50" si="18">IFERROR(Q48/Q49,"")</f>
        <v>1</v>
      </c>
      <c r="R50" s="162">
        <f t="shared" ref="R50" si="19">IFERROR(R48/R49,"")</f>
        <v>1</v>
      </c>
      <c r="S50" s="162">
        <f t="shared" ref="S50" si="20">IFERROR(S48/S49,"")</f>
        <v>1</v>
      </c>
      <c r="T50" s="162" t="str">
        <f t="shared" ref="T50" si="21">IFERROR(T48/T49,"")</f>
        <v/>
      </c>
      <c r="U50" s="162">
        <f t="shared" ref="U50" si="22">IFERROR(U48/U49,"")</f>
        <v>0</v>
      </c>
      <c r="V50" s="162">
        <f t="shared" ref="V50" si="23">IFERROR(V48/V49,"")</f>
        <v>1</v>
      </c>
      <c r="W50" s="162">
        <f t="shared" ref="W50" si="24">IFERROR(W48/W49,"")</f>
        <v>1</v>
      </c>
      <c r="X50" s="162">
        <f t="shared" ref="X50" si="25">IFERROR(X48/X49,"")</f>
        <v>0.5</v>
      </c>
      <c r="Y50" s="162">
        <f t="shared" ref="Y50" si="26">IFERROR(Y48/Y49,"")</f>
        <v>1</v>
      </c>
      <c r="Z50" s="162">
        <f t="shared" ref="Z50" si="27">IFERROR(Z48/Z49,"")</f>
        <v>1</v>
      </c>
      <c r="AA50" s="162">
        <f t="shared" ref="AA50" si="28">IFERROR(AA48/AA49,"")</f>
        <v>0.12957677727170738</v>
      </c>
      <c r="AB50" s="162">
        <f t="shared" ref="AB50" si="29">IFERROR(AB48/AB49,"")</f>
        <v>0.38060309698451511</v>
      </c>
      <c r="AC50" s="162">
        <f t="shared" ref="AC50" si="30">IFERROR(AC48/AC49,"")</f>
        <v>0.1111111111111111</v>
      </c>
      <c r="AD50" s="162">
        <f t="shared" ref="AD50" si="31">IFERROR(AD48/AD49,"")</f>
        <v>0.85886610373944516</v>
      </c>
      <c r="AE50" s="162">
        <f t="shared" ref="AE50" si="32">IFERROR(AE48/AE49,"")</f>
        <v>1</v>
      </c>
      <c r="AF50" s="162">
        <f t="shared" ref="AF50" si="33">IFERROR(AF48/AF49,"")</f>
        <v>1</v>
      </c>
      <c r="AG50" s="162" t="str">
        <f t="shared" ref="AG50" si="34">IFERROR(AG48/AG49,"")</f>
        <v/>
      </c>
      <c r="AH50" s="162">
        <f t="shared" ref="AH50" si="35">IFERROR(AH48/AH49,"")</f>
        <v>1</v>
      </c>
      <c r="AI50" s="162">
        <f t="shared" ref="AI50" si="36">IFERROR(AI48/AI49,"")</f>
        <v>0.13085607969121962</v>
      </c>
      <c r="AJ50" s="6"/>
    </row>
    <row r="51" spans="1:36">
      <c r="A51" s="216" t="s">
        <v>443</v>
      </c>
      <c r="B51" s="217">
        <f>IFERROR(B49/$AI$49,"")</f>
        <v>5.200268102711073E-5</v>
      </c>
      <c r="C51" s="217">
        <f t="shared" ref="C51:AH51" si="37">IFERROR(C49/$AI$49,"")</f>
        <v>1.0689439988906095E-4</v>
      </c>
      <c r="D51" s="217">
        <f t="shared" si="37"/>
        <v>3.6401876718977511E-4</v>
      </c>
      <c r="E51" s="217">
        <f t="shared" si="37"/>
        <v>7.2225945870987119E-5</v>
      </c>
      <c r="F51" s="217">
        <f t="shared" si="37"/>
        <v>1.4445189174197424E-4</v>
      </c>
      <c r="G51" s="217">
        <f t="shared" si="37"/>
        <v>1.155615133935794E-5</v>
      </c>
      <c r="H51" s="218">
        <f t="shared" si="37"/>
        <v>1.1830609933667689E-2</v>
      </c>
      <c r="I51" s="217">
        <f t="shared" si="37"/>
        <v>6.0669794531629181E-5</v>
      </c>
      <c r="J51" s="217">
        <f t="shared" si="37"/>
        <v>6.6447870201308157E-5</v>
      </c>
      <c r="K51" s="217">
        <f t="shared" si="37"/>
        <v>9.533824854970301E-5</v>
      </c>
      <c r="L51" s="218">
        <f t="shared" si="37"/>
        <v>0.1210131277879215</v>
      </c>
      <c r="M51" s="217">
        <f t="shared" si="37"/>
        <v>0</v>
      </c>
      <c r="N51" s="217">
        <f t="shared" si="37"/>
        <v>5.8647468047241553E-4</v>
      </c>
      <c r="O51" s="218">
        <f t="shared" si="37"/>
        <v>0.1168124667760649</v>
      </c>
      <c r="P51" s="217">
        <f t="shared" si="37"/>
        <v>1.3578477823745577E-4</v>
      </c>
      <c r="Q51" s="217">
        <f t="shared" si="37"/>
        <v>1.0140522800286592E-3</v>
      </c>
      <c r="R51" s="217">
        <f t="shared" si="37"/>
        <v>5.5180622645434156E-4</v>
      </c>
      <c r="S51" s="217">
        <f t="shared" si="37"/>
        <v>1.4156285390713475E-4</v>
      </c>
      <c r="T51" s="217">
        <f t="shared" si="37"/>
        <v>0</v>
      </c>
      <c r="U51" s="217">
        <f t="shared" si="37"/>
        <v>1.4936325606120138E-3</v>
      </c>
      <c r="V51" s="217">
        <f t="shared" si="37"/>
        <v>1.2422862689809785E-4</v>
      </c>
      <c r="W51" s="217">
        <f t="shared" si="37"/>
        <v>8.6671135045184539E-6</v>
      </c>
      <c r="X51" s="217">
        <f t="shared" si="37"/>
        <v>6.4714447500404467E-4</v>
      </c>
      <c r="Y51" s="217">
        <f t="shared" si="37"/>
        <v>8.9560172880024034E-5</v>
      </c>
      <c r="Z51" s="217">
        <f t="shared" si="37"/>
        <v>2.2823398895231931E-4</v>
      </c>
      <c r="AA51" s="218">
        <f t="shared" si="37"/>
        <v>0.7338936140707697</v>
      </c>
      <c r="AB51" s="217">
        <f t="shared" si="37"/>
        <v>7.0896988466960962E-3</v>
      </c>
      <c r="AC51" s="217">
        <f t="shared" si="37"/>
        <v>1.5600804308133219E-4</v>
      </c>
      <c r="AD51" s="217">
        <f t="shared" si="37"/>
        <v>2.3950123650819327E-3</v>
      </c>
      <c r="AE51" s="217">
        <f t="shared" si="37"/>
        <v>4.5935701573947811E-4</v>
      </c>
      <c r="AF51" s="217">
        <f t="shared" si="37"/>
        <v>6.3558832366468669E-5</v>
      </c>
      <c r="AG51" s="217">
        <f t="shared" si="37"/>
        <v>0</v>
      </c>
      <c r="AH51" s="217">
        <f t="shared" si="37"/>
        <v>2.9179282131878796E-4</v>
      </c>
      <c r="AI51" s="217"/>
      <c r="AJ51" s="6"/>
    </row>
    <row r="52" spans="1:36">
      <c r="H52" s="5"/>
    </row>
    <row r="53" spans="1:36">
      <c r="H53" s="5"/>
    </row>
  </sheetData>
  <hyperlinks>
    <hyperlink ref="K2" location="'AVELLANO '!A6" display="DESGLOSE POR VARIEDADES DE LA SUPERFICIE DE AVELLANO EN REGADÍO"/>
    <hyperlink ref="K3" location="'AVELLANO '!A26" display="DESGLOSE POR VARIEDADES DE LA SUPERFICIE DE AVELLANO EN SECANO"/>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AJ50"/>
  <sheetViews>
    <sheetView showGridLines="0" topLeftCell="A10" workbookViewId="0">
      <selection activeCell="V31" sqref="V31"/>
    </sheetView>
  </sheetViews>
  <sheetFormatPr baseColWidth="10" defaultRowHeight="15"/>
  <cols>
    <col min="1" max="1" width="27.7109375" customWidth="1"/>
  </cols>
  <sheetData>
    <row r="1" spans="1:36" ht="18.75">
      <c r="A1" s="3" t="s">
        <v>469</v>
      </c>
      <c r="AJ1" s="4"/>
    </row>
    <row r="2" spans="1:36" ht="18.75">
      <c r="A2" s="3"/>
      <c r="F2" t="s">
        <v>444</v>
      </c>
      <c r="J2" s="93" t="s">
        <v>470</v>
      </c>
      <c r="AJ2" s="4"/>
    </row>
    <row r="3" spans="1:36" ht="18.75">
      <c r="A3" s="3"/>
      <c r="J3" s="93" t="s">
        <v>471</v>
      </c>
      <c r="AJ3" s="4"/>
    </row>
    <row r="4" spans="1:36" ht="18.75">
      <c r="A4" s="3"/>
      <c r="AJ4" s="4"/>
    </row>
    <row r="5" spans="1:36" ht="18.75">
      <c r="A5" s="3"/>
      <c r="AJ5" s="4"/>
    </row>
    <row r="8" spans="1:36" ht="18.75">
      <c r="A8" s="3" t="s">
        <v>472</v>
      </c>
    </row>
    <row r="10" spans="1:36">
      <c r="A10" s="13" t="s">
        <v>32</v>
      </c>
      <c r="B10" s="26" t="s">
        <v>1</v>
      </c>
      <c r="C10" s="26" t="s">
        <v>60</v>
      </c>
      <c r="D10" s="26" t="s">
        <v>37</v>
      </c>
      <c r="E10" s="26" t="s">
        <v>2</v>
      </c>
      <c r="F10" s="26" t="s">
        <v>61</v>
      </c>
      <c r="G10" s="26" t="s">
        <v>4</v>
      </c>
      <c r="H10" s="26" t="s">
        <v>5</v>
      </c>
      <c r="I10" s="26" t="s">
        <v>6</v>
      </c>
      <c r="J10" s="26" t="s">
        <v>62</v>
      </c>
      <c r="K10" s="26" t="s">
        <v>63</v>
      </c>
      <c r="L10" s="26" t="s">
        <v>64</v>
      </c>
      <c r="M10" s="26" t="s">
        <v>65</v>
      </c>
      <c r="N10" s="26" t="s">
        <v>9</v>
      </c>
      <c r="O10" s="26" t="s">
        <v>45</v>
      </c>
      <c r="P10" s="26" t="s">
        <v>66</v>
      </c>
      <c r="Q10" s="26" t="s">
        <v>67</v>
      </c>
      <c r="R10" s="26" t="s">
        <v>11</v>
      </c>
      <c r="S10" s="26" t="s">
        <v>13</v>
      </c>
      <c r="T10" s="26" t="s">
        <v>48</v>
      </c>
      <c r="U10" s="26" t="s">
        <v>17</v>
      </c>
      <c r="V10" s="206" t="s">
        <v>59</v>
      </c>
    </row>
    <row r="11" spans="1:36">
      <c r="A11" s="14" t="s">
        <v>68</v>
      </c>
      <c r="B11" s="16"/>
      <c r="C11" s="16"/>
      <c r="D11" s="16"/>
      <c r="E11" s="16"/>
      <c r="F11" s="16"/>
      <c r="G11" s="16">
        <v>106.51</v>
      </c>
      <c r="H11" s="16"/>
      <c r="I11" s="16"/>
      <c r="J11" s="16">
        <v>8.65</v>
      </c>
      <c r="K11" s="16"/>
      <c r="L11" s="16"/>
      <c r="M11" s="16"/>
      <c r="N11" s="16"/>
      <c r="O11" s="16"/>
      <c r="P11" s="16">
        <v>0.16</v>
      </c>
      <c r="Q11" s="16"/>
      <c r="R11" s="16"/>
      <c r="S11" s="16"/>
      <c r="T11" s="16">
        <v>17.27</v>
      </c>
      <c r="U11" s="16">
        <v>132.59</v>
      </c>
      <c r="V11" s="207">
        <f>U11/$U$28</f>
        <v>1.0044293676087248E-2</v>
      </c>
    </row>
    <row r="12" spans="1:36">
      <c r="A12" s="14" t="s">
        <v>69</v>
      </c>
      <c r="B12" s="16">
        <v>0.37</v>
      </c>
      <c r="C12" s="16">
        <v>1.89</v>
      </c>
      <c r="D12" s="16"/>
      <c r="E12" s="16"/>
      <c r="F12" s="16">
        <v>17.37</v>
      </c>
      <c r="G12" s="16">
        <v>0.39</v>
      </c>
      <c r="H12" s="16"/>
      <c r="I12" s="16"/>
      <c r="J12" s="16">
        <v>0.84</v>
      </c>
      <c r="K12" s="16"/>
      <c r="L12" s="16"/>
      <c r="M12" s="16"/>
      <c r="N12" s="16"/>
      <c r="O12" s="16">
        <v>0.87</v>
      </c>
      <c r="P12" s="16">
        <v>6.4799999999999995</v>
      </c>
      <c r="Q12" s="16">
        <v>0.96</v>
      </c>
      <c r="R12" s="16"/>
      <c r="S12" s="16"/>
      <c r="T12" s="16">
        <v>1.55</v>
      </c>
      <c r="U12" s="16">
        <v>30.720000000000006</v>
      </c>
      <c r="V12" s="207">
        <f t="shared" ref="V12:V26" si="0">U12/$U$28</f>
        <v>2.3271792874983055E-3</v>
      </c>
    </row>
    <row r="13" spans="1:36">
      <c r="A13" s="14" t="s">
        <v>70</v>
      </c>
      <c r="B13" s="16"/>
      <c r="C13" s="16"/>
      <c r="D13" s="16"/>
      <c r="E13" s="16"/>
      <c r="F13" s="16"/>
      <c r="G13" s="16">
        <v>7.65</v>
      </c>
      <c r="H13" s="16"/>
      <c r="I13" s="16"/>
      <c r="J13" s="16"/>
      <c r="K13" s="16"/>
      <c r="L13" s="16"/>
      <c r="M13" s="16"/>
      <c r="N13" s="16"/>
      <c r="O13" s="16"/>
      <c r="P13" s="16"/>
      <c r="Q13" s="16"/>
      <c r="R13" s="16"/>
      <c r="S13" s="16"/>
      <c r="T13" s="16">
        <v>0.01</v>
      </c>
      <c r="U13" s="16">
        <v>7.66</v>
      </c>
      <c r="V13" s="207">
        <f t="shared" si="0"/>
        <v>5.8027973119261118E-4</v>
      </c>
    </row>
    <row r="14" spans="1:36">
      <c r="A14" s="14" t="s">
        <v>71</v>
      </c>
      <c r="B14" s="16"/>
      <c r="C14" s="16"/>
      <c r="D14" s="16"/>
      <c r="E14" s="16"/>
      <c r="F14" s="16"/>
      <c r="G14" s="16">
        <v>3.38</v>
      </c>
      <c r="H14" s="16"/>
      <c r="I14" s="16"/>
      <c r="J14" s="16"/>
      <c r="K14" s="16"/>
      <c r="L14" s="16"/>
      <c r="M14" s="16"/>
      <c r="N14" s="16"/>
      <c r="O14" s="16"/>
      <c r="P14" s="16"/>
      <c r="Q14" s="16"/>
      <c r="R14" s="16"/>
      <c r="S14" s="16"/>
      <c r="T14" s="16">
        <v>20.740000000000002</v>
      </c>
      <c r="U14" s="16">
        <v>24.12</v>
      </c>
      <c r="V14" s="207">
        <f t="shared" si="0"/>
        <v>1.827199362449841E-3</v>
      </c>
    </row>
    <row r="15" spans="1:36">
      <c r="A15" s="14" t="s">
        <v>72</v>
      </c>
      <c r="B15" s="16">
        <v>15.66</v>
      </c>
      <c r="C15" s="16">
        <v>0.65</v>
      </c>
      <c r="D15" s="16"/>
      <c r="E15" s="16"/>
      <c r="F15" s="16">
        <v>0.11</v>
      </c>
      <c r="G15" s="16">
        <v>3.15</v>
      </c>
      <c r="H15" s="16"/>
      <c r="I15" s="16"/>
      <c r="J15" s="16">
        <v>10.53</v>
      </c>
      <c r="K15" s="16"/>
      <c r="L15" s="16"/>
      <c r="M15" s="16"/>
      <c r="N15" s="16"/>
      <c r="O15" s="16">
        <v>7.12</v>
      </c>
      <c r="P15" s="16">
        <v>2.6</v>
      </c>
      <c r="Q15" s="16"/>
      <c r="R15" s="16">
        <v>0.04</v>
      </c>
      <c r="S15" s="16"/>
      <c r="T15" s="16">
        <v>3.17</v>
      </c>
      <c r="U15" s="16">
        <v>43.029999999999994</v>
      </c>
      <c r="V15" s="207">
        <f t="shared" si="0"/>
        <v>3.2597176022477877E-3</v>
      </c>
    </row>
    <row r="16" spans="1:36">
      <c r="A16" s="14" t="s">
        <v>73</v>
      </c>
      <c r="B16" s="16"/>
      <c r="C16" s="16"/>
      <c r="D16" s="16"/>
      <c r="E16" s="16"/>
      <c r="F16" s="16"/>
      <c r="G16" s="16">
        <v>8.3699999999999992</v>
      </c>
      <c r="H16" s="16"/>
      <c r="I16" s="16"/>
      <c r="J16" s="16"/>
      <c r="K16" s="16"/>
      <c r="L16" s="16"/>
      <c r="M16" s="16"/>
      <c r="N16" s="16"/>
      <c r="O16" s="16"/>
      <c r="P16" s="16"/>
      <c r="Q16" s="16"/>
      <c r="R16" s="16"/>
      <c r="S16" s="16"/>
      <c r="T16" s="16">
        <v>7.1099999999999994</v>
      </c>
      <c r="U16" s="16">
        <v>15.479999999999999</v>
      </c>
      <c r="V16" s="207">
        <f t="shared" si="0"/>
        <v>1.1726801878409426E-3</v>
      </c>
    </row>
    <row r="17" spans="1:25">
      <c r="A17" s="14" t="s">
        <v>74</v>
      </c>
      <c r="B17" s="16">
        <v>1</v>
      </c>
      <c r="C17" s="16"/>
      <c r="D17" s="16"/>
      <c r="E17" s="16"/>
      <c r="F17" s="16"/>
      <c r="G17" s="16">
        <v>10.45</v>
      </c>
      <c r="H17" s="16"/>
      <c r="I17" s="16"/>
      <c r="J17" s="16"/>
      <c r="K17" s="16"/>
      <c r="L17" s="16"/>
      <c r="M17" s="16"/>
      <c r="N17" s="16"/>
      <c r="O17" s="16"/>
      <c r="P17" s="16">
        <v>0.19</v>
      </c>
      <c r="Q17" s="16"/>
      <c r="R17" s="16"/>
      <c r="S17" s="16"/>
      <c r="T17" s="16">
        <v>17.38</v>
      </c>
      <c r="U17" s="16">
        <v>29.019999999999996</v>
      </c>
      <c r="V17" s="207">
        <f t="shared" si="0"/>
        <v>2.1983965795312759E-3</v>
      </c>
    </row>
    <row r="18" spans="1:25">
      <c r="A18" s="14" t="s">
        <v>75</v>
      </c>
      <c r="B18" s="16"/>
      <c r="C18" s="16"/>
      <c r="D18" s="16"/>
      <c r="E18" s="16"/>
      <c r="F18" s="16"/>
      <c r="G18" s="16">
        <v>1.18</v>
      </c>
      <c r="H18" s="16"/>
      <c r="I18" s="16"/>
      <c r="J18" s="16">
        <v>1.22</v>
      </c>
      <c r="K18" s="16"/>
      <c r="L18" s="16"/>
      <c r="M18" s="16"/>
      <c r="N18" s="16"/>
      <c r="O18" s="16"/>
      <c r="P18" s="16"/>
      <c r="Q18" s="16"/>
      <c r="R18" s="16"/>
      <c r="S18" s="16"/>
      <c r="T18" s="16">
        <v>2.15</v>
      </c>
      <c r="U18" s="16">
        <v>4.55</v>
      </c>
      <c r="V18" s="207">
        <f t="shared" si="0"/>
        <v>3.4468313014704709E-4</v>
      </c>
    </row>
    <row r="19" spans="1:25">
      <c r="A19" s="22" t="s">
        <v>76</v>
      </c>
      <c r="B19" s="23">
        <v>2.31</v>
      </c>
      <c r="C19" s="23"/>
      <c r="D19" s="23"/>
      <c r="E19" s="23"/>
      <c r="F19" s="23"/>
      <c r="G19" s="23">
        <v>30.59</v>
      </c>
      <c r="H19" s="23"/>
      <c r="I19" s="23"/>
      <c r="J19" s="23"/>
      <c r="K19" s="23"/>
      <c r="L19" s="23"/>
      <c r="M19" s="23"/>
      <c r="N19" s="23"/>
      <c r="O19" s="23"/>
      <c r="P19" s="23"/>
      <c r="Q19" s="23"/>
      <c r="R19" s="23"/>
      <c r="S19" s="23"/>
      <c r="T19" s="23">
        <v>1455.27</v>
      </c>
      <c r="U19" s="23">
        <v>1488.17</v>
      </c>
      <c r="V19" s="208">
        <f t="shared" si="0"/>
        <v>0.11273562500899585</v>
      </c>
    </row>
    <row r="20" spans="1:25">
      <c r="A20" s="14" t="s">
        <v>77</v>
      </c>
      <c r="B20" s="16">
        <v>14.639999999999999</v>
      </c>
      <c r="C20" s="16"/>
      <c r="D20" s="16"/>
      <c r="E20" s="16"/>
      <c r="F20" s="16"/>
      <c r="G20" s="16">
        <v>49.95</v>
      </c>
      <c r="H20" s="16"/>
      <c r="I20" s="16"/>
      <c r="J20" s="16"/>
      <c r="K20" s="16"/>
      <c r="L20" s="16"/>
      <c r="M20" s="16"/>
      <c r="N20" s="16"/>
      <c r="O20" s="16"/>
      <c r="P20" s="16"/>
      <c r="Q20" s="16"/>
      <c r="R20" s="16"/>
      <c r="S20" s="16"/>
      <c r="T20" s="16">
        <v>103.99</v>
      </c>
      <c r="U20" s="16">
        <v>168.57999999999998</v>
      </c>
      <c r="V20" s="207">
        <f t="shared" si="0"/>
        <v>1.277069935828334E-2</v>
      </c>
    </row>
    <row r="21" spans="1:25">
      <c r="A21" s="14" t="s">
        <v>78</v>
      </c>
      <c r="B21" s="16">
        <v>7.6</v>
      </c>
      <c r="C21" s="16">
        <v>0.24</v>
      </c>
      <c r="D21" s="16"/>
      <c r="E21" s="16"/>
      <c r="F21" s="16">
        <v>21.26</v>
      </c>
      <c r="G21" s="16">
        <v>557.89</v>
      </c>
      <c r="H21" s="16"/>
      <c r="I21" s="16"/>
      <c r="J21" s="16"/>
      <c r="K21" s="16"/>
      <c r="L21" s="16"/>
      <c r="M21" s="16"/>
      <c r="N21" s="16"/>
      <c r="O21" s="16"/>
      <c r="P21" s="16">
        <v>69.58</v>
      </c>
      <c r="Q21" s="16"/>
      <c r="R21" s="16">
        <v>1.1399999999999999</v>
      </c>
      <c r="S21" s="16"/>
      <c r="T21" s="16">
        <v>30.47</v>
      </c>
      <c r="U21" s="16">
        <v>688.18000000000006</v>
      </c>
      <c r="V21" s="207">
        <f t="shared" si="0"/>
        <v>5.2132755275735146E-2</v>
      </c>
    </row>
    <row r="22" spans="1:25">
      <c r="A22" s="14" t="s">
        <v>79</v>
      </c>
      <c r="B22" s="16">
        <v>4.66</v>
      </c>
      <c r="C22" s="16"/>
      <c r="D22" s="16">
        <v>3.13</v>
      </c>
      <c r="E22" s="16"/>
      <c r="F22" s="16"/>
      <c r="G22" s="16"/>
      <c r="H22" s="16"/>
      <c r="I22" s="16"/>
      <c r="J22" s="16"/>
      <c r="K22" s="16"/>
      <c r="L22" s="16"/>
      <c r="M22" s="16"/>
      <c r="N22" s="16"/>
      <c r="O22" s="16"/>
      <c r="P22" s="16">
        <v>324.95999999999998</v>
      </c>
      <c r="Q22" s="16"/>
      <c r="R22" s="16"/>
      <c r="S22" s="16"/>
      <c r="T22" s="16"/>
      <c r="U22" s="16">
        <v>332.75</v>
      </c>
      <c r="V22" s="207">
        <f t="shared" si="0"/>
        <v>2.5207321221193391E-2</v>
      </c>
    </row>
    <row r="23" spans="1:25">
      <c r="A23" s="14" t="s">
        <v>80</v>
      </c>
      <c r="B23" s="16">
        <v>1.1599999999999999</v>
      </c>
      <c r="C23" s="16"/>
      <c r="D23" s="16"/>
      <c r="E23" s="16"/>
      <c r="F23" s="16"/>
      <c r="G23" s="16">
        <v>14.09</v>
      </c>
      <c r="H23" s="16"/>
      <c r="I23" s="16"/>
      <c r="J23" s="16"/>
      <c r="K23" s="16"/>
      <c r="L23" s="16"/>
      <c r="M23" s="16"/>
      <c r="N23" s="16"/>
      <c r="O23" s="16"/>
      <c r="P23" s="16">
        <v>1.21</v>
      </c>
      <c r="Q23" s="16"/>
      <c r="R23" s="16"/>
      <c r="S23" s="16"/>
      <c r="T23" s="16">
        <v>9.6100000000000012</v>
      </c>
      <c r="U23" s="16">
        <v>26.07</v>
      </c>
      <c r="V23" s="207">
        <f t="shared" si="0"/>
        <v>1.9749207039414327E-3</v>
      </c>
    </row>
    <row r="24" spans="1:25">
      <c r="A24" s="14" t="s">
        <v>81</v>
      </c>
      <c r="B24" s="16"/>
      <c r="C24" s="16"/>
      <c r="D24" s="16"/>
      <c r="E24" s="16"/>
      <c r="F24" s="16"/>
      <c r="G24" s="16"/>
      <c r="H24" s="16"/>
      <c r="I24" s="16"/>
      <c r="J24" s="16">
        <v>0.34</v>
      </c>
      <c r="K24" s="16"/>
      <c r="L24" s="16"/>
      <c r="M24" s="16"/>
      <c r="N24" s="16"/>
      <c r="O24" s="16">
        <v>3.99</v>
      </c>
      <c r="P24" s="16"/>
      <c r="Q24" s="16"/>
      <c r="R24" s="16"/>
      <c r="S24" s="16"/>
      <c r="T24" s="16"/>
      <c r="U24" s="16">
        <v>4.33</v>
      </c>
      <c r="V24" s="207">
        <f t="shared" si="0"/>
        <v>3.2801713264543164E-4</v>
      </c>
    </row>
    <row r="25" spans="1:25">
      <c r="A25" s="14" t="s">
        <v>82</v>
      </c>
      <c r="B25" s="16">
        <v>0.39</v>
      </c>
      <c r="C25" s="16"/>
      <c r="D25" s="16"/>
      <c r="E25" s="16"/>
      <c r="F25" s="16"/>
      <c r="G25" s="16">
        <v>2.99</v>
      </c>
      <c r="H25" s="16"/>
      <c r="I25" s="16"/>
      <c r="J25" s="16"/>
      <c r="K25" s="16"/>
      <c r="L25" s="16"/>
      <c r="M25" s="16"/>
      <c r="N25" s="16"/>
      <c r="O25" s="16"/>
      <c r="P25" s="16"/>
      <c r="Q25" s="16"/>
      <c r="R25" s="16"/>
      <c r="S25" s="16"/>
      <c r="T25" s="16">
        <v>2.0699999999999998</v>
      </c>
      <c r="U25" s="16">
        <v>5.45</v>
      </c>
      <c r="V25" s="207">
        <f t="shared" si="0"/>
        <v>4.1286221083547403E-4</v>
      </c>
    </row>
    <row r="26" spans="1:25">
      <c r="A26" s="14" t="s">
        <v>83</v>
      </c>
      <c r="B26" s="16"/>
      <c r="C26" s="16"/>
      <c r="D26" s="16"/>
      <c r="E26" s="16"/>
      <c r="F26" s="16"/>
      <c r="G26" s="16">
        <v>0.73</v>
      </c>
      <c r="H26" s="16"/>
      <c r="I26" s="16"/>
      <c r="J26" s="16"/>
      <c r="K26" s="16"/>
      <c r="L26" s="16"/>
      <c r="M26" s="16"/>
      <c r="N26" s="16"/>
      <c r="O26" s="16"/>
      <c r="P26" s="16"/>
      <c r="Q26" s="16"/>
      <c r="R26" s="16"/>
      <c r="S26" s="16"/>
      <c r="T26" s="16"/>
      <c r="U26" s="16">
        <v>0.73</v>
      </c>
      <c r="V26" s="207">
        <f t="shared" si="0"/>
        <v>5.5300809891724041E-5</v>
      </c>
    </row>
    <row r="27" spans="1:25">
      <c r="A27" s="121" t="s">
        <v>28</v>
      </c>
      <c r="B27" s="28">
        <v>50.89</v>
      </c>
      <c r="C27" s="28">
        <v>5.47</v>
      </c>
      <c r="D27" s="28">
        <v>0.53</v>
      </c>
      <c r="E27" s="28">
        <v>124.76</v>
      </c>
      <c r="F27" s="28">
        <v>37.159999999999997</v>
      </c>
      <c r="G27" s="28">
        <v>1502.3500000000001</v>
      </c>
      <c r="H27" s="28"/>
      <c r="I27" s="28">
        <v>1.8</v>
      </c>
      <c r="J27" s="28">
        <v>6.39</v>
      </c>
      <c r="K27" s="28">
        <v>740.71</v>
      </c>
      <c r="L27" s="28">
        <v>1624.22</v>
      </c>
      <c r="M27" s="28">
        <v>0.15</v>
      </c>
      <c r="N27" s="28"/>
      <c r="O27" s="28">
        <v>67.28</v>
      </c>
      <c r="P27" s="28">
        <v>307.58</v>
      </c>
      <c r="Q27" s="28">
        <v>41.12</v>
      </c>
      <c r="R27" s="28">
        <v>3617.03</v>
      </c>
      <c r="S27" s="28">
        <v>1.51</v>
      </c>
      <c r="T27" s="28">
        <v>2070.1499999999996</v>
      </c>
      <c r="U27" s="28">
        <v>10199.1</v>
      </c>
      <c r="V27" s="208">
        <f>U27/$U$28</f>
        <v>0.77262806872148315</v>
      </c>
    </row>
    <row r="28" spans="1:25">
      <c r="A28" s="209" t="s">
        <v>474</v>
      </c>
      <c r="B28" s="210">
        <v>98.679999999999993</v>
      </c>
      <c r="C28" s="210">
        <v>8.25</v>
      </c>
      <c r="D28" s="210">
        <v>3.66</v>
      </c>
      <c r="E28" s="210">
        <v>124.76</v>
      </c>
      <c r="F28" s="210">
        <v>75.900000000000006</v>
      </c>
      <c r="G28" s="210">
        <v>2299.67</v>
      </c>
      <c r="H28" s="210"/>
      <c r="I28" s="210">
        <v>1.8</v>
      </c>
      <c r="J28" s="210">
        <v>27.97</v>
      </c>
      <c r="K28" s="210">
        <v>740.71</v>
      </c>
      <c r="L28" s="210">
        <v>1624.22</v>
      </c>
      <c r="M28" s="210">
        <v>0.15</v>
      </c>
      <c r="N28" s="210"/>
      <c r="O28" s="210">
        <v>79.260000000000005</v>
      </c>
      <c r="P28" s="210">
        <v>712.76</v>
      </c>
      <c r="Q28" s="210">
        <v>42.08</v>
      </c>
      <c r="R28" s="210">
        <v>3618.21</v>
      </c>
      <c r="S28" s="210">
        <v>1.51</v>
      </c>
      <c r="T28" s="210">
        <v>3740.94</v>
      </c>
      <c r="U28" s="210">
        <v>13200.53</v>
      </c>
      <c r="V28" s="226"/>
    </row>
    <row r="29" spans="1:25" ht="26.25">
      <c r="A29" s="137" t="s">
        <v>405</v>
      </c>
      <c r="B29" s="162">
        <f>IFERROR(B27/B28,"")</f>
        <v>0.51570733684637216</v>
      </c>
      <c r="C29" s="162">
        <f t="shared" ref="C29:X29" si="1">IFERROR(C27/C28,"")</f>
        <v>0.66303030303030297</v>
      </c>
      <c r="D29" s="162">
        <f t="shared" si="1"/>
        <v>0.1448087431693989</v>
      </c>
      <c r="E29" s="162">
        <f t="shared" si="1"/>
        <v>1</v>
      </c>
      <c r="F29" s="162">
        <f t="shared" si="1"/>
        <v>0.48959156785243735</v>
      </c>
      <c r="G29" s="162">
        <f t="shared" si="1"/>
        <v>0.65328938499871725</v>
      </c>
      <c r="H29" s="162" t="str">
        <f t="shared" si="1"/>
        <v/>
      </c>
      <c r="I29" s="162">
        <f t="shared" si="1"/>
        <v>1</v>
      </c>
      <c r="J29" s="162">
        <f t="shared" si="1"/>
        <v>0.22845906328208795</v>
      </c>
      <c r="K29" s="162">
        <f t="shared" si="1"/>
        <v>1</v>
      </c>
      <c r="L29" s="162">
        <f t="shared" si="1"/>
        <v>1</v>
      </c>
      <c r="M29" s="162">
        <f t="shared" si="1"/>
        <v>1</v>
      </c>
      <c r="N29" s="162" t="str">
        <f t="shared" si="1"/>
        <v/>
      </c>
      <c r="O29" s="162">
        <f t="shared" si="1"/>
        <v>0.84885187988897293</v>
      </c>
      <c r="P29" s="162">
        <f t="shared" si="1"/>
        <v>0.43153375610303607</v>
      </c>
      <c r="Q29" s="162">
        <f t="shared" si="1"/>
        <v>0.97718631178707227</v>
      </c>
      <c r="R29" s="162">
        <f t="shared" si="1"/>
        <v>0.99967387188692758</v>
      </c>
      <c r="S29" s="162">
        <f t="shared" si="1"/>
        <v>1</v>
      </c>
      <c r="T29" s="162">
        <f t="shared" si="1"/>
        <v>0.55337695873229709</v>
      </c>
      <c r="U29" s="162">
        <f t="shared" si="1"/>
        <v>0.77262806872148315</v>
      </c>
      <c r="V29" s="119" t="str">
        <f t="shared" si="1"/>
        <v/>
      </c>
      <c r="W29" s="119" t="str">
        <f t="shared" si="1"/>
        <v/>
      </c>
      <c r="X29" s="119" t="str">
        <f t="shared" si="1"/>
        <v/>
      </c>
      <c r="Y29" s="6"/>
    </row>
    <row r="30" spans="1:25">
      <c r="A30" s="216" t="s">
        <v>319</v>
      </c>
      <c r="B30" s="217">
        <f>B28/$U$28</f>
        <v>7.4754574248155174E-3</v>
      </c>
      <c r="C30" s="217">
        <f t="shared" ref="C30:T30" si="2">C28/$U$28</f>
        <v>6.249749063105799E-4</v>
      </c>
      <c r="D30" s="217">
        <f t="shared" si="2"/>
        <v>2.7726159479960275E-4</v>
      </c>
      <c r="E30" s="217">
        <f t="shared" si="2"/>
        <v>9.4511356740979331E-3</v>
      </c>
      <c r="F30" s="217">
        <f t="shared" si="2"/>
        <v>5.7497691380573356E-3</v>
      </c>
      <c r="G30" s="217">
        <f t="shared" si="2"/>
        <v>0.17421042942972745</v>
      </c>
      <c r="H30" s="217">
        <f t="shared" si="2"/>
        <v>0</v>
      </c>
      <c r="I30" s="217">
        <f t="shared" si="2"/>
        <v>1.363581613768538E-4</v>
      </c>
      <c r="J30" s="217">
        <f t="shared" si="2"/>
        <v>2.1188543187281115E-3</v>
      </c>
      <c r="K30" s="217">
        <f t="shared" si="2"/>
        <v>5.6112140951916321E-2</v>
      </c>
      <c r="L30" s="217">
        <f t="shared" si="2"/>
        <v>0.12304202937306305</v>
      </c>
      <c r="M30" s="217">
        <f t="shared" si="2"/>
        <v>1.1363180114737816E-5</v>
      </c>
      <c r="N30" s="217">
        <f t="shared" si="2"/>
        <v>0</v>
      </c>
      <c r="O30" s="217">
        <f t="shared" si="2"/>
        <v>6.004304372627463E-3</v>
      </c>
      <c r="P30" s="217">
        <f t="shared" si="2"/>
        <v>5.3994801723870174E-2</v>
      </c>
      <c r="Q30" s="217">
        <f t="shared" si="2"/>
        <v>3.1877507948544488E-3</v>
      </c>
      <c r="R30" s="217">
        <f t="shared" si="2"/>
        <v>0.2740958128196368</v>
      </c>
      <c r="S30" s="217">
        <f t="shared" si="2"/>
        <v>1.1438934648836069E-4</v>
      </c>
      <c r="T30" s="217">
        <f t="shared" si="2"/>
        <v>0.28339316678951526</v>
      </c>
    </row>
    <row r="32" spans="1:25" ht="18.75">
      <c r="A32" s="3" t="s">
        <v>475</v>
      </c>
    </row>
    <row r="34" spans="1:22">
      <c r="A34" s="13" t="s">
        <v>32</v>
      </c>
      <c r="B34" s="13" t="s">
        <v>1</v>
      </c>
      <c r="C34" s="13" t="s">
        <v>60</v>
      </c>
      <c r="D34" s="13" t="s">
        <v>85</v>
      </c>
      <c r="E34" s="13" t="s">
        <v>2</v>
      </c>
      <c r="F34" s="13" t="s">
        <v>61</v>
      </c>
      <c r="G34" s="13" t="s">
        <v>4</v>
      </c>
      <c r="H34" s="13" t="s">
        <v>5</v>
      </c>
      <c r="I34" s="13" t="s">
        <v>6</v>
      </c>
      <c r="J34" s="13" t="s">
        <v>62</v>
      </c>
      <c r="K34" s="13" t="s">
        <v>63</v>
      </c>
      <c r="L34" s="13" t="s">
        <v>64</v>
      </c>
      <c r="M34" s="13" t="s">
        <v>86</v>
      </c>
      <c r="N34" s="13" t="s">
        <v>9</v>
      </c>
      <c r="O34" s="13" t="s">
        <v>45</v>
      </c>
      <c r="P34" s="13" t="s">
        <v>66</v>
      </c>
      <c r="Q34" s="13" t="s">
        <v>67</v>
      </c>
      <c r="R34" s="13" t="s">
        <v>11</v>
      </c>
      <c r="S34" s="13" t="s">
        <v>13</v>
      </c>
      <c r="T34" s="13" t="s">
        <v>48</v>
      </c>
      <c r="U34" s="13" t="s">
        <v>17</v>
      </c>
      <c r="V34" s="206" t="s">
        <v>59</v>
      </c>
    </row>
    <row r="35" spans="1:22">
      <c r="A35" s="14" t="s">
        <v>68</v>
      </c>
      <c r="B35" s="227">
        <v>0.98</v>
      </c>
      <c r="C35" s="227"/>
      <c r="D35" s="227"/>
      <c r="E35" s="227"/>
      <c r="F35" s="227"/>
      <c r="G35" s="227">
        <v>0.28999999999999998</v>
      </c>
      <c r="H35" s="227"/>
      <c r="I35" s="227"/>
      <c r="J35" s="227">
        <v>1.37</v>
      </c>
      <c r="K35" s="227"/>
      <c r="L35" s="227"/>
      <c r="M35" s="227"/>
      <c r="N35" s="227"/>
      <c r="O35" s="227"/>
      <c r="P35" s="227">
        <v>0.13</v>
      </c>
      <c r="Q35" s="227"/>
      <c r="R35" s="227"/>
      <c r="S35" s="227"/>
      <c r="T35" s="227">
        <v>0.3</v>
      </c>
      <c r="U35" s="227">
        <v>3.07</v>
      </c>
      <c r="V35" s="207">
        <f>U35/$U$48</f>
        <v>4.412694762260679E-3</v>
      </c>
    </row>
    <row r="36" spans="1:22">
      <c r="A36" s="14" t="s">
        <v>70</v>
      </c>
      <c r="B36" s="227">
        <v>0.48</v>
      </c>
      <c r="C36" s="227"/>
      <c r="D36" s="227"/>
      <c r="E36" s="227"/>
      <c r="F36" s="227"/>
      <c r="G36" s="227"/>
      <c r="H36" s="227"/>
      <c r="I36" s="227"/>
      <c r="J36" s="227"/>
      <c r="K36" s="227"/>
      <c r="L36" s="227"/>
      <c r="M36" s="227"/>
      <c r="N36" s="227"/>
      <c r="O36" s="227"/>
      <c r="P36" s="227"/>
      <c r="Q36" s="227"/>
      <c r="R36" s="227"/>
      <c r="S36" s="227"/>
      <c r="T36" s="227"/>
      <c r="U36" s="227">
        <v>0.48</v>
      </c>
      <c r="V36" s="207">
        <f t="shared" ref="V36:V46" si="3">U36/$U$48</f>
        <v>6.8993273155867299E-4</v>
      </c>
    </row>
    <row r="37" spans="1:22">
      <c r="A37" s="14" t="s">
        <v>71</v>
      </c>
      <c r="B37" s="227">
        <v>0.05</v>
      </c>
      <c r="C37" s="227"/>
      <c r="D37" s="227"/>
      <c r="E37" s="227"/>
      <c r="F37" s="227"/>
      <c r="G37" s="227">
        <v>0.14000000000000001</v>
      </c>
      <c r="H37" s="227"/>
      <c r="I37" s="227"/>
      <c r="J37" s="227"/>
      <c r="K37" s="227"/>
      <c r="L37" s="227"/>
      <c r="M37" s="227"/>
      <c r="N37" s="227"/>
      <c r="O37" s="227"/>
      <c r="P37" s="227"/>
      <c r="Q37" s="227"/>
      <c r="R37" s="227"/>
      <c r="S37" s="227"/>
      <c r="T37" s="227">
        <v>0.16999999999999998</v>
      </c>
      <c r="U37" s="227">
        <v>0.36</v>
      </c>
      <c r="V37" s="207">
        <f t="shared" si="3"/>
        <v>5.1744954866900477E-4</v>
      </c>
    </row>
    <row r="38" spans="1:22">
      <c r="A38" s="14" t="s">
        <v>72</v>
      </c>
      <c r="B38" s="227"/>
      <c r="C38" s="227"/>
      <c r="D38" s="227"/>
      <c r="E38" s="227"/>
      <c r="F38" s="227"/>
      <c r="G38" s="227"/>
      <c r="H38" s="227">
        <v>0.02</v>
      </c>
      <c r="I38" s="227"/>
      <c r="J38" s="227"/>
      <c r="K38" s="227"/>
      <c r="L38" s="227"/>
      <c r="M38" s="227"/>
      <c r="N38" s="227"/>
      <c r="O38" s="227"/>
      <c r="P38" s="227"/>
      <c r="Q38" s="227"/>
      <c r="R38" s="227"/>
      <c r="S38" s="227"/>
      <c r="T38" s="227"/>
      <c r="U38" s="227">
        <v>0.02</v>
      </c>
      <c r="V38" s="207">
        <f t="shared" si="3"/>
        <v>2.8747197148278044E-5</v>
      </c>
    </row>
    <row r="39" spans="1:22">
      <c r="A39" s="14" t="s">
        <v>74</v>
      </c>
      <c r="B39" s="227"/>
      <c r="C39" s="227"/>
      <c r="D39" s="227"/>
      <c r="E39" s="227"/>
      <c r="F39" s="227"/>
      <c r="G39" s="227">
        <v>0.2</v>
      </c>
      <c r="H39" s="227"/>
      <c r="I39" s="227"/>
      <c r="J39" s="227"/>
      <c r="K39" s="227"/>
      <c r="L39" s="227"/>
      <c r="M39" s="227"/>
      <c r="N39" s="227"/>
      <c r="O39" s="227"/>
      <c r="P39" s="227"/>
      <c r="Q39" s="227"/>
      <c r="R39" s="227"/>
      <c r="S39" s="227"/>
      <c r="T39" s="227">
        <v>0.03</v>
      </c>
      <c r="U39" s="227">
        <v>0.23</v>
      </c>
      <c r="V39" s="207">
        <f t="shared" si="3"/>
        <v>3.3059276720519748E-4</v>
      </c>
    </row>
    <row r="40" spans="1:22">
      <c r="A40" s="14" t="s">
        <v>75</v>
      </c>
      <c r="B40" s="227"/>
      <c r="C40" s="227"/>
      <c r="D40" s="227"/>
      <c r="E40" s="227"/>
      <c r="F40" s="227"/>
      <c r="G40" s="227"/>
      <c r="H40" s="227"/>
      <c r="I40" s="227"/>
      <c r="J40" s="227"/>
      <c r="K40" s="227"/>
      <c r="L40" s="227"/>
      <c r="M40" s="227"/>
      <c r="N40" s="227"/>
      <c r="O40" s="227"/>
      <c r="P40" s="227"/>
      <c r="Q40" s="227"/>
      <c r="R40" s="227"/>
      <c r="S40" s="227"/>
      <c r="T40" s="227">
        <v>2.2999999999999998</v>
      </c>
      <c r="U40" s="227">
        <v>2.2999999999999998</v>
      </c>
      <c r="V40" s="207">
        <f t="shared" si="3"/>
        <v>3.3059276720519746E-3</v>
      </c>
    </row>
    <row r="41" spans="1:22">
      <c r="A41" s="22" t="s">
        <v>76</v>
      </c>
      <c r="B41" s="228"/>
      <c r="C41" s="228"/>
      <c r="D41" s="228"/>
      <c r="E41" s="228"/>
      <c r="F41" s="228"/>
      <c r="G41" s="228">
        <v>0.62</v>
      </c>
      <c r="H41" s="228"/>
      <c r="I41" s="228"/>
      <c r="J41" s="228"/>
      <c r="K41" s="228"/>
      <c r="L41" s="228"/>
      <c r="M41" s="228"/>
      <c r="N41" s="228"/>
      <c r="O41" s="228"/>
      <c r="P41" s="228"/>
      <c r="Q41" s="228"/>
      <c r="R41" s="228"/>
      <c r="S41" s="228"/>
      <c r="T41" s="228">
        <v>30.41</v>
      </c>
      <c r="U41" s="228">
        <v>31.03</v>
      </c>
      <c r="V41" s="208">
        <f t="shared" si="3"/>
        <v>4.4601276375553382E-2</v>
      </c>
    </row>
    <row r="42" spans="1:22">
      <c r="A42" s="14" t="s">
        <v>77</v>
      </c>
      <c r="B42" s="227">
        <v>0.86</v>
      </c>
      <c r="C42" s="227"/>
      <c r="D42" s="227"/>
      <c r="E42" s="227"/>
      <c r="F42" s="227"/>
      <c r="G42" s="227"/>
      <c r="H42" s="227"/>
      <c r="I42" s="227"/>
      <c r="J42" s="227"/>
      <c r="K42" s="227"/>
      <c r="L42" s="227"/>
      <c r="M42" s="227"/>
      <c r="N42" s="227"/>
      <c r="O42" s="227"/>
      <c r="P42" s="227"/>
      <c r="Q42" s="227"/>
      <c r="R42" s="227"/>
      <c r="S42" s="227"/>
      <c r="T42" s="227">
        <v>0.86</v>
      </c>
      <c r="U42" s="227">
        <v>1.72</v>
      </c>
      <c r="V42" s="207">
        <f t="shared" si="3"/>
        <v>2.4722589547519114E-3</v>
      </c>
    </row>
    <row r="43" spans="1:22">
      <c r="A43" s="14" t="s">
        <v>78</v>
      </c>
      <c r="B43" s="227">
        <v>1.1000000000000001</v>
      </c>
      <c r="C43" s="227"/>
      <c r="D43" s="227"/>
      <c r="E43" s="227"/>
      <c r="F43" s="227"/>
      <c r="G43" s="227">
        <v>0.37</v>
      </c>
      <c r="H43" s="227"/>
      <c r="I43" s="227"/>
      <c r="J43" s="227"/>
      <c r="K43" s="227"/>
      <c r="L43" s="227"/>
      <c r="M43" s="227"/>
      <c r="N43" s="227"/>
      <c r="O43" s="227"/>
      <c r="P43" s="227">
        <v>13.72</v>
      </c>
      <c r="Q43" s="227"/>
      <c r="R43" s="227">
        <v>7.0000000000000007E-2</v>
      </c>
      <c r="S43" s="227"/>
      <c r="T43" s="227">
        <v>0.14000000000000001</v>
      </c>
      <c r="U43" s="227">
        <v>15.400000000000002</v>
      </c>
      <c r="V43" s="207">
        <f t="shared" si="3"/>
        <v>2.2135341804174095E-2</v>
      </c>
    </row>
    <row r="44" spans="1:22">
      <c r="A44" s="14" t="s">
        <v>84</v>
      </c>
      <c r="B44" s="227">
        <v>0.89</v>
      </c>
      <c r="C44" s="227"/>
      <c r="D44" s="227"/>
      <c r="E44" s="227"/>
      <c r="F44" s="227"/>
      <c r="G44" s="227"/>
      <c r="H44" s="227"/>
      <c r="I44" s="227"/>
      <c r="J44" s="227"/>
      <c r="K44" s="227"/>
      <c r="L44" s="227"/>
      <c r="M44" s="227"/>
      <c r="N44" s="227"/>
      <c r="O44" s="227"/>
      <c r="P44" s="227"/>
      <c r="Q44" s="227"/>
      <c r="R44" s="227"/>
      <c r="S44" s="227"/>
      <c r="T44" s="227"/>
      <c r="U44" s="227">
        <v>0.89</v>
      </c>
      <c r="V44" s="207">
        <f t="shared" si="3"/>
        <v>1.2792502730983729E-3</v>
      </c>
    </row>
    <row r="45" spans="1:22">
      <c r="A45" s="14" t="s">
        <v>79</v>
      </c>
      <c r="B45" s="227">
        <v>0.03</v>
      </c>
      <c r="C45" s="227"/>
      <c r="D45" s="227"/>
      <c r="E45" s="227"/>
      <c r="F45" s="227"/>
      <c r="G45" s="227"/>
      <c r="H45" s="227"/>
      <c r="I45" s="227"/>
      <c r="J45" s="227"/>
      <c r="K45" s="227"/>
      <c r="L45" s="227"/>
      <c r="M45" s="227"/>
      <c r="N45" s="227"/>
      <c r="O45" s="227"/>
      <c r="P45" s="227">
        <v>34.979999999999997</v>
      </c>
      <c r="Q45" s="227"/>
      <c r="R45" s="227"/>
      <c r="S45" s="227"/>
      <c r="T45" s="227"/>
      <c r="U45" s="227">
        <v>35.01</v>
      </c>
      <c r="V45" s="207">
        <f t="shared" si="3"/>
        <v>5.0321968608060708E-2</v>
      </c>
    </row>
    <row r="46" spans="1:22">
      <c r="A46" s="14" t="s">
        <v>80</v>
      </c>
      <c r="B46" s="227"/>
      <c r="C46" s="227"/>
      <c r="D46" s="227"/>
      <c r="E46" s="227"/>
      <c r="F46" s="227"/>
      <c r="G46" s="227">
        <v>0.02</v>
      </c>
      <c r="H46" s="227"/>
      <c r="I46" s="227"/>
      <c r="J46" s="227"/>
      <c r="K46" s="227"/>
      <c r="L46" s="227"/>
      <c r="M46" s="227"/>
      <c r="N46" s="227"/>
      <c r="O46" s="227"/>
      <c r="P46" s="227"/>
      <c r="Q46" s="227"/>
      <c r="R46" s="227"/>
      <c r="S46" s="227"/>
      <c r="T46" s="227">
        <v>6.9999999999999993E-2</v>
      </c>
      <c r="U46" s="227">
        <v>0.09</v>
      </c>
      <c r="V46" s="207">
        <f t="shared" si="3"/>
        <v>1.2936238716725119E-4</v>
      </c>
    </row>
    <row r="47" spans="1:22">
      <c r="A47" s="121" t="s">
        <v>28</v>
      </c>
      <c r="B47" s="28">
        <v>11.67</v>
      </c>
      <c r="C47" s="28">
        <v>2.31</v>
      </c>
      <c r="D47" s="28"/>
      <c r="E47" s="28">
        <v>2.86</v>
      </c>
      <c r="F47" s="28">
        <v>4.34</v>
      </c>
      <c r="G47" s="28">
        <v>3.37</v>
      </c>
      <c r="H47" s="28"/>
      <c r="I47" s="28"/>
      <c r="J47" s="28">
        <v>0.88</v>
      </c>
      <c r="K47" s="28">
        <v>93.06</v>
      </c>
      <c r="L47" s="28">
        <v>14.56</v>
      </c>
      <c r="M47" s="28"/>
      <c r="N47" s="28">
        <v>0.77</v>
      </c>
      <c r="O47" s="28">
        <v>3.42</v>
      </c>
      <c r="P47" s="28">
        <v>26.15</v>
      </c>
      <c r="Q47" s="28"/>
      <c r="R47" s="28">
        <v>411.33</v>
      </c>
      <c r="S47" s="28"/>
      <c r="T47" s="28">
        <v>30.4</v>
      </c>
      <c r="U47" s="28">
        <v>605.12</v>
      </c>
      <c r="V47" s="208">
        <f>U47/$U$48</f>
        <v>0.86977519691830041</v>
      </c>
    </row>
    <row r="48" spans="1:22">
      <c r="A48" s="209" t="s">
        <v>476</v>
      </c>
      <c r="B48" s="229">
        <v>16.060000000000002</v>
      </c>
      <c r="C48" s="229">
        <v>2.31</v>
      </c>
      <c r="D48" s="229"/>
      <c r="E48" s="229">
        <v>2.86</v>
      </c>
      <c r="F48" s="229">
        <v>4.34</v>
      </c>
      <c r="G48" s="229">
        <v>5.01</v>
      </c>
      <c r="H48" s="229">
        <v>0.02</v>
      </c>
      <c r="I48" s="229"/>
      <c r="J48" s="229">
        <v>2.25</v>
      </c>
      <c r="K48" s="229">
        <v>93.06</v>
      </c>
      <c r="L48" s="229">
        <v>14.56</v>
      </c>
      <c r="M48" s="229"/>
      <c r="N48" s="229">
        <v>0.77</v>
      </c>
      <c r="O48" s="229">
        <v>3.42</v>
      </c>
      <c r="P48" s="229">
        <v>74.97999999999999</v>
      </c>
      <c r="Q48" s="229"/>
      <c r="R48" s="229">
        <v>411.4</v>
      </c>
      <c r="S48" s="229"/>
      <c r="T48" s="229">
        <v>64.680000000000007</v>
      </c>
      <c r="U48" s="229">
        <v>695.72</v>
      </c>
      <c r="V48" s="230"/>
    </row>
    <row r="49" spans="1:25" ht="26.25">
      <c r="A49" s="137" t="s">
        <v>405</v>
      </c>
      <c r="B49" s="162">
        <f>IFERROR(B47/B48,"")</f>
        <v>0.72665006226650053</v>
      </c>
      <c r="C49" s="162">
        <f t="shared" ref="C49" si="4">IFERROR(C47/C48,"")</f>
        <v>1</v>
      </c>
      <c r="D49" s="162" t="str">
        <f t="shared" ref="D49" si="5">IFERROR(D47/D48,"")</f>
        <v/>
      </c>
      <c r="E49" s="162">
        <f t="shared" ref="E49" si="6">IFERROR(E47/E48,"")</f>
        <v>1</v>
      </c>
      <c r="F49" s="162">
        <f t="shared" ref="F49" si="7">IFERROR(F47/F48,"")</f>
        <v>1</v>
      </c>
      <c r="G49" s="162">
        <f t="shared" ref="G49" si="8">IFERROR(G47/G48,"")</f>
        <v>0.67265469061876249</v>
      </c>
      <c r="H49" s="162">
        <f t="shared" ref="H49" si="9">IFERROR(H47/H48,"")</f>
        <v>0</v>
      </c>
      <c r="I49" s="162" t="str">
        <f t="shared" ref="I49" si="10">IFERROR(I47/I48,"")</f>
        <v/>
      </c>
      <c r="J49" s="162">
        <f t="shared" ref="J49" si="11">IFERROR(J47/J48,"")</f>
        <v>0.39111111111111113</v>
      </c>
      <c r="K49" s="162">
        <f t="shared" ref="K49" si="12">IFERROR(K47/K48,"")</f>
        <v>1</v>
      </c>
      <c r="L49" s="162">
        <f t="shared" ref="L49" si="13">IFERROR(L47/L48,"")</f>
        <v>1</v>
      </c>
      <c r="M49" s="162" t="str">
        <f t="shared" ref="M49" si="14">IFERROR(M47/M48,"")</f>
        <v/>
      </c>
      <c r="N49" s="162">
        <f t="shared" ref="N49" si="15">IFERROR(N47/N48,"")</f>
        <v>1</v>
      </c>
      <c r="O49" s="162">
        <f t="shared" ref="O49" si="16">IFERROR(O47/O48,"")</f>
        <v>1</v>
      </c>
      <c r="P49" s="162">
        <f t="shared" ref="P49" si="17">IFERROR(P47/P48,"")</f>
        <v>0.34875966924513208</v>
      </c>
      <c r="Q49" s="162" t="str">
        <f t="shared" ref="Q49" si="18">IFERROR(Q47/Q48,"")</f>
        <v/>
      </c>
      <c r="R49" s="162">
        <f t="shared" ref="R49" si="19">IFERROR(R47/R48,"")</f>
        <v>0.99982984929509</v>
      </c>
      <c r="S49" s="162" t="str">
        <f t="shared" ref="S49" si="20">IFERROR(S47/S48,"")</f>
        <v/>
      </c>
      <c r="T49" s="162">
        <f t="shared" ref="T49" si="21">IFERROR(T47/T48,"")</f>
        <v>0.4700061842918985</v>
      </c>
      <c r="U49" s="162">
        <f t="shared" ref="U49" si="22">IFERROR(U47/U48,"")</f>
        <v>0.86977519691830041</v>
      </c>
      <c r="V49" s="119" t="str">
        <f t="shared" ref="V49" si="23">IFERROR(V47/V48,"")</f>
        <v/>
      </c>
      <c r="W49" s="119" t="str">
        <f t="shared" ref="W49" si="24">IFERROR(W47/W48,"")</f>
        <v/>
      </c>
      <c r="X49" s="119" t="str">
        <f t="shared" ref="X49" si="25">IFERROR(X47/X48,"")</f>
        <v/>
      </c>
      <c r="Y49" s="6"/>
    </row>
    <row r="50" spans="1:25">
      <c r="A50" s="216" t="s">
        <v>319</v>
      </c>
      <c r="B50" s="217">
        <f>B48/$U$48</f>
        <v>2.3083999310067271E-2</v>
      </c>
      <c r="C50" s="217">
        <f t="shared" ref="C50:T50" si="26">C48/$U$48</f>
        <v>3.3203012706261139E-3</v>
      </c>
      <c r="D50" s="217">
        <f t="shared" si="26"/>
        <v>0</v>
      </c>
      <c r="E50" s="217">
        <f t="shared" si="26"/>
        <v>4.1108491922037596E-3</v>
      </c>
      <c r="F50" s="217">
        <f t="shared" si="26"/>
        <v>6.2381417811763346E-3</v>
      </c>
      <c r="G50" s="217">
        <f t="shared" si="26"/>
        <v>7.2011728856436492E-3</v>
      </c>
      <c r="H50" s="217">
        <f t="shared" si="26"/>
        <v>2.8747197148278044E-5</v>
      </c>
      <c r="I50" s="217">
        <f t="shared" si="26"/>
        <v>0</v>
      </c>
      <c r="J50" s="217">
        <f t="shared" si="26"/>
        <v>3.2340596791812799E-3</v>
      </c>
      <c r="K50" s="217">
        <f t="shared" si="26"/>
        <v>0.13376070833093773</v>
      </c>
      <c r="L50" s="217">
        <f t="shared" si="26"/>
        <v>2.0927959523946413E-2</v>
      </c>
      <c r="M50" s="217">
        <f t="shared" si="26"/>
        <v>0</v>
      </c>
      <c r="N50" s="217">
        <f t="shared" si="26"/>
        <v>1.1067670902087047E-3</v>
      </c>
      <c r="O50" s="217">
        <f t="shared" si="26"/>
        <v>4.9157707123555451E-3</v>
      </c>
      <c r="P50" s="217">
        <f t="shared" si="26"/>
        <v>0.10777324210889436</v>
      </c>
      <c r="Q50" s="217">
        <f t="shared" si="26"/>
        <v>0</v>
      </c>
      <c r="R50" s="217">
        <f t="shared" si="26"/>
        <v>0.59132984534007926</v>
      </c>
      <c r="S50" s="217">
        <f t="shared" si="26"/>
        <v>0</v>
      </c>
      <c r="T50" s="217">
        <f t="shared" si="26"/>
        <v>9.2968435577531192E-2</v>
      </c>
    </row>
  </sheetData>
  <conditionalFormatting sqref="B50:T50">
    <cfRule type="top10" dxfId="1" priority="3" rank="3"/>
  </conditionalFormatting>
  <conditionalFormatting sqref="B30:T30">
    <cfRule type="top10" dxfId="0" priority="1" rank="3"/>
  </conditionalFormatting>
  <hyperlinks>
    <hyperlink ref="J3" location="ALGARROBO!A31" display="DESGLOSE POR VARIEDADES DE LA SUPERFICIE DE ALGARROBO EN REGADÍO"/>
    <hyperlink ref="J2" location="ALGARROBO!A8" display="DESGLOSE POR VARIEDADES DE LA SUPERFICIE DE ALGARRROBO EN SECANO"/>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INTRODUCCIÓN</vt:lpstr>
      <vt:lpstr>RESUMEN DE DATOS </vt:lpstr>
      <vt:lpstr>ALM - SEC</vt:lpstr>
      <vt:lpstr>ALM - REG</vt:lpstr>
      <vt:lpstr>ALM-TOTAL</vt:lpstr>
      <vt:lpstr>PIST SEC</vt:lpstr>
      <vt:lpstr>PIST REG</vt:lpstr>
      <vt:lpstr>NOGAL</vt:lpstr>
      <vt:lpstr>CASTAÑO</vt:lpstr>
      <vt:lpstr>AVELLANO </vt:lpstr>
      <vt:lpstr>ALGARROBO</vt:lpstr>
      <vt:lpstr>INTRODUCCIÓN!Área_de_impresión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2020-06-02T16:02:48Z</cp:lastPrinted>
  <dcterms:created xsi:type="dcterms:W3CDTF">2020-05-20T11:41:41Z</dcterms:created>
  <dcterms:modified xsi:type="dcterms:W3CDTF">2020-06-05T09:26:33Z</dcterms:modified>
</cp:coreProperties>
</file>