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lpgarcia\Desktop\INFOVI\2018 11\final\REVISADO\"/>
    </mc:Choice>
  </mc:AlternateContent>
  <bookViews>
    <workbookView xWindow="0" yWindow="0" windowWidth="28800" windowHeight="11535" firstSheet="7"/>
  </bookViews>
  <sheets>
    <sheet name="1. ENTRADA UVA CAMPAÑA" sheetId="69" r:id="rId1"/>
    <sheet name="2.1 PROD VINO Y MOSTO CAMP 1819" sheetId="59" r:id="rId2"/>
    <sheet name="2.2 PROD VINO DESGLOSE CAMP1819" sheetId="46" r:id="rId3"/>
    <sheet name="3.0 SALIDAS VINO " sheetId="70" r:id="rId4"/>
    <sheet name="3.1 SALIDAS VINO DESGLOSE" sheetId="71" r:id="rId5"/>
    <sheet name="4.1 EXP VINO CAMP1819" sheetId="61" r:id="rId6"/>
    <sheet name="4.2 EXP VINO CAMP1819 DESGLOSE" sheetId="60" r:id="rId7"/>
    <sheet name="5.1 SALIDAS INTER VINO" sheetId="72" r:id="rId8"/>
    <sheet name="5.2 SALIDAS INT. VINO DESGL " sheetId="73" r:id="rId9"/>
    <sheet name="6 EXISTENCIAS VINOyMOSTO 30N " sheetId="74" r:id="rId10"/>
    <sheet name="6.1 EXISTENCIAS VINO 30N" sheetId="51" r:id="rId11"/>
  </sheets>
  <externalReferences>
    <externalReference r:id="rId12"/>
    <externalReference r:id="rId13"/>
  </externalReferences>
  <definedNames>
    <definedName name="_xlnm.Print_Area" localSheetId="3">'3.0 SALIDAS VINO '!$A$1:$F$107</definedName>
    <definedName name="_xlnm.Print_Area" localSheetId="4">'3.1 SALIDAS VINO DESGLOSE'!$D$1:$T$112</definedName>
    <definedName name="_xlnm.Print_Area" localSheetId="5">'4.1 EXP VINO CAMP1819'!$A$1:$F$107</definedName>
    <definedName name="_xlnm.Print_Area" localSheetId="6">'4.2 EXP VINO CAMP1819 DESGLOSE'!$A$1:$P$111</definedName>
    <definedName name="_xlnm.Print_Area" localSheetId="7">'5.1 SALIDAS INTER VINO'!$A$1:$F$107</definedName>
    <definedName name="_xlnm.Print_Area" localSheetId="8">'5.2 SALIDAS INT. VINO DESGL '!$A$1:$P$111</definedName>
    <definedName name="_xlnm.Print_Area" localSheetId="9">'6 EXISTENCIAS VINOyMOSTO 30N '!$A$1:$O$126</definedName>
    <definedName name="_xlnm.Print_Area" localSheetId="10">'6.1 EXISTENCIAS VINO 30N'!$A$1:$P$104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74" l="1"/>
  <c r="H122" i="74"/>
  <c r="H121" i="74"/>
  <c r="H124" i="74" s="1"/>
  <c r="K118" i="74"/>
  <c r="J118" i="74"/>
  <c r="M118" i="74" s="1"/>
  <c r="I118" i="74"/>
  <c r="H118" i="74"/>
  <c r="L118" i="74" s="1"/>
  <c r="G118" i="74"/>
  <c r="F118" i="74"/>
  <c r="M117" i="74"/>
  <c r="K117" i="74"/>
  <c r="J117" i="74"/>
  <c r="I117" i="74"/>
  <c r="H117" i="74"/>
  <c r="G117" i="74"/>
  <c r="F117" i="74"/>
  <c r="L117" i="74" s="1"/>
  <c r="N117" i="74" s="1"/>
  <c r="K116" i="74"/>
  <c r="J116" i="74"/>
  <c r="M116" i="74" s="1"/>
  <c r="I116" i="74"/>
  <c r="H116" i="74"/>
  <c r="G116" i="74"/>
  <c r="F116" i="74"/>
  <c r="L116" i="74" s="1"/>
  <c r="K115" i="74"/>
  <c r="M115" i="74" s="1"/>
  <c r="J115" i="74"/>
  <c r="I115" i="74"/>
  <c r="H115" i="74"/>
  <c r="G115" i="74"/>
  <c r="F115" i="74"/>
  <c r="L115" i="74" s="1"/>
  <c r="N115" i="74" s="1"/>
  <c r="K114" i="74"/>
  <c r="J114" i="74"/>
  <c r="M114" i="74" s="1"/>
  <c r="I114" i="74"/>
  <c r="H114" i="74"/>
  <c r="L114" i="74" s="1"/>
  <c r="G114" i="74"/>
  <c r="F114" i="74"/>
  <c r="M113" i="74"/>
  <c r="K113" i="74"/>
  <c r="J113" i="74"/>
  <c r="I113" i="74"/>
  <c r="H113" i="74"/>
  <c r="G113" i="74"/>
  <c r="F113" i="74"/>
  <c r="L113" i="74" s="1"/>
  <c r="N113" i="74" s="1"/>
  <c r="K112" i="74"/>
  <c r="J112" i="74"/>
  <c r="M112" i="74" s="1"/>
  <c r="I112" i="74"/>
  <c r="H112" i="74"/>
  <c r="G112" i="74"/>
  <c r="F112" i="74"/>
  <c r="L112" i="74" s="1"/>
  <c r="N112" i="74" s="1"/>
  <c r="K111" i="74"/>
  <c r="M111" i="74" s="1"/>
  <c r="J111" i="74"/>
  <c r="I111" i="74"/>
  <c r="H111" i="74"/>
  <c r="G111" i="74"/>
  <c r="F111" i="74"/>
  <c r="L111" i="74" s="1"/>
  <c r="N111" i="74" s="1"/>
  <c r="K110" i="74"/>
  <c r="J110" i="74"/>
  <c r="M110" i="74" s="1"/>
  <c r="I110" i="74"/>
  <c r="H110" i="74"/>
  <c r="L110" i="74" s="1"/>
  <c r="N110" i="74" s="1"/>
  <c r="G110" i="74"/>
  <c r="F110" i="74"/>
  <c r="M109" i="74"/>
  <c r="K109" i="74"/>
  <c r="J109" i="74"/>
  <c r="I109" i="74"/>
  <c r="H109" i="74"/>
  <c r="G109" i="74"/>
  <c r="F109" i="74"/>
  <c r="L109" i="74" s="1"/>
  <c r="N109" i="74" s="1"/>
  <c r="K108" i="74"/>
  <c r="J108" i="74"/>
  <c r="M108" i="74" s="1"/>
  <c r="I108" i="74"/>
  <c r="H108" i="74"/>
  <c r="G108" i="74"/>
  <c r="F108" i="74"/>
  <c r="L108" i="74" s="1"/>
  <c r="N108" i="74" s="1"/>
  <c r="K107" i="74"/>
  <c r="M107" i="74" s="1"/>
  <c r="J107" i="74"/>
  <c r="I107" i="74"/>
  <c r="H107" i="74"/>
  <c r="G107" i="74"/>
  <c r="F107" i="74"/>
  <c r="L107" i="74" s="1"/>
  <c r="N107" i="74" s="1"/>
  <c r="K106" i="74"/>
  <c r="J106" i="74"/>
  <c r="M106" i="74" s="1"/>
  <c r="I106" i="74"/>
  <c r="H106" i="74"/>
  <c r="L106" i="74" s="1"/>
  <c r="N106" i="74" s="1"/>
  <c r="G106" i="74"/>
  <c r="F106" i="74"/>
  <c r="M105" i="74"/>
  <c r="K105" i="74"/>
  <c r="J105" i="74"/>
  <c r="I105" i="74"/>
  <c r="H105" i="74"/>
  <c r="G105" i="74"/>
  <c r="F105" i="74"/>
  <c r="L105" i="74" s="1"/>
  <c r="N105" i="74" s="1"/>
  <c r="K104" i="74"/>
  <c r="J104" i="74"/>
  <c r="M104" i="74" s="1"/>
  <c r="I104" i="74"/>
  <c r="H104" i="74"/>
  <c r="G104" i="74"/>
  <c r="F104" i="74"/>
  <c r="L104" i="74" s="1"/>
  <c r="N104" i="74" s="1"/>
  <c r="K103" i="74"/>
  <c r="K119" i="74" s="1"/>
  <c r="J103" i="74"/>
  <c r="I103" i="74"/>
  <c r="H103" i="74"/>
  <c r="G103" i="74"/>
  <c r="G119" i="74" s="1"/>
  <c r="F103" i="74"/>
  <c r="L103" i="74" s="1"/>
  <c r="K102" i="74"/>
  <c r="J102" i="74"/>
  <c r="J119" i="74" s="1"/>
  <c r="I102" i="74"/>
  <c r="I119" i="74" s="1"/>
  <c r="H102" i="74"/>
  <c r="L102" i="74" s="1"/>
  <c r="G102" i="74"/>
  <c r="F102" i="74"/>
  <c r="F119" i="74" s="1"/>
  <c r="H92" i="74"/>
  <c r="H91" i="74"/>
  <c r="H90" i="74"/>
  <c r="H93" i="74" s="1"/>
  <c r="K87" i="74"/>
  <c r="J87" i="74"/>
  <c r="M87" i="74" s="1"/>
  <c r="I87" i="74"/>
  <c r="H87" i="74"/>
  <c r="G87" i="74"/>
  <c r="F87" i="74"/>
  <c r="L87" i="74" s="1"/>
  <c r="N87" i="74" s="1"/>
  <c r="K86" i="74"/>
  <c r="M86" i="74" s="1"/>
  <c r="J86" i="74"/>
  <c r="I86" i="74"/>
  <c r="H86" i="74"/>
  <c r="G86" i="74"/>
  <c r="F86" i="74"/>
  <c r="L86" i="74" s="1"/>
  <c r="N86" i="74" s="1"/>
  <c r="K85" i="74"/>
  <c r="J85" i="74"/>
  <c r="M85" i="74" s="1"/>
  <c r="I85" i="74"/>
  <c r="H85" i="74"/>
  <c r="L85" i="74" s="1"/>
  <c r="G85" i="74"/>
  <c r="F85" i="74"/>
  <c r="M84" i="74"/>
  <c r="K84" i="74"/>
  <c r="J84" i="74"/>
  <c r="I84" i="74"/>
  <c r="H84" i="74"/>
  <c r="G84" i="74"/>
  <c r="F84" i="74"/>
  <c r="L84" i="74" s="1"/>
  <c r="N84" i="74" s="1"/>
  <c r="K83" i="74"/>
  <c r="J83" i="74"/>
  <c r="M83" i="74" s="1"/>
  <c r="I83" i="74"/>
  <c r="H83" i="74"/>
  <c r="G83" i="74"/>
  <c r="F83" i="74"/>
  <c r="L83" i="74" s="1"/>
  <c r="N83" i="74" s="1"/>
  <c r="K82" i="74"/>
  <c r="M82" i="74" s="1"/>
  <c r="J82" i="74"/>
  <c r="I82" i="74"/>
  <c r="H82" i="74"/>
  <c r="G82" i="74"/>
  <c r="F82" i="74"/>
  <c r="L82" i="74" s="1"/>
  <c r="N82" i="74" s="1"/>
  <c r="K81" i="74"/>
  <c r="J81" i="74"/>
  <c r="M81" i="74" s="1"/>
  <c r="I81" i="74"/>
  <c r="H81" i="74"/>
  <c r="L81" i="74" s="1"/>
  <c r="N81" i="74" s="1"/>
  <c r="G81" i="74"/>
  <c r="F81" i="74"/>
  <c r="M80" i="74"/>
  <c r="K80" i="74"/>
  <c r="J80" i="74"/>
  <c r="I80" i="74"/>
  <c r="H80" i="74"/>
  <c r="G80" i="74"/>
  <c r="F80" i="74"/>
  <c r="L80" i="74" s="1"/>
  <c r="N80" i="74" s="1"/>
  <c r="K79" i="74"/>
  <c r="J79" i="74"/>
  <c r="M79" i="74" s="1"/>
  <c r="I79" i="74"/>
  <c r="H79" i="74"/>
  <c r="G79" i="74"/>
  <c r="F79" i="74"/>
  <c r="L79" i="74" s="1"/>
  <c r="N79" i="74" s="1"/>
  <c r="K78" i="74"/>
  <c r="J78" i="74"/>
  <c r="M78" i="74" s="1"/>
  <c r="I78" i="74"/>
  <c r="H78" i="74"/>
  <c r="G78" i="74"/>
  <c r="F78" i="74"/>
  <c r="L78" i="74" s="1"/>
  <c r="N78" i="74" s="1"/>
  <c r="K77" i="74"/>
  <c r="J77" i="74"/>
  <c r="M77" i="74" s="1"/>
  <c r="I77" i="74"/>
  <c r="H77" i="74"/>
  <c r="L77" i="74" s="1"/>
  <c r="N77" i="74" s="1"/>
  <c r="G77" i="74"/>
  <c r="F77" i="74"/>
  <c r="M76" i="74"/>
  <c r="K76" i="74"/>
  <c r="J76" i="74"/>
  <c r="I76" i="74"/>
  <c r="H76" i="74"/>
  <c r="G76" i="74"/>
  <c r="F76" i="74"/>
  <c r="L76" i="74" s="1"/>
  <c r="N76" i="74" s="1"/>
  <c r="K75" i="74"/>
  <c r="J75" i="74"/>
  <c r="M75" i="74" s="1"/>
  <c r="I75" i="74"/>
  <c r="H75" i="74"/>
  <c r="G75" i="74"/>
  <c r="F75" i="74"/>
  <c r="L75" i="74" s="1"/>
  <c r="N75" i="74" s="1"/>
  <c r="K74" i="74"/>
  <c r="J74" i="74"/>
  <c r="M74" i="74" s="1"/>
  <c r="I74" i="74"/>
  <c r="H74" i="74"/>
  <c r="G74" i="74"/>
  <c r="F74" i="74"/>
  <c r="L74" i="74" s="1"/>
  <c r="N74" i="74" s="1"/>
  <c r="K73" i="74"/>
  <c r="J73" i="74"/>
  <c r="M73" i="74" s="1"/>
  <c r="I73" i="74"/>
  <c r="H73" i="74"/>
  <c r="L73" i="74" s="1"/>
  <c r="G73" i="74"/>
  <c r="F73" i="74"/>
  <c r="M72" i="74"/>
  <c r="K72" i="74"/>
  <c r="J72" i="74"/>
  <c r="I72" i="74"/>
  <c r="I88" i="74" s="1"/>
  <c r="H72" i="74"/>
  <c r="G72" i="74"/>
  <c r="F72" i="74"/>
  <c r="L72" i="74" s="1"/>
  <c r="N72" i="74" s="1"/>
  <c r="K71" i="74"/>
  <c r="K88" i="74" s="1"/>
  <c r="J71" i="74"/>
  <c r="M71" i="74" s="1"/>
  <c r="M88" i="74" s="1"/>
  <c r="I71" i="74"/>
  <c r="H71" i="74"/>
  <c r="H88" i="74" s="1"/>
  <c r="G71" i="74"/>
  <c r="G88" i="74" s="1"/>
  <c r="F71" i="74"/>
  <c r="L71" i="74" s="1"/>
  <c r="H60" i="74"/>
  <c r="H59" i="74"/>
  <c r="B59" i="74"/>
  <c r="H58" i="74"/>
  <c r="H61" i="74" s="1"/>
  <c r="M55" i="74"/>
  <c r="K55" i="74"/>
  <c r="J55" i="74"/>
  <c r="I55" i="74"/>
  <c r="H55" i="74"/>
  <c r="G55" i="74"/>
  <c r="F55" i="74"/>
  <c r="L55" i="74" s="1"/>
  <c r="N55" i="74" s="1"/>
  <c r="K54" i="74"/>
  <c r="J54" i="74"/>
  <c r="M54" i="74" s="1"/>
  <c r="I54" i="74"/>
  <c r="H54" i="74"/>
  <c r="G54" i="74"/>
  <c r="F54" i="74"/>
  <c r="L54" i="74" s="1"/>
  <c r="N54" i="74" s="1"/>
  <c r="K53" i="74"/>
  <c r="J53" i="74"/>
  <c r="M53" i="74" s="1"/>
  <c r="I53" i="74"/>
  <c r="H53" i="74"/>
  <c r="G53" i="74"/>
  <c r="F53" i="74"/>
  <c r="L53" i="74" s="1"/>
  <c r="N53" i="74" s="1"/>
  <c r="K52" i="74"/>
  <c r="J52" i="74"/>
  <c r="M52" i="74" s="1"/>
  <c r="I52" i="74"/>
  <c r="H52" i="74"/>
  <c r="L52" i="74" s="1"/>
  <c r="N52" i="74" s="1"/>
  <c r="G52" i="74"/>
  <c r="F52" i="74"/>
  <c r="M51" i="74"/>
  <c r="K51" i="74"/>
  <c r="J51" i="74"/>
  <c r="I51" i="74"/>
  <c r="H51" i="74"/>
  <c r="G51" i="74"/>
  <c r="F51" i="74"/>
  <c r="L51" i="74" s="1"/>
  <c r="N51" i="74" s="1"/>
  <c r="K50" i="74"/>
  <c r="J50" i="74"/>
  <c r="M50" i="74" s="1"/>
  <c r="I50" i="74"/>
  <c r="H50" i="74"/>
  <c r="G50" i="74"/>
  <c r="F50" i="74"/>
  <c r="L50" i="74" s="1"/>
  <c r="N50" i="74" s="1"/>
  <c r="K49" i="74"/>
  <c r="J49" i="74"/>
  <c r="M49" i="74" s="1"/>
  <c r="I49" i="74"/>
  <c r="H49" i="74"/>
  <c r="G49" i="74"/>
  <c r="F49" i="74"/>
  <c r="L49" i="74" s="1"/>
  <c r="N49" i="74" s="1"/>
  <c r="K48" i="74"/>
  <c r="J48" i="74"/>
  <c r="M48" i="74" s="1"/>
  <c r="I48" i="74"/>
  <c r="H48" i="74"/>
  <c r="L48" i="74" s="1"/>
  <c r="N48" i="74" s="1"/>
  <c r="G48" i="74"/>
  <c r="F48" i="74"/>
  <c r="M47" i="74"/>
  <c r="K47" i="74"/>
  <c r="J47" i="74"/>
  <c r="I47" i="74"/>
  <c r="H47" i="74"/>
  <c r="G47" i="74"/>
  <c r="F47" i="74"/>
  <c r="L47" i="74" s="1"/>
  <c r="N47" i="74" s="1"/>
  <c r="K46" i="74"/>
  <c r="J46" i="74"/>
  <c r="M46" i="74" s="1"/>
  <c r="I46" i="74"/>
  <c r="H46" i="74"/>
  <c r="G46" i="74"/>
  <c r="F46" i="74"/>
  <c r="L46" i="74" s="1"/>
  <c r="N46" i="74" s="1"/>
  <c r="K45" i="74"/>
  <c r="J45" i="74"/>
  <c r="M45" i="74" s="1"/>
  <c r="I45" i="74"/>
  <c r="H45" i="74"/>
  <c r="G45" i="74"/>
  <c r="F45" i="74"/>
  <c r="L45" i="74" s="1"/>
  <c r="N45" i="74" s="1"/>
  <c r="K44" i="74"/>
  <c r="J44" i="74"/>
  <c r="M44" i="74" s="1"/>
  <c r="I44" i="74"/>
  <c r="H44" i="74"/>
  <c r="L44" i="74" s="1"/>
  <c r="G44" i="74"/>
  <c r="F44" i="74"/>
  <c r="M43" i="74"/>
  <c r="K43" i="74"/>
  <c r="J43" i="74"/>
  <c r="I43" i="74"/>
  <c r="H43" i="74"/>
  <c r="G43" i="74"/>
  <c r="F43" i="74"/>
  <c r="L43" i="74" s="1"/>
  <c r="N43" i="74" s="1"/>
  <c r="K42" i="74"/>
  <c r="J42" i="74"/>
  <c r="M42" i="74" s="1"/>
  <c r="I42" i="74"/>
  <c r="H42" i="74"/>
  <c r="G42" i="74"/>
  <c r="F42" i="74"/>
  <c r="L42" i="74" s="1"/>
  <c r="N42" i="74" s="1"/>
  <c r="K41" i="74"/>
  <c r="J41" i="74"/>
  <c r="M41" i="74" s="1"/>
  <c r="I41" i="74"/>
  <c r="H41" i="74"/>
  <c r="G41" i="74"/>
  <c r="F41" i="74"/>
  <c r="L41" i="74" s="1"/>
  <c r="N41" i="74" s="1"/>
  <c r="K40" i="74"/>
  <c r="J40" i="74"/>
  <c r="M40" i="74" s="1"/>
  <c r="I40" i="74"/>
  <c r="H40" i="74"/>
  <c r="L40" i="74" s="1"/>
  <c r="G40" i="74"/>
  <c r="F40" i="74"/>
  <c r="M39" i="74"/>
  <c r="K39" i="74"/>
  <c r="K56" i="74" s="1"/>
  <c r="J39" i="74"/>
  <c r="J56" i="74" s="1"/>
  <c r="I39" i="74"/>
  <c r="I56" i="74" s="1"/>
  <c r="H39" i="74"/>
  <c r="G39" i="74"/>
  <c r="G56" i="74" s="1"/>
  <c r="F39" i="74"/>
  <c r="L39" i="74" s="1"/>
  <c r="H29" i="74"/>
  <c r="H28" i="74"/>
  <c r="H27" i="74"/>
  <c r="H26" i="74"/>
  <c r="K23" i="74"/>
  <c r="J23" i="74"/>
  <c r="M23" i="74" s="1"/>
  <c r="I23" i="74"/>
  <c r="H23" i="74"/>
  <c r="G23" i="74"/>
  <c r="F23" i="74"/>
  <c r="L23" i="74" s="1"/>
  <c r="N23" i="74" s="1"/>
  <c r="K22" i="74"/>
  <c r="J22" i="74"/>
  <c r="M22" i="74" s="1"/>
  <c r="I22" i="74"/>
  <c r="H22" i="74"/>
  <c r="L22" i="74" s="1"/>
  <c r="G22" i="74"/>
  <c r="F22" i="74"/>
  <c r="M21" i="74"/>
  <c r="K21" i="74"/>
  <c r="J21" i="74"/>
  <c r="I21" i="74"/>
  <c r="H21" i="74"/>
  <c r="G21" i="74"/>
  <c r="F21" i="74"/>
  <c r="L21" i="74" s="1"/>
  <c r="N21" i="74" s="1"/>
  <c r="K20" i="74"/>
  <c r="J20" i="74"/>
  <c r="M20" i="74" s="1"/>
  <c r="I20" i="74"/>
  <c r="H20" i="74"/>
  <c r="G20" i="74"/>
  <c r="F20" i="74"/>
  <c r="L20" i="74" s="1"/>
  <c r="N20" i="74" s="1"/>
  <c r="K19" i="74"/>
  <c r="J19" i="74"/>
  <c r="M19" i="74" s="1"/>
  <c r="I19" i="74"/>
  <c r="H19" i="74"/>
  <c r="G19" i="74"/>
  <c r="L19" i="74" s="1"/>
  <c r="F19" i="74"/>
  <c r="M18" i="74"/>
  <c r="K18" i="74"/>
  <c r="J18" i="74"/>
  <c r="I18" i="74"/>
  <c r="H18" i="74"/>
  <c r="L18" i="74" s="1"/>
  <c r="N18" i="74" s="1"/>
  <c r="G18" i="74"/>
  <c r="F18" i="74"/>
  <c r="M17" i="74"/>
  <c r="K17" i="74"/>
  <c r="J17" i="74"/>
  <c r="I17" i="74"/>
  <c r="H17" i="74"/>
  <c r="G17" i="74"/>
  <c r="F17" i="74"/>
  <c r="L17" i="74" s="1"/>
  <c r="N17" i="74" s="1"/>
  <c r="K16" i="74"/>
  <c r="J16" i="74"/>
  <c r="M16" i="74" s="1"/>
  <c r="I16" i="74"/>
  <c r="H16" i="74"/>
  <c r="G16" i="74"/>
  <c r="F16" i="74"/>
  <c r="L16" i="74" s="1"/>
  <c r="N16" i="74" s="1"/>
  <c r="K15" i="74"/>
  <c r="J15" i="74"/>
  <c r="M15" i="74" s="1"/>
  <c r="I15" i="74"/>
  <c r="H15" i="74"/>
  <c r="G15" i="74"/>
  <c r="L15" i="74" s="1"/>
  <c r="F15" i="74"/>
  <c r="M14" i="74"/>
  <c r="K14" i="74"/>
  <c r="J14" i="74"/>
  <c r="I14" i="74"/>
  <c r="H14" i="74"/>
  <c r="L14" i="74" s="1"/>
  <c r="N14" i="74" s="1"/>
  <c r="G14" i="74"/>
  <c r="F14" i="74"/>
  <c r="M13" i="74"/>
  <c r="K13" i="74"/>
  <c r="J13" i="74"/>
  <c r="I13" i="74"/>
  <c r="H13" i="74"/>
  <c r="G13" i="74"/>
  <c r="F13" i="74"/>
  <c r="L13" i="74" s="1"/>
  <c r="N13" i="74" s="1"/>
  <c r="K12" i="74"/>
  <c r="J12" i="74"/>
  <c r="M12" i="74" s="1"/>
  <c r="I12" i="74"/>
  <c r="H12" i="74"/>
  <c r="G12" i="74"/>
  <c r="F12" i="74"/>
  <c r="L12" i="74" s="1"/>
  <c r="K11" i="74"/>
  <c r="J11" i="74"/>
  <c r="M11" i="74" s="1"/>
  <c r="I11" i="74"/>
  <c r="H11" i="74"/>
  <c r="G11" i="74"/>
  <c r="F11" i="74"/>
  <c r="L11" i="74" s="1"/>
  <c r="N11" i="74" s="1"/>
  <c r="K10" i="74"/>
  <c r="M10" i="74" s="1"/>
  <c r="J10" i="74"/>
  <c r="I10" i="74"/>
  <c r="H10" i="74"/>
  <c r="L10" i="74" s="1"/>
  <c r="G10" i="74"/>
  <c r="F10" i="74"/>
  <c r="M9" i="74"/>
  <c r="K9" i="74"/>
  <c r="J9" i="74"/>
  <c r="I9" i="74"/>
  <c r="H9" i="74"/>
  <c r="G9" i="74"/>
  <c r="F9" i="74"/>
  <c r="L9" i="74" s="1"/>
  <c r="N9" i="74" s="1"/>
  <c r="K8" i="74"/>
  <c r="J8" i="74"/>
  <c r="M8" i="74" s="1"/>
  <c r="I8" i="74"/>
  <c r="H8" i="74"/>
  <c r="G8" i="74"/>
  <c r="F8" i="74"/>
  <c r="L8" i="74" s="1"/>
  <c r="N8" i="74" s="1"/>
  <c r="K7" i="74"/>
  <c r="M7" i="74" s="1"/>
  <c r="J7" i="74"/>
  <c r="I7" i="74"/>
  <c r="I24" i="74" s="1"/>
  <c r="H7" i="74"/>
  <c r="H24" i="74" s="1"/>
  <c r="G7" i="74"/>
  <c r="G24" i="74" s="1"/>
  <c r="F7" i="74"/>
  <c r="L7" i="74" s="1"/>
  <c r="N12" i="74" l="1"/>
  <c r="N116" i="74"/>
  <c r="N15" i="74"/>
  <c r="M24" i="74"/>
  <c r="N10" i="74"/>
  <c r="N40" i="74"/>
  <c r="N85" i="74"/>
  <c r="N114" i="74"/>
  <c r="N19" i="74"/>
  <c r="N22" i="74"/>
  <c r="M56" i="74"/>
  <c r="N44" i="74"/>
  <c r="N73" i="74"/>
  <c r="N102" i="74"/>
  <c r="L119" i="74"/>
  <c r="N118" i="74"/>
  <c r="L88" i="74"/>
  <c r="N71" i="74"/>
  <c r="N7" i="74"/>
  <c r="L24" i="74"/>
  <c r="L56" i="74"/>
  <c r="N39" i="74"/>
  <c r="F24" i="74"/>
  <c r="H56" i="74"/>
  <c r="K24" i="74"/>
  <c r="F88" i="74"/>
  <c r="J88" i="74"/>
  <c r="M102" i="74"/>
  <c r="H119" i="74"/>
  <c r="J24" i="74"/>
  <c r="F56" i="74"/>
  <c r="M103" i="74"/>
  <c r="N103" i="74" s="1"/>
  <c r="N119" i="74" l="1"/>
  <c r="M119" i="74"/>
  <c r="N24" i="74"/>
  <c r="N56" i="74"/>
  <c r="N88" i="74"/>
  <c r="L101" i="51" l="1"/>
  <c r="K101" i="51"/>
  <c r="I101" i="51"/>
  <c r="H101" i="51"/>
  <c r="J101" i="51" s="1"/>
  <c r="G101" i="51"/>
  <c r="F101" i="51"/>
  <c r="E101" i="51"/>
  <c r="C101" i="51"/>
  <c r="D101" i="51" s="1"/>
  <c r="B101" i="51"/>
  <c r="L100" i="51"/>
  <c r="K100" i="51"/>
  <c r="J100" i="51"/>
  <c r="I100" i="51"/>
  <c r="H100" i="51"/>
  <c r="F100" i="51"/>
  <c r="E100" i="51"/>
  <c r="C100" i="51"/>
  <c r="B100" i="51"/>
  <c r="L99" i="51"/>
  <c r="K99" i="51"/>
  <c r="M99" i="51" s="1"/>
  <c r="I99" i="51"/>
  <c r="J99" i="51" s="1"/>
  <c r="H99" i="51"/>
  <c r="F99" i="51"/>
  <c r="E99" i="51"/>
  <c r="C99" i="51"/>
  <c r="B99" i="51"/>
  <c r="L98" i="51"/>
  <c r="M98" i="51" s="1"/>
  <c r="K98" i="51"/>
  <c r="I98" i="51"/>
  <c r="H98" i="51"/>
  <c r="F98" i="51"/>
  <c r="E98" i="51"/>
  <c r="C98" i="51"/>
  <c r="B98" i="51"/>
  <c r="D98" i="51" s="1"/>
  <c r="L97" i="51"/>
  <c r="K97" i="51"/>
  <c r="M97" i="51" s="1"/>
  <c r="I97" i="51"/>
  <c r="H97" i="51"/>
  <c r="J97" i="51" s="1"/>
  <c r="F97" i="51"/>
  <c r="E97" i="51"/>
  <c r="G97" i="51" s="1"/>
  <c r="C97" i="51"/>
  <c r="D97" i="51" s="1"/>
  <c r="B97" i="51"/>
  <c r="L96" i="51"/>
  <c r="K96" i="51"/>
  <c r="M96" i="51" s="1"/>
  <c r="I96" i="51"/>
  <c r="H96" i="51"/>
  <c r="J96" i="51" s="1"/>
  <c r="F96" i="51"/>
  <c r="G96" i="51" s="1"/>
  <c r="E96" i="51"/>
  <c r="C96" i="51"/>
  <c r="B96" i="51"/>
  <c r="M95" i="51"/>
  <c r="L95" i="51"/>
  <c r="K95" i="51"/>
  <c r="I95" i="51"/>
  <c r="H95" i="51"/>
  <c r="F95" i="51"/>
  <c r="E95" i="51"/>
  <c r="G95" i="51" s="1"/>
  <c r="C95" i="51"/>
  <c r="O95" i="51" s="1"/>
  <c r="B95" i="51"/>
  <c r="D95" i="51" s="1"/>
  <c r="L94" i="51"/>
  <c r="M94" i="51" s="1"/>
  <c r="K94" i="51"/>
  <c r="I94" i="51"/>
  <c r="H94" i="51"/>
  <c r="J94" i="51" s="1"/>
  <c r="F94" i="51"/>
  <c r="E94" i="51"/>
  <c r="G94" i="51" s="1"/>
  <c r="C94" i="51"/>
  <c r="O94" i="51" s="1"/>
  <c r="B94" i="51"/>
  <c r="D94" i="51" s="1"/>
  <c r="L93" i="51"/>
  <c r="K93" i="51"/>
  <c r="I93" i="51"/>
  <c r="H93" i="51"/>
  <c r="F93" i="51"/>
  <c r="E93" i="51"/>
  <c r="G93" i="51" s="1"/>
  <c r="C93" i="51"/>
  <c r="D93" i="51" s="1"/>
  <c r="B93" i="51"/>
  <c r="L92" i="51"/>
  <c r="K92" i="51"/>
  <c r="I92" i="51"/>
  <c r="H92" i="51"/>
  <c r="J92" i="51" s="1"/>
  <c r="F92" i="51"/>
  <c r="G92" i="51" s="1"/>
  <c r="E92" i="51"/>
  <c r="C92" i="51"/>
  <c r="B92" i="51"/>
  <c r="D92" i="51" s="1"/>
  <c r="M91" i="51"/>
  <c r="L91" i="51"/>
  <c r="K91" i="51"/>
  <c r="I91" i="51"/>
  <c r="J91" i="51" s="1"/>
  <c r="H91" i="51"/>
  <c r="F91" i="51"/>
  <c r="E91" i="51"/>
  <c r="G91" i="51" s="1"/>
  <c r="C91" i="51"/>
  <c r="O91" i="51" s="1"/>
  <c r="B91" i="51"/>
  <c r="L90" i="51"/>
  <c r="K90" i="51"/>
  <c r="I90" i="51"/>
  <c r="H90" i="51"/>
  <c r="F90" i="51"/>
  <c r="E90" i="51"/>
  <c r="D90" i="51"/>
  <c r="C90" i="51"/>
  <c r="B90" i="51"/>
  <c r="L89" i="51"/>
  <c r="K89" i="51"/>
  <c r="M89" i="51" s="1"/>
  <c r="I89" i="51"/>
  <c r="H89" i="51"/>
  <c r="F89" i="51"/>
  <c r="E89" i="51"/>
  <c r="G89" i="51" s="1"/>
  <c r="C89" i="51"/>
  <c r="D89" i="51" s="1"/>
  <c r="B89" i="51"/>
  <c r="N88" i="51"/>
  <c r="L88" i="51"/>
  <c r="K88" i="51"/>
  <c r="M88" i="51" s="1"/>
  <c r="I88" i="51"/>
  <c r="H88" i="51"/>
  <c r="J88" i="51" s="1"/>
  <c r="F88" i="51"/>
  <c r="E88" i="51"/>
  <c r="C88" i="51"/>
  <c r="O88" i="51" s="1"/>
  <c r="B88" i="51"/>
  <c r="L87" i="51"/>
  <c r="K87" i="51"/>
  <c r="M87" i="51" s="1"/>
  <c r="I87" i="51"/>
  <c r="H87" i="51"/>
  <c r="F87" i="51"/>
  <c r="E87" i="51"/>
  <c r="G87" i="51" s="1"/>
  <c r="C87" i="51"/>
  <c r="O87" i="51" s="1"/>
  <c r="B87" i="51"/>
  <c r="D87" i="51" s="1"/>
  <c r="L86" i="51"/>
  <c r="K86" i="51"/>
  <c r="I86" i="51"/>
  <c r="H86" i="51"/>
  <c r="J86" i="51" s="1"/>
  <c r="F86" i="51"/>
  <c r="E86" i="51"/>
  <c r="G86" i="51" s="1"/>
  <c r="C86" i="51"/>
  <c r="B86" i="51"/>
  <c r="L85" i="51"/>
  <c r="K85" i="51"/>
  <c r="I85" i="51"/>
  <c r="H85" i="51"/>
  <c r="J85" i="51" s="1"/>
  <c r="G85" i="51"/>
  <c r="F85" i="51"/>
  <c r="E85" i="51"/>
  <c r="C85" i="51"/>
  <c r="B85" i="51"/>
  <c r="N85" i="51" s="1"/>
  <c r="L75" i="51"/>
  <c r="K75" i="51"/>
  <c r="M75" i="51" s="1"/>
  <c r="I75" i="51"/>
  <c r="J75" i="51" s="1"/>
  <c r="H75" i="51"/>
  <c r="F75" i="51"/>
  <c r="E75" i="51"/>
  <c r="G75" i="51" s="1"/>
  <c r="C75" i="51"/>
  <c r="O75" i="51" s="1"/>
  <c r="B75" i="51"/>
  <c r="L74" i="51"/>
  <c r="K74" i="51"/>
  <c r="I74" i="51"/>
  <c r="H74" i="51"/>
  <c r="F74" i="51"/>
  <c r="E74" i="51"/>
  <c r="G74" i="51" s="1"/>
  <c r="D74" i="51"/>
  <c r="C74" i="51"/>
  <c r="B74" i="51"/>
  <c r="L73" i="51"/>
  <c r="K73" i="51"/>
  <c r="M73" i="51" s="1"/>
  <c r="I73" i="51"/>
  <c r="H73" i="51"/>
  <c r="J73" i="51" s="1"/>
  <c r="F73" i="51"/>
  <c r="G73" i="51" s="1"/>
  <c r="E73" i="51"/>
  <c r="C73" i="51"/>
  <c r="B73" i="51"/>
  <c r="L72" i="51"/>
  <c r="K72" i="51"/>
  <c r="I72" i="51"/>
  <c r="H72" i="51"/>
  <c r="J72" i="51" s="1"/>
  <c r="F72" i="51"/>
  <c r="E72" i="51"/>
  <c r="C72" i="51"/>
  <c r="B72" i="51"/>
  <c r="D72" i="51" s="1"/>
  <c r="L71" i="51"/>
  <c r="K71" i="51"/>
  <c r="M71" i="51" s="1"/>
  <c r="I71" i="51"/>
  <c r="H71" i="51"/>
  <c r="F71" i="51"/>
  <c r="E71" i="51"/>
  <c r="G71" i="51" s="1"/>
  <c r="C71" i="51"/>
  <c r="O71" i="51" s="1"/>
  <c r="B71" i="51"/>
  <c r="L70" i="51"/>
  <c r="K70" i="51"/>
  <c r="I70" i="51"/>
  <c r="H70" i="51"/>
  <c r="F70" i="51"/>
  <c r="E70" i="51"/>
  <c r="G70" i="51" s="1"/>
  <c r="D70" i="51"/>
  <c r="C70" i="51"/>
  <c r="B70" i="51"/>
  <c r="L69" i="51"/>
  <c r="K69" i="51"/>
  <c r="M69" i="51" s="1"/>
  <c r="I69" i="51"/>
  <c r="H69" i="51"/>
  <c r="J69" i="51" s="1"/>
  <c r="F69" i="51"/>
  <c r="G69" i="51" s="1"/>
  <c r="E69" i="51"/>
  <c r="C69" i="51"/>
  <c r="D69" i="51" s="1"/>
  <c r="B69" i="51"/>
  <c r="L68" i="51"/>
  <c r="K68" i="51"/>
  <c r="I68" i="51"/>
  <c r="H68" i="51"/>
  <c r="J68" i="51" s="1"/>
  <c r="F68" i="51"/>
  <c r="E68" i="51"/>
  <c r="C68" i="51"/>
  <c r="B68" i="51"/>
  <c r="L67" i="51"/>
  <c r="K67" i="51"/>
  <c r="M67" i="51" s="1"/>
  <c r="I67" i="51"/>
  <c r="H67" i="51"/>
  <c r="F67" i="51"/>
  <c r="E67" i="51"/>
  <c r="G67" i="51" s="1"/>
  <c r="C67" i="51"/>
  <c r="B67" i="51"/>
  <c r="L66" i="51"/>
  <c r="K66" i="51"/>
  <c r="M66" i="51" s="1"/>
  <c r="I66" i="51"/>
  <c r="H66" i="51"/>
  <c r="F66" i="51"/>
  <c r="E66" i="51"/>
  <c r="C66" i="51"/>
  <c r="O66" i="51" s="1"/>
  <c r="B66" i="51"/>
  <c r="M65" i="51"/>
  <c r="L65" i="51"/>
  <c r="K65" i="51"/>
  <c r="I65" i="51"/>
  <c r="H65" i="51"/>
  <c r="J65" i="51" s="1"/>
  <c r="F65" i="51"/>
  <c r="G65" i="51" s="1"/>
  <c r="E65" i="51"/>
  <c r="C65" i="51"/>
  <c r="O65" i="51" s="1"/>
  <c r="B65" i="51"/>
  <c r="L64" i="51"/>
  <c r="K64" i="51"/>
  <c r="J64" i="51"/>
  <c r="I64" i="51"/>
  <c r="H64" i="51"/>
  <c r="F64" i="51"/>
  <c r="E64" i="51"/>
  <c r="C64" i="51"/>
  <c r="B64" i="51"/>
  <c r="L63" i="51"/>
  <c r="K63" i="51"/>
  <c r="I63" i="51"/>
  <c r="H63" i="51"/>
  <c r="G63" i="51"/>
  <c r="F63" i="51"/>
  <c r="E63" i="51"/>
  <c r="C63" i="51"/>
  <c r="O63" i="51" s="1"/>
  <c r="B63" i="51"/>
  <c r="D63" i="51" s="1"/>
  <c r="L62" i="51"/>
  <c r="K62" i="51"/>
  <c r="M62" i="51" s="1"/>
  <c r="I62" i="51"/>
  <c r="H62" i="51"/>
  <c r="J62" i="51" s="1"/>
  <c r="F62" i="51"/>
  <c r="E62" i="51"/>
  <c r="C62" i="51"/>
  <c r="B62" i="51"/>
  <c r="L61" i="51"/>
  <c r="K61" i="51"/>
  <c r="M61" i="51" s="1"/>
  <c r="I61" i="51"/>
  <c r="H61" i="51"/>
  <c r="F61" i="51"/>
  <c r="E61" i="51"/>
  <c r="G61" i="51" s="1"/>
  <c r="C61" i="51"/>
  <c r="O61" i="51" s="1"/>
  <c r="B61" i="51"/>
  <c r="L60" i="51"/>
  <c r="K60" i="51"/>
  <c r="I60" i="51"/>
  <c r="H60" i="51"/>
  <c r="J60" i="51" s="1"/>
  <c r="F60" i="51"/>
  <c r="E60" i="51"/>
  <c r="C60" i="51"/>
  <c r="O60" i="51" s="1"/>
  <c r="B60" i="51"/>
  <c r="N60" i="51" s="1"/>
  <c r="P60" i="51" s="1"/>
  <c r="L59" i="51"/>
  <c r="K59" i="51"/>
  <c r="M59" i="51" s="1"/>
  <c r="I59" i="51"/>
  <c r="H59" i="51"/>
  <c r="F59" i="51"/>
  <c r="E59" i="51"/>
  <c r="E76" i="51" s="1"/>
  <c r="C59" i="51"/>
  <c r="B59" i="51"/>
  <c r="L49" i="51"/>
  <c r="K49" i="51"/>
  <c r="M49" i="51" s="1"/>
  <c r="I49" i="51"/>
  <c r="H49" i="51"/>
  <c r="J49" i="51" s="1"/>
  <c r="G49" i="51"/>
  <c r="F49" i="51"/>
  <c r="E49" i="51"/>
  <c r="C49" i="51"/>
  <c r="B49" i="51"/>
  <c r="N49" i="51" s="1"/>
  <c r="L48" i="51"/>
  <c r="K48" i="51"/>
  <c r="I48" i="51"/>
  <c r="H48" i="51"/>
  <c r="J48" i="51" s="1"/>
  <c r="F48" i="51"/>
  <c r="E48" i="51"/>
  <c r="C48" i="51"/>
  <c r="B48" i="51"/>
  <c r="L47" i="51"/>
  <c r="K47" i="51"/>
  <c r="M47" i="51" s="1"/>
  <c r="I47" i="51"/>
  <c r="H47" i="51"/>
  <c r="F47" i="51"/>
  <c r="E47" i="51"/>
  <c r="G47" i="51" s="1"/>
  <c r="C47" i="51"/>
  <c r="B47" i="51"/>
  <c r="D47" i="51" s="1"/>
  <c r="L46" i="51"/>
  <c r="M46" i="51" s="1"/>
  <c r="K46" i="51"/>
  <c r="J46" i="51"/>
  <c r="I46" i="51"/>
  <c r="H46" i="51"/>
  <c r="F46" i="51"/>
  <c r="E46" i="51"/>
  <c r="C46" i="51"/>
  <c r="B46" i="51"/>
  <c r="N46" i="51" s="1"/>
  <c r="M45" i="51"/>
  <c r="L45" i="51"/>
  <c r="K45" i="51"/>
  <c r="I45" i="51"/>
  <c r="H45" i="51"/>
  <c r="J45" i="51" s="1"/>
  <c r="F45" i="51"/>
  <c r="E45" i="51"/>
  <c r="G45" i="51" s="1"/>
  <c r="C45" i="51"/>
  <c r="B45" i="51"/>
  <c r="L44" i="51"/>
  <c r="K44" i="51"/>
  <c r="J44" i="51"/>
  <c r="I44" i="51"/>
  <c r="H44" i="51"/>
  <c r="F44" i="51"/>
  <c r="E44" i="51"/>
  <c r="C44" i="51"/>
  <c r="O44" i="51" s="1"/>
  <c r="B44" i="51"/>
  <c r="N44" i="51" s="1"/>
  <c r="P44" i="51" s="1"/>
  <c r="M43" i="51"/>
  <c r="L43" i="51"/>
  <c r="K43" i="51"/>
  <c r="I43" i="51"/>
  <c r="H43" i="51"/>
  <c r="F43" i="51"/>
  <c r="E43" i="51"/>
  <c r="G43" i="51" s="1"/>
  <c r="C43" i="51"/>
  <c r="O43" i="51" s="1"/>
  <c r="B43" i="51"/>
  <c r="L42" i="51"/>
  <c r="K42" i="51"/>
  <c r="I42" i="51"/>
  <c r="H42" i="51"/>
  <c r="J42" i="51" s="1"/>
  <c r="F42" i="51"/>
  <c r="E42" i="51"/>
  <c r="C42" i="51"/>
  <c r="O42" i="51" s="1"/>
  <c r="B42" i="51"/>
  <c r="D42" i="51" s="1"/>
  <c r="L41" i="51"/>
  <c r="K41" i="51"/>
  <c r="M41" i="51" s="1"/>
  <c r="I41" i="51"/>
  <c r="J41" i="51" s="1"/>
  <c r="H41" i="51"/>
  <c r="F41" i="51"/>
  <c r="E41" i="51"/>
  <c r="G41" i="51" s="1"/>
  <c r="C41" i="51"/>
  <c r="O41" i="51" s="1"/>
  <c r="B41" i="51"/>
  <c r="L40" i="51"/>
  <c r="K40" i="51"/>
  <c r="M40" i="51" s="1"/>
  <c r="I40" i="51"/>
  <c r="H40" i="51"/>
  <c r="J40" i="51" s="1"/>
  <c r="F40" i="51"/>
  <c r="E40" i="51"/>
  <c r="C40" i="51"/>
  <c r="B40" i="51"/>
  <c r="D40" i="51" s="1"/>
  <c r="L39" i="51"/>
  <c r="K39" i="51"/>
  <c r="M39" i="51" s="1"/>
  <c r="I39" i="51"/>
  <c r="H39" i="51"/>
  <c r="F39" i="51"/>
  <c r="E39" i="51"/>
  <c r="G39" i="51" s="1"/>
  <c r="C39" i="51"/>
  <c r="D39" i="51" s="1"/>
  <c r="B39" i="51"/>
  <c r="L38" i="51"/>
  <c r="K38" i="51"/>
  <c r="I38" i="51"/>
  <c r="H38" i="51"/>
  <c r="F38" i="51"/>
  <c r="E38" i="51"/>
  <c r="G38" i="51" s="1"/>
  <c r="C38" i="51"/>
  <c r="B38" i="51"/>
  <c r="L37" i="51"/>
  <c r="K37" i="51"/>
  <c r="M37" i="51" s="1"/>
  <c r="J37" i="51"/>
  <c r="I37" i="51"/>
  <c r="H37" i="51"/>
  <c r="F37" i="51"/>
  <c r="E37" i="51"/>
  <c r="G37" i="51" s="1"/>
  <c r="C37" i="51"/>
  <c r="B37" i="51"/>
  <c r="L36" i="51"/>
  <c r="M36" i="51" s="1"/>
  <c r="K36" i="51"/>
  <c r="I36" i="51"/>
  <c r="H36" i="51"/>
  <c r="J36" i="51" s="1"/>
  <c r="F36" i="51"/>
  <c r="E36" i="51"/>
  <c r="C36" i="51"/>
  <c r="B36" i="51"/>
  <c r="N36" i="51" s="1"/>
  <c r="L35" i="51"/>
  <c r="K35" i="51"/>
  <c r="M35" i="51" s="1"/>
  <c r="I35" i="51"/>
  <c r="H35" i="51"/>
  <c r="F35" i="51"/>
  <c r="E35" i="51"/>
  <c r="G35" i="51" s="1"/>
  <c r="C35" i="51"/>
  <c r="O35" i="51" s="1"/>
  <c r="B35" i="51"/>
  <c r="L34" i="51"/>
  <c r="K34" i="51"/>
  <c r="I34" i="51"/>
  <c r="H34" i="51"/>
  <c r="J34" i="51" s="1"/>
  <c r="F34" i="51"/>
  <c r="E34" i="51"/>
  <c r="G34" i="51" s="1"/>
  <c r="C34" i="51"/>
  <c r="B34" i="51"/>
  <c r="N34" i="51" s="1"/>
  <c r="L33" i="51"/>
  <c r="K33" i="51"/>
  <c r="J33" i="51"/>
  <c r="I33" i="51"/>
  <c r="H33" i="51"/>
  <c r="F33" i="51"/>
  <c r="F50" i="51" s="1"/>
  <c r="E33" i="51"/>
  <c r="C33" i="51"/>
  <c r="O33" i="51" s="1"/>
  <c r="B33" i="51"/>
  <c r="D33" i="51" s="1"/>
  <c r="L22" i="51"/>
  <c r="K22" i="51"/>
  <c r="I22" i="51"/>
  <c r="H22" i="51"/>
  <c r="F22" i="51"/>
  <c r="E22" i="51"/>
  <c r="C22" i="51"/>
  <c r="B22" i="51"/>
  <c r="N22" i="51" s="1"/>
  <c r="L21" i="51"/>
  <c r="K21" i="51"/>
  <c r="I21" i="51"/>
  <c r="H21" i="51"/>
  <c r="J21" i="51" s="1"/>
  <c r="F21" i="51"/>
  <c r="E21" i="51"/>
  <c r="G21" i="51" s="1"/>
  <c r="D21" i="51"/>
  <c r="C21" i="51"/>
  <c r="O21" i="51" s="1"/>
  <c r="B21" i="51"/>
  <c r="M20" i="51"/>
  <c r="L20" i="51"/>
  <c r="K20" i="51"/>
  <c r="I20" i="51"/>
  <c r="H20" i="51"/>
  <c r="J20" i="51" s="1"/>
  <c r="F20" i="51"/>
  <c r="E20" i="51"/>
  <c r="C20" i="51"/>
  <c r="O20" i="51" s="1"/>
  <c r="B20" i="51"/>
  <c r="N20" i="51" s="1"/>
  <c r="L19" i="51"/>
  <c r="K19" i="51"/>
  <c r="M19" i="51" s="1"/>
  <c r="I19" i="51"/>
  <c r="J19" i="51" s="1"/>
  <c r="H19" i="51"/>
  <c r="F19" i="51"/>
  <c r="E19" i="51"/>
  <c r="C19" i="51"/>
  <c r="B19" i="51"/>
  <c r="L18" i="51"/>
  <c r="K18" i="51"/>
  <c r="I18" i="51"/>
  <c r="H18" i="51"/>
  <c r="G18" i="51"/>
  <c r="F18" i="51"/>
  <c r="E18" i="51"/>
  <c r="C18" i="51"/>
  <c r="B18" i="51"/>
  <c r="N18" i="51" s="1"/>
  <c r="L17" i="51"/>
  <c r="K17" i="51"/>
  <c r="I17" i="51"/>
  <c r="H17" i="51"/>
  <c r="F17" i="51"/>
  <c r="E17" i="51"/>
  <c r="G17" i="51" s="1"/>
  <c r="C17" i="51"/>
  <c r="B17" i="51"/>
  <c r="N17" i="51" s="1"/>
  <c r="L16" i="51"/>
  <c r="K16" i="51"/>
  <c r="M16" i="51" s="1"/>
  <c r="I16" i="51"/>
  <c r="O16" i="51" s="1"/>
  <c r="H16" i="51"/>
  <c r="J16" i="51" s="1"/>
  <c r="F16" i="51"/>
  <c r="E16" i="51"/>
  <c r="G16" i="51" s="1"/>
  <c r="C16" i="51"/>
  <c r="B16" i="51"/>
  <c r="D16" i="51" s="1"/>
  <c r="L15" i="51"/>
  <c r="K15" i="51"/>
  <c r="I15" i="51"/>
  <c r="H15" i="51"/>
  <c r="J15" i="51" s="1"/>
  <c r="F15" i="51"/>
  <c r="E15" i="51"/>
  <c r="C15" i="51"/>
  <c r="O15" i="51" s="1"/>
  <c r="B15" i="51"/>
  <c r="L14" i="51"/>
  <c r="K14" i="51"/>
  <c r="M14" i="51" s="1"/>
  <c r="I14" i="51"/>
  <c r="H14" i="51"/>
  <c r="G14" i="51"/>
  <c r="F14" i="51"/>
  <c r="E14" i="51"/>
  <c r="C14" i="51"/>
  <c r="O14" i="51" s="1"/>
  <c r="B14" i="51"/>
  <c r="D14" i="51" s="1"/>
  <c r="L13" i="51"/>
  <c r="K13" i="51"/>
  <c r="J13" i="51"/>
  <c r="I13" i="51"/>
  <c r="H13" i="51"/>
  <c r="F13" i="51"/>
  <c r="E13" i="51"/>
  <c r="C13" i="51"/>
  <c r="B13" i="51"/>
  <c r="L12" i="51"/>
  <c r="K12" i="51"/>
  <c r="M12" i="51" s="1"/>
  <c r="I12" i="51"/>
  <c r="H12" i="51"/>
  <c r="J12" i="51" s="1"/>
  <c r="G12" i="51"/>
  <c r="F12" i="51"/>
  <c r="E12" i="51"/>
  <c r="C12" i="51"/>
  <c r="O12" i="51" s="1"/>
  <c r="B12" i="51"/>
  <c r="N12" i="51" s="1"/>
  <c r="P12" i="51" s="1"/>
  <c r="L11" i="51"/>
  <c r="K11" i="51"/>
  <c r="M11" i="51" s="1"/>
  <c r="I11" i="51"/>
  <c r="H11" i="51"/>
  <c r="F11" i="51"/>
  <c r="E11" i="51"/>
  <c r="D11" i="51"/>
  <c r="C11" i="51"/>
  <c r="B11" i="51"/>
  <c r="N11" i="51" s="1"/>
  <c r="L10" i="51"/>
  <c r="K10" i="51"/>
  <c r="M10" i="51" s="1"/>
  <c r="I10" i="51"/>
  <c r="H10" i="51"/>
  <c r="J10" i="51" s="1"/>
  <c r="G10" i="51"/>
  <c r="F10" i="51"/>
  <c r="E10" i="51"/>
  <c r="C10" i="51"/>
  <c r="O10" i="51" s="1"/>
  <c r="B10" i="51"/>
  <c r="N10" i="51" s="1"/>
  <c r="P10" i="51" s="1"/>
  <c r="L9" i="51"/>
  <c r="K9" i="51"/>
  <c r="M9" i="51" s="1"/>
  <c r="J9" i="51"/>
  <c r="I9" i="51"/>
  <c r="H9" i="51"/>
  <c r="F9" i="51"/>
  <c r="E9" i="51"/>
  <c r="G9" i="51" s="1"/>
  <c r="C9" i="51"/>
  <c r="B9" i="51"/>
  <c r="D9" i="51" s="1"/>
  <c r="L8" i="51"/>
  <c r="K8" i="51"/>
  <c r="M8" i="51" s="1"/>
  <c r="I8" i="51"/>
  <c r="H8" i="51"/>
  <c r="J8" i="51" s="1"/>
  <c r="F8" i="51"/>
  <c r="E8" i="51"/>
  <c r="C8" i="51"/>
  <c r="B8" i="51"/>
  <c r="N8" i="51" s="1"/>
  <c r="L7" i="51"/>
  <c r="K7" i="51"/>
  <c r="M7" i="51" s="1"/>
  <c r="I7" i="51"/>
  <c r="H7" i="51"/>
  <c r="J7" i="51" s="1"/>
  <c r="F7" i="51"/>
  <c r="E7" i="51"/>
  <c r="G7" i="51" s="1"/>
  <c r="D7" i="51"/>
  <c r="C7" i="51"/>
  <c r="O7" i="51" s="1"/>
  <c r="B7" i="51"/>
  <c r="L6" i="51"/>
  <c r="K6" i="51"/>
  <c r="K23" i="51" s="1"/>
  <c r="I6" i="51"/>
  <c r="H6" i="51"/>
  <c r="G6" i="51"/>
  <c r="F6" i="51"/>
  <c r="E6" i="51"/>
  <c r="C6" i="51"/>
  <c r="B6" i="51"/>
  <c r="N6" i="51" s="1"/>
  <c r="C23" i="51" l="1"/>
  <c r="H23" i="51"/>
  <c r="O8" i="51"/>
  <c r="P8" i="51" s="1"/>
  <c r="O13" i="51"/>
  <c r="J14" i="51"/>
  <c r="M15" i="51"/>
  <c r="O18" i="51"/>
  <c r="P18" i="51" s="1"/>
  <c r="N19" i="51"/>
  <c r="G20" i="51"/>
  <c r="G33" i="51"/>
  <c r="G50" i="51" s="1"/>
  <c r="K50" i="51"/>
  <c r="O34" i="51"/>
  <c r="P34" i="51" s="1"/>
  <c r="L50" i="51"/>
  <c r="N38" i="51"/>
  <c r="P38" i="51" s="1"/>
  <c r="O39" i="51"/>
  <c r="J43" i="51"/>
  <c r="G44" i="51"/>
  <c r="D45" i="51"/>
  <c r="O47" i="51"/>
  <c r="O49" i="51"/>
  <c r="D60" i="51"/>
  <c r="G62" i="51"/>
  <c r="M64" i="51"/>
  <c r="N69" i="51"/>
  <c r="P69" i="51" s="1"/>
  <c r="O72" i="51"/>
  <c r="N86" i="51"/>
  <c r="L102" i="51"/>
  <c r="G90" i="51"/>
  <c r="O92" i="51"/>
  <c r="N92" i="51"/>
  <c r="M93" i="51"/>
  <c r="J95" i="51"/>
  <c r="D96" i="51"/>
  <c r="O98" i="51"/>
  <c r="J98" i="51"/>
  <c r="D99" i="51"/>
  <c r="G100" i="51"/>
  <c r="M100" i="51"/>
  <c r="N37" i="51"/>
  <c r="P37" i="51" s="1"/>
  <c r="E23" i="51"/>
  <c r="I23" i="51"/>
  <c r="N7" i="51"/>
  <c r="P7" i="51" s="1"/>
  <c r="D8" i="51"/>
  <c r="N13" i="51"/>
  <c r="P13" i="51" s="1"/>
  <c r="N15" i="51"/>
  <c r="P15" i="51" s="1"/>
  <c r="O17" i="51"/>
  <c r="N21" i="51"/>
  <c r="P21" i="51" s="1"/>
  <c r="D22" i="51"/>
  <c r="O22" i="51"/>
  <c r="D34" i="51"/>
  <c r="O38" i="51"/>
  <c r="H76" i="51"/>
  <c r="G60" i="51"/>
  <c r="J66" i="51"/>
  <c r="N70" i="51"/>
  <c r="P70" i="51" s="1"/>
  <c r="D73" i="51"/>
  <c r="M74" i="51"/>
  <c r="E102" i="51"/>
  <c r="I102" i="51"/>
  <c r="J89" i="51"/>
  <c r="M90" i="51"/>
  <c r="N93" i="51"/>
  <c r="N96" i="51"/>
  <c r="O99" i="51"/>
  <c r="M101" i="51"/>
  <c r="F23" i="51"/>
  <c r="J6" i="51"/>
  <c r="L23" i="51"/>
  <c r="G8" i="51"/>
  <c r="O9" i="51"/>
  <c r="J11" i="51"/>
  <c r="D17" i="51"/>
  <c r="J17" i="51"/>
  <c r="M18" i="51"/>
  <c r="G22" i="51"/>
  <c r="M22" i="51"/>
  <c r="N35" i="51"/>
  <c r="P35" i="51" s="1"/>
  <c r="O37" i="51"/>
  <c r="D38" i="51"/>
  <c r="J38" i="51"/>
  <c r="N39" i="51"/>
  <c r="G40" i="51"/>
  <c r="N41" i="51"/>
  <c r="P41" i="51" s="1"/>
  <c r="D44" i="51"/>
  <c r="D46" i="51"/>
  <c r="I76" i="51"/>
  <c r="B76" i="51"/>
  <c r="M63" i="51"/>
  <c r="D66" i="51"/>
  <c r="O67" i="51"/>
  <c r="J67" i="51"/>
  <c r="G68" i="51"/>
  <c r="M68" i="51"/>
  <c r="J70" i="51"/>
  <c r="D71" i="51"/>
  <c r="M72" i="51"/>
  <c r="O74" i="51"/>
  <c r="J74" i="51"/>
  <c r="D75" i="51"/>
  <c r="D86" i="51"/>
  <c r="D88" i="51"/>
  <c r="O90" i="51"/>
  <c r="J90" i="51"/>
  <c r="D91" i="51"/>
  <c r="M92" i="51"/>
  <c r="J93" i="51"/>
  <c r="N97" i="51"/>
  <c r="G98" i="51"/>
  <c r="G99" i="51"/>
  <c r="N101" i="51"/>
  <c r="P17" i="51"/>
  <c r="P22" i="51"/>
  <c r="P36" i="51"/>
  <c r="P19" i="51"/>
  <c r="O6" i="51"/>
  <c r="N9" i="51"/>
  <c r="P9" i="51" s="1"/>
  <c r="P20" i="51"/>
  <c r="N40" i="51"/>
  <c r="N42" i="51"/>
  <c r="P42" i="51" s="1"/>
  <c r="N48" i="51"/>
  <c r="D48" i="51"/>
  <c r="B50" i="51"/>
  <c r="O59" i="51"/>
  <c r="D6" i="51"/>
  <c r="D10" i="51"/>
  <c r="G11" i="51"/>
  <c r="G23" i="51" s="1"/>
  <c r="G13" i="51"/>
  <c r="M13" i="51"/>
  <c r="D15" i="51"/>
  <c r="D18" i="51"/>
  <c r="J18" i="51"/>
  <c r="O19" i="51"/>
  <c r="D20" i="51"/>
  <c r="B23" i="51"/>
  <c r="C50" i="51"/>
  <c r="H50" i="51"/>
  <c r="D35" i="51"/>
  <c r="J35" i="51"/>
  <c r="O36" i="51"/>
  <c r="D37" i="51"/>
  <c r="D43" i="51"/>
  <c r="O45" i="51"/>
  <c r="G46" i="51"/>
  <c r="O48" i="51"/>
  <c r="J61" i="51"/>
  <c r="D62" i="51"/>
  <c r="N62" i="51"/>
  <c r="N64" i="51"/>
  <c r="D64" i="51"/>
  <c r="D68" i="51"/>
  <c r="N68" i="51"/>
  <c r="N74" i="51"/>
  <c r="P74" i="51" s="1"/>
  <c r="P88" i="51"/>
  <c r="D100" i="51"/>
  <c r="N100" i="51"/>
  <c r="M6" i="51"/>
  <c r="D13" i="51"/>
  <c r="N14" i="51"/>
  <c r="P14" i="51" s="1"/>
  <c r="G15" i="51"/>
  <c r="M17" i="51"/>
  <c r="D19" i="51"/>
  <c r="J22" i="51"/>
  <c r="J23" i="51" s="1"/>
  <c r="E50" i="51"/>
  <c r="I50" i="51"/>
  <c r="M33" i="51"/>
  <c r="M34" i="51"/>
  <c r="D36" i="51"/>
  <c r="J39" i="51"/>
  <c r="O40" i="51"/>
  <c r="D41" i="51"/>
  <c r="M42" i="51"/>
  <c r="G48" i="51"/>
  <c r="P49" i="51"/>
  <c r="N59" i="51"/>
  <c r="G59" i="51"/>
  <c r="L76" i="51"/>
  <c r="O64" i="51"/>
  <c r="N66" i="51"/>
  <c r="P66" i="51" s="1"/>
  <c r="O97" i="51"/>
  <c r="O11" i="51"/>
  <c r="P11" i="51" s="1"/>
  <c r="D12" i="51"/>
  <c r="N16" i="51"/>
  <c r="P16" i="51" s="1"/>
  <c r="G19" i="51"/>
  <c r="M21" i="51"/>
  <c r="N33" i="51"/>
  <c r="G36" i="51"/>
  <c r="M38" i="51"/>
  <c r="M48" i="51"/>
  <c r="D59" i="51"/>
  <c r="C76" i="51"/>
  <c r="F76" i="51"/>
  <c r="G64" i="51"/>
  <c r="N65" i="51"/>
  <c r="P65" i="51" s="1"/>
  <c r="D67" i="51"/>
  <c r="O69" i="51"/>
  <c r="M70" i="51"/>
  <c r="N72" i="51"/>
  <c r="P72" i="51" s="1"/>
  <c r="G42" i="51"/>
  <c r="M44" i="51"/>
  <c r="N45" i="51"/>
  <c r="O46" i="51"/>
  <c r="P46" i="51" s="1"/>
  <c r="J47" i="51"/>
  <c r="K76" i="51"/>
  <c r="M60" i="51"/>
  <c r="N61" i="51"/>
  <c r="P61" i="51" s="1"/>
  <c r="O62" i="51"/>
  <c r="J63" i="51"/>
  <c r="G66" i="51"/>
  <c r="O68" i="51"/>
  <c r="O70" i="51"/>
  <c r="G72" i="51"/>
  <c r="N73" i="51"/>
  <c r="F102" i="51"/>
  <c r="K102" i="51"/>
  <c r="M85" i="51"/>
  <c r="O86" i="51"/>
  <c r="P86" i="51" s="1"/>
  <c r="G88" i="51"/>
  <c r="G102" i="51" s="1"/>
  <c r="N89" i="51"/>
  <c r="O93" i="51"/>
  <c r="N98" i="51"/>
  <c r="P98" i="51" s="1"/>
  <c r="O100" i="51"/>
  <c r="H102" i="51"/>
  <c r="J71" i="51"/>
  <c r="O73" i="51"/>
  <c r="J87" i="51"/>
  <c r="O89" i="51"/>
  <c r="N94" i="51"/>
  <c r="P94" i="51" s="1"/>
  <c r="O96" i="51"/>
  <c r="C102" i="51"/>
  <c r="J102" i="51"/>
  <c r="O85" i="51"/>
  <c r="P85" i="51" s="1"/>
  <c r="M86" i="51"/>
  <c r="N90" i="51"/>
  <c r="P92" i="51"/>
  <c r="O101" i="51"/>
  <c r="P101" i="51" s="1"/>
  <c r="N43" i="51"/>
  <c r="P43" i="51" s="1"/>
  <c r="N47" i="51"/>
  <c r="D49" i="51"/>
  <c r="J59" i="51"/>
  <c r="D61" i="51"/>
  <c r="N63" i="51"/>
  <c r="P63" i="51" s="1"/>
  <c r="D65" i="51"/>
  <c r="N67" i="51"/>
  <c r="P67" i="51" s="1"/>
  <c r="N71" i="51"/>
  <c r="P71" i="51" s="1"/>
  <c r="N75" i="51"/>
  <c r="P75" i="51" s="1"/>
  <c r="D85" i="51"/>
  <c r="N87" i="51"/>
  <c r="P87" i="51" s="1"/>
  <c r="N91" i="51"/>
  <c r="P91" i="51" s="1"/>
  <c r="N95" i="51"/>
  <c r="P95" i="51" s="1"/>
  <c r="N99" i="51"/>
  <c r="P99" i="51" s="1"/>
  <c r="B102" i="51"/>
  <c r="O50" i="51" l="1"/>
  <c r="D50" i="51"/>
  <c r="P47" i="51"/>
  <c r="P90" i="51"/>
  <c r="P73" i="51"/>
  <c r="M76" i="51"/>
  <c r="P45" i="51"/>
  <c r="P39" i="51"/>
  <c r="P96" i="51"/>
  <c r="P93" i="51"/>
  <c r="M102" i="51"/>
  <c r="P97" i="51"/>
  <c r="P48" i="51"/>
  <c r="J50" i="51"/>
  <c r="D76" i="51"/>
  <c r="M50" i="51"/>
  <c r="O76" i="51"/>
  <c r="N23" i="51"/>
  <c r="J76" i="51"/>
  <c r="N102" i="51"/>
  <c r="P89" i="51"/>
  <c r="P102" i="51" s="1"/>
  <c r="M23" i="51"/>
  <c r="P64" i="51"/>
  <c r="D23" i="51"/>
  <c r="P40" i="51"/>
  <c r="D102" i="51"/>
  <c r="O102" i="51"/>
  <c r="G76" i="51"/>
  <c r="P100" i="51"/>
  <c r="P68" i="51"/>
  <c r="P62" i="51"/>
  <c r="P33" i="51"/>
  <c r="N50" i="51"/>
  <c r="P59" i="51"/>
  <c r="N76" i="51"/>
  <c r="O23" i="51"/>
  <c r="P6" i="51"/>
  <c r="P23" i="51" s="1"/>
  <c r="P76" i="51" l="1"/>
  <c r="P50" i="51"/>
  <c r="Q109" i="71" l="1"/>
  <c r="P109" i="71"/>
  <c r="O109" i="71"/>
  <c r="N109" i="71"/>
  <c r="M109" i="71"/>
  <c r="L109" i="71"/>
  <c r="K109" i="71"/>
  <c r="J109" i="71"/>
  <c r="I109" i="71"/>
  <c r="H109" i="71"/>
  <c r="G109" i="71"/>
  <c r="F109" i="71"/>
  <c r="S108" i="71"/>
  <c r="R108" i="71"/>
  <c r="T108" i="71" s="1"/>
  <c r="T107" i="71"/>
  <c r="S107" i="71"/>
  <c r="R107" i="71"/>
  <c r="S106" i="71"/>
  <c r="T106" i="71" s="1"/>
  <c r="R106" i="71"/>
  <c r="S105" i="71"/>
  <c r="R105" i="71"/>
  <c r="T105" i="71" s="1"/>
  <c r="S104" i="71"/>
  <c r="R104" i="71"/>
  <c r="T104" i="71" s="1"/>
  <c r="T103" i="71"/>
  <c r="S103" i="71"/>
  <c r="R103" i="71"/>
  <c r="S102" i="71"/>
  <c r="T102" i="71" s="1"/>
  <c r="R102" i="71"/>
  <c r="S101" i="71"/>
  <c r="R101" i="71"/>
  <c r="T101" i="71" s="1"/>
  <c r="S100" i="71"/>
  <c r="R100" i="71"/>
  <c r="T100" i="71" s="1"/>
  <c r="T99" i="71"/>
  <c r="S99" i="71"/>
  <c r="R99" i="71"/>
  <c r="S98" i="71"/>
  <c r="T98" i="71" s="1"/>
  <c r="R98" i="71"/>
  <c r="S97" i="71"/>
  <c r="R97" i="71"/>
  <c r="T97" i="71" s="1"/>
  <c r="S96" i="71"/>
  <c r="R96" i="71"/>
  <c r="T96" i="71" s="1"/>
  <c r="T95" i="71"/>
  <c r="S95" i="71"/>
  <c r="R95" i="71"/>
  <c r="S94" i="71"/>
  <c r="T94" i="71" s="1"/>
  <c r="R94" i="71"/>
  <c r="S93" i="71"/>
  <c r="S109" i="71" s="1"/>
  <c r="R93" i="71"/>
  <c r="T93" i="71" s="1"/>
  <c r="S92" i="71"/>
  <c r="R92" i="71"/>
  <c r="T92" i="71" s="1"/>
  <c r="Q81" i="71"/>
  <c r="P81" i="71"/>
  <c r="O81" i="71"/>
  <c r="N81" i="71"/>
  <c r="M81" i="71"/>
  <c r="L81" i="71"/>
  <c r="K81" i="71"/>
  <c r="J81" i="71"/>
  <c r="I81" i="71"/>
  <c r="H81" i="71"/>
  <c r="G81" i="71"/>
  <c r="F81" i="71"/>
  <c r="S80" i="71"/>
  <c r="T80" i="71" s="1"/>
  <c r="R80" i="71"/>
  <c r="S79" i="71"/>
  <c r="R79" i="71"/>
  <c r="T79" i="71" s="1"/>
  <c r="S78" i="71"/>
  <c r="R78" i="71"/>
  <c r="T78" i="71" s="1"/>
  <c r="T77" i="71"/>
  <c r="S77" i="71"/>
  <c r="R77" i="71"/>
  <c r="S76" i="71"/>
  <c r="T76" i="71" s="1"/>
  <c r="R76" i="71"/>
  <c r="S75" i="71"/>
  <c r="R75" i="71"/>
  <c r="T75" i="71" s="1"/>
  <c r="S74" i="71"/>
  <c r="R74" i="71"/>
  <c r="T74" i="71" s="1"/>
  <c r="T73" i="71"/>
  <c r="S73" i="71"/>
  <c r="R73" i="71"/>
  <c r="S72" i="71"/>
  <c r="T72" i="71" s="1"/>
  <c r="R72" i="71"/>
  <c r="S71" i="71"/>
  <c r="R71" i="71"/>
  <c r="T71" i="71" s="1"/>
  <c r="S70" i="71"/>
  <c r="R70" i="71"/>
  <c r="T70" i="71" s="1"/>
  <c r="T69" i="71"/>
  <c r="S69" i="71"/>
  <c r="R69" i="71"/>
  <c r="S68" i="71"/>
  <c r="T68" i="71" s="1"/>
  <c r="R68" i="71"/>
  <c r="S67" i="71"/>
  <c r="R67" i="71"/>
  <c r="T67" i="71" s="1"/>
  <c r="S66" i="71"/>
  <c r="R66" i="71"/>
  <c r="T66" i="71" s="1"/>
  <c r="T65" i="71"/>
  <c r="S65" i="71"/>
  <c r="R65" i="71"/>
  <c r="S64" i="71"/>
  <c r="T64" i="71" s="1"/>
  <c r="R64" i="71"/>
  <c r="R81" i="71" s="1"/>
  <c r="Q53" i="71"/>
  <c r="P53" i="71"/>
  <c r="O53" i="71"/>
  <c r="N53" i="71"/>
  <c r="M53" i="71"/>
  <c r="L53" i="71"/>
  <c r="K53" i="71"/>
  <c r="J53" i="71"/>
  <c r="I53" i="71"/>
  <c r="H53" i="71"/>
  <c r="G53" i="71"/>
  <c r="F53" i="71"/>
  <c r="S52" i="71"/>
  <c r="R52" i="71"/>
  <c r="T52" i="71" s="1"/>
  <c r="T51" i="71"/>
  <c r="S51" i="71"/>
  <c r="R51" i="71"/>
  <c r="S50" i="71"/>
  <c r="T50" i="71" s="1"/>
  <c r="R50" i="71"/>
  <c r="S49" i="71"/>
  <c r="R49" i="71"/>
  <c r="T49" i="71" s="1"/>
  <c r="S48" i="71"/>
  <c r="R48" i="71"/>
  <c r="T48" i="71" s="1"/>
  <c r="T47" i="71"/>
  <c r="S47" i="71"/>
  <c r="R47" i="71"/>
  <c r="S46" i="71"/>
  <c r="T46" i="71" s="1"/>
  <c r="R46" i="71"/>
  <c r="S45" i="71"/>
  <c r="R45" i="71"/>
  <c r="T45" i="71" s="1"/>
  <c r="S44" i="71"/>
  <c r="R44" i="71"/>
  <c r="T44" i="71" s="1"/>
  <c r="T43" i="71"/>
  <c r="S43" i="71"/>
  <c r="R43" i="71"/>
  <c r="S42" i="71"/>
  <c r="T42" i="71" s="1"/>
  <c r="R42" i="71"/>
  <c r="S41" i="71"/>
  <c r="R41" i="71"/>
  <c r="T41" i="71" s="1"/>
  <c r="S40" i="71"/>
  <c r="R40" i="71"/>
  <c r="T40" i="71" s="1"/>
  <c r="T39" i="71"/>
  <c r="S39" i="71"/>
  <c r="R39" i="71"/>
  <c r="S38" i="71"/>
  <c r="T38" i="71" s="1"/>
  <c r="R38" i="71"/>
  <c r="S37" i="71"/>
  <c r="R37" i="71"/>
  <c r="T37" i="71" s="1"/>
  <c r="S36" i="71"/>
  <c r="S53" i="71" s="1"/>
  <c r="R36" i="71"/>
  <c r="T36" i="71" s="1"/>
  <c r="Q23" i="71"/>
  <c r="P23" i="71"/>
  <c r="O23" i="71"/>
  <c r="N23" i="71"/>
  <c r="M23" i="71"/>
  <c r="L23" i="71"/>
  <c r="K23" i="71"/>
  <c r="J23" i="71"/>
  <c r="I23" i="71"/>
  <c r="H23" i="71"/>
  <c r="G23" i="71"/>
  <c r="S23" i="71" s="1"/>
  <c r="F23" i="71"/>
  <c r="R23" i="71" s="1"/>
  <c r="T23" i="71" s="1"/>
  <c r="Q22" i="71"/>
  <c r="P22" i="71"/>
  <c r="O22" i="71"/>
  <c r="N22" i="71"/>
  <c r="M22" i="71"/>
  <c r="L22" i="71"/>
  <c r="K22" i="71"/>
  <c r="J22" i="71"/>
  <c r="I22" i="71"/>
  <c r="H22" i="71"/>
  <c r="G22" i="71"/>
  <c r="S22" i="71" s="1"/>
  <c r="F22" i="71"/>
  <c r="R22" i="71" s="1"/>
  <c r="T22" i="71" s="1"/>
  <c r="Q21" i="71"/>
  <c r="P21" i="71"/>
  <c r="O21" i="71"/>
  <c r="N21" i="71"/>
  <c r="M21" i="71"/>
  <c r="L21" i="71"/>
  <c r="K21" i="71"/>
  <c r="J21" i="71"/>
  <c r="I21" i="71"/>
  <c r="H21" i="71"/>
  <c r="G21" i="71"/>
  <c r="S21" i="71" s="1"/>
  <c r="F21" i="71"/>
  <c r="R21" i="71" s="1"/>
  <c r="T21" i="71" s="1"/>
  <c r="Q20" i="71"/>
  <c r="P20" i="71"/>
  <c r="O20" i="71"/>
  <c r="N20" i="71"/>
  <c r="M20" i="71"/>
  <c r="L20" i="71"/>
  <c r="K20" i="71"/>
  <c r="J20" i="71"/>
  <c r="I20" i="71"/>
  <c r="H20" i="71"/>
  <c r="G20" i="71"/>
  <c r="S20" i="71" s="1"/>
  <c r="F20" i="71"/>
  <c r="R20" i="71" s="1"/>
  <c r="T20" i="71" s="1"/>
  <c r="Q19" i="71"/>
  <c r="P19" i="71"/>
  <c r="O19" i="71"/>
  <c r="N19" i="71"/>
  <c r="M19" i="71"/>
  <c r="L19" i="71"/>
  <c r="K19" i="71"/>
  <c r="J19" i="71"/>
  <c r="I19" i="71"/>
  <c r="H19" i="71"/>
  <c r="G19" i="71"/>
  <c r="S19" i="71" s="1"/>
  <c r="F19" i="71"/>
  <c r="R19" i="71" s="1"/>
  <c r="T19" i="71" s="1"/>
  <c r="Q18" i="71"/>
  <c r="P18" i="71"/>
  <c r="O18" i="71"/>
  <c r="N18" i="71"/>
  <c r="M18" i="71"/>
  <c r="L18" i="71"/>
  <c r="K18" i="71"/>
  <c r="J18" i="71"/>
  <c r="I18" i="71"/>
  <c r="H18" i="71"/>
  <c r="G18" i="71"/>
  <c r="S18" i="71" s="1"/>
  <c r="F18" i="71"/>
  <c r="R18" i="71" s="1"/>
  <c r="T18" i="71" s="1"/>
  <c r="Q17" i="71"/>
  <c r="P17" i="71"/>
  <c r="O17" i="71"/>
  <c r="N17" i="71"/>
  <c r="M17" i="71"/>
  <c r="L17" i="71"/>
  <c r="K17" i="71"/>
  <c r="J17" i="71"/>
  <c r="I17" i="71"/>
  <c r="H17" i="71"/>
  <c r="G17" i="71"/>
  <c r="S17" i="71" s="1"/>
  <c r="F17" i="71"/>
  <c r="R17" i="71" s="1"/>
  <c r="T17" i="71" s="1"/>
  <c r="Q16" i="71"/>
  <c r="P16" i="71"/>
  <c r="O16" i="71"/>
  <c r="N16" i="71"/>
  <c r="M16" i="71"/>
  <c r="L16" i="71"/>
  <c r="K16" i="71"/>
  <c r="J16" i="71"/>
  <c r="I16" i="71"/>
  <c r="H16" i="71"/>
  <c r="G16" i="71"/>
  <c r="S16" i="71" s="1"/>
  <c r="F16" i="71"/>
  <c r="R16" i="71" s="1"/>
  <c r="T16" i="71" s="1"/>
  <c r="Q15" i="71"/>
  <c r="P15" i="71"/>
  <c r="O15" i="71"/>
  <c r="N15" i="71"/>
  <c r="M15" i="71"/>
  <c r="L15" i="71"/>
  <c r="K15" i="71"/>
  <c r="J15" i="71"/>
  <c r="I15" i="71"/>
  <c r="H15" i="71"/>
  <c r="G15" i="71"/>
  <c r="S15" i="71" s="1"/>
  <c r="F15" i="71"/>
  <c r="R15" i="71" s="1"/>
  <c r="T15" i="71" s="1"/>
  <c r="Q14" i="71"/>
  <c r="P14" i="71"/>
  <c r="O14" i="71"/>
  <c r="N14" i="71"/>
  <c r="M14" i="71"/>
  <c r="L14" i="71"/>
  <c r="K14" i="71"/>
  <c r="J14" i="71"/>
  <c r="I14" i="71"/>
  <c r="H14" i="71"/>
  <c r="G14" i="71"/>
  <c r="S14" i="71" s="1"/>
  <c r="F14" i="71"/>
  <c r="R14" i="71" s="1"/>
  <c r="T14" i="71" s="1"/>
  <c r="Q13" i="71"/>
  <c r="P13" i="71"/>
  <c r="O13" i="71"/>
  <c r="N13" i="71"/>
  <c r="M13" i="71"/>
  <c r="L13" i="71"/>
  <c r="K13" i="71"/>
  <c r="J13" i="71"/>
  <c r="I13" i="71"/>
  <c r="H13" i="71"/>
  <c r="G13" i="71"/>
  <c r="S13" i="71" s="1"/>
  <c r="F13" i="71"/>
  <c r="R13" i="71" s="1"/>
  <c r="T13" i="71" s="1"/>
  <c r="Q12" i="71"/>
  <c r="P12" i="71"/>
  <c r="O12" i="71"/>
  <c r="N12" i="71"/>
  <c r="M12" i="71"/>
  <c r="L12" i="71"/>
  <c r="K12" i="71"/>
  <c r="J12" i="71"/>
  <c r="I12" i="71"/>
  <c r="H12" i="71"/>
  <c r="G12" i="71"/>
  <c r="S12" i="71" s="1"/>
  <c r="F12" i="71"/>
  <c r="R12" i="71" s="1"/>
  <c r="T12" i="71" s="1"/>
  <c r="Q11" i="71"/>
  <c r="P11" i="71"/>
  <c r="O11" i="71"/>
  <c r="N11" i="71"/>
  <c r="M11" i="71"/>
  <c r="L11" i="71"/>
  <c r="K11" i="71"/>
  <c r="J11" i="71"/>
  <c r="I11" i="71"/>
  <c r="H11" i="71"/>
  <c r="G11" i="71"/>
  <c r="S11" i="71" s="1"/>
  <c r="F11" i="71"/>
  <c r="R11" i="71" s="1"/>
  <c r="T11" i="71" s="1"/>
  <c r="Q10" i="71"/>
  <c r="P10" i="71"/>
  <c r="O10" i="71"/>
  <c r="N10" i="71"/>
  <c r="M10" i="71"/>
  <c r="L10" i="71"/>
  <c r="K10" i="71"/>
  <c r="J10" i="71"/>
  <c r="I10" i="71"/>
  <c r="H10" i="71"/>
  <c r="G10" i="71"/>
  <c r="S10" i="71" s="1"/>
  <c r="F10" i="71"/>
  <c r="R10" i="71" s="1"/>
  <c r="T10" i="71" s="1"/>
  <c r="Q9" i="71"/>
  <c r="P9" i="71"/>
  <c r="O9" i="71"/>
  <c r="N9" i="71"/>
  <c r="M9" i="71"/>
  <c r="L9" i="71"/>
  <c r="K9" i="71"/>
  <c r="J9" i="71"/>
  <c r="I9" i="71"/>
  <c r="H9" i="71"/>
  <c r="G9" i="71"/>
  <c r="S9" i="71" s="1"/>
  <c r="F9" i="71"/>
  <c r="R9" i="71" s="1"/>
  <c r="T9" i="71" s="1"/>
  <c r="Q8" i="71"/>
  <c r="P8" i="71"/>
  <c r="P24" i="71" s="1"/>
  <c r="O8" i="71"/>
  <c r="N8" i="71"/>
  <c r="M8" i="71"/>
  <c r="L8" i="71"/>
  <c r="L24" i="71" s="1"/>
  <c r="K8" i="71"/>
  <c r="J8" i="71"/>
  <c r="I8" i="71"/>
  <c r="H8" i="71"/>
  <c r="H24" i="71" s="1"/>
  <c r="G8" i="71"/>
  <c r="S8" i="71" s="1"/>
  <c r="F8" i="71"/>
  <c r="R8" i="71" s="1"/>
  <c r="T8" i="71" s="1"/>
  <c r="Q7" i="71"/>
  <c r="Q24" i="71" s="1"/>
  <c r="P7" i="71"/>
  <c r="O7" i="71"/>
  <c r="O24" i="71" s="1"/>
  <c r="N7" i="71"/>
  <c r="N24" i="71" s="1"/>
  <c r="M7" i="71"/>
  <c r="M24" i="71" s="1"/>
  <c r="L7" i="71"/>
  <c r="K7" i="71"/>
  <c r="K24" i="71" s="1"/>
  <c r="J7" i="71"/>
  <c r="J24" i="71" s="1"/>
  <c r="I7" i="71"/>
  <c r="I24" i="71" s="1"/>
  <c r="H7" i="71"/>
  <c r="G7" i="71"/>
  <c r="S7" i="71" s="1"/>
  <c r="S24" i="71" s="1"/>
  <c r="F7" i="71"/>
  <c r="F24" i="71" s="1"/>
  <c r="T81" i="71" l="1"/>
  <c r="T53" i="71"/>
  <c r="T109" i="71"/>
  <c r="R53" i="71"/>
  <c r="R7" i="71"/>
  <c r="G24" i="71"/>
  <c r="S81" i="71"/>
  <c r="R109" i="71"/>
  <c r="R24" i="71" l="1"/>
  <c r="T7" i="71"/>
  <c r="T24" i="71" s="1"/>
</calcChain>
</file>

<file path=xl/sharedStrings.xml><?xml version="1.0" encoding="utf-8"?>
<sst xmlns="http://schemas.openxmlformats.org/spreadsheetml/2006/main" count="1477" uniqueCount="119">
  <si>
    <t>C. VALENCIANA</t>
  </si>
  <si>
    <t>NAVARRA</t>
  </si>
  <si>
    <t>MURCIA</t>
  </si>
  <si>
    <t>GALICIA</t>
  </si>
  <si>
    <t>EXTREMADURA</t>
  </si>
  <si>
    <t>CASTILLA LA MANCHA</t>
  </si>
  <si>
    <t>LA RIOJA</t>
  </si>
  <si>
    <t>PAIS VASCO</t>
  </si>
  <si>
    <t>MADRID</t>
  </si>
  <si>
    <t>CASTILLA Y LEON</t>
  </si>
  <si>
    <t>ARAGON</t>
  </si>
  <si>
    <t>ANDALUCIA</t>
  </si>
  <si>
    <t>CATALUÑA</t>
  </si>
  <si>
    <t>ASTURIAS</t>
  </si>
  <si>
    <t>CANTABRIA</t>
  </si>
  <si>
    <t>CANARIAS</t>
  </si>
  <si>
    <t>BALEARES</t>
  </si>
  <si>
    <t>Mosto concentrado</t>
  </si>
  <si>
    <t>Mosto parcialmente fermentado</t>
  </si>
  <si>
    <t>Mosto concentrado rectificado</t>
  </si>
  <si>
    <t>TOTAL</t>
  </si>
  <si>
    <t>CCAA</t>
  </si>
  <si>
    <t>Tinto/Rosado</t>
  </si>
  <si>
    <t>Blanco</t>
  </si>
  <si>
    <t>Granel</t>
  </si>
  <si>
    <t>Envasado</t>
  </si>
  <si>
    <t>Vinos con DOP</t>
  </si>
  <si>
    <t>Vinos con IGP</t>
  </si>
  <si>
    <t xml:space="preserve">Vinos varietales sin DOP ni IGP </t>
  </si>
  <si>
    <t>Vinos sin indicación geográfica</t>
  </si>
  <si>
    <t>Total vino</t>
  </si>
  <si>
    <t>Tinto/Ros.</t>
  </si>
  <si>
    <t>Total</t>
  </si>
  <si>
    <t>CASTILLA Y LEÓN</t>
  </si>
  <si>
    <t xml:space="preserve">CATALUÑA </t>
  </si>
  <si>
    <t xml:space="preserve">GALICIA </t>
  </si>
  <si>
    <t>C.MADRID</t>
  </si>
  <si>
    <t>C.VALENCIANA</t>
  </si>
  <si>
    <t xml:space="preserve">LA RIOJA </t>
  </si>
  <si>
    <t xml:space="preserve">TOTAL </t>
  </si>
  <si>
    <t xml:space="preserve">Granel </t>
  </si>
  <si>
    <t>Tinta</t>
  </si>
  <si>
    <t>Blanca</t>
  </si>
  <si>
    <t>Producción de vino</t>
  </si>
  <si>
    <t>(2) Se descuentan las existencias de mosto sin concentrar en poder de los productores a principio de campaña.</t>
  </si>
  <si>
    <t>TOTAL producción de vino</t>
  </si>
  <si>
    <t>(1) Se descuentan las existencias de mosto sin concentrar en poder de los productores a principio de campaña.</t>
  </si>
  <si>
    <t>TOTAL EXPORTACIONES
 VINO</t>
  </si>
  <si>
    <r>
      <t>Otros productos</t>
    </r>
    <r>
      <rPr>
        <b/>
        <sz val="8"/>
        <color indexed="8"/>
        <rFont val="Arial"/>
        <family val="2"/>
      </rPr>
      <t xml:space="preserve"> (2)</t>
    </r>
  </si>
  <si>
    <t>EXPORTACIONES DE VINO</t>
  </si>
  <si>
    <t>NOTA Incluye las exportaciones declaradas por los productores de producción media de las últimas campañas ≥ 1.000 Hl y los de &lt; 1.000 hl, así como por los almacenistas</t>
  </si>
  <si>
    <t>NOTA Incluye las producciones declaradas por los productores de producción media de las últimas campañas ≥ 1.000 Hl y los de &lt; 1.000 hl. Es decir del conjunto de los productores</t>
  </si>
  <si>
    <t>(1) Incluye la producción declarada por el conjunto de los productores (≥ 1000 Hl y &lt;1000 Hl de producción media) y el mosto s.c. en poder de todos los productores</t>
  </si>
  <si>
    <t>NOTA Incluye la entrada de uva declarada por los productores de producción media de las últimas campañas ≥ 1.000 Hl y los de &lt; 1.000 hl. Es decir del conjunto de los productores</t>
  </si>
  <si>
    <t>CUADRO 1.a ENTRADA DE UVA POR CCAA Y COLOR 
DE 1 DE AGOSTO DE 2018 A 30 DE NOVIEMBRE DE 2018 (kg).
PRODUCTORES PROD. MEDIA ≥ 1000 HL</t>
  </si>
  <si>
    <t>CUADRO 1.b ENTRADA DE UVA POR CCAA Y COLOR 
DE 1 DE AGOSTO DE 2018 A 30 DE NOVIEMBRE DE 2018 (kg).
PRODUCTORES PROD. MEDIA &lt; 1000 HL</t>
  </si>
  <si>
    <t>CUADRO 1. ENTRADA DE UVA POR CCAA Y COLOR 
 DE 1 DE AGOSTO DE 2018 A 30 DE NOVIEMBRE DE 2018 (kg)</t>
  </si>
  <si>
    <r>
      <t xml:space="preserve">CUADRO 2.1. PRODUCCIÓN DE VINO Y MOSTO POR CCAA, CATEGORÍA Y COLOR 
DE 1 DE AGOSTO DE 2018 A 30 DE NOVIEMBRE DE 2018 (hl) </t>
    </r>
    <r>
      <rPr>
        <b/>
        <sz val="8"/>
        <color indexed="8"/>
        <rFont val="Arial"/>
        <family val="2"/>
      </rPr>
      <t>(1)</t>
    </r>
  </si>
  <si>
    <t>CUADRO 2.1.a PRODUCCIÓN DE VINO Y MOSTO POR CCAA, CATEGORÍA Y COLOR 
DE 1 DE AGOSTO DE 2018 A 30 DE NOVIEMBRE DE 2018 (hl). PRODUCTORES PROD. MEDIA ≥ 1000 HL</t>
  </si>
  <si>
    <t>CUADRO 2.1.b PRODUCCIÓN DE VINO Y MOSTO POR CCAA, CATEGORÍA Y COLOR 
DE 1 DE AGOSTO DE 2018 A 30 DE NOVIEMBRE DE 2018 (hl). PRODUCTORES PROD. MEDIA &lt; 1000 HL</t>
  </si>
  <si>
    <t>CUADRO 2.2. PRODUCCIÓN DE VINO POR CCAA, CATEGORÍA Y COLOR 
DE 1 DE AGOSTO DE 2018 A 30 DE NOVIEMBRE DE 2018 (hl)</t>
  </si>
  <si>
    <t>CUADRO 2.2.a PRODUCCIÓN DE VINO POR CCAA, CATEGORÍA Y COLOR 
DE 1 DE AGOSTO DE 2018 A 30 DE NOVIEMBRE DE 2018 (hl). PRODUCTORES PROD. MEDIA ≥ 1000 HL</t>
  </si>
  <si>
    <t>CUADRO 2.2.b PRODUCCIÓN DE VINO POR CCAA, CATEGORÍA Y COLOR 
DE 1 DE AGOSTO DE 2018 A 30 DE NOVIEMBRE DE 2018 (hl). PRODUCTORES PROD. MEDIA &lt;1000 HL</t>
  </si>
  <si>
    <t>(3) De conformidad con la declaración de producción según Reglamento (UE) nº2018/273 de la Comisión de 11 de diciembre de 2017, artículo 31</t>
  </si>
  <si>
    <t>(2) De conformidad con la declaración de producción según Reglamento (UE) nº2018/273 de la Comisión de 11 de diciembre de 2017 , artículo 31</t>
  </si>
  <si>
    <t>CUADRO 3.0. SALIDAS DE VINO POR CCAA, COLOR Y PRESENTACIÓN (hl) 
DE 1 DE AGOSTO DE 2018 A 30 DE NOVIEMBRE DE 2018</t>
  </si>
  <si>
    <t>SALIDAS DE VINO</t>
  </si>
  <si>
    <t>TOTAL SALIDAS
 VINO</t>
  </si>
  <si>
    <t>Fuente: INFOVI, extracción de 10 de Enero de 2019. Elaboración de SGFHV a partir de datos de AICA. MAPA.</t>
  </si>
  <si>
    <t>CUADRO 3.0.a. SALIDAS DE VINO POR CCAA, COLOR Y PRESENTACIÓN (hl)  
LLEVADAS A CABO POR PRODUCTORES CON PRODUCCIÓN MEDIA ≥ 1000 HL
DE 1 DE AGOSTO DE 2018 A 30 DE NOVIEMBRE DE 2018</t>
  </si>
  <si>
    <t>Fuente: INFOVI, extracción de 10 de Enero de 2019. Elaboración de SGFHV a partir de datos de AICA. MAPA</t>
  </si>
  <si>
    <t xml:space="preserve">CUADRO 3.0.b. SALIDAS DE VINO POR CCAA, COLOR Y PRESENTACIÓN (hl) 
LLEVADAS A CABO POR PRODUCTORES CON PRODUCCIÓN MEDIA &lt;1000 HL  
DE 1 DE AGOSTO DE 2018 A 30 DE NOVIEMBRE DE 2018 </t>
  </si>
  <si>
    <t>Fuente: INFOVI, extracción de10 de Enero de 2019. Elaboración de SGFHV a partir de datos de AICA. MAPA</t>
  </si>
  <si>
    <t>SALIDAS INTERIORES DE VINO</t>
  </si>
  <si>
    <t>TOTAL SALIDAS INTERIORES
 VINO</t>
  </si>
  <si>
    <r>
      <t xml:space="preserve">Mosto s.c. de la campaña 2018/19 en poder de los productores </t>
    </r>
    <r>
      <rPr>
        <b/>
        <sz val="8"/>
        <rFont val="Arial"/>
        <family val="2"/>
      </rPr>
      <t>(2)</t>
    </r>
  </si>
  <si>
    <t>TOTAL mosto s.c. de la campaña 2018/19 en poder de los productores</t>
  </si>
  <si>
    <r>
      <t>TOTAL producción de vino y mosto s.c. de la campaña 2018/19 en poder de los productores</t>
    </r>
    <r>
      <rPr>
        <b/>
        <sz val="8"/>
        <rFont val="Arial"/>
        <family val="2"/>
      </rPr>
      <t xml:space="preserve"> (3)</t>
    </r>
  </si>
  <si>
    <r>
      <t xml:space="preserve">Mosto s.c. de la campaña 2018/19 en poder de los productores </t>
    </r>
    <r>
      <rPr>
        <b/>
        <sz val="8"/>
        <rFont val="Arial"/>
        <family val="2"/>
      </rPr>
      <t>(1)</t>
    </r>
  </si>
  <si>
    <r>
      <t>TOTAL producción de vino y mosto s.c. de la campaña 2018/19 en poder de los productores</t>
    </r>
    <r>
      <rPr>
        <b/>
        <sz val="8"/>
        <rFont val="Arial"/>
        <family val="2"/>
      </rPr>
      <t xml:space="preserve"> (2)</t>
    </r>
  </si>
  <si>
    <r>
      <t xml:space="preserve">Mosto s.c. de la campaña 2018/19 en poder de los productores </t>
    </r>
    <r>
      <rPr>
        <b/>
        <sz val="8"/>
        <color theme="1"/>
        <rFont val="Arial"/>
        <family val="2"/>
      </rPr>
      <t>(1)</t>
    </r>
  </si>
  <si>
    <t>Fuente: INFOVI, extracción de 10 de enero de 2019. Elaboración de SGFHV a partir de datos de AICA. MAPA.</t>
  </si>
  <si>
    <t xml:space="preserve">CUADRO 3.0.c. SALIDAS DE VINO POR CCAA, COLOR Y PRESENTACIÓN (hl) 
LLEVADAS A CABO POR ALMACENISTAS 
DE 1 DE AGOSTO DE 2018 A 30 NOVIEMBRE 2018 </t>
  </si>
  <si>
    <t>Fuente: INFOVI, extracción de 10 de enero de 2019. Elaboración de SGFHV a partir de datos de AICA. MAPAMA.</t>
  </si>
  <si>
    <t>CUADRO 3.1. SALIDAS DE VINO  POR CCAA, CATEGORÍA Y COLOR (hl) DE 1 DE AGOSTO DE 2018 A 30 DE NOVIEMBRE DE 2018</t>
  </si>
  <si>
    <t xml:space="preserve">CUADRO 3.1.a. SALIDAS DE VINO POR CCAA, CATEGORÍA Y COLOR (hl) 
LLEVADAS A CABO POR PRODUCTORES CON PRODUCCIÓN MEDIA ≥ 1000 HL DE 1 DE AGOSTO DE 2018 A 30 DE NOVIEMBRE DE 2018 </t>
  </si>
  <si>
    <t xml:space="preserve">CUADRO 3.1.b. SALIDAS DE VINO POR CCAA, CATEGORÍA Y COLOR (hl) 
LLEVADAS A CABO  POR PRODUCTORES CON PRODUCCIÓN MEDIA &lt;1000 HL DE 1 DE AGOSTO DE 2018 A 30 DE NOVIEMBRE DE 2018 </t>
  </si>
  <si>
    <t xml:space="preserve">CUADRO 3.1.c. SALIDAS DE VINO POR CCAA, CATEGORÍA Y COLOR (hl) 
LLEVADAS A CABO  POR ALMACENISTAS DE 1 DE AGOSTO DE 2018 A 30 DE NOVIEMBRE DE 2018 </t>
  </si>
  <si>
    <t>CUADRO 4.1. EXPORTACIONES DE VINO POR CCAA, COLOR Y PRESENTACIÓN (hl) 
DE 1 DE AGOSTO DE 2018 A 30 DE NOVIEMBRE DE 2018</t>
  </si>
  <si>
    <t xml:space="preserve">CUADRO 4.1.a. EXPORTACIONES DE VINO POR CCAA, COLOR Y PRESENTACIÓN (hl)  
LLEVADAS A CABO POR PRODUCTORES CON PRODUCCIÓN MEDIA ≥ 1000 HL
DE 1 DE AGOSTO DE 2018 A 30 DE NOVIEMBRE DE 2018 </t>
  </si>
  <si>
    <t xml:space="preserve">CUADRO 4.1.b. EXPORTACIONES DE VINO POR CCAA, COLOR Y PRESENTACIÓN (hl) 
LLEVADAS A CABO POR PRODUCTORES CON PRODUCCIÓN MEDIA &lt;1000 HL  
DE 1 DE AGOSTO DE 2018 A 30 DE NOVIEMBRE DE 2018 </t>
  </si>
  <si>
    <t xml:space="preserve">CUADRO 4.1.c. EXPORTACIONES DE VINO POR CCAA, COLOR Y PRESENTACIÓN (hl) 
LLEVADAS A CABO POR ALMACENISTAS 
DE 1 DE AGOSTO DE 2018 A 30 DE NOVIEMBRE DE 2018 </t>
  </si>
  <si>
    <t>CUADRO 4.2. EXPORTACIONES DE VINO  POR CCAA, CATEGORÍA Y COLOR (hl) DE 1 DE AGOSTO DE 2018 A 30 DE NOVIEMBRE DE 2018</t>
  </si>
  <si>
    <t xml:space="preserve">CUADRO 4.2.a. EXPORTACIONES DE VINO POR CCAA, CATEGORÍA Y COLOR (hl) 
LLEVADAS A CABO POR PRODUCTORES CON PRODUCCIÓN MEDIA ≥ 1000 HL DE 1 DE AGOSTO DE 2018 A 30 DE NOVIEMBRE DE 2018 </t>
  </si>
  <si>
    <t>CUADRO 4.2.b. EXPORTACIONES DE VINO POR CCAA, CATEGORÍA Y COLOR (hl) 
LLEVADAS A CABO  POR PRODUCTORES CON PRODUCCIÓN MEDIA &lt;1000 HL DE 1 DE AGOSTO DE 2018 A 30 DE NOVIEMBRE DE 2018</t>
  </si>
  <si>
    <t xml:space="preserve">CUADRO 4.2.c. EXPORTACIONES DE VINO POR CCAA, CATEGORÍA Y COLOR (hl) 
LLEVADAS A CABO  POR ALMACENISTAS DE 1 DE AGOSTO DE 2018 A 30 DE NOVIEMBRE DE 2018 </t>
  </si>
  <si>
    <t>NOTA Incluye las existencias declaradas por los productores de producción media de las últimas campañas ≥ 1.000 Hl y los de &lt; 1.000 hl, así como por los almacenistas</t>
  </si>
  <si>
    <t xml:space="preserve">CUADRO 5.1. SALIDAS INTERIORES DE VINO POR CCAA, COLOR Y PRESENTACIÓN (hl) 
DE 1 DE AGOSTO DE 2018 A 30 DE NOVIEMBRE DE 2018 </t>
  </si>
  <si>
    <t xml:space="preserve">CUADRO 5.1.a. SALIDAS INTERIORES DE VINO POR CCAA, COLOR Y PRESENTACIÓN (hl)  
LLEVADAS A CABO POR PRODUCTORES CON PRODUCCIÓN MEDIA ≥ 1000 HL
DE 1 DE AGOSTO DE 2018 A 30 DE NOVIEMBRE DE 2018 </t>
  </si>
  <si>
    <t xml:space="preserve">CUADRO 5.1.b. SALIDAS INTERIORES DE VINO POR CCAA, COLOR Y PRESENTACIÓN (hl) 
LLEVADAS A CABO POR PRODUCTORES CON PRODUCCIÓN MEDIA &lt;1000 HL  
DE 1 DE AGOSTO DE 2018 A 30 DE NOVIEMBRE DE 2018 </t>
  </si>
  <si>
    <t xml:space="preserve">CUADRO 5.1.c. EXPORTACIONES DE VINO POR CCAA, COLOR Y PRESENTACIÓN (hl) 
LLEVADAS A CABO POR ALMACENISTAS 
DE 1 DE AGOSTO DE 2018 A 30 DE NOVIEMBRE DE 2018 </t>
  </si>
  <si>
    <t>CUADRO 5.2. SALIDAS INTERIORES DE VINO  POR CCAA, CATEGORÍA Y COLOR (hl) DE 1 DE AGOSTO DE 2018 A 30 DE NOVIEMBRE DE 2018</t>
  </si>
  <si>
    <t xml:space="preserve">CUADRO 5.2.a. SALIDAS INTERIORES DE VINO POR CCAA, CATEGORÍA Y COLOR (hl) 
LLEVADAS A CABO POR PRODUCTORES CON PRODUCCIÓN MEDIA ≥ 1000 HL DE 1 DE AGOSTO DE 2018 A 30 DE NOVIEMBRE DE 2018 </t>
  </si>
  <si>
    <t xml:space="preserve">CUADRO 5.2.b. SALIDAS INTERIORES DE VINO POR CCAA, CATEGORÍA Y COLOR (hl) 
LLEVADAS A CABO  POR PRODUCTORES CON PRODUCCIÓN MEDIA &lt;1000 HL DE 1 DE AGOSTO DE 2018 A 30 DE NOVIEMBRE DE 2018 </t>
  </si>
  <si>
    <t xml:space="preserve">CUADRO 5.2.c. SALIDAS INTERIORES DE VINO POR CCAA, CATEGORÍA Y COLOR (hl) 
LLEVADAS A CABO  POR ALMACENISTAS DE 1 DE AGOSTO DE 2018 A 30 DE NOVIEMBRE DE 2018 </t>
  </si>
  <si>
    <t>CUADRO  6.1. EXISTENCIAS DE VINO A 30 DE NOVIEMBRE DE 2018 POR CCAA, CATEGORÍA Y COLOR (hl)</t>
  </si>
  <si>
    <t>CUADRO  6.1.a. EXISTENCIAS DE VINO A 30 DE NOVIEMBRE DE 2018 POR CCAA, CATEGORÍA Y COLOR EN PODER DE PRODUCTORES DE PRODUCCIÓN MEDIA ≥ 1000 HL (hl)</t>
  </si>
  <si>
    <t>CUADRO  6.1.b. EXISTENCIAS DE VINO A 30 DE NOVIEMBRE DE 2018 POR CCAA, CATEGORÍA Y COLOR EN PODER DE PRODUCTORES DE PRODUCCIÓN MEDIA &lt;1000 HL (hl)</t>
  </si>
  <si>
    <t>CUADRO  6.1.c. EXISTENCIAS DE VINO A 30 DE NOVIEMBRE DE 2018 POR CCAA, CATEGORÍA Y COLOR EN PODER DE ALMACENISTAS (hl)</t>
  </si>
  <si>
    <t>VINO</t>
  </si>
  <si>
    <t>MOSTO SIN CONCENTRAR</t>
  </si>
  <si>
    <t>TOTAL EXISTENCIAS
 VINO</t>
  </si>
  <si>
    <t>TOTAL EXISTENCIAS
MOSTO SC</t>
  </si>
  <si>
    <t>TOTAL EXISTENCIAS
 VINO Y MOSTO SC</t>
  </si>
  <si>
    <t>Otros productos</t>
  </si>
  <si>
    <t>CUADRO 6. EXISTENCIAS DE VINO Y MOSTO A 30 DE NOVIEMBRE DE 2018 POR CCAA, COLOR Y PRESENTACIÓN (hl)</t>
  </si>
  <si>
    <r>
      <t xml:space="preserve">CUADRO 6.a. EXISTENCIAS DE VINO Y MOSTO A 30 DE NOVIEMBRE DE 2018 POR CCAA, COLOR Y PRESENTACIÓN (hl) 
EN PODER DE PRODUCTORES CON PRODUCCIÓN MEDIA </t>
    </r>
    <r>
      <rPr>
        <b/>
        <sz val="12"/>
        <color theme="1"/>
        <rFont val="Calibri"/>
        <family val="2"/>
      </rPr>
      <t xml:space="preserve">≥ </t>
    </r>
    <r>
      <rPr>
        <b/>
        <sz val="12"/>
        <color theme="1"/>
        <rFont val="Arial"/>
        <family val="2"/>
      </rPr>
      <t>1000 HL</t>
    </r>
  </si>
  <si>
    <t>CUADRO 6.b. EXISTENCIAS DE VINO Y MOSTO A 30 DE NOVIEMBRE DE 2018 POR CCAA, COLOR Y PRESENTACIÓN (hl) 
EN PODER DE PRODUCTORES CON PRODUCCIÓN MEDIA &lt;1000 HL</t>
  </si>
  <si>
    <t>CUADRO 6.c EXISTENCIAS DE VINO Y MOSTO A 30 DE NOVIEMBRE DE 2018 POR CCAA, COLOR Y PRESENTACIÓN (hl) 
EN PODER DE ALMACENISTAS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</si>
</sst>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_ ;\-#,##0\ "/>
    <numFmt numFmtId="165" formatCode="_-* #,##0\ _€_-;\-* #,##0\ _€_-;_-* &quot;-&quot;??\ _€_-;_-@_-"/>
    <numFmt numFmtId="166" formatCode="_(\$* #,##0_);_(\$* \(#,##0\);_(\$* &quot;-&quot;_);_(@_)"/>
  </numFmts>
  <fonts count="23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b/>
      <sz val="12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CC99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166" fontId="3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194">
    <xf numFmtId="0" fontId="0" fillId="0" borderId="0" xfId="0"/>
    <xf numFmtId="0" fontId="6" fillId="0" borderId="0" xfId="0" applyFont="1"/>
    <xf numFmtId="0" fontId="4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164" fontId="0" fillId="0" borderId="0" xfId="0" applyNumberFormat="1"/>
    <xf numFmtId="0" fontId="9" fillId="0" borderId="0" xfId="0" applyFont="1"/>
    <xf numFmtId="165" fontId="0" fillId="0" borderId="0" xfId="0" applyNumberFormat="1"/>
    <xf numFmtId="0" fontId="7" fillId="6" borderId="24" xfId="0" applyNumberFormat="1" applyFont="1" applyFill="1" applyBorder="1" applyAlignment="1">
      <alignment horizontal="center" vertical="center"/>
    </xf>
    <xf numFmtId="0" fontId="7" fillId="4" borderId="15" xfId="0" applyNumberFormat="1" applyFont="1" applyFill="1" applyBorder="1" applyAlignment="1">
      <alignment horizontal="center" vertical="center"/>
    </xf>
    <xf numFmtId="0" fontId="7" fillId="5" borderId="37" xfId="0" applyNumberFormat="1" applyFont="1" applyFill="1" applyBorder="1" applyAlignment="1">
      <alignment horizontal="center" vertical="center"/>
    </xf>
    <xf numFmtId="0" fontId="8" fillId="3" borderId="13" xfId="0" applyNumberFormat="1" applyFont="1" applyFill="1" applyBorder="1" applyAlignment="1">
      <alignment vertical="center"/>
    </xf>
    <xf numFmtId="3" fontId="8" fillId="7" borderId="38" xfId="0" applyNumberFormat="1" applyFont="1" applyFill="1" applyBorder="1" applyAlignment="1">
      <alignment vertical="center"/>
    </xf>
    <xf numFmtId="3" fontId="8" fillId="6" borderId="39" xfId="0" applyNumberFormat="1" applyFont="1" applyFill="1" applyBorder="1" applyAlignment="1">
      <alignment vertical="center"/>
    </xf>
    <xf numFmtId="3" fontId="8" fillId="7" borderId="6" xfId="0" applyNumberFormat="1" applyFont="1" applyFill="1" applyBorder="1" applyAlignment="1">
      <alignment vertical="center"/>
    </xf>
    <xf numFmtId="3" fontId="8" fillId="6" borderId="23" xfId="0" applyNumberFormat="1" applyFont="1" applyFill="1" applyBorder="1" applyAlignment="1">
      <alignment vertical="center"/>
    </xf>
    <xf numFmtId="3" fontId="8" fillId="7" borderId="4" xfId="0" applyNumberFormat="1" applyFont="1" applyFill="1" applyBorder="1" applyAlignment="1">
      <alignment vertical="center"/>
    </xf>
    <xf numFmtId="3" fontId="8" fillId="6" borderId="40" xfId="0" applyNumberFormat="1" applyFont="1" applyFill="1" applyBorder="1" applyAlignment="1">
      <alignment vertical="center"/>
    </xf>
    <xf numFmtId="0" fontId="7" fillId="3" borderId="1" xfId="0" applyNumberFormat="1" applyFont="1" applyFill="1" applyBorder="1" applyAlignment="1">
      <alignment vertical="center" wrapText="1"/>
    </xf>
    <xf numFmtId="3" fontId="7" fillId="4" borderId="41" xfId="0" applyNumberFormat="1" applyFont="1" applyFill="1" applyBorder="1" applyAlignment="1">
      <alignment vertical="center" wrapText="1"/>
    </xf>
    <xf numFmtId="3" fontId="7" fillId="5" borderId="41" xfId="0" applyNumberFormat="1" applyFont="1" applyFill="1" applyBorder="1" applyAlignment="1">
      <alignment vertical="center" wrapText="1"/>
    </xf>
    <xf numFmtId="3" fontId="7" fillId="6" borderId="42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3" fontId="8" fillId="7" borderId="11" xfId="0" applyNumberFormat="1" applyFont="1" applyFill="1" applyBorder="1" applyAlignment="1">
      <alignment vertical="center"/>
    </xf>
    <xf numFmtId="3" fontId="8" fillId="7" borderId="7" xfId="0" applyNumberFormat="1" applyFont="1" applyFill="1" applyBorder="1" applyAlignment="1">
      <alignment vertical="center"/>
    </xf>
    <xf numFmtId="3" fontId="8" fillId="7" borderId="26" xfId="0" applyNumberFormat="1" applyFont="1" applyFill="1" applyBorder="1" applyAlignment="1">
      <alignment vertical="center"/>
    </xf>
    <xf numFmtId="0" fontId="7" fillId="4" borderId="45" xfId="0" applyNumberFormat="1" applyFont="1" applyFill="1" applyBorder="1" applyAlignment="1">
      <alignment horizontal="center" vertical="center"/>
    </xf>
    <xf numFmtId="0" fontId="7" fillId="4" borderId="46" xfId="0" applyNumberFormat="1" applyFont="1" applyFill="1" applyBorder="1" applyAlignment="1">
      <alignment horizontal="center" vertical="center"/>
    </xf>
    <xf numFmtId="0" fontId="7" fillId="5" borderId="47" xfId="0" applyNumberFormat="1" applyFont="1" applyFill="1" applyBorder="1" applyAlignment="1">
      <alignment horizontal="center" vertical="center"/>
    </xf>
    <xf numFmtId="0" fontId="7" fillId="5" borderId="48" xfId="0" applyNumberFormat="1" applyFont="1" applyFill="1" applyBorder="1" applyAlignment="1">
      <alignment horizontal="center" vertical="center"/>
    </xf>
    <xf numFmtId="3" fontId="8" fillId="7" borderId="23" xfId="0" applyNumberFormat="1" applyFont="1" applyFill="1" applyBorder="1" applyAlignment="1">
      <alignment vertical="center"/>
    </xf>
    <xf numFmtId="3" fontId="8" fillId="7" borderId="19" xfId="0" applyNumberFormat="1" applyFont="1" applyFill="1" applyBorder="1" applyAlignment="1">
      <alignment vertical="center"/>
    </xf>
    <xf numFmtId="3" fontId="8" fillId="7" borderId="40" xfId="0" applyNumberFormat="1" applyFont="1" applyFill="1" applyBorder="1" applyAlignment="1">
      <alignment vertical="center"/>
    </xf>
    <xf numFmtId="3" fontId="7" fillId="6" borderId="30" xfId="0" applyNumberFormat="1" applyFont="1" applyFill="1" applyBorder="1" applyAlignment="1">
      <alignment vertical="center" wrapText="1"/>
    </xf>
    <xf numFmtId="3" fontId="8" fillId="6" borderId="31" xfId="0" applyNumberFormat="1" applyFont="1" applyFill="1" applyBorder="1" applyAlignment="1">
      <alignment vertical="center"/>
    </xf>
    <xf numFmtId="3" fontId="8" fillId="6" borderId="10" xfId="0" applyNumberFormat="1" applyFont="1" applyFill="1" applyBorder="1" applyAlignment="1">
      <alignment vertical="center"/>
    </xf>
    <xf numFmtId="3" fontId="8" fillId="6" borderId="5" xfId="0" applyNumberFormat="1" applyFont="1" applyFill="1" applyBorder="1" applyAlignment="1">
      <alignment vertical="center"/>
    </xf>
    <xf numFmtId="3" fontId="8" fillId="7" borderId="3" xfId="0" applyNumberFormat="1" applyFont="1" applyFill="1" applyBorder="1" applyAlignment="1">
      <alignment vertical="center"/>
    </xf>
    <xf numFmtId="3" fontId="8" fillId="7" borderId="9" xfId="0" applyNumberFormat="1" applyFont="1" applyFill="1" applyBorder="1" applyAlignment="1">
      <alignment vertical="center"/>
    </xf>
    <xf numFmtId="3" fontId="7" fillId="4" borderId="2" xfId="0" applyNumberFormat="1" applyFont="1" applyFill="1" applyBorder="1" applyAlignment="1">
      <alignment horizontal="right" vertical="center"/>
    </xf>
    <xf numFmtId="3" fontId="7" fillId="5" borderId="41" xfId="0" applyNumberFormat="1" applyFont="1" applyFill="1" applyBorder="1" applyAlignment="1">
      <alignment horizontal="right" vertical="center"/>
    </xf>
    <xf numFmtId="3" fontId="7" fillId="5" borderId="42" xfId="0" applyNumberFormat="1" applyFont="1" applyFill="1" applyBorder="1" applyAlignment="1">
      <alignment horizontal="right" vertical="center"/>
    </xf>
    <xf numFmtId="3" fontId="7" fillId="5" borderId="43" xfId="0" applyNumberFormat="1" applyFont="1" applyFill="1" applyBorder="1" applyAlignment="1">
      <alignment vertical="center" wrapText="1"/>
    </xf>
    <xf numFmtId="0" fontId="7" fillId="6" borderId="1" xfId="0" applyNumberFormat="1" applyFont="1" applyFill="1" applyBorder="1" applyAlignment="1">
      <alignment horizontal="center" vertical="center"/>
    </xf>
    <xf numFmtId="3" fontId="8" fillId="6" borderId="50" xfId="0" applyNumberFormat="1" applyFont="1" applyFill="1" applyBorder="1" applyAlignment="1">
      <alignment vertical="center"/>
    </xf>
    <xf numFmtId="3" fontId="8" fillId="6" borderId="3" xfId="0" applyNumberFormat="1" applyFont="1" applyFill="1" applyBorder="1" applyAlignment="1">
      <alignment vertical="center"/>
    </xf>
    <xf numFmtId="3" fontId="8" fillId="6" borderId="9" xfId="0" applyNumberFormat="1" applyFont="1" applyFill="1" applyBorder="1" applyAlignment="1">
      <alignment vertical="center"/>
    </xf>
    <xf numFmtId="3" fontId="7" fillId="6" borderId="1" xfId="0" applyNumberFormat="1" applyFont="1" applyFill="1" applyBorder="1" applyAlignment="1">
      <alignment vertical="center" wrapText="1"/>
    </xf>
    <xf numFmtId="3" fontId="8" fillId="6" borderId="49" xfId="0" applyNumberFormat="1" applyFont="1" applyFill="1" applyBorder="1" applyAlignment="1">
      <alignment vertical="center"/>
    </xf>
    <xf numFmtId="3" fontId="7" fillId="6" borderId="1" xfId="0" applyNumberFormat="1" applyFont="1" applyFill="1" applyBorder="1" applyAlignment="1">
      <alignment vertical="center"/>
    </xf>
    <xf numFmtId="0" fontId="7" fillId="5" borderId="51" xfId="0" applyNumberFormat="1" applyFont="1" applyFill="1" applyBorder="1" applyAlignment="1">
      <alignment horizontal="center" vertical="center"/>
    </xf>
    <xf numFmtId="0" fontId="7" fillId="5" borderId="24" xfId="0" applyNumberFormat="1" applyFont="1" applyFill="1" applyBorder="1" applyAlignment="1">
      <alignment horizontal="center" vertical="center"/>
    </xf>
    <xf numFmtId="3" fontId="8" fillId="7" borderId="52" xfId="0" applyNumberFormat="1" applyFont="1" applyFill="1" applyBorder="1" applyAlignment="1">
      <alignment vertical="center"/>
    </xf>
    <xf numFmtId="3" fontId="8" fillId="7" borderId="39" xfId="0" applyNumberFormat="1" applyFont="1" applyFill="1" applyBorder="1" applyAlignment="1">
      <alignment vertical="center"/>
    </xf>
    <xf numFmtId="3" fontId="8" fillId="7" borderId="12" xfId="0" applyNumberFormat="1" applyFont="1" applyFill="1" applyBorder="1" applyAlignment="1">
      <alignment vertical="center"/>
    </xf>
    <xf numFmtId="3" fontId="8" fillId="7" borderId="8" xfId="0" applyNumberFormat="1" applyFont="1" applyFill="1" applyBorder="1" applyAlignment="1">
      <alignment vertical="center"/>
    </xf>
    <xf numFmtId="3" fontId="7" fillId="4" borderId="2" xfId="0" applyNumberFormat="1" applyFont="1" applyFill="1" applyBorder="1" applyAlignment="1">
      <alignment vertical="center" wrapText="1"/>
    </xf>
    <xf numFmtId="3" fontId="7" fillId="5" borderId="42" xfId="0" applyNumberFormat="1" applyFont="1" applyFill="1" applyBorder="1" applyAlignment="1">
      <alignment vertical="center" wrapText="1"/>
    </xf>
    <xf numFmtId="3" fontId="7" fillId="4" borderId="43" xfId="0" applyNumberFormat="1" applyFont="1" applyFill="1" applyBorder="1" applyAlignment="1">
      <alignment vertical="center" wrapText="1"/>
    </xf>
    <xf numFmtId="0" fontId="7" fillId="5" borderId="1" xfId="0" applyNumberFormat="1" applyFont="1" applyFill="1" applyBorder="1" applyAlignment="1">
      <alignment horizontal="center" vertical="center"/>
    </xf>
    <xf numFmtId="3" fontId="8" fillId="7" borderId="50" xfId="0" applyNumberFormat="1" applyFont="1" applyFill="1" applyBorder="1" applyAlignment="1">
      <alignment vertical="center"/>
    </xf>
    <xf numFmtId="3" fontId="7" fillId="5" borderId="1" xfId="0" applyNumberFormat="1" applyFont="1" applyFill="1" applyBorder="1" applyAlignment="1">
      <alignment vertical="center" wrapText="1"/>
    </xf>
    <xf numFmtId="3" fontId="0" fillId="0" borderId="27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32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7" fillId="4" borderId="28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7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/>
    <xf numFmtId="3" fontId="0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/>
    </xf>
    <xf numFmtId="0" fontId="9" fillId="0" borderId="0" xfId="0" applyFont="1" applyFill="1" applyBorder="1"/>
    <xf numFmtId="0" fontId="0" fillId="0" borderId="0" xfId="0" applyFill="1" applyBorder="1" applyAlignment="1"/>
    <xf numFmtId="0" fontId="6" fillId="0" borderId="0" xfId="0" applyFont="1" applyFill="1" applyBorder="1"/>
    <xf numFmtId="0" fontId="1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8" fillId="0" borderId="0" xfId="0" applyNumberFormat="1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3" fontId="0" fillId="0" borderId="0" xfId="0" applyNumberFormat="1"/>
    <xf numFmtId="0" fontId="20" fillId="8" borderId="53" xfId="0" applyFont="1" applyFill="1" applyBorder="1" applyAlignment="1">
      <alignment horizontal="center"/>
    </xf>
    <xf numFmtId="0" fontId="20" fillId="8" borderId="0" xfId="0" applyFont="1" applyFill="1" applyBorder="1" applyAlignment="1">
      <alignment horizontal="center"/>
    </xf>
    <xf numFmtId="0" fontId="0" fillId="0" borderId="22" xfId="0" applyBorder="1"/>
    <xf numFmtId="0" fontId="0" fillId="0" borderId="54" xfId="0" applyBorder="1"/>
    <xf numFmtId="0" fontId="0" fillId="0" borderId="0" xfId="0" applyBorder="1"/>
    <xf numFmtId="0" fontId="21" fillId="9" borderId="55" xfId="0" applyFont="1" applyFill="1" applyBorder="1"/>
    <xf numFmtId="3" fontId="21" fillId="9" borderId="12" xfId="0" applyNumberFormat="1" applyFont="1" applyFill="1" applyBorder="1"/>
    <xf numFmtId="3" fontId="21" fillId="9" borderId="6" xfId="0" applyNumberFormat="1" applyFont="1" applyFill="1" applyBorder="1"/>
    <xf numFmtId="3" fontId="21" fillId="9" borderId="11" xfId="0" applyNumberFormat="1" applyFont="1" applyFill="1" applyBorder="1"/>
    <xf numFmtId="0" fontId="21" fillId="9" borderId="3" xfId="0" applyFont="1" applyFill="1" applyBorder="1"/>
    <xf numFmtId="0" fontId="21" fillId="9" borderId="9" xfId="0" applyFont="1" applyFill="1" applyBorder="1"/>
    <xf numFmtId="3" fontId="21" fillId="9" borderId="8" xfId="0" applyNumberFormat="1" applyFont="1" applyFill="1" applyBorder="1"/>
    <xf numFmtId="3" fontId="21" fillId="9" borderId="4" xfId="0" applyNumberFormat="1" applyFont="1" applyFill="1" applyBorder="1"/>
    <xf numFmtId="3" fontId="21" fillId="9" borderId="7" xfId="0" applyNumberFormat="1" applyFont="1" applyFill="1" applyBorder="1"/>
    <xf numFmtId="0" fontId="14" fillId="2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14" fillId="2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3" fontId="5" fillId="0" borderId="35" xfId="0" applyNumberFormat="1" applyFont="1" applyFill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3" fontId="5" fillId="0" borderId="20" xfId="0" applyNumberFormat="1" applyFont="1" applyFill="1" applyBorder="1" applyAlignment="1">
      <alignment vertical="center" wrapText="1"/>
    </xf>
    <xf numFmtId="0" fontId="5" fillId="0" borderId="19" xfId="0" applyFont="1" applyBorder="1" applyAlignment="1"/>
    <xf numFmtId="3" fontId="5" fillId="0" borderId="12" xfId="0" applyNumberFormat="1" applyFont="1" applyFill="1" applyBorder="1" applyAlignment="1">
      <alignment vertical="center" wrapText="1"/>
    </xf>
    <xf numFmtId="0" fontId="5" fillId="0" borderId="23" xfId="0" applyFont="1" applyBorder="1" applyAlignment="1"/>
    <xf numFmtId="3" fontId="5" fillId="0" borderId="15" xfId="0" applyNumberFormat="1" applyFont="1" applyFill="1" applyBorder="1" applyAlignment="1">
      <alignment vertical="center" wrapText="1"/>
    </xf>
    <xf numFmtId="0" fontId="5" fillId="0" borderId="24" xfId="0" applyFont="1" applyBorder="1" applyAlignment="1"/>
    <xf numFmtId="3" fontId="5" fillId="0" borderId="28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0" fontId="0" fillId="0" borderId="0" xfId="0" applyAlignment="1"/>
    <xf numFmtId="0" fontId="7" fillId="3" borderId="18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22" xfId="0" applyNumberFormat="1" applyFont="1" applyFill="1" applyBorder="1" applyAlignment="1">
      <alignment horizontal="center" vertical="center" wrapText="1"/>
    </xf>
    <xf numFmtId="0" fontId="7" fillId="3" borderId="33" xfId="0" applyNumberFormat="1" applyFont="1" applyFill="1" applyBorder="1" applyAlignment="1">
      <alignment horizontal="center" vertical="center" wrapText="1"/>
    </xf>
    <xf numFmtId="0" fontId="7" fillId="3" borderId="17" xfId="0" applyNumberFormat="1" applyFont="1" applyFill="1" applyBorder="1" applyAlignment="1">
      <alignment horizontal="center" vertical="center" wrapText="1"/>
    </xf>
    <xf numFmtId="0" fontId="7" fillId="3" borderId="34" xfId="0" applyNumberFormat="1" applyFont="1" applyFill="1" applyBorder="1" applyAlignment="1">
      <alignment horizontal="center" vertical="center" wrapText="1"/>
    </xf>
    <xf numFmtId="0" fontId="18" fillId="3" borderId="22" xfId="0" applyNumberFormat="1" applyFont="1" applyFill="1" applyBorder="1" applyAlignment="1">
      <alignment horizontal="center" vertical="center" wrapText="1"/>
    </xf>
    <xf numFmtId="0" fontId="18" fillId="3" borderId="21" xfId="0" applyNumberFormat="1" applyFont="1" applyFill="1" applyBorder="1" applyAlignment="1">
      <alignment horizontal="center" vertical="center" wrapText="1"/>
    </xf>
    <xf numFmtId="0" fontId="18" fillId="3" borderId="17" xfId="0" applyNumberFormat="1" applyFont="1" applyFill="1" applyBorder="1" applyAlignment="1">
      <alignment horizontal="center" vertical="center" wrapText="1"/>
    </xf>
    <xf numFmtId="0" fontId="18" fillId="3" borderId="31" xfId="0" applyNumberFormat="1" applyFont="1" applyFill="1" applyBorder="1" applyAlignment="1">
      <alignment horizontal="center" vertical="center" wrapText="1"/>
    </xf>
    <xf numFmtId="0" fontId="7" fillId="6" borderId="18" xfId="0" applyNumberFormat="1" applyFont="1" applyFill="1" applyBorder="1" applyAlignment="1">
      <alignment horizontal="center" vertical="center" wrapText="1"/>
    </xf>
    <xf numFmtId="0" fontId="7" fillId="6" borderId="13" xfId="0" applyNumberFormat="1" applyFont="1" applyFill="1" applyBorder="1" applyAlignment="1">
      <alignment horizontal="center" vertical="center"/>
    </xf>
    <xf numFmtId="0" fontId="7" fillId="6" borderId="14" xfId="0" applyNumberFormat="1" applyFont="1" applyFill="1" applyBorder="1" applyAlignment="1">
      <alignment horizontal="center" vertical="center"/>
    </xf>
    <xf numFmtId="0" fontId="7" fillId="6" borderId="13" xfId="0" applyNumberFormat="1" applyFont="1" applyFill="1" applyBorder="1" applyAlignment="1">
      <alignment horizontal="center" vertical="center" wrapText="1"/>
    </xf>
    <xf numFmtId="0" fontId="7" fillId="6" borderId="14" xfId="0" applyNumberFormat="1" applyFont="1" applyFill="1" applyBorder="1" applyAlignment="1">
      <alignment horizontal="center" vertical="center" wrapText="1"/>
    </xf>
    <xf numFmtId="0" fontId="7" fillId="3" borderId="21" xfId="0" applyNumberFormat="1" applyFont="1" applyFill="1" applyBorder="1" applyAlignment="1">
      <alignment horizontal="center" vertical="center" wrapText="1"/>
    </xf>
    <xf numFmtId="0" fontId="7" fillId="3" borderId="31" xfId="0" applyNumberFormat="1" applyFont="1" applyFill="1" applyBorder="1" applyAlignment="1">
      <alignment horizontal="center" vertical="center" wrapText="1"/>
    </xf>
    <xf numFmtId="3" fontId="7" fillId="3" borderId="22" xfId="0" applyNumberFormat="1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vertical="center" wrapText="1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7" fillId="3" borderId="18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horizontal="center" vertical="center"/>
    </xf>
    <xf numFmtId="0" fontId="7" fillId="3" borderId="14" xfId="0" applyNumberFormat="1" applyFont="1" applyFill="1" applyBorder="1" applyAlignment="1">
      <alignment horizontal="center" vertical="center"/>
    </xf>
    <xf numFmtId="0" fontId="7" fillId="3" borderId="28" xfId="0" applyNumberFormat="1" applyFont="1" applyFill="1" applyBorder="1" applyAlignment="1">
      <alignment horizontal="center" vertical="center"/>
    </xf>
    <xf numFmtId="0" fontId="7" fillId="3" borderId="29" xfId="0" applyNumberFormat="1" applyFont="1" applyFill="1" applyBorder="1" applyAlignment="1">
      <alignment horizontal="center" vertical="center"/>
    </xf>
    <xf numFmtId="0" fontId="7" fillId="3" borderId="30" xfId="0" applyNumberFormat="1" applyFont="1" applyFill="1" applyBorder="1" applyAlignment="1">
      <alignment horizontal="center" vertical="center"/>
    </xf>
    <xf numFmtId="0" fontId="7" fillId="4" borderId="28" xfId="0" applyNumberFormat="1" applyFont="1" applyFill="1" applyBorder="1" applyAlignment="1">
      <alignment horizontal="center" vertical="center"/>
    </xf>
    <xf numFmtId="0" fontId="7" fillId="4" borderId="44" xfId="0" applyNumberFormat="1" applyFont="1" applyFill="1" applyBorder="1" applyAlignment="1">
      <alignment horizontal="center" vertical="center"/>
    </xf>
    <xf numFmtId="0" fontId="7" fillId="5" borderId="43" xfId="0" applyNumberFormat="1" applyFont="1" applyFill="1" applyBorder="1" applyAlignment="1">
      <alignment horizontal="center" vertical="center"/>
    </xf>
    <xf numFmtId="0" fontId="7" fillId="5" borderId="44" xfId="0" applyNumberFormat="1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top" wrapText="1"/>
    </xf>
    <xf numFmtId="0" fontId="11" fillId="2" borderId="29" xfId="0" applyFont="1" applyFill="1" applyBorder="1" applyAlignment="1">
      <alignment horizontal="center" vertical="top" wrapText="1"/>
    </xf>
    <xf numFmtId="0" fontId="12" fillId="2" borderId="29" xfId="0" applyFont="1" applyFill="1" applyBorder="1" applyAlignment="1">
      <alignment vertical="top" wrapText="1"/>
    </xf>
    <xf numFmtId="0" fontId="10" fillId="0" borderId="29" xfId="0" applyFont="1" applyBorder="1" applyAlignment="1">
      <alignment vertical="top"/>
    </xf>
    <xf numFmtId="0" fontId="10" fillId="0" borderId="30" xfId="0" applyFont="1" applyBorder="1" applyAlignment="1">
      <alignment vertical="top"/>
    </xf>
    <xf numFmtId="0" fontId="12" fillId="2" borderId="30" xfId="0" applyFont="1" applyFill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7" fillId="3" borderId="28" xfId="0" applyNumberFormat="1" applyFont="1" applyFill="1" applyBorder="1" applyAlignment="1">
      <alignment horizontal="center" vertical="center" wrapText="1"/>
    </xf>
    <xf numFmtId="0" fontId="7" fillId="3" borderId="30" xfId="0" applyNumberFormat="1" applyFont="1" applyFill="1" applyBorder="1" applyAlignment="1">
      <alignment horizontal="center" vertical="center" wrapText="1"/>
    </xf>
    <xf numFmtId="0" fontId="7" fillId="4" borderId="18" xfId="0" applyNumberFormat="1" applyFont="1" applyFill="1" applyBorder="1" applyAlignment="1">
      <alignment horizontal="center" vertical="center"/>
    </xf>
    <xf numFmtId="0" fontId="7" fillId="5" borderId="21" xfId="0" applyNumberFormat="1" applyFont="1" applyFill="1" applyBorder="1" applyAlignment="1">
      <alignment horizontal="center" vertical="center"/>
    </xf>
    <xf numFmtId="0" fontId="7" fillId="4" borderId="14" xfId="0" applyNumberFormat="1" applyFont="1" applyFill="1" applyBorder="1" applyAlignment="1">
      <alignment horizontal="center" vertical="center"/>
    </xf>
    <xf numFmtId="0" fontId="7" fillId="5" borderId="16" xfId="0" applyNumberFormat="1" applyFont="1" applyFill="1" applyBorder="1" applyAlignment="1">
      <alignment horizontal="center" vertical="center"/>
    </xf>
    <xf numFmtId="3" fontId="8" fillId="7" borderId="56" xfId="0" applyNumberFormat="1" applyFont="1" applyFill="1" applyBorder="1" applyAlignment="1">
      <alignment vertical="center"/>
    </xf>
    <xf numFmtId="3" fontId="8" fillId="7" borderId="57" xfId="0" applyNumberFormat="1" applyFont="1" applyFill="1" applyBorder="1" applyAlignment="1">
      <alignment vertical="center"/>
    </xf>
    <xf numFmtId="3" fontId="8" fillId="7" borderId="58" xfId="0" applyNumberFormat="1" applyFont="1" applyFill="1" applyBorder="1" applyAlignment="1">
      <alignment vertical="center"/>
    </xf>
    <xf numFmtId="3" fontId="8" fillId="7" borderId="24" xfId="0" applyNumberFormat="1" applyFont="1" applyFill="1" applyBorder="1" applyAlignment="1">
      <alignment vertical="center"/>
    </xf>
    <xf numFmtId="3" fontId="21" fillId="0" borderId="6" xfId="0" applyNumberFormat="1" applyFont="1" applyFill="1" applyBorder="1"/>
    <xf numFmtId="3" fontId="21" fillId="0" borderId="11" xfId="0" applyNumberFormat="1" applyFont="1" applyFill="1" applyBorder="1"/>
    <xf numFmtId="3" fontId="7" fillId="4" borderId="44" xfId="0" applyNumberFormat="1" applyFont="1" applyFill="1" applyBorder="1" applyAlignment="1">
      <alignment horizontal="right" vertical="center"/>
    </xf>
    <xf numFmtId="0" fontId="5" fillId="0" borderId="59" xfId="0" applyFont="1" applyBorder="1" applyAlignment="1"/>
    <xf numFmtId="3" fontId="0" fillId="0" borderId="55" xfId="0" applyNumberFormat="1" applyFont="1" applyFill="1" applyBorder="1" applyAlignment="1">
      <alignment vertical="center"/>
    </xf>
    <xf numFmtId="0" fontId="5" fillId="0" borderId="11" xfId="0" applyFont="1" applyBorder="1" applyAlignment="1"/>
    <xf numFmtId="3" fontId="0" fillId="0" borderId="3" xfId="0" applyNumberFormat="1" applyFont="1" applyFill="1" applyBorder="1" applyAlignment="1">
      <alignment vertical="center"/>
    </xf>
    <xf numFmtId="0" fontId="5" fillId="0" borderId="51" xfId="0" applyFont="1" applyBorder="1" applyAlignment="1"/>
    <xf numFmtId="3" fontId="0" fillId="0" borderId="60" xfId="0" applyNumberFormat="1" applyFont="1" applyFill="1" applyBorder="1" applyAlignment="1">
      <alignment vertical="center"/>
    </xf>
    <xf numFmtId="164" fontId="13" fillId="0" borderId="0" xfId="7" applyNumberFormat="1" applyFont="1"/>
    <xf numFmtId="0" fontId="0" fillId="0" borderId="30" xfId="0" applyBorder="1" applyAlignment="1">
      <alignment vertical="center"/>
    </xf>
  </cellXfs>
  <cellStyles count="8">
    <cellStyle name="Millares" xfId="7" builtinId="3"/>
    <cellStyle name="Millares 2" xfId="4"/>
    <cellStyle name="Normal" xfId="0" builtinId="0"/>
    <cellStyle name="Normal 2" xfId="1"/>
    <cellStyle name="Normal 3" xfId="2"/>
    <cellStyle name="Normal 4" xfId="5"/>
    <cellStyle name="Normal 5" xfId="6"/>
    <cellStyle name="Porcentaje 2" xfId="3"/>
  </cellStyles>
  <dxfs count="0"/>
  <tableStyles count="0" defaultTableStyle="TableStyleMedium2" defaultPivotStyle="PivotStyleLight16"/>
  <colors>
    <mruColors>
      <color rgb="FFFFFF99"/>
      <color rgb="FFEEED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garcia/AppData/Local/Microsoft/Windows/INetCache/Content.Outlook/7EJC7C8V/C.%20AZULES%20I.%20%2010.01.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garcia/Desktop/INFOVI/2018%2011/C.%20AZULES%20I.%20%2010.01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ENTRADA UVA CAMPAÑA"/>
      <sheetName val="2.1 PROD VINO Y MOSTO CAMP 1819"/>
      <sheetName val="2.2 PROD VINO DESGLOSE CAMP1819"/>
      <sheetName val="3.1 EXP VINO CAMP1819"/>
      <sheetName val="3.2 EXP VINO CAMP1819 DESGLOSE"/>
      <sheetName val="4.1 EXISTENCIAS VINO+MOSTO 30.N"/>
      <sheetName val="4.2 EXIST VINO A 30.11 DESGLOSE"/>
      <sheetName val="VINO AMPLIADA NOV 18"/>
      <sheetName val="MOSTO AMPLIADA NOV 18"/>
      <sheetName val="uva grandes"/>
      <sheetName val="produc.mosto negativos corregi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X11">
            <v>18711</v>
          </cell>
          <cell r="Y11">
            <v>2628300</v>
          </cell>
          <cell r="Z11">
            <v>11059</v>
          </cell>
          <cell r="AA11">
            <v>39708</v>
          </cell>
          <cell r="AB11">
            <v>36868</v>
          </cell>
          <cell r="AC11">
            <v>43758</v>
          </cell>
          <cell r="AD11">
            <v>10642</v>
          </cell>
          <cell r="AE11">
            <v>2554</v>
          </cell>
          <cell r="AF11">
            <v>28624</v>
          </cell>
          <cell r="AG11">
            <v>9413</v>
          </cell>
          <cell r="AH11">
            <v>1309</v>
          </cell>
          <cell r="AI11">
            <v>3836</v>
          </cell>
          <cell r="AJ11">
            <v>26958</v>
          </cell>
          <cell r="AK11">
            <v>654879</v>
          </cell>
          <cell r="AL11">
            <v>3209</v>
          </cell>
          <cell r="AM11">
            <v>4865</v>
          </cell>
        </row>
        <row r="12">
          <cell r="X12">
            <v>1516040</v>
          </cell>
          <cell r="Y12">
            <v>152723</v>
          </cell>
          <cell r="Z12">
            <v>122731</v>
          </cell>
          <cell r="AA12">
            <v>18711</v>
          </cell>
          <cell r="AB12">
            <v>34596</v>
          </cell>
          <cell r="AC12">
            <v>4803</v>
          </cell>
          <cell r="AD12">
            <v>2216</v>
          </cell>
          <cell r="AE12">
            <v>519</v>
          </cell>
          <cell r="AF12">
            <v>152824</v>
          </cell>
          <cell r="AG12">
            <v>27381</v>
          </cell>
          <cell r="AH12">
            <v>3779</v>
          </cell>
          <cell r="AI12">
            <v>1628</v>
          </cell>
          <cell r="AJ12">
            <v>143768</v>
          </cell>
          <cell r="AK12">
            <v>18286</v>
          </cell>
          <cell r="AL12">
            <v>13909</v>
          </cell>
          <cell r="AM12">
            <v>3177</v>
          </cell>
        </row>
        <row r="13">
          <cell r="X13">
            <v>398</v>
          </cell>
          <cell r="Y13">
            <v>205</v>
          </cell>
          <cell r="Z13">
            <v>1327</v>
          </cell>
          <cell r="AA13">
            <v>1161</v>
          </cell>
          <cell r="AB13">
            <v>261</v>
          </cell>
          <cell r="AC13">
            <v>177</v>
          </cell>
          <cell r="AD13">
            <v>218</v>
          </cell>
          <cell r="AE13">
            <v>65</v>
          </cell>
          <cell r="AF13">
            <v>1498</v>
          </cell>
          <cell r="AG13">
            <v>116</v>
          </cell>
          <cell r="AH13">
            <v>194</v>
          </cell>
          <cell r="AI13">
            <v>125</v>
          </cell>
          <cell r="AJ13">
            <v>8281</v>
          </cell>
          <cell r="AK13">
            <v>2825</v>
          </cell>
          <cell r="AL13">
            <v>2711</v>
          </cell>
          <cell r="AM13">
            <v>1405</v>
          </cell>
        </row>
        <row r="14">
          <cell r="X14">
            <v>31036</v>
          </cell>
          <cell r="Y14">
            <v>10132</v>
          </cell>
          <cell r="Z14">
            <v>7517</v>
          </cell>
          <cell r="AA14">
            <v>1477</v>
          </cell>
          <cell r="AB14">
            <v>22476</v>
          </cell>
          <cell r="AC14">
            <v>7522</v>
          </cell>
          <cell r="AD14">
            <v>8819</v>
          </cell>
          <cell r="AE14">
            <v>1388</v>
          </cell>
          <cell r="AF14">
            <v>761</v>
          </cell>
          <cell r="AG14">
            <v>65</v>
          </cell>
          <cell r="AH14">
            <v>24</v>
          </cell>
          <cell r="AI14">
            <v>55</v>
          </cell>
          <cell r="AJ14">
            <v>1342</v>
          </cell>
          <cell r="AK14">
            <v>297</v>
          </cell>
          <cell r="AL14">
            <v>836</v>
          </cell>
          <cell r="AM14">
            <v>205</v>
          </cell>
        </row>
        <row r="15">
          <cell r="X15">
            <v>31732</v>
          </cell>
          <cell r="Y15">
            <v>41511</v>
          </cell>
          <cell r="Z15">
            <v>5790</v>
          </cell>
          <cell r="AA15">
            <v>5047</v>
          </cell>
          <cell r="AB15">
            <v>67</v>
          </cell>
          <cell r="AC15">
            <v>23</v>
          </cell>
          <cell r="AD15">
            <v>33</v>
          </cell>
          <cell r="AE15">
            <v>130</v>
          </cell>
          <cell r="AF15">
            <v>0</v>
          </cell>
          <cell r="AG15">
            <v>20</v>
          </cell>
          <cell r="AH15">
            <v>14</v>
          </cell>
          <cell r="AI15">
            <v>0</v>
          </cell>
          <cell r="AJ15">
            <v>2272</v>
          </cell>
          <cell r="AK15">
            <v>1139</v>
          </cell>
          <cell r="AL15">
            <v>171</v>
          </cell>
          <cell r="AM15">
            <v>136</v>
          </cell>
        </row>
        <row r="16">
          <cell r="X16">
            <v>23</v>
          </cell>
          <cell r="Y16">
            <v>0</v>
          </cell>
          <cell r="Z16">
            <v>78</v>
          </cell>
          <cell r="AA16">
            <v>13</v>
          </cell>
          <cell r="AB16">
            <v>519</v>
          </cell>
          <cell r="AC16">
            <v>143</v>
          </cell>
          <cell r="AD16">
            <v>9</v>
          </cell>
          <cell r="AE16">
            <v>1638</v>
          </cell>
          <cell r="AF16">
            <v>117</v>
          </cell>
          <cell r="AG16">
            <v>46</v>
          </cell>
          <cell r="AH16">
            <v>21</v>
          </cell>
          <cell r="AI16">
            <v>11</v>
          </cell>
          <cell r="AJ16">
            <v>2960</v>
          </cell>
          <cell r="AK16">
            <v>1642</v>
          </cell>
          <cell r="AL16">
            <v>777</v>
          </cell>
          <cell r="AM16">
            <v>271</v>
          </cell>
        </row>
        <row r="17">
          <cell r="X17">
            <v>3315230</v>
          </cell>
          <cell r="Y17">
            <v>805494</v>
          </cell>
          <cell r="Z17">
            <v>118509</v>
          </cell>
          <cell r="AA17">
            <v>32324</v>
          </cell>
          <cell r="AB17">
            <v>2691015</v>
          </cell>
          <cell r="AC17">
            <v>1549591</v>
          </cell>
          <cell r="AD17">
            <v>55322</v>
          </cell>
          <cell r="AE17">
            <v>23534</v>
          </cell>
          <cell r="AF17">
            <v>2336602</v>
          </cell>
          <cell r="AG17">
            <v>5122466</v>
          </cell>
          <cell r="AH17">
            <v>27481</v>
          </cell>
          <cell r="AI17">
            <v>19405</v>
          </cell>
          <cell r="AJ17">
            <v>4262080</v>
          </cell>
          <cell r="AK17">
            <v>5376688</v>
          </cell>
          <cell r="AL17">
            <v>73816</v>
          </cell>
          <cell r="AM17">
            <v>55095</v>
          </cell>
        </row>
        <row r="18">
          <cell r="X18">
            <v>1931672</v>
          </cell>
          <cell r="Y18">
            <v>912281</v>
          </cell>
          <cell r="Z18">
            <v>405496</v>
          </cell>
          <cell r="AA18">
            <v>63375</v>
          </cell>
          <cell r="AB18">
            <v>192833</v>
          </cell>
          <cell r="AC18">
            <v>54164</v>
          </cell>
          <cell r="AD18">
            <v>44126</v>
          </cell>
          <cell r="AE18">
            <v>8907</v>
          </cell>
          <cell r="AF18">
            <v>9888</v>
          </cell>
          <cell r="AG18">
            <v>2321</v>
          </cell>
          <cell r="AH18">
            <v>245</v>
          </cell>
          <cell r="AI18">
            <v>165</v>
          </cell>
          <cell r="AJ18">
            <v>119765</v>
          </cell>
          <cell r="AK18">
            <v>51069</v>
          </cell>
          <cell r="AL18">
            <v>14800</v>
          </cell>
          <cell r="AM18">
            <v>9526</v>
          </cell>
        </row>
        <row r="19">
          <cell r="X19">
            <v>1170952</v>
          </cell>
          <cell r="Y19">
            <v>2459937</v>
          </cell>
          <cell r="Z19">
            <v>383769</v>
          </cell>
          <cell r="AA19">
            <v>2080740</v>
          </cell>
          <cell r="AB19">
            <v>67637</v>
          </cell>
          <cell r="AC19">
            <v>31809</v>
          </cell>
          <cell r="AD19">
            <v>4859</v>
          </cell>
          <cell r="AE19">
            <v>2224</v>
          </cell>
          <cell r="AF19">
            <v>33544</v>
          </cell>
          <cell r="AG19">
            <v>57870</v>
          </cell>
          <cell r="AH19">
            <v>6148</v>
          </cell>
          <cell r="AI19">
            <v>7916</v>
          </cell>
          <cell r="AJ19">
            <v>217382</v>
          </cell>
          <cell r="AK19">
            <v>376973</v>
          </cell>
          <cell r="AL19">
            <v>44984</v>
          </cell>
          <cell r="AM19">
            <v>37644</v>
          </cell>
        </row>
        <row r="20">
          <cell r="X20">
            <v>96714</v>
          </cell>
          <cell r="Y20">
            <v>82779</v>
          </cell>
          <cell r="Z20">
            <v>11644</v>
          </cell>
          <cell r="AA20">
            <v>23816</v>
          </cell>
          <cell r="AB20">
            <v>208672</v>
          </cell>
          <cell r="AC20">
            <v>255722</v>
          </cell>
          <cell r="AD20">
            <v>9776</v>
          </cell>
          <cell r="AE20">
            <v>2164</v>
          </cell>
          <cell r="AF20">
            <v>141174</v>
          </cell>
          <cell r="AG20">
            <v>214384</v>
          </cell>
          <cell r="AH20">
            <v>2724</v>
          </cell>
          <cell r="AI20">
            <v>5834</v>
          </cell>
          <cell r="AJ20">
            <v>654997</v>
          </cell>
          <cell r="AK20">
            <v>1769611</v>
          </cell>
          <cell r="AL20">
            <v>9872</v>
          </cell>
          <cell r="AM20">
            <v>12146</v>
          </cell>
        </row>
        <row r="21">
          <cell r="X21">
            <v>139883</v>
          </cell>
          <cell r="Y21">
            <v>507466</v>
          </cell>
          <cell r="Z21">
            <v>18746</v>
          </cell>
          <cell r="AA21">
            <v>59907</v>
          </cell>
          <cell r="AB21">
            <v>733</v>
          </cell>
          <cell r="AC21">
            <v>904</v>
          </cell>
          <cell r="AD21">
            <v>404</v>
          </cell>
          <cell r="AE21">
            <v>22</v>
          </cell>
          <cell r="AF21">
            <v>9222</v>
          </cell>
          <cell r="AG21">
            <v>13491</v>
          </cell>
          <cell r="AH21">
            <v>3263</v>
          </cell>
          <cell r="AI21">
            <v>1559</v>
          </cell>
          <cell r="AJ21">
            <v>52294</v>
          </cell>
          <cell r="AK21">
            <v>35515</v>
          </cell>
          <cell r="AL21">
            <v>14918</v>
          </cell>
          <cell r="AM21">
            <v>10741</v>
          </cell>
        </row>
        <row r="22">
          <cell r="X22">
            <v>59822</v>
          </cell>
          <cell r="Y22">
            <v>10255</v>
          </cell>
          <cell r="Z22">
            <v>9899</v>
          </cell>
          <cell r="AA22">
            <v>1045</v>
          </cell>
          <cell r="AB22">
            <v>93</v>
          </cell>
          <cell r="AC22">
            <v>0</v>
          </cell>
          <cell r="AD22">
            <v>220</v>
          </cell>
          <cell r="AE22">
            <v>0</v>
          </cell>
          <cell r="AF22">
            <v>1283</v>
          </cell>
          <cell r="AG22">
            <v>0</v>
          </cell>
          <cell r="AH22">
            <v>24</v>
          </cell>
          <cell r="AI22">
            <v>0</v>
          </cell>
          <cell r="AJ22">
            <v>32992</v>
          </cell>
          <cell r="AK22">
            <v>32550</v>
          </cell>
          <cell r="AL22">
            <v>425</v>
          </cell>
          <cell r="AM22">
            <v>732</v>
          </cell>
        </row>
        <row r="23">
          <cell r="X23">
            <v>696115</v>
          </cell>
          <cell r="Y23">
            <v>26273</v>
          </cell>
          <cell r="Z23">
            <v>41786</v>
          </cell>
          <cell r="AA23">
            <v>3655</v>
          </cell>
          <cell r="AB23">
            <v>18844</v>
          </cell>
          <cell r="AC23">
            <v>495</v>
          </cell>
          <cell r="AD23">
            <v>1099</v>
          </cell>
          <cell r="AE23">
            <v>470</v>
          </cell>
          <cell r="AF23">
            <v>158051</v>
          </cell>
          <cell r="AG23">
            <v>8163</v>
          </cell>
          <cell r="AH23">
            <v>5999</v>
          </cell>
          <cell r="AI23">
            <v>4420</v>
          </cell>
          <cell r="AJ23">
            <v>263892</v>
          </cell>
          <cell r="AK23">
            <v>39201</v>
          </cell>
          <cell r="AL23">
            <v>17402</v>
          </cell>
          <cell r="AM23">
            <v>21985</v>
          </cell>
        </row>
        <row r="24">
          <cell r="X24">
            <v>1159511</v>
          </cell>
          <cell r="Y24">
            <v>110037</v>
          </cell>
          <cell r="Z24">
            <v>136986</v>
          </cell>
          <cell r="AA24">
            <v>12769</v>
          </cell>
          <cell r="AB24">
            <v>27140</v>
          </cell>
          <cell r="AC24">
            <v>338</v>
          </cell>
          <cell r="AD24">
            <v>2253</v>
          </cell>
          <cell r="AE24">
            <v>257</v>
          </cell>
          <cell r="AF24">
            <v>70172</v>
          </cell>
          <cell r="AG24">
            <v>3289</v>
          </cell>
          <cell r="AH24">
            <v>869</v>
          </cell>
          <cell r="AI24">
            <v>339</v>
          </cell>
          <cell r="AJ24">
            <v>38109</v>
          </cell>
          <cell r="AK24">
            <v>2608</v>
          </cell>
          <cell r="AL24">
            <v>2336</v>
          </cell>
          <cell r="AM24">
            <v>1379</v>
          </cell>
        </row>
        <row r="25">
          <cell r="X25">
            <v>2036476</v>
          </cell>
          <cell r="Y25">
            <v>118123</v>
          </cell>
          <cell r="Z25">
            <v>391676</v>
          </cell>
          <cell r="AA25">
            <v>29708</v>
          </cell>
          <cell r="AB25">
            <v>48754</v>
          </cell>
          <cell r="AC25">
            <v>6872</v>
          </cell>
          <cell r="AD25">
            <v>1724</v>
          </cell>
          <cell r="AE25">
            <v>561</v>
          </cell>
          <cell r="AF25">
            <v>10839</v>
          </cell>
          <cell r="AG25">
            <v>1029</v>
          </cell>
          <cell r="AH25">
            <v>1515</v>
          </cell>
          <cell r="AI25">
            <v>1353</v>
          </cell>
          <cell r="AJ25">
            <v>24190</v>
          </cell>
          <cell r="AK25">
            <v>5280</v>
          </cell>
          <cell r="AL25">
            <v>10909</v>
          </cell>
          <cell r="AM25">
            <v>2544</v>
          </cell>
        </row>
        <row r="26">
          <cell r="X26">
            <v>5039546</v>
          </cell>
          <cell r="Y26">
            <v>259437</v>
          </cell>
          <cell r="Z26">
            <v>584767</v>
          </cell>
          <cell r="AA26">
            <v>29332</v>
          </cell>
          <cell r="AB26">
            <v>61601</v>
          </cell>
          <cell r="AC26">
            <v>5956</v>
          </cell>
          <cell r="AD26">
            <v>2890</v>
          </cell>
          <cell r="AE26">
            <v>521</v>
          </cell>
          <cell r="AF26">
            <v>15437</v>
          </cell>
          <cell r="AG26">
            <v>1389</v>
          </cell>
          <cell r="AH26">
            <v>810</v>
          </cell>
          <cell r="AI26">
            <v>537</v>
          </cell>
          <cell r="AJ26">
            <v>157650</v>
          </cell>
          <cell r="AK26">
            <v>14195</v>
          </cell>
          <cell r="AL26">
            <v>15995</v>
          </cell>
          <cell r="AM26">
            <v>2738</v>
          </cell>
        </row>
        <row r="27">
          <cell r="X27">
            <v>1423152</v>
          </cell>
          <cell r="Y27">
            <v>502458</v>
          </cell>
          <cell r="Z27">
            <v>80069</v>
          </cell>
          <cell r="AA27">
            <v>78454</v>
          </cell>
          <cell r="AB27">
            <v>14657</v>
          </cell>
          <cell r="AC27">
            <v>1732</v>
          </cell>
          <cell r="AD27">
            <v>2060</v>
          </cell>
          <cell r="AE27">
            <v>1382</v>
          </cell>
          <cell r="AF27">
            <v>262434</v>
          </cell>
          <cell r="AG27">
            <v>124701</v>
          </cell>
          <cell r="AH27">
            <v>5893</v>
          </cell>
          <cell r="AI27">
            <v>3667</v>
          </cell>
          <cell r="AJ27">
            <v>432604</v>
          </cell>
          <cell r="AK27">
            <v>150527</v>
          </cell>
          <cell r="AL27">
            <v>10736</v>
          </cell>
          <cell r="AM27">
            <v>5627</v>
          </cell>
        </row>
        <row r="41">
          <cell r="X41">
            <v>7951</v>
          </cell>
          <cell r="Y41">
            <v>2489116</v>
          </cell>
          <cell r="Z41">
            <v>3082</v>
          </cell>
          <cell r="AA41">
            <v>37740</v>
          </cell>
          <cell r="AB41">
            <v>26359</v>
          </cell>
          <cell r="AC41">
            <v>33074</v>
          </cell>
          <cell r="AD41">
            <v>6455</v>
          </cell>
          <cell r="AE41">
            <v>2095</v>
          </cell>
          <cell r="AF41">
            <v>26359</v>
          </cell>
          <cell r="AG41">
            <v>6721</v>
          </cell>
          <cell r="AH41">
            <v>82</v>
          </cell>
          <cell r="AI41">
            <v>2791</v>
          </cell>
          <cell r="AJ41">
            <v>18132</v>
          </cell>
          <cell r="AK41">
            <v>604009</v>
          </cell>
          <cell r="AL41">
            <v>879</v>
          </cell>
          <cell r="AM41">
            <v>3018</v>
          </cell>
        </row>
        <row r="42">
          <cell r="X42">
            <v>1428709</v>
          </cell>
          <cell r="Y42">
            <v>148365</v>
          </cell>
          <cell r="Z42">
            <v>94778</v>
          </cell>
          <cell r="AA42">
            <v>15879</v>
          </cell>
          <cell r="AB42">
            <v>29281</v>
          </cell>
          <cell r="AC42">
            <v>4153</v>
          </cell>
          <cell r="AD42">
            <v>861</v>
          </cell>
          <cell r="AE42">
            <v>400</v>
          </cell>
          <cell r="AF42">
            <v>143630</v>
          </cell>
          <cell r="AG42">
            <v>26095</v>
          </cell>
          <cell r="AH42">
            <v>2662</v>
          </cell>
          <cell r="AI42">
            <v>997</v>
          </cell>
          <cell r="AJ42">
            <v>86002</v>
          </cell>
          <cell r="AK42">
            <v>12615</v>
          </cell>
          <cell r="AL42">
            <v>6625</v>
          </cell>
          <cell r="AM42">
            <v>2135</v>
          </cell>
        </row>
        <row r="43"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X44">
            <v>25460</v>
          </cell>
          <cell r="Y44">
            <v>8595</v>
          </cell>
          <cell r="Z44">
            <v>3995</v>
          </cell>
          <cell r="AA44">
            <v>1009</v>
          </cell>
          <cell r="AB44">
            <v>8760</v>
          </cell>
          <cell r="AC44">
            <v>3753</v>
          </cell>
          <cell r="AD44">
            <v>3197</v>
          </cell>
          <cell r="AE44">
            <v>300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41</v>
          </cell>
          <cell r="AK44">
            <v>50</v>
          </cell>
          <cell r="AL44">
            <v>203</v>
          </cell>
          <cell r="AM44">
            <v>106</v>
          </cell>
        </row>
        <row r="45">
          <cell r="X45">
            <v>17076</v>
          </cell>
          <cell r="Y45">
            <v>28540</v>
          </cell>
          <cell r="Z45">
            <v>2226</v>
          </cell>
          <cell r="AA45">
            <v>3305</v>
          </cell>
          <cell r="AB45">
            <v>67</v>
          </cell>
          <cell r="AC45">
            <v>23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1611</v>
          </cell>
          <cell r="AK45">
            <v>839</v>
          </cell>
          <cell r="AL45">
            <v>85</v>
          </cell>
          <cell r="AM45">
            <v>115</v>
          </cell>
        </row>
        <row r="46"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X47">
            <v>3278859</v>
          </cell>
          <cell r="Y47">
            <v>802585</v>
          </cell>
          <cell r="Z47">
            <v>114179</v>
          </cell>
          <cell r="AA47">
            <v>31647</v>
          </cell>
          <cell r="AB47">
            <v>2668933</v>
          </cell>
          <cell r="AC47">
            <v>1546878</v>
          </cell>
          <cell r="AD47">
            <v>48080</v>
          </cell>
          <cell r="AE47">
            <v>22728</v>
          </cell>
          <cell r="AF47">
            <v>2330701</v>
          </cell>
          <cell r="AG47">
            <v>5119264</v>
          </cell>
          <cell r="AH47">
            <v>26569</v>
          </cell>
          <cell r="AI47">
            <v>18143</v>
          </cell>
          <cell r="AJ47">
            <v>4228627</v>
          </cell>
          <cell r="AK47">
            <v>5337948</v>
          </cell>
          <cell r="AL47">
            <v>71969</v>
          </cell>
          <cell r="AM47">
            <v>53673</v>
          </cell>
        </row>
        <row r="48">
          <cell r="X48">
            <v>1763053</v>
          </cell>
          <cell r="Y48">
            <v>905150</v>
          </cell>
          <cell r="Z48">
            <v>344311</v>
          </cell>
          <cell r="AA48">
            <v>60432</v>
          </cell>
          <cell r="AB48">
            <v>170096</v>
          </cell>
          <cell r="AC48">
            <v>51812</v>
          </cell>
          <cell r="AD48">
            <v>35307</v>
          </cell>
          <cell r="AE48">
            <v>7819</v>
          </cell>
          <cell r="AF48">
            <v>9641</v>
          </cell>
          <cell r="AG48">
            <v>1766</v>
          </cell>
          <cell r="AH48">
            <v>161</v>
          </cell>
          <cell r="AI48">
            <v>88</v>
          </cell>
          <cell r="AJ48">
            <v>87054</v>
          </cell>
          <cell r="AK48">
            <v>45936</v>
          </cell>
          <cell r="AL48">
            <v>10045</v>
          </cell>
          <cell r="AM48">
            <v>8200</v>
          </cell>
        </row>
        <row r="49">
          <cell r="X49">
            <v>976686</v>
          </cell>
          <cell r="Y49">
            <v>2383194</v>
          </cell>
          <cell r="Z49">
            <v>237285</v>
          </cell>
          <cell r="AA49">
            <v>1616940</v>
          </cell>
          <cell r="AB49">
            <v>63580</v>
          </cell>
          <cell r="AC49">
            <v>30255</v>
          </cell>
          <cell r="AD49">
            <v>4797</v>
          </cell>
          <cell r="AE49">
            <v>2165</v>
          </cell>
          <cell r="AF49">
            <v>26410</v>
          </cell>
          <cell r="AG49">
            <v>49887</v>
          </cell>
          <cell r="AH49">
            <v>4085</v>
          </cell>
          <cell r="AI49">
            <v>3574</v>
          </cell>
          <cell r="AJ49">
            <v>152392</v>
          </cell>
          <cell r="AK49">
            <v>327457</v>
          </cell>
          <cell r="AL49">
            <v>15483</v>
          </cell>
          <cell r="AM49">
            <v>20171</v>
          </cell>
        </row>
        <row r="50">
          <cell r="X50">
            <v>87866</v>
          </cell>
          <cell r="Y50">
            <v>73476</v>
          </cell>
          <cell r="Z50">
            <v>8265</v>
          </cell>
          <cell r="AA50">
            <v>22091</v>
          </cell>
          <cell r="AB50">
            <v>196116</v>
          </cell>
          <cell r="AC50">
            <v>251425</v>
          </cell>
          <cell r="AD50">
            <v>7067</v>
          </cell>
          <cell r="AE50">
            <v>1628</v>
          </cell>
          <cell r="AF50">
            <v>141065</v>
          </cell>
          <cell r="AG50">
            <v>213123</v>
          </cell>
          <cell r="AH50">
            <v>1892</v>
          </cell>
          <cell r="AI50">
            <v>647</v>
          </cell>
          <cell r="AJ50">
            <v>639654</v>
          </cell>
          <cell r="AK50">
            <v>1761836</v>
          </cell>
          <cell r="AL50">
            <v>7796</v>
          </cell>
          <cell r="AM50">
            <v>8081</v>
          </cell>
        </row>
        <row r="51">
          <cell r="X51">
            <v>66994</v>
          </cell>
          <cell r="Y51">
            <v>421672</v>
          </cell>
          <cell r="Z51">
            <v>10331</v>
          </cell>
          <cell r="AA51">
            <v>37696</v>
          </cell>
          <cell r="AB51">
            <v>51</v>
          </cell>
          <cell r="AC51">
            <v>69</v>
          </cell>
          <cell r="AD51">
            <v>22</v>
          </cell>
          <cell r="AE51">
            <v>0</v>
          </cell>
          <cell r="AF51">
            <v>96</v>
          </cell>
          <cell r="AG51">
            <v>66</v>
          </cell>
          <cell r="AH51">
            <v>1230</v>
          </cell>
          <cell r="AI51">
            <v>652</v>
          </cell>
          <cell r="AJ51">
            <v>20887</v>
          </cell>
          <cell r="AK51">
            <v>11365</v>
          </cell>
          <cell r="AL51">
            <v>9568</v>
          </cell>
          <cell r="AM51">
            <v>4483</v>
          </cell>
        </row>
        <row r="52">
          <cell r="X52">
            <v>45488</v>
          </cell>
          <cell r="Y52">
            <v>8330</v>
          </cell>
          <cell r="Z52">
            <v>4107</v>
          </cell>
          <cell r="AA52">
            <v>566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1246</v>
          </cell>
          <cell r="AG52">
            <v>0</v>
          </cell>
          <cell r="AH52">
            <v>0</v>
          </cell>
          <cell r="AI52">
            <v>0</v>
          </cell>
          <cell r="AJ52">
            <v>30505</v>
          </cell>
          <cell r="AK52">
            <v>31501</v>
          </cell>
          <cell r="AL52">
            <v>379</v>
          </cell>
          <cell r="AM52">
            <v>708</v>
          </cell>
        </row>
        <row r="53">
          <cell r="X53">
            <v>679446</v>
          </cell>
          <cell r="Y53">
            <v>25773</v>
          </cell>
          <cell r="Z53">
            <v>36630</v>
          </cell>
          <cell r="AA53">
            <v>3376</v>
          </cell>
          <cell r="AB53">
            <v>18844</v>
          </cell>
          <cell r="AC53">
            <v>495</v>
          </cell>
          <cell r="AD53">
            <v>1099</v>
          </cell>
          <cell r="AE53">
            <v>453</v>
          </cell>
          <cell r="AF53">
            <v>156390</v>
          </cell>
          <cell r="AG53">
            <v>8157</v>
          </cell>
          <cell r="AH53">
            <v>5292</v>
          </cell>
          <cell r="AI53">
            <v>4167</v>
          </cell>
          <cell r="AJ53">
            <v>240522</v>
          </cell>
          <cell r="AK53">
            <v>18276</v>
          </cell>
          <cell r="AL53">
            <v>15144</v>
          </cell>
          <cell r="AM53">
            <v>7427</v>
          </cell>
        </row>
        <row r="54">
          <cell r="X54">
            <v>1137327</v>
          </cell>
          <cell r="Y54">
            <v>109267</v>
          </cell>
          <cell r="Z54">
            <v>130825</v>
          </cell>
          <cell r="AA54">
            <v>11816</v>
          </cell>
          <cell r="AB54">
            <v>27140</v>
          </cell>
          <cell r="AC54">
            <v>338</v>
          </cell>
          <cell r="AD54">
            <v>2251</v>
          </cell>
          <cell r="AE54">
            <v>257</v>
          </cell>
          <cell r="AF54">
            <v>69551</v>
          </cell>
          <cell r="AG54">
            <v>3261</v>
          </cell>
          <cell r="AH54">
            <v>843</v>
          </cell>
          <cell r="AI54">
            <v>330</v>
          </cell>
          <cell r="AJ54">
            <v>33275</v>
          </cell>
          <cell r="AK54">
            <v>2482</v>
          </cell>
          <cell r="AL54">
            <v>1734</v>
          </cell>
          <cell r="AM54">
            <v>1347</v>
          </cell>
        </row>
        <row r="55">
          <cell r="X55">
            <v>1930909</v>
          </cell>
          <cell r="Y55">
            <v>98868</v>
          </cell>
          <cell r="Z55">
            <v>382825</v>
          </cell>
          <cell r="AA55">
            <v>16008</v>
          </cell>
          <cell r="AB55">
            <v>44111</v>
          </cell>
          <cell r="AC55">
            <v>6231</v>
          </cell>
          <cell r="AD55">
            <v>1361</v>
          </cell>
          <cell r="AE55">
            <v>417</v>
          </cell>
          <cell r="AF55">
            <v>8439</v>
          </cell>
          <cell r="AG55">
            <v>644</v>
          </cell>
          <cell r="AH55">
            <v>1345</v>
          </cell>
          <cell r="AI55">
            <v>522</v>
          </cell>
          <cell r="AJ55">
            <v>11856</v>
          </cell>
          <cell r="AK55">
            <v>495</v>
          </cell>
          <cell r="AL55">
            <v>1098</v>
          </cell>
          <cell r="AM55">
            <v>248</v>
          </cell>
        </row>
        <row r="56">
          <cell r="X56">
            <v>4885451</v>
          </cell>
          <cell r="Y56">
            <v>254244</v>
          </cell>
          <cell r="Z56">
            <v>544937</v>
          </cell>
          <cell r="AA56">
            <v>26942</v>
          </cell>
          <cell r="AB56">
            <v>52545</v>
          </cell>
          <cell r="AC56">
            <v>4401</v>
          </cell>
          <cell r="AD56">
            <v>2670</v>
          </cell>
          <cell r="AE56">
            <v>445</v>
          </cell>
          <cell r="AF56">
            <v>8121</v>
          </cell>
          <cell r="AG56">
            <v>901</v>
          </cell>
          <cell r="AH56">
            <v>535</v>
          </cell>
          <cell r="AI56">
            <v>384</v>
          </cell>
          <cell r="AJ56">
            <v>66388</v>
          </cell>
          <cell r="AK56">
            <v>5894</v>
          </cell>
          <cell r="AL56">
            <v>7902</v>
          </cell>
          <cell r="AM56">
            <v>1885</v>
          </cell>
        </row>
        <row r="57">
          <cell r="X57">
            <v>1311825</v>
          </cell>
          <cell r="Y57">
            <v>490777</v>
          </cell>
          <cell r="Z57">
            <v>63763</v>
          </cell>
          <cell r="AA57">
            <v>75203</v>
          </cell>
          <cell r="AB57">
            <v>12414</v>
          </cell>
          <cell r="AC57">
            <v>1518</v>
          </cell>
          <cell r="AD57">
            <v>1706</v>
          </cell>
          <cell r="AE57">
            <v>1335</v>
          </cell>
          <cell r="AF57">
            <v>258376</v>
          </cell>
          <cell r="AG57">
            <v>122959</v>
          </cell>
          <cell r="AH57">
            <v>5310</v>
          </cell>
          <cell r="AI57">
            <v>2537</v>
          </cell>
          <cell r="AJ57">
            <v>411078</v>
          </cell>
          <cell r="AK57">
            <v>145029</v>
          </cell>
          <cell r="AL57">
            <v>9070</v>
          </cell>
          <cell r="AM57">
            <v>5451</v>
          </cell>
        </row>
        <row r="70">
          <cell r="X70">
            <v>0</v>
          </cell>
          <cell r="Y70">
            <v>101679</v>
          </cell>
          <cell r="Z70">
            <v>0</v>
          </cell>
          <cell r="AA70">
            <v>933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54</v>
          </cell>
          <cell r="AG70">
            <v>410</v>
          </cell>
          <cell r="AH70">
            <v>0</v>
          </cell>
          <cell r="AI70">
            <v>0</v>
          </cell>
          <cell r="AJ70">
            <v>1230</v>
          </cell>
          <cell r="AK70">
            <v>40087</v>
          </cell>
          <cell r="AL70">
            <v>131</v>
          </cell>
          <cell r="AM70">
            <v>933</v>
          </cell>
        </row>
        <row r="71">
          <cell r="X71">
            <v>62015</v>
          </cell>
          <cell r="Y71">
            <v>3058</v>
          </cell>
          <cell r="Z71">
            <v>21501</v>
          </cell>
          <cell r="AA71">
            <v>2267</v>
          </cell>
          <cell r="AB71">
            <v>788</v>
          </cell>
          <cell r="AC71">
            <v>315</v>
          </cell>
          <cell r="AD71">
            <v>398</v>
          </cell>
          <cell r="AE71">
            <v>43</v>
          </cell>
          <cell r="AF71">
            <v>3201</v>
          </cell>
          <cell r="AG71">
            <v>1000</v>
          </cell>
          <cell r="AH71">
            <v>749</v>
          </cell>
          <cell r="AI71">
            <v>416</v>
          </cell>
          <cell r="AJ71">
            <v>49315</v>
          </cell>
          <cell r="AK71">
            <v>4142</v>
          </cell>
          <cell r="AL71">
            <v>6765</v>
          </cell>
          <cell r="AM71">
            <v>953</v>
          </cell>
        </row>
        <row r="72">
          <cell r="X72">
            <v>0</v>
          </cell>
          <cell r="Y72">
            <v>0</v>
          </cell>
          <cell r="Z72">
            <v>1035</v>
          </cell>
          <cell r="AA72">
            <v>1103</v>
          </cell>
          <cell r="AB72">
            <v>261</v>
          </cell>
          <cell r="AC72">
            <v>177</v>
          </cell>
          <cell r="AD72">
            <v>218</v>
          </cell>
          <cell r="AE72">
            <v>65</v>
          </cell>
          <cell r="AF72">
            <v>1498</v>
          </cell>
          <cell r="AG72">
            <v>116</v>
          </cell>
          <cell r="AH72">
            <v>194</v>
          </cell>
          <cell r="AI72">
            <v>125</v>
          </cell>
          <cell r="AJ72">
            <v>6141</v>
          </cell>
          <cell r="AK72">
            <v>2735</v>
          </cell>
          <cell r="AL72">
            <v>2596</v>
          </cell>
          <cell r="AM72">
            <v>1390</v>
          </cell>
        </row>
        <row r="73"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676</v>
          </cell>
          <cell r="AG73">
            <v>36</v>
          </cell>
          <cell r="AH73">
            <v>11</v>
          </cell>
          <cell r="AI73">
            <v>0</v>
          </cell>
          <cell r="AJ73">
            <v>946</v>
          </cell>
          <cell r="AK73">
            <v>128</v>
          </cell>
          <cell r="AL73">
            <v>361</v>
          </cell>
          <cell r="AM73">
            <v>75</v>
          </cell>
        </row>
        <row r="74"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X75">
            <v>23</v>
          </cell>
          <cell r="Y75">
            <v>0</v>
          </cell>
          <cell r="Z75">
            <v>78</v>
          </cell>
          <cell r="AA75">
            <v>13</v>
          </cell>
          <cell r="AB75">
            <v>460</v>
          </cell>
          <cell r="AC75">
            <v>0</v>
          </cell>
          <cell r="AD75">
            <v>0</v>
          </cell>
          <cell r="AE75">
            <v>1487</v>
          </cell>
          <cell r="AF75">
            <v>55</v>
          </cell>
          <cell r="AG75">
            <v>31</v>
          </cell>
          <cell r="AH75">
            <v>21</v>
          </cell>
          <cell r="AI75">
            <v>11</v>
          </cell>
          <cell r="AJ75">
            <v>2683</v>
          </cell>
          <cell r="AK75">
            <v>1579</v>
          </cell>
          <cell r="AL75">
            <v>609</v>
          </cell>
          <cell r="AM75">
            <v>263</v>
          </cell>
        </row>
        <row r="76">
          <cell r="X76">
            <v>4767</v>
          </cell>
          <cell r="Y76">
            <v>782</v>
          </cell>
          <cell r="Z76">
            <v>417</v>
          </cell>
          <cell r="AA76">
            <v>77</v>
          </cell>
          <cell r="AB76">
            <v>1370</v>
          </cell>
          <cell r="AC76">
            <v>481</v>
          </cell>
          <cell r="AD76">
            <v>809</v>
          </cell>
          <cell r="AE76">
            <v>195</v>
          </cell>
          <cell r="AF76">
            <v>1953</v>
          </cell>
          <cell r="AG76">
            <v>2832</v>
          </cell>
          <cell r="AH76">
            <v>158</v>
          </cell>
          <cell r="AI76">
            <v>1208</v>
          </cell>
          <cell r="AJ76">
            <v>28103</v>
          </cell>
          <cell r="AK76">
            <v>36345</v>
          </cell>
          <cell r="AL76">
            <v>1369</v>
          </cell>
          <cell r="AM76">
            <v>1278</v>
          </cell>
        </row>
        <row r="77">
          <cell r="X77">
            <v>769</v>
          </cell>
          <cell r="Y77">
            <v>0</v>
          </cell>
          <cell r="Z77">
            <v>197</v>
          </cell>
          <cell r="AA77">
            <v>0</v>
          </cell>
          <cell r="AB77">
            <v>1005</v>
          </cell>
          <cell r="AC77">
            <v>131</v>
          </cell>
          <cell r="AD77">
            <v>223</v>
          </cell>
          <cell r="AE77">
            <v>1</v>
          </cell>
          <cell r="AF77">
            <v>14</v>
          </cell>
          <cell r="AG77">
            <v>0</v>
          </cell>
          <cell r="AH77">
            <v>0</v>
          </cell>
          <cell r="AI77">
            <v>0</v>
          </cell>
          <cell r="AJ77">
            <v>8368</v>
          </cell>
          <cell r="AK77">
            <v>1081</v>
          </cell>
          <cell r="AL77">
            <v>1259</v>
          </cell>
          <cell r="AM77">
            <v>121</v>
          </cell>
        </row>
        <row r="78">
          <cell r="X78">
            <v>63836</v>
          </cell>
          <cell r="Y78">
            <v>46374</v>
          </cell>
          <cell r="Z78">
            <v>85649</v>
          </cell>
          <cell r="AA78">
            <v>412504</v>
          </cell>
          <cell r="AB78">
            <v>617</v>
          </cell>
          <cell r="AC78">
            <v>1017</v>
          </cell>
          <cell r="AD78">
            <v>2</v>
          </cell>
          <cell r="AE78">
            <v>29</v>
          </cell>
          <cell r="AF78">
            <v>103</v>
          </cell>
          <cell r="AG78">
            <v>2</v>
          </cell>
          <cell r="AH78">
            <v>713</v>
          </cell>
          <cell r="AI78">
            <v>386</v>
          </cell>
          <cell r="AJ78">
            <v>25516</v>
          </cell>
          <cell r="AK78">
            <v>30094</v>
          </cell>
          <cell r="AL78">
            <v>8868</v>
          </cell>
          <cell r="AM78">
            <v>12094</v>
          </cell>
        </row>
        <row r="79">
          <cell r="X79">
            <v>6774</v>
          </cell>
          <cell r="Y79">
            <v>3580</v>
          </cell>
          <cell r="Z79">
            <v>3060</v>
          </cell>
          <cell r="AA79">
            <v>143</v>
          </cell>
          <cell r="AB79">
            <v>1190</v>
          </cell>
          <cell r="AC79">
            <v>45</v>
          </cell>
          <cell r="AD79">
            <v>159</v>
          </cell>
          <cell r="AE79">
            <v>111</v>
          </cell>
          <cell r="AF79">
            <v>51</v>
          </cell>
          <cell r="AG79">
            <v>1238</v>
          </cell>
          <cell r="AH79">
            <v>832</v>
          </cell>
          <cell r="AI79">
            <v>5187</v>
          </cell>
          <cell r="AJ79">
            <v>3247</v>
          </cell>
          <cell r="AK79">
            <v>2975</v>
          </cell>
          <cell r="AL79">
            <v>1684</v>
          </cell>
          <cell r="AM79">
            <v>3910</v>
          </cell>
        </row>
        <row r="80">
          <cell r="X80">
            <v>2555</v>
          </cell>
          <cell r="Y80">
            <v>3114</v>
          </cell>
          <cell r="Z80">
            <v>1489</v>
          </cell>
          <cell r="AA80">
            <v>1983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7058</v>
          </cell>
          <cell r="AG80">
            <v>11099</v>
          </cell>
          <cell r="AH80">
            <v>1847</v>
          </cell>
          <cell r="AI80">
            <v>555</v>
          </cell>
          <cell r="AJ80">
            <v>22076</v>
          </cell>
          <cell r="AK80">
            <v>19794</v>
          </cell>
          <cell r="AL80">
            <v>4472</v>
          </cell>
          <cell r="AM80">
            <v>5512</v>
          </cell>
        </row>
        <row r="81">
          <cell r="X81">
            <v>0</v>
          </cell>
          <cell r="Y81">
            <v>0</v>
          </cell>
          <cell r="Z81">
            <v>432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</row>
        <row r="82">
          <cell r="X82">
            <v>1387</v>
          </cell>
          <cell r="Y82">
            <v>181</v>
          </cell>
          <cell r="Z82">
            <v>428</v>
          </cell>
          <cell r="AA82">
            <v>112</v>
          </cell>
          <cell r="AB82">
            <v>0</v>
          </cell>
          <cell r="AC82">
            <v>0</v>
          </cell>
          <cell r="AD82">
            <v>0</v>
          </cell>
          <cell r="AE82">
            <v>17</v>
          </cell>
          <cell r="AF82">
            <v>65</v>
          </cell>
          <cell r="AG82">
            <v>6</v>
          </cell>
          <cell r="AH82">
            <v>135</v>
          </cell>
          <cell r="AI82">
            <v>3</v>
          </cell>
          <cell r="AJ82">
            <v>21446</v>
          </cell>
          <cell r="AK82">
            <v>20658</v>
          </cell>
          <cell r="AL82">
            <v>2038</v>
          </cell>
          <cell r="AM82">
            <v>14501</v>
          </cell>
        </row>
        <row r="83">
          <cell r="X83">
            <v>493</v>
          </cell>
          <cell r="Y83">
            <v>46</v>
          </cell>
          <cell r="Z83">
            <v>40</v>
          </cell>
          <cell r="AA83">
            <v>673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1221</v>
          </cell>
          <cell r="AK83">
            <v>126</v>
          </cell>
          <cell r="AL83">
            <v>522</v>
          </cell>
          <cell r="AM83">
            <v>27</v>
          </cell>
        </row>
        <row r="84">
          <cell r="X84">
            <v>1467</v>
          </cell>
          <cell r="Y84">
            <v>68</v>
          </cell>
          <cell r="Z84">
            <v>373</v>
          </cell>
          <cell r="AA84">
            <v>46</v>
          </cell>
          <cell r="AB84">
            <v>4621</v>
          </cell>
          <cell r="AC84">
            <v>641</v>
          </cell>
          <cell r="AD84">
            <v>363</v>
          </cell>
          <cell r="AE84">
            <v>144</v>
          </cell>
          <cell r="AF84">
            <v>1865</v>
          </cell>
          <cell r="AG84">
            <v>385</v>
          </cell>
          <cell r="AH84">
            <v>170</v>
          </cell>
          <cell r="AI84">
            <v>831</v>
          </cell>
          <cell r="AJ84">
            <v>12334</v>
          </cell>
          <cell r="AK84">
            <v>4785</v>
          </cell>
          <cell r="AL84">
            <v>9808</v>
          </cell>
          <cell r="AM84">
            <v>2296</v>
          </cell>
        </row>
        <row r="85">
          <cell r="X85">
            <v>52960</v>
          </cell>
          <cell r="Y85">
            <v>268</v>
          </cell>
          <cell r="Z85">
            <v>24408</v>
          </cell>
          <cell r="AA85">
            <v>1132</v>
          </cell>
          <cell r="AB85">
            <v>9056</v>
          </cell>
          <cell r="AC85">
            <v>1555</v>
          </cell>
          <cell r="AD85">
            <v>220</v>
          </cell>
          <cell r="AE85">
            <v>76</v>
          </cell>
          <cell r="AF85">
            <v>7316</v>
          </cell>
          <cell r="AG85">
            <v>488</v>
          </cell>
          <cell r="AH85">
            <v>275</v>
          </cell>
          <cell r="AI85">
            <v>153</v>
          </cell>
          <cell r="AJ85">
            <v>89358</v>
          </cell>
          <cell r="AK85">
            <v>7832</v>
          </cell>
          <cell r="AL85">
            <v>7829</v>
          </cell>
          <cell r="AM85">
            <v>830</v>
          </cell>
        </row>
        <row r="86">
          <cell r="X86">
            <v>75765</v>
          </cell>
          <cell r="Y86">
            <v>8681</v>
          </cell>
          <cell r="Z86">
            <v>8001</v>
          </cell>
          <cell r="AA86">
            <v>2354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828</v>
          </cell>
          <cell r="AG86">
            <v>621</v>
          </cell>
          <cell r="AH86">
            <v>140</v>
          </cell>
          <cell r="AI86">
            <v>832</v>
          </cell>
          <cell r="AJ86">
            <v>14792</v>
          </cell>
          <cell r="AK86">
            <v>4027</v>
          </cell>
          <cell r="AL86">
            <v>516</v>
          </cell>
          <cell r="AM86">
            <v>128</v>
          </cell>
        </row>
        <row r="99">
          <cell r="X99">
            <v>10760</v>
          </cell>
          <cell r="Y99">
            <v>37505</v>
          </cell>
          <cell r="Z99">
            <v>7977</v>
          </cell>
          <cell r="AA99">
            <v>1035</v>
          </cell>
          <cell r="AB99">
            <v>10509</v>
          </cell>
          <cell r="AC99">
            <v>10684</v>
          </cell>
          <cell r="AD99">
            <v>4187</v>
          </cell>
          <cell r="AE99">
            <v>459</v>
          </cell>
          <cell r="AF99">
            <v>2211</v>
          </cell>
          <cell r="AG99">
            <v>2282</v>
          </cell>
          <cell r="AH99">
            <v>1227</v>
          </cell>
          <cell r="AI99">
            <v>1045</v>
          </cell>
          <cell r="AJ99">
            <v>7596</v>
          </cell>
          <cell r="AK99">
            <v>10783</v>
          </cell>
          <cell r="AL99">
            <v>2199</v>
          </cell>
          <cell r="AM99">
            <v>914</v>
          </cell>
        </row>
        <row r="100">
          <cell r="X100">
            <v>25316</v>
          </cell>
          <cell r="Y100">
            <v>1300</v>
          </cell>
          <cell r="Z100">
            <v>6452</v>
          </cell>
          <cell r="AA100">
            <v>565</v>
          </cell>
          <cell r="AB100">
            <v>4527</v>
          </cell>
          <cell r="AC100">
            <v>335</v>
          </cell>
          <cell r="AD100">
            <v>957</v>
          </cell>
          <cell r="AE100">
            <v>76</v>
          </cell>
          <cell r="AF100">
            <v>5993</v>
          </cell>
          <cell r="AG100">
            <v>286</v>
          </cell>
          <cell r="AH100">
            <v>368</v>
          </cell>
          <cell r="AI100">
            <v>215</v>
          </cell>
          <cell r="AJ100">
            <v>8451</v>
          </cell>
          <cell r="AK100">
            <v>1529</v>
          </cell>
          <cell r="AL100">
            <v>519</v>
          </cell>
          <cell r="AM100">
            <v>89</v>
          </cell>
        </row>
        <row r="101">
          <cell r="X101">
            <v>398</v>
          </cell>
          <cell r="Y101">
            <v>205</v>
          </cell>
          <cell r="Z101">
            <v>292</v>
          </cell>
          <cell r="AA101">
            <v>58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2140</v>
          </cell>
          <cell r="AK101">
            <v>90</v>
          </cell>
          <cell r="AL101">
            <v>115</v>
          </cell>
          <cell r="AM101">
            <v>15</v>
          </cell>
        </row>
        <row r="102">
          <cell r="X102">
            <v>5576</v>
          </cell>
          <cell r="Y102">
            <v>1537</v>
          </cell>
          <cell r="Z102">
            <v>3522</v>
          </cell>
          <cell r="AA102">
            <v>468</v>
          </cell>
          <cell r="AB102">
            <v>13716</v>
          </cell>
          <cell r="AC102">
            <v>3769</v>
          </cell>
          <cell r="AD102">
            <v>5622</v>
          </cell>
          <cell r="AE102">
            <v>1088</v>
          </cell>
          <cell r="AF102">
            <v>85</v>
          </cell>
          <cell r="AG102">
            <v>29</v>
          </cell>
          <cell r="AH102">
            <v>13</v>
          </cell>
          <cell r="AI102">
            <v>55</v>
          </cell>
          <cell r="AJ102">
            <v>355</v>
          </cell>
          <cell r="AK102">
            <v>119</v>
          </cell>
          <cell r="AL102">
            <v>272</v>
          </cell>
          <cell r="AM102">
            <v>24</v>
          </cell>
        </row>
        <row r="103">
          <cell r="X103">
            <v>14656</v>
          </cell>
          <cell r="Y103">
            <v>12971</v>
          </cell>
          <cell r="Z103">
            <v>3564</v>
          </cell>
          <cell r="AA103">
            <v>1742</v>
          </cell>
          <cell r="AB103">
            <v>0</v>
          </cell>
          <cell r="AC103">
            <v>0</v>
          </cell>
          <cell r="AD103">
            <v>33</v>
          </cell>
          <cell r="AE103">
            <v>130</v>
          </cell>
          <cell r="AF103">
            <v>0</v>
          </cell>
          <cell r="AG103">
            <v>20</v>
          </cell>
          <cell r="AH103">
            <v>14</v>
          </cell>
          <cell r="AI103">
            <v>0</v>
          </cell>
          <cell r="AJ103">
            <v>661</v>
          </cell>
          <cell r="AK103">
            <v>300</v>
          </cell>
          <cell r="AL103">
            <v>86</v>
          </cell>
          <cell r="AM103">
            <v>21</v>
          </cell>
        </row>
        <row r="104"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59</v>
          </cell>
          <cell r="AC104">
            <v>143</v>
          </cell>
          <cell r="AD104">
            <v>9</v>
          </cell>
          <cell r="AE104">
            <v>151</v>
          </cell>
          <cell r="AF104">
            <v>62</v>
          </cell>
          <cell r="AG104">
            <v>15</v>
          </cell>
          <cell r="AH104">
            <v>0</v>
          </cell>
          <cell r="AI104">
            <v>0</v>
          </cell>
          <cell r="AJ104">
            <v>277</v>
          </cell>
          <cell r="AK104">
            <v>63</v>
          </cell>
          <cell r="AL104">
            <v>168</v>
          </cell>
          <cell r="AM104">
            <v>8</v>
          </cell>
        </row>
        <row r="105">
          <cell r="X105">
            <v>31604</v>
          </cell>
          <cell r="Y105">
            <v>2127</v>
          </cell>
          <cell r="Z105">
            <v>3913</v>
          </cell>
          <cell r="AA105">
            <v>600</v>
          </cell>
          <cell r="AB105">
            <v>20712</v>
          </cell>
          <cell r="AC105">
            <v>2232</v>
          </cell>
          <cell r="AD105">
            <v>6433</v>
          </cell>
          <cell r="AE105">
            <v>611</v>
          </cell>
          <cell r="AF105">
            <v>3948</v>
          </cell>
          <cell r="AG105">
            <v>370</v>
          </cell>
          <cell r="AH105">
            <v>754</v>
          </cell>
          <cell r="AI105">
            <v>54</v>
          </cell>
          <cell r="AJ105">
            <v>5350</v>
          </cell>
          <cell r="AK105">
            <v>2395</v>
          </cell>
          <cell r="AL105">
            <v>478</v>
          </cell>
          <cell r="AM105">
            <v>144</v>
          </cell>
        </row>
        <row r="106">
          <cell r="X106">
            <v>167850</v>
          </cell>
          <cell r="Y106">
            <v>7131</v>
          </cell>
          <cell r="Z106">
            <v>60988</v>
          </cell>
          <cell r="AA106">
            <v>2943</v>
          </cell>
          <cell r="AB106">
            <v>21732</v>
          </cell>
          <cell r="AC106">
            <v>2221</v>
          </cell>
          <cell r="AD106">
            <v>8596</v>
          </cell>
          <cell r="AE106">
            <v>1087</v>
          </cell>
          <cell r="AF106">
            <v>233</v>
          </cell>
          <cell r="AG106">
            <v>555</v>
          </cell>
          <cell r="AH106">
            <v>84</v>
          </cell>
          <cell r="AI106">
            <v>77</v>
          </cell>
          <cell r="AJ106">
            <v>24343</v>
          </cell>
          <cell r="AK106">
            <v>4052</v>
          </cell>
          <cell r="AL106">
            <v>3496</v>
          </cell>
          <cell r="AM106">
            <v>1205</v>
          </cell>
        </row>
        <row r="107">
          <cell r="X107">
            <v>130430</v>
          </cell>
          <cell r="Y107">
            <v>30369</v>
          </cell>
          <cell r="Z107">
            <v>60835</v>
          </cell>
          <cell r="AA107">
            <v>51296</v>
          </cell>
          <cell r="AB107">
            <v>3440</v>
          </cell>
          <cell r="AC107">
            <v>537</v>
          </cell>
          <cell r="AD107">
            <v>60</v>
          </cell>
          <cell r="AE107">
            <v>30</v>
          </cell>
          <cell r="AF107">
            <v>7031</v>
          </cell>
          <cell r="AG107">
            <v>7981</v>
          </cell>
          <cell r="AH107">
            <v>1350</v>
          </cell>
          <cell r="AI107">
            <v>3956</v>
          </cell>
          <cell r="AJ107">
            <v>39474</v>
          </cell>
          <cell r="AK107">
            <v>19422</v>
          </cell>
          <cell r="AL107">
            <v>20633</v>
          </cell>
          <cell r="AM107">
            <v>5379</v>
          </cell>
        </row>
        <row r="108">
          <cell r="X108">
            <v>2074</v>
          </cell>
          <cell r="Y108">
            <v>5723</v>
          </cell>
          <cell r="Z108">
            <v>319</v>
          </cell>
          <cell r="AA108">
            <v>1582</v>
          </cell>
          <cell r="AB108">
            <v>11366</v>
          </cell>
          <cell r="AC108">
            <v>4252</v>
          </cell>
          <cell r="AD108">
            <v>2550</v>
          </cell>
          <cell r="AE108">
            <v>425</v>
          </cell>
          <cell r="AF108">
            <v>58</v>
          </cell>
          <cell r="AG108">
            <v>23</v>
          </cell>
          <cell r="AH108">
            <v>0</v>
          </cell>
          <cell r="AI108">
            <v>0</v>
          </cell>
          <cell r="AJ108">
            <v>12096</v>
          </cell>
          <cell r="AK108">
            <v>4800</v>
          </cell>
          <cell r="AL108">
            <v>392</v>
          </cell>
          <cell r="AM108">
            <v>155</v>
          </cell>
        </row>
        <row r="109">
          <cell r="X109">
            <v>70334</v>
          </cell>
          <cell r="Y109">
            <v>82680</v>
          </cell>
          <cell r="Z109">
            <v>6926</v>
          </cell>
          <cell r="AA109">
            <v>20228</v>
          </cell>
          <cell r="AB109">
            <v>682</v>
          </cell>
          <cell r="AC109">
            <v>835</v>
          </cell>
          <cell r="AD109">
            <v>382</v>
          </cell>
          <cell r="AE109">
            <v>22</v>
          </cell>
          <cell r="AF109">
            <v>2068</v>
          </cell>
          <cell r="AG109">
            <v>2326</v>
          </cell>
          <cell r="AH109">
            <v>186</v>
          </cell>
          <cell r="AI109">
            <v>352</v>
          </cell>
          <cell r="AJ109">
            <v>9331</v>
          </cell>
          <cell r="AK109">
            <v>4356</v>
          </cell>
          <cell r="AL109">
            <v>878</v>
          </cell>
          <cell r="AM109">
            <v>746</v>
          </cell>
        </row>
        <row r="110">
          <cell r="X110">
            <v>14334</v>
          </cell>
          <cell r="Y110">
            <v>1925</v>
          </cell>
          <cell r="Z110">
            <v>5360</v>
          </cell>
          <cell r="AA110">
            <v>479</v>
          </cell>
          <cell r="AB110">
            <v>93</v>
          </cell>
          <cell r="AC110">
            <v>0</v>
          </cell>
          <cell r="AD110">
            <v>220</v>
          </cell>
          <cell r="AE110">
            <v>0</v>
          </cell>
          <cell r="AF110">
            <v>37</v>
          </cell>
          <cell r="AG110">
            <v>0</v>
          </cell>
          <cell r="AH110">
            <v>24</v>
          </cell>
          <cell r="AI110">
            <v>0</v>
          </cell>
          <cell r="AJ110">
            <v>2487</v>
          </cell>
          <cell r="AK110">
            <v>1049</v>
          </cell>
          <cell r="AL110">
            <v>46</v>
          </cell>
          <cell r="AM110">
            <v>24</v>
          </cell>
        </row>
        <row r="111">
          <cell r="X111">
            <v>15282</v>
          </cell>
          <cell r="Y111">
            <v>319</v>
          </cell>
          <cell r="Z111">
            <v>4728</v>
          </cell>
          <cell r="AA111">
            <v>167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1596</v>
          </cell>
          <cell r="AG111">
            <v>0</v>
          </cell>
          <cell r="AH111">
            <v>572</v>
          </cell>
          <cell r="AI111">
            <v>250</v>
          </cell>
          <cell r="AJ111">
            <v>1924</v>
          </cell>
          <cell r="AK111">
            <v>267</v>
          </cell>
          <cell r="AL111">
            <v>220</v>
          </cell>
          <cell r="AM111">
            <v>57</v>
          </cell>
        </row>
        <row r="112">
          <cell r="X112">
            <v>21691</v>
          </cell>
          <cell r="Y112">
            <v>724</v>
          </cell>
          <cell r="Z112">
            <v>6121</v>
          </cell>
          <cell r="AA112">
            <v>280</v>
          </cell>
          <cell r="AB112">
            <v>0</v>
          </cell>
          <cell r="AC112">
            <v>0</v>
          </cell>
          <cell r="AD112">
            <v>2</v>
          </cell>
          <cell r="AE112">
            <v>0</v>
          </cell>
          <cell r="AF112">
            <v>621</v>
          </cell>
          <cell r="AG112">
            <v>28</v>
          </cell>
          <cell r="AH112">
            <v>26</v>
          </cell>
          <cell r="AI112">
            <v>9</v>
          </cell>
          <cell r="AJ112">
            <v>3613</v>
          </cell>
          <cell r="AK112">
            <v>0</v>
          </cell>
          <cell r="AL112">
            <v>80</v>
          </cell>
          <cell r="AM112">
            <v>5</v>
          </cell>
        </row>
        <row r="113">
          <cell r="X113">
            <v>104100</v>
          </cell>
          <cell r="Y113">
            <v>19187</v>
          </cell>
          <cell r="Z113">
            <v>8478</v>
          </cell>
          <cell r="AA113">
            <v>13654</v>
          </cell>
          <cell r="AB113">
            <v>22</v>
          </cell>
          <cell r="AC113">
            <v>0</v>
          </cell>
          <cell r="AD113">
            <v>0</v>
          </cell>
          <cell r="AE113">
            <v>0</v>
          </cell>
          <cell r="AF113">
            <v>535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3</v>
          </cell>
          <cell r="AM113">
            <v>0</v>
          </cell>
        </row>
        <row r="114">
          <cell r="X114">
            <v>101135</v>
          </cell>
          <cell r="Y114">
            <v>4925</v>
          </cell>
          <cell r="Z114">
            <v>15422</v>
          </cell>
          <cell r="AA114">
            <v>1258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1904</v>
          </cell>
          <cell r="AK114">
            <v>469</v>
          </cell>
          <cell r="AL114">
            <v>264</v>
          </cell>
          <cell r="AM114">
            <v>23</v>
          </cell>
        </row>
        <row r="115">
          <cell r="X115">
            <v>35562</v>
          </cell>
          <cell r="Y115">
            <v>3000</v>
          </cell>
          <cell r="Z115">
            <v>8305</v>
          </cell>
          <cell r="AA115">
            <v>897</v>
          </cell>
          <cell r="AB115">
            <v>2243</v>
          </cell>
          <cell r="AC115">
            <v>214</v>
          </cell>
          <cell r="AD115">
            <v>354</v>
          </cell>
          <cell r="AE115">
            <v>47</v>
          </cell>
          <cell r="AF115">
            <v>3230</v>
          </cell>
          <cell r="AG115">
            <v>1121</v>
          </cell>
          <cell r="AH115">
            <v>443</v>
          </cell>
          <cell r="AI115">
            <v>298</v>
          </cell>
          <cell r="AJ115">
            <v>6734</v>
          </cell>
          <cell r="AK115">
            <v>1471</v>
          </cell>
          <cell r="AL115">
            <v>1150</v>
          </cell>
          <cell r="AM115">
            <v>48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ENTRADA UVA CAMPAÑA"/>
      <sheetName val="2.1 PROD VINO Y MOSTO CAMP 1819"/>
      <sheetName val="2.2 PROD VINO DESGLOSE CAMP1819"/>
      <sheetName val="3.1 EXP VINO CAMP1819"/>
      <sheetName val="3.2 EXP VINO CAMP1819 DESGLOSE"/>
      <sheetName val="4.1 EXISTENCIAS VINO+MOSTO 30.N"/>
      <sheetName val="4.2 EXIST VINO A 30.11 DESGLOSE"/>
      <sheetName val="VINO AMPLIADA NOV 18"/>
      <sheetName val="MOSTO AMPLIADA NOV 18"/>
      <sheetName val="uva grandes"/>
      <sheetName val="produc.mosto negativos correg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X11">
            <v>18711</v>
          </cell>
          <cell r="Y11">
            <v>2628300</v>
          </cell>
          <cell r="Z11">
            <v>11059</v>
          </cell>
          <cell r="AA11">
            <v>39708</v>
          </cell>
          <cell r="AB11">
            <v>36868</v>
          </cell>
          <cell r="AC11">
            <v>43758</v>
          </cell>
          <cell r="AD11">
            <v>10642</v>
          </cell>
          <cell r="AE11">
            <v>2554</v>
          </cell>
          <cell r="AF11">
            <v>28624</v>
          </cell>
          <cell r="AG11">
            <v>9413</v>
          </cell>
          <cell r="AH11">
            <v>1309</v>
          </cell>
          <cell r="AI11">
            <v>3836</v>
          </cell>
          <cell r="AJ11">
            <v>26958</v>
          </cell>
          <cell r="AK11">
            <v>654879</v>
          </cell>
          <cell r="AL11">
            <v>3209</v>
          </cell>
          <cell r="AM11">
            <v>4865</v>
          </cell>
        </row>
        <row r="12">
          <cell r="X12">
            <v>1516040</v>
          </cell>
          <cell r="Y12">
            <v>152723</v>
          </cell>
          <cell r="Z12">
            <v>122731</v>
          </cell>
          <cell r="AA12">
            <v>18711</v>
          </cell>
          <cell r="AB12">
            <v>34596</v>
          </cell>
          <cell r="AC12">
            <v>4803</v>
          </cell>
          <cell r="AD12">
            <v>2216</v>
          </cell>
          <cell r="AE12">
            <v>519</v>
          </cell>
          <cell r="AF12">
            <v>152824</v>
          </cell>
          <cell r="AG12">
            <v>27381</v>
          </cell>
          <cell r="AH12">
            <v>3779</v>
          </cell>
          <cell r="AI12">
            <v>1628</v>
          </cell>
          <cell r="AJ12">
            <v>143768</v>
          </cell>
          <cell r="AK12">
            <v>18286</v>
          </cell>
          <cell r="AL12">
            <v>13909</v>
          </cell>
          <cell r="AM12">
            <v>3177</v>
          </cell>
        </row>
        <row r="13">
          <cell r="X13">
            <v>398</v>
          </cell>
          <cell r="Y13">
            <v>205</v>
          </cell>
          <cell r="Z13">
            <v>1327</v>
          </cell>
          <cell r="AA13">
            <v>1161</v>
          </cell>
          <cell r="AB13">
            <v>261</v>
          </cell>
          <cell r="AC13">
            <v>177</v>
          </cell>
          <cell r="AD13">
            <v>218</v>
          </cell>
          <cell r="AE13">
            <v>65</v>
          </cell>
          <cell r="AF13">
            <v>1498</v>
          </cell>
          <cell r="AG13">
            <v>116</v>
          </cell>
          <cell r="AH13">
            <v>194</v>
          </cell>
          <cell r="AI13">
            <v>125</v>
          </cell>
          <cell r="AJ13">
            <v>8281</v>
          </cell>
          <cell r="AK13">
            <v>2825</v>
          </cell>
          <cell r="AL13">
            <v>2711</v>
          </cell>
          <cell r="AM13">
            <v>1405</v>
          </cell>
        </row>
        <row r="14">
          <cell r="X14">
            <v>31036</v>
          </cell>
          <cell r="Y14">
            <v>10132</v>
          </cell>
          <cell r="Z14">
            <v>7517</v>
          </cell>
          <cell r="AA14">
            <v>1477</v>
          </cell>
          <cell r="AB14">
            <v>22476</v>
          </cell>
          <cell r="AC14">
            <v>7522</v>
          </cell>
          <cell r="AD14">
            <v>8819</v>
          </cell>
          <cell r="AE14">
            <v>1388</v>
          </cell>
          <cell r="AF14">
            <v>761</v>
          </cell>
          <cell r="AG14">
            <v>65</v>
          </cell>
          <cell r="AH14">
            <v>24</v>
          </cell>
          <cell r="AI14">
            <v>55</v>
          </cell>
          <cell r="AJ14">
            <v>1342</v>
          </cell>
          <cell r="AK14">
            <v>297</v>
          </cell>
          <cell r="AL14">
            <v>836</v>
          </cell>
          <cell r="AM14">
            <v>205</v>
          </cell>
        </row>
        <row r="15">
          <cell r="X15">
            <v>31732</v>
          </cell>
          <cell r="Y15">
            <v>41511</v>
          </cell>
          <cell r="Z15">
            <v>5790</v>
          </cell>
          <cell r="AA15">
            <v>5047</v>
          </cell>
          <cell r="AB15">
            <v>67</v>
          </cell>
          <cell r="AC15">
            <v>23</v>
          </cell>
          <cell r="AD15">
            <v>33</v>
          </cell>
          <cell r="AE15">
            <v>130</v>
          </cell>
          <cell r="AF15">
            <v>0</v>
          </cell>
          <cell r="AG15">
            <v>20</v>
          </cell>
          <cell r="AH15">
            <v>14</v>
          </cell>
          <cell r="AI15">
            <v>0</v>
          </cell>
          <cell r="AJ15">
            <v>2272</v>
          </cell>
          <cell r="AK15">
            <v>1139</v>
          </cell>
          <cell r="AL15">
            <v>171</v>
          </cell>
          <cell r="AM15">
            <v>136</v>
          </cell>
        </row>
        <row r="16">
          <cell r="X16">
            <v>23</v>
          </cell>
          <cell r="Y16">
            <v>0</v>
          </cell>
          <cell r="Z16">
            <v>78</v>
          </cell>
          <cell r="AA16">
            <v>13</v>
          </cell>
          <cell r="AB16">
            <v>519</v>
          </cell>
          <cell r="AC16">
            <v>143</v>
          </cell>
          <cell r="AD16">
            <v>9</v>
          </cell>
          <cell r="AE16">
            <v>1638</v>
          </cell>
          <cell r="AF16">
            <v>117</v>
          </cell>
          <cell r="AG16">
            <v>46</v>
          </cell>
          <cell r="AH16">
            <v>21</v>
          </cell>
          <cell r="AI16">
            <v>11</v>
          </cell>
          <cell r="AJ16">
            <v>2960</v>
          </cell>
          <cell r="AK16">
            <v>1642</v>
          </cell>
          <cell r="AL16">
            <v>777</v>
          </cell>
          <cell r="AM16">
            <v>271</v>
          </cell>
        </row>
        <row r="17">
          <cell r="X17">
            <v>3315230</v>
          </cell>
          <cell r="Y17">
            <v>805494</v>
          </cell>
          <cell r="Z17">
            <v>118509</v>
          </cell>
          <cell r="AA17">
            <v>32324</v>
          </cell>
          <cell r="AB17">
            <v>2691015</v>
          </cell>
          <cell r="AC17">
            <v>1549591</v>
          </cell>
          <cell r="AD17">
            <v>55322</v>
          </cell>
          <cell r="AE17">
            <v>23534</v>
          </cell>
          <cell r="AF17">
            <v>2336602</v>
          </cell>
          <cell r="AG17">
            <v>5122466</v>
          </cell>
          <cell r="AH17">
            <v>27481</v>
          </cell>
          <cell r="AI17">
            <v>19405</v>
          </cell>
          <cell r="AJ17">
            <v>4262080</v>
          </cell>
          <cell r="AK17">
            <v>5376688</v>
          </cell>
          <cell r="AL17">
            <v>73816</v>
          </cell>
          <cell r="AM17">
            <v>55095</v>
          </cell>
        </row>
        <row r="18">
          <cell r="X18">
            <v>1931672</v>
          </cell>
          <cell r="Y18">
            <v>912281</v>
          </cell>
          <cell r="Z18">
            <v>405496</v>
          </cell>
          <cell r="AA18">
            <v>63375</v>
          </cell>
          <cell r="AB18">
            <v>192833</v>
          </cell>
          <cell r="AC18">
            <v>54164</v>
          </cell>
          <cell r="AD18">
            <v>44126</v>
          </cell>
          <cell r="AE18">
            <v>8907</v>
          </cell>
          <cell r="AF18">
            <v>9888</v>
          </cell>
          <cell r="AG18">
            <v>2321</v>
          </cell>
          <cell r="AH18">
            <v>245</v>
          </cell>
          <cell r="AI18">
            <v>165</v>
          </cell>
          <cell r="AJ18">
            <v>119765</v>
          </cell>
          <cell r="AK18">
            <v>51069</v>
          </cell>
          <cell r="AL18">
            <v>14800</v>
          </cell>
          <cell r="AM18">
            <v>9526</v>
          </cell>
        </row>
        <row r="19">
          <cell r="X19">
            <v>1170952</v>
          </cell>
          <cell r="Y19">
            <v>2459937</v>
          </cell>
          <cell r="Z19">
            <v>383769</v>
          </cell>
          <cell r="AA19">
            <v>2080740</v>
          </cell>
          <cell r="AB19">
            <v>67637</v>
          </cell>
          <cell r="AC19">
            <v>31809</v>
          </cell>
          <cell r="AD19">
            <v>4859</v>
          </cell>
          <cell r="AE19">
            <v>2224</v>
          </cell>
          <cell r="AF19">
            <v>33544</v>
          </cell>
          <cell r="AG19">
            <v>57870</v>
          </cell>
          <cell r="AH19">
            <v>6148</v>
          </cell>
          <cell r="AI19">
            <v>7916</v>
          </cell>
          <cell r="AJ19">
            <v>217382</v>
          </cell>
          <cell r="AK19">
            <v>376973</v>
          </cell>
          <cell r="AL19">
            <v>44984</v>
          </cell>
          <cell r="AM19">
            <v>37644</v>
          </cell>
        </row>
        <row r="20">
          <cell r="X20">
            <v>96714</v>
          </cell>
          <cell r="Y20">
            <v>82779</v>
          </cell>
          <cell r="Z20">
            <v>11644</v>
          </cell>
          <cell r="AA20">
            <v>23816</v>
          </cell>
          <cell r="AB20">
            <v>208672</v>
          </cell>
          <cell r="AC20">
            <v>255722</v>
          </cell>
          <cell r="AD20">
            <v>9776</v>
          </cell>
          <cell r="AE20">
            <v>2164</v>
          </cell>
          <cell r="AF20">
            <v>141174</v>
          </cell>
          <cell r="AG20">
            <v>214384</v>
          </cell>
          <cell r="AH20">
            <v>2724</v>
          </cell>
          <cell r="AI20">
            <v>5834</v>
          </cell>
          <cell r="AJ20">
            <v>654997</v>
          </cell>
          <cell r="AK20">
            <v>1769611</v>
          </cell>
          <cell r="AL20">
            <v>9872</v>
          </cell>
          <cell r="AM20">
            <v>12146</v>
          </cell>
        </row>
        <row r="21">
          <cell r="X21">
            <v>139883</v>
          </cell>
          <cell r="Y21">
            <v>507466</v>
          </cell>
          <cell r="Z21">
            <v>18746</v>
          </cell>
          <cell r="AA21">
            <v>59907</v>
          </cell>
          <cell r="AB21">
            <v>733</v>
          </cell>
          <cell r="AC21">
            <v>904</v>
          </cell>
          <cell r="AD21">
            <v>404</v>
          </cell>
          <cell r="AE21">
            <v>22</v>
          </cell>
          <cell r="AF21">
            <v>9222</v>
          </cell>
          <cell r="AG21">
            <v>13491</v>
          </cell>
          <cell r="AH21">
            <v>3263</v>
          </cell>
          <cell r="AI21">
            <v>1559</v>
          </cell>
          <cell r="AJ21">
            <v>52294</v>
          </cell>
          <cell r="AK21">
            <v>35515</v>
          </cell>
          <cell r="AL21">
            <v>14918</v>
          </cell>
          <cell r="AM21">
            <v>10741</v>
          </cell>
        </row>
        <row r="22">
          <cell r="X22">
            <v>59822</v>
          </cell>
          <cell r="Y22">
            <v>10255</v>
          </cell>
          <cell r="Z22">
            <v>9899</v>
          </cell>
          <cell r="AA22">
            <v>1045</v>
          </cell>
          <cell r="AB22">
            <v>93</v>
          </cell>
          <cell r="AC22">
            <v>0</v>
          </cell>
          <cell r="AD22">
            <v>220</v>
          </cell>
          <cell r="AE22">
            <v>0</v>
          </cell>
          <cell r="AF22">
            <v>1283</v>
          </cell>
          <cell r="AG22">
            <v>0</v>
          </cell>
          <cell r="AH22">
            <v>24</v>
          </cell>
          <cell r="AI22">
            <v>0</v>
          </cell>
          <cell r="AJ22">
            <v>32992</v>
          </cell>
          <cell r="AK22">
            <v>32550</v>
          </cell>
          <cell r="AL22">
            <v>425</v>
          </cell>
          <cell r="AM22">
            <v>732</v>
          </cell>
        </row>
        <row r="23">
          <cell r="X23">
            <v>696115</v>
          </cell>
          <cell r="Y23">
            <v>26273</v>
          </cell>
          <cell r="Z23">
            <v>41786</v>
          </cell>
          <cell r="AA23">
            <v>3655</v>
          </cell>
          <cell r="AB23">
            <v>18844</v>
          </cell>
          <cell r="AC23">
            <v>495</v>
          </cell>
          <cell r="AD23">
            <v>1099</v>
          </cell>
          <cell r="AE23">
            <v>470</v>
          </cell>
          <cell r="AF23">
            <v>158051</v>
          </cell>
          <cell r="AG23">
            <v>8163</v>
          </cell>
          <cell r="AH23">
            <v>5999</v>
          </cell>
          <cell r="AI23">
            <v>4420</v>
          </cell>
          <cell r="AJ23">
            <v>263892</v>
          </cell>
          <cell r="AK23">
            <v>39201</v>
          </cell>
          <cell r="AL23">
            <v>17402</v>
          </cell>
          <cell r="AM23">
            <v>21985</v>
          </cell>
        </row>
        <row r="24">
          <cell r="X24">
            <v>1159511</v>
          </cell>
          <cell r="Y24">
            <v>110037</v>
          </cell>
          <cell r="Z24">
            <v>136986</v>
          </cell>
          <cell r="AA24">
            <v>12769</v>
          </cell>
          <cell r="AB24">
            <v>27140</v>
          </cell>
          <cell r="AC24">
            <v>338</v>
          </cell>
          <cell r="AD24">
            <v>2253</v>
          </cell>
          <cell r="AE24">
            <v>257</v>
          </cell>
          <cell r="AF24">
            <v>70172</v>
          </cell>
          <cell r="AG24">
            <v>3289</v>
          </cell>
          <cell r="AH24">
            <v>869</v>
          </cell>
          <cell r="AI24">
            <v>339</v>
          </cell>
          <cell r="AJ24">
            <v>38109</v>
          </cell>
          <cell r="AK24">
            <v>2608</v>
          </cell>
          <cell r="AL24">
            <v>2336</v>
          </cell>
          <cell r="AM24">
            <v>1379</v>
          </cell>
        </row>
        <row r="25">
          <cell r="X25">
            <v>2036476</v>
          </cell>
          <cell r="Y25">
            <v>118123</v>
          </cell>
          <cell r="Z25">
            <v>391676</v>
          </cell>
          <cell r="AA25">
            <v>29708</v>
          </cell>
          <cell r="AB25">
            <v>48754</v>
          </cell>
          <cell r="AC25">
            <v>6872</v>
          </cell>
          <cell r="AD25">
            <v>1724</v>
          </cell>
          <cell r="AE25">
            <v>561</v>
          </cell>
          <cell r="AF25">
            <v>10839</v>
          </cell>
          <cell r="AG25">
            <v>1029</v>
          </cell>
          <cell r="AH25">
            <v>1515</v>
          </cell>
          <cell r="AI25">
            <v>1353</v>
          </cell>
          <cell r="AJ25">
            <v>24190</v>
          </cell>
          <cell r="AK25">
            <v>5280</v>
          </cell>
          <cell r="AL25">
            <v>10909</v>
          </cell>
          <cell r="AM25">
            <v>2544</v>
          </cell>
        </row>
        <row r="26">
          <cell r="X26">
            <v>5039546</v>
          </cell>
          <cell r="Y26">
            <v>259437</v>
          </cell>
          <cell r="Z26">
            <v>584767</v>
          </cell>
          <cell r="AA26">
            <v>29332</v>
          </cell>
          <cell r="AB26">
            <v>61601</v>
          </cell>
          <cell r="AC26">
            <v>5956</v>
          </cell>
          <cell r="AD26">
            <v>2890</v>
          </cell>
          <cell r="AE26">
            <v>521</v>
          </cell>
          <cell r="AF26">
            <v>15437</v>
          </cell>
          <cell r="AG26">
            <v>1389</v>
          </cell>
          <cell r="AH26">
            <v>810</v>
          </cell>
          <cell r="AI26">
            <v>537</v>
          </cell>
          <cell r="AJ26">
            <v>157650</v>
          </cell>
          <cell r="AK26">
            <v>14195</v>
          </cell>
          <cell r="AL26">
            <v>15995</v>
          </cell>
          <cell r="AM26">
            <v>2738</v>
          </cell>
        </row>
        <row r="27">
          <cell r="X27">
            <v>1423152</v>
          </cell>
          <cell r="Y27">
            <v>502458</v>
          </cell>
          <cell r="Z27">
            <v>80069</v>
          </cell>
          <cell r="AA27">
            <v>78454</v>
          </cell>
          <cell r="AB27">
            <v>14657</v>
          </cell>
          <cell r="AC27">
            <v>1732</v>
          </cell>
          <cell r="AD27">
            <v>2060</v>
          </cell>
          <cell r="AE27">
            <v>1382</v>
          </cell>
          <cell r="AF27">
            <v>262434</v>
          </cell>
          <cell r="AG27">
            <v>124701</v>
          </cell>
          <cell r="AH27">
            <v>5893</v>
          </cell>
          <cell r="AI27">
            <v>3667</v>
          </cell>
          <cell r="AJ27">
            <v>432604</v>
          </cell>
          <cell r="AK27">
            <v>150527</v>
          </cell>
          <cell r="AL27">
            <v>10736</v>
          </cell>
          <cell r="AM27">
            <v>5627</v>
          </cell>
        </row>
        <row r="41">
          <cell r="X41">
            <v>7951</v>
          </cell>
          <cell r="Y41">
            <v>2489116</v>
          </cell>
          <cell r="Z41">
            <v>3082</v>
          </cell>
          <cell r="AA41">
            <v>37740</v>
          </cell>
          <cell r="AB41">
            <v>26359</v>
          </cell>
          <cell r="AC41">
            <v>33074</v>
          </cell>
          <cell r="AD41">
            <v>6455</v>
          </cell>
          <cell r="AE41">
            <v>2095</v>
          </cell>
          <cell r="AF41">
            <v>26359</v>
          </cell>
          <cell r="AG41">
            <v>6721</v>
          </cell>
          <cell r="AH41">
            <v>82</v>
          </cell>
          <cell r="AI41">
            <v>2791</v>
          </cell>
          <cell r="AJ41">
            <v>18132</v>
          </cell>
          <cell r="AK41">
            <v>604009</v>
          </cell>
          <cell r="AL41">
            <v>879</v>
          </cell>
          <cell r="AM41">
            <v>3018</v>
          </cell>
        </row>
        <row r="42">
          <cell r="X42">
            <v>1428709</v>
          </cell>
          <cell r="Y42">
            <v>148365</v>
          </cell>
          <cell r="Z42">
            <v>94778</v>
          </cell>
          <cell r="AA42">
            <v>15879</v>
          </cell>
          <cell r="AB42">
            <v>29281</v>
          </cell>
          <cell r="AC42">
            <v>4153</v>
          </cell>
          <cell r="AD42">
            <v>861</v>
          </cell>
          <cell r="AE42">
            <v>400</v>
          </cell>
          <cell r="AF42">
            <v>143630</v>
          </cell>
          <cell r="AG42">
            <v>26095</v>
          </cell>
          <cell r="AH42">
            <v>2662</v>
          </cell>
          <cell r="AI42">
            <v>997</v>
          </cell>
          <cell r="AJ42">
            <v>86002</v>
          </cell>
          <cell r="AK42">
            <v>12615</v>
          </cell>
          <cell r="AL42">
            <v>6625</v>
          </cell>
          <cell r="AM42">
            <v>2135</v>
          </cell>
        </row>
        <row r="44">
          <cell r="X44">
            <v>25460</v>
          </cell>
          <cell r="Y44">
            <v>8595</v>
          </cell>
          <cell r="Z44">
            <v>3995</v>
          </cell>
          <cell r="AA44">
            <v>1009</v>
          </cell>
          <cell r="AB44">
            <v>8760</v>
          </cell>
          <cell r="AC44">
            <v>3753</v>
          </cell>
          <cell r="AD44">
            <v>3197</v>
          </cell>
          <cell r="AE44">
            <v>300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41</v>
          </cell>
          <cell r="AK44">
            <v>50</v>
          </cell>
          <cell r="AL44">
            <v>203</v>
          </cell>
          <cell r="AM44">
            <v>106</v>
          </cell>
        </row>
        <row r="45">
          <cell r="X45">
            <v>17076</v>
          </cell>
          <cell r="Y45">
            <v>28540</v>
          </cell>
          <cell r="Z45">
            <v>2226</v>
          </cell>
          <cell r="AA45">
            <v>3305</v>
          </cell>
          <cell r="AB45">
            <v>67</v>
          </cell>
          <cell r="AC45">
            <v>23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1611</v>
          </cell>
          <cell r="AK45">
            <v>839</v>
          </cell>
          <cell r="AL45">
            <v>85</v>
          </cell>
          <cell r="AM45">
            <v>115</v>
          </cell>
        </row>
        <row r="47">
          <cell r="X47">
            <v>3278859</v>
          </cell>
          <cell r="Y47">
            <v>802585</v>
          </cell>
          <cell r="Z47">
            <v>114179</v>
          </cell>
          <cell r="AA47">
            <v>31647</v>
          </cell>
          <cell r="AB47">
            <v>2668933</v>
          </cell>
          <cell r="AC47">
            <v>1546878</v>
          </cell>
          <cell r="AD47">
            <v>48080</v>
          </cell>
          <cell r="AE47">
            <v>22728</v>
          </cell>
          <cell r="AF47">
            <v>2330701</v>
          </cell>
          <cell r="AG47">
            <v>5119264</v>
          </cell>
          <cell r="AH47">
            <v>26569</v>
          </cell>
          <cell r="AI47">
            <v>18143</v>
          </cell>
          <cell r="AJ47">
            <v>4228627</v>
          </cell>
          <cell r="AK47">
            <v>5337948</v>
          </cell>
          <cell r="AL47">
            <v>71969</v>
          </cell>
          <cell r="AM47">
            <v>53673</v>
          </cell>
        </row>
        <row r="48">
          <cell r="X48">
            <v>1763053</v>
          </cell>
          <cell r="Y48">
            <v>905150</v>
          </cell>
          <cell r="Z48">
            <v>344311</v>
          </cell>
          <cell r="AA48">
            <v>60432</v>
          </cell>
          <cell r="AB48">
            <v>170096</v>
          </cell>
          <cell r="AC48">
            <v>51812</v>
          </cell>
          <cell r="AD48">
            <v>35307</v>
          </cell>
          <cell r="AE48">
            <v>7819</v>
          </cell>
          <cell r="AF48">
            <v>9641</v>
          </cell>
          <cell r="AG48">
            <v>1766</v>
          </cell>
          <cell r="AH48">
            <v>161</v>
          </cell>
          <cell r="AI48">
            <v>88</v>
          </cell>
          <cell r="AJ48">
            <v>87054</v>
          </cell>
          <cell r="AK48">
            <v>45936</v>
          </cell>
          <cell r="AL48">
            <v>10045</v>
          </cell>
          <cell r="AM48">
            <v>8200</v>
          </cell>
        </row>
        <row r="49">
          <cell r="X49">
            <v>976686</v>
          </cell>
          <cell r="Y49">
            <v>2383194</v>
          </cell>
          <cell r="Z49">
            <v>237285</v>
          </cell>
          <cell r="AA49">
            <v>1616940</v>
          </cell>
          <cell r="AB49">
            <v>63580</v>
          </cell>
          <cell r="AC49">
            <v>30255</v>
          </cell>
          <cell r="AD49">
            <v>4797</v>
          </cell>
          <cell r="AE49">
            <v>2165</v>
          </cell>
          <cell r="AF49">
            <v>26410</v>
          </cell>
          <cell r="AG49">
            <v>49887</v>
          </cell>
          <cell r="AH49">
            <v>4085</v>
          </cell>
          <cell r="AI49">
            <v>3574</v>
          </cell>
          <cell r="AJ49">
            <v>152392</v>
          </cell>
          <cell r="AK49">
            <v>327457</v>
          </cell>
          <cell r="AL49">
            <v>15483</v>
          </cell>
          <cell r="AM49">
            <v>20171</v>
          </cell>
        </row>
        <row r="50">
          <cell r="X50">
            <v>87866</v>
          </cell>
          <cell r="Y50">
            <v>73476</v>
          </cell>
          <cell r="Z50">
            <v>8265</v>
          </cell>
          <cell r="AA50">
            <v>22091</v>
          </cell>
          <cell r="AB50">
            <v>196116</v>
          </cell>
          <cell r="AC50">
            <v>251425</v>
          </cell>
          <cell r="AD50">
            <v>7067</v>
          </cell>
          <cell r="AE50">
            <v>1628</v>
          </cell>
          <cell r="AF50">
            <v>141065</v>
          </cell>
          <cell r="AG50">
            <v>213123</v>
          </cell>
          <cell r="AH50">
            <v>1892</v>
          </cell>
          <cell r="AI50">
            <v>647</v>
          </cell>
          <cell r="AJ50">
            <v>639654</v>
          </cell>
          <cell r="AK50">
            <v>1761836</v>
          </cell>
          <cell r="AL50">
            <v>7796</v>
          </cell>
          <cell r="AM50">
            <v>8081</v>
          </cell>
        </row>
        <row r="51">
          <cell r="X51">
            <v>66994</v>
          </cell>
          <cell r="Y51">
            <v>421672</v>
          </cell>
          <cell r="Z51">
            <v>10331</v>
          </cell>
          <cell r="AA51">
            <v>37696</v>
          </cell>
          <cell r="AB51">
            <v>51</v>
          </cell>
          <cell r="AC51">
            <v>69</v>
          </cell>
          <cell r="AD51">
            <v>22</v>
          </cell>
          <cell r="AE51">
            <v>0</v>
          </cell>
          <cell r="AF51">
            <v>96</v>
          </cell>
          <cell r="AG51">
            <v>66</v>
          </cell>
          <cell r="AH51">
            <v>1230</v>
          </cell>
          <cell r="AI51">
            <v>652</v>
          </cell>
          <cell r="AJ51">
            <v>20887</v>
          </cell>
          <cell r="AK51">
            <v>11365</v>
          </cell>
          <cell r="AL51">
            <v>9568</v>
          </cell>
          <cell r="AM51">
            <v>4483</v>
          </cell>
        </row>
        <row r="52">
          <cell r="X52">
            <v>45488</v>
          </cell>
          <cell r="Y52">
            <v>8330</v>
          </cell>
          <cell r="Z52">
            <v>4107</v>
          </cell>
          <cell r="AA52">
            <v>566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1246</v>
          </cell>
          <cell r="AG52">
            <v>0</v>
          </cell>
          <cell r="AH52">
            <v>0</v>
          </cell>
          <cell r="AI52">
            <v>0</v>
          </cell>
          <cell r="AJ52">
            <v>30505</v>
          </cell>
          <cell r="AK52">
            <v>31501</v>
          </cell>
          <cell r="AL52">
            <v>379</v>
          </cell>
          <cell r="AM52">
            <v>708</v>
          </cell>
        </row>
        <row r="53">
          <cell r="X53">
            <v>679446</v>
          </cell>
          <cell r="Y53">
            <v>25773</v>
          </cell>
          <cell r="Z53">
            <v>36630</v>
          </cell>
          <cell r="AA53">
            <v>3376</v>
          </cell>
          <cell r="AB53">
            <v>18844</v>
          </cell>
          <cell r="AC53">
            <v>495</v>
          </cell>
          <cell r="AD53">
            <v>1099</v>
          </cell>
          <cell r="AE53">
            <v>453</v>
          </cell>
          <cell r="AF53">
            <v>156390</v>
          </cell>
          <cell r="AG53">
            <v>8157</v>
          </cell>
          <cell r="AH53">
            <v>5292</v>
          </cell>
          <cell r="AI53">
            <v>4167</v>
          </cell>
          <cell r="AJ53">
            <v>240522</v>
          </cell>
          <cell r="AK53">
            <v>18276</v>
          </cell>
          <cell r="AL53">
            <v>15144</v>
          </cell>
          <cell r="AM53">
            <v>7427</v>
          </cell>
        </row>
        <row r="54">
          <cell r="X54">
            <v>1137327</v>
          </cell>
          <cell r="Y54">
            <v>109267</v>
          </cell>
          <cell r="Z54">
            <v>130825</v>
          </cell>
          <cell r="AA54">
            <v>11816</v>
          </cell>
          <cell r="AB54">
            <v>27140</v>
          </cell>
          <cell r="AC54">
            <v>338</v>
          </cell>
          <cell r="AD54">
            <v>2251</v>
          </cell>
          <cell r="AE54">
            <v>257</v>
          </cell>
          <cell r="AF54">
            <v>69551</v>
          </cell>
          <cell r="AG54">
            <v>3261</v>
          </cell>
          <cell r="AH54">
            <v>843</v>
          </cell>
          <cell r="AI54">
            <v>330</v>
          </cell>
          <cell r="AJ54">
            <v>33275</v>
          </cell>
          <cell r="AK54">
            <v>2482</v>
          </cell>
          <cell r="AL54">
            <v>1734</v>
          </cell>
          <cell r="AM54">
            <v>1347</v>
          </cell>
        </row>
        <row r="55">
          <cell r="X55">
            <v>1930909</v>
          </cell>
          <cell r="Y55">
            <v>98868</v>
          </cell>
          <cell r="Z55">
            <v>382825</v>
          </cell>
          <cell r="AA55">
            <v>16008</v>
          </cell>
          <cell r="AB55">
            <v>44111</v>
          </cell>
          <cell r="AC55">
            <v>6231</v>
          </cell>
          <cell r="AD55">
            <v>1361</v>
          </cell>
          <cell r="AE55">
            <v>417</v>
          </cell>
          <cell r="AF55">
            <v>8439</v>
          </cell>
          <cell r="AG55">
            <v>644</v>
          </cell>
          <cell r="AH55">
            <v>1345</v>
          </cell>
          <cell r="AI55">
            <v>522</v>
          </cell>
          <cell r="AJ55">
            <v>11856</v>
          </cell>
          <cell r="AK55">
            <v>495</v>
          </cell>
          <cell r="AL55">
            <v>1098</v>
          </cell>
          <cell r="AM55">
            <v>248</v>
          </cell>
        </row>
        <row r="56">
          <cell r="X56">
            <v>4885451</v>
          </cell>
          <cell r="Y56">
            <v>254244</v>
          </cell>
          <cell r="Z56">
            <v>544937</v>
          </cell>
          <cell r="AA56">
            <v>26942</v>
          </cell>
          <cell r="AB56">
            <v>52545</v>
          </cell>
          <cell r="AC56">
            <v>4401</v>
          </cell>
          <cell r="AD56">
            <v>2670</v>
          </cell>
          <cell r="AE56">
            <v>445</v>
          </cell>
          <cell r="AF56">
            <v>8121</v>
          </cell>
          <cell r="AG56">
            <v>901</v>
          </cell>
          <cell r="AH56">
            <v>535</v>
          </cell>
          <cell r="AI56">
            <v>384</v>
          </cell>
          <cell r="AJ56">
            <v>66388</v>
          </cell>
          <cell r="AK56">
            <v>5894</v>
          </cell>
          <cell r="AL56">
            <v>7902</v>
          </cell>
          <cell r="AM56">
            <v>1885</v>
          </cell>
        </row>
        <row r="57">
          <cell r="X57">
            <v>1311825</v>
          </cell>
          <cell r="Y57">
            <v>490777</v>
          </cell>
          <cell r="Z57">
            <v>63763</v>
          </cell>
          <cell r="AA57">
            <v>75203</v>
          </cell>
          <cell r="AB57">
            <v>12414</v>
          </cell>
          <cell r="AC57">
            <v>1518</v>
          </cell>
          <cell r="AD57">
            <v>1706</v>
          </cell>
          <cell r="AE57">
            <v>1335</v>
          </cell>
          <cell r="AF57">
            <v>258376</v>
          </cell>
          <cell r="AG57">
            <v>122959</v>
          </cell>
          <cell r="AH57">
            <v>5310</v>
          </cell>
          <cell r="AI57">
            <v>2537</v>
          </cell>
          <cell r="AJ57">
            <v>411078</v>
          </cell>
          <cell r="AK57">
            <v>145029</v>
          </cell>
          <cell r="AL57">
            <v>9070</v>
          </cell>
          <cell r="AM57">
            <v>5451</v>
          </cell>
        </row>
        <row r="70">
          <cell r="X70">
            <v>0</v>
          </cell>
          <cell r="Y70">
            <v>101679</v>
          </cell>
          <cell r="Z70">
            <v>0</v>
          </cell>
          <cell r="AA70">
            <v>933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54</v>
          </cell>
          <cell r="AG70">
            <v>410</v>
          </cell>
          <cell r="AH70">
            <v>0</v>
          </cell>
          <cell r="AI70">
            <v>0</v>
          </cell>
          <cell r="AJ70">
            <v>1230</v>
          </cell>
          <cell r="AK70">
            <v>40087</v>
          </cell>
          <cell r="AL70">
            <v>131</v>
          </cell>
          <cell r="AM70">
            <v>933</v>
          </cell>
        </row>
        <row r="71">
          <cell r="X71">
            <v>62015</v>
          </cell>
          <cell r="Y71">
            <v>3058</v>
          </cell>
          <cell r="Z71">
            <v>21501</v>
          </cell>
          <cell r="AA71">
            <v>2267</v>
          </cell>
          <cell r="AB71">
            <v>788</v>
          </cell>
          <cell r="AC71">
            <v>315</v>
          </cell>
          <cell r="AD71">
            <v>398</v>
          </cell>
          <cell r="AE71">
            <v>43</v>
          </cell>
          <cell r="AF71">
            <v>3201</v>
          </cell>
          <cell r="AG71">
            <v>1000</v>
          </cell>
          <cell r="AH71">
            <v>749</v>
          </cell>
          <cell r="AI71">
            <v>416</v>
          </cell>
          <cell r="AJ71">
            <v>49315</v>
          </cell>
          <cell r="AK71">
            <v>4142</v>
          </cell>
          <cell r="AL71">
            <v>6765</v>
          </cell>
          <cell r="AM71">
            <v>953</v>
          </cell>
        </row>
        <row r="72">
          <cell r="X72">
            <v>0</v>
          </cell>
          <cell r="Y72">
            <v>0</v>
          </cell>
          <cell r="Z72">
            <v>1035</v>
          </cell>
          <cell r="AA72">
            <v>1103</v>
          </cell>
          <cell r="AB72">
            <v>261</v>
          </cell>
          <cell r="AC72">
            <v>177</v>
          </cell>
          <cell r="AD72">
            <v>218</v>
          </cell>
          <cell r="AE72">
            <v>65</v>
          </cell>
          <cell r="AF72">
            <v>1498</v>
          </cell>
          <cell r="AG72">
            <v>116</v>
          </cell>
          <cell r="AH72">
            <v>194</v>
          </cell>
          <cell r="AI72">
            <v>125</v>
          </cell>
          <cell r="AJ72">
            <v>6141</v>
          </cell>
          <cell r="AK72">
            <v>2735</v>
          </cell>
          <cell r="AL72">
            <v>2596</v>
          </cell>
          <cell r="AM72">
            <v>1390</v>
          </cell>
        </row>
        <row r="73"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676</v>
          </cell>
          <cell r="AG73">
            <v>36</v>
          </cell>
          <cell r="AH73">
            <v>11</v>
          </cell>
          <cell r="AI73">
            <v>0</v>
          </cell>
          <cell r="AJ73">
            <v>946</v>
          </cell>
          <cell r="AK73">
            <v>128</v>
          </cell>
          <cell r="AL73">
            <v>361</v>
          </cell>
          <cell r="AM73">
            <v>75</v>
          </cell>
        </row>
        <row r="74"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X75">
            <v>23</v>
          </cell>
          <cell r="Y75">
            <v>0</v>
          </cell>
          <cell r="Z75">
            <v>78</v>
          </cell>
          <cell r="AA75">
            <v>13</v>
          </cell>
          <cell r="AB75">
            <v>460</v>
          </cell>
          <cell r="AC75">
            <v>0</v>
          </cell>
          <cell r="AD75">
            <v>0</v>
          </cell>
          <cell r="AE75">
            <v>1487</v>
          </cell>
          <cell r="AF75">
            <v>55</v>
          </cell>
          <cell r="AG75">
            <v>31</v>
          </cell>
          <cell r="AH75">
            <v>21</v>
          </cell>
          <cell r="AI75">
            <v>11</v>
          </cell>
          <cell r="AJ75">
            <v>2683</v>
          </cell>
          <cell r="AK75">
            <v>1579</v>
          </cell>
          <cell r="AL75">
            <v>609</v>
          </cell>
          <cell r="AM75">
            <v>263</v>
          </cell>
        </row>
        <row r="76">
          <cell r="X76">
            <v>4767</v>
          </cell>
          <cell r="Y76">
            <v>782</v>
          </cell>
          <cell r="Z76">
            <v>417</v>
          </cell>
          <cell r="AA76">
            <v>77</v>
          </cell>
          <cell r="AB76">
            <v>1370</v>
          </cell>
          <cell r="AC76">
            <v>481</v>
          </cell>
          <cell r="AD76">
            <v>809</v>
          </cell>
          <cell r="AE76">
            <v>195</v>
          </cell>
          <cell r="AF76">
            <v>1953</v>
          </cell>
          <cell r="AG76">
            <v>2832</v>
          </cell>
          <cell r="AH76">
            <v>158</v>
          </cell>
          <cell r="AI76">
            <v>1208</v>
          </cell>
          <cell r="AJ76">
            <v>28103</v>
          </cell>
          <cell r="AK76">
            <v>36345</v>
          </cell>
          <cell r="AL76">
            <v>1369</v>
          </cell>
          <cell r="AM76">
            <v>1278</v>
          </cell>
        </row>
        <row r="77">
          <cell r="X77">
            <v>769</v>
          </cell>
          <cell r="Y77">
            <v>0</v>
          </cell>
          <cell r="Z77">
            <v>197</v>
          </cell>
          <cell r="AA77">
            <v>0</v>
          </cell>
          <cell r="AB77">
            <v>1005</v>
          </cell>
          <cell r="AC77">
            <v>131</v>
          </cell>
          <cell r="AD77">
            <v>223</v>
          </cell>
          <cell r="AE77">
            <v>1</v>
          </cell>
          <cell r="AF77">
            <v>14</v>
          </cell>
          <cell r="AG77">
            <v>0</v>
          </cell>
          <cell r="AH77">
            <v>0</v>
          </cell>
          <cell r="AI77">
            <v>0</v>
          </cell>
          <cell r="AJ77">
            <v>8368</v>
          </cell>
          <cell r="AK77">
            <v>1081</v>
          </cell>
          <cell r="AL77">
            <v>1259</v>
          </cell>
          <cell r="AM77">
            <v>121</v>
          </cell>
        </row>
        <row r="78">
          <cell r="X78">
            <v>63836</v>
          </cell>
          <cell r="Y78">
            <v>46374</v>
          </cell>
          <cell r="Z78">
            <v>85649</v>
          </cell>
          <cell r="AA78">
            <v>412504</v>
          </cell>
          <cell r="AB78">
            <v>617</v>
          </cell>
          <cell r="AC78">
            <v>1017</v>
          </cell>
          <cell r="AD78">
            <v>2</v>
          </cell>
          <cell r="AE78">
            <v>29</v>
          </cell>
          <cell r="AF78">
            <v>103</v>
          </cell>
          <cell r="AG78">
            <v>2</v>
          </cell>
          <cell r="AH78">
            <v>713</v>
          </cell>
          <cell r="AI78">
            <v>386</v>
          </cell>
          <cell r="AJ78">
            <v>25516</v>
          </cell>
          <cell r="AK78">
            <v>30094</v>
          </cell>
          <cell r="AL78">
            <v>8868</v>
          </cell>
          <cell r="AM78">
            <v>12094</v>
          </cell>
        </row>
        <row r="79">
          <cell r="X79">
            <v>6774</v>
          </cell>
          <cell r="Y79">
            <v>3580</v>
          </cell>
          <cell r="Z79">
            <v>3060</v>
          </cell>
          <cell r="AA79">
            <v>143</v>
          </cell>
          <cell r="AB79">
            <v>1190</v>
          </cell>
          <cell r="AC79">
            <v>45</v>
          </cell>
          <cell r="AD79">
            <v>159</v>
          </cell>
          <cell r="AE79">
            <v>111</v>
          </cell>
          <cell r="AF79">
            <v>51</v>
          </cell>
          <cell r="AG79">
            <v>1238</v>
          </cell>
          <cell r="AH79">
            <v>832</v>
          </cell>
          <cell r="AI79">
            <v>5187</v>
          </cell>
          <cell r="AJ79">
            <v>3247</v>
          </cell>
          <cell r="AK79">
            <v>2975</v>
          </cell>
          <cell r="AL79">
            <v>1684</v>
          </cell>
          <cell r="AM79">
            <v>3910</v>
          </cell>
        </row>
        <row r="80">
          <cell r="X80">
            <v>2555</v>
          </cell>
          <cell r="Y80">
            <v>3114</v>
          </cell>
          <cell r="Z80">
            <v>1489</v>
          </cell>
          <cell r="AA80">
            <v>1983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7058</v>
          </cell>
          <cell r="AG80">
            <v>11099</v>
          </cell>
          <cell r="AH80">
            <v>1847</v>
          </cell>
          <cell r="AI80">
            <v>555</v>
          </cell>
          <cell r="AJ80">
            <v>22076</v>
          </cell>
          <cell r="AK80">
            <v>19794</v>
          </cell>
          <cell r="AL80">
            <v>4472</v>
          </cell>
          <cell r="AM80">
            <v>5512</v>
          </cell>
        </row>
        <row r="81">
          <cell r="X81">
            <v>0</v>
          </cell>
          <cell r="Y81">
            <v>0</v>
          </cell>
          <cell r="Z81">
            <v>432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</row>
        <row r="82">
          <cell r="X82">
            <v>1387</v>
          </cell>
          <cell r="Y82">
            <v>181</v>
          </cell>
          <cell r="Z82">
            <v>428</v>
          </cell>
          <cell r="AA82">
            <v>112</v>
          </cell>
          <cell r="AB82">
            <v>0</v>
          </cell>
          <cell r="AC82">
            <v>0</v>
          </cell>
          <cell r="AD82">
            <v>0</v>
          </cell>
          <cell r="AE82">
            <v>17</v>
          </cell>
          <cell r="AF82">
            <v>65</v>
          </cell>
          <cell r="AG82">
            <v>6</v>
          </cell>
          <cell r="AH82">
            <v>135</v>
          </cell>
          <cell r="AI82">
            <v>3</v>
          </cell>
          <cell r="AJ82">
            <v>21446</v>
          </cell>
          <cell r="AK82">
            <v>20658</v>
          </cell>
          <cell r="AL82">
            <v>2038</v>
          </cell>
          <cell r="AM82">
            <v>14501</v>
          </cell>
        </row>
        <row r="83">
          <cell r="X83">
            <v>493</v>
          </cell>
          <cell r="Y83">
            <v>46</v>
          </cell>
          <cell r="Z83">
            <v>40</v>
          </cell>
          <cell r="AA83">
            <v>673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1221</v>
          </cell>
          <cell r="AK83">
            <v>126</v>
          </cell>
          <cell r="AL83">
            <v>522</v>
          </cell>
          <cell r="AM83">
            <v>27</v>
          </cell>
        </row>
        <row r="84">
          <cell r="X84">
            <v>1467</v>
          </cell>
          <cell r="Y84">
            <v>68</v>
          </cell>
          <cell r="Z84">
            <v>373</v>
          </cell>
          <cell r="AA84">
            <v>46</v>
          </cell>
          <cell r="AB84">
            <v>4621</v>
          </cell>
          <cell r="AC84">
            <v>641</v>
          </cell>
          <cell r="AD84">
            <v>363</v>
          </cell>
          <cell r="AE84">
            <v>144</v>
          </cell>
          <cell r="AF84">
            <v>1865</v>
          </cell>
          <cell r="AG84">
            <v>385</v>
          </cell>
          <cell r="AH84">
            <v>170</v>
          </cell>
          <cell r="AI84">
            <v>831</v>
          </cell>
          <cell r="AJ84">
            <v>12334</v>
          </cell>
          <cell r="AK84">
            <v>4785</v>
          </cell>
          <cell r="AL84">
            <v>9808</v>
          </cell>
          <cell r="AM84">
            <v>2296</v>
          </cell>
        </row>
        <row r="85">
          <cell r="X85">
            <v>52960</v>
          </cell>
          <cell r="Y85">
            <v>268</v>
          </cell>
          <cell r="Z85">
            <v>24408</v>
          </cell>
          <cell r="AA85">
            <v>1132</v>
          </cell>
          <cell r="AB85">
            <v>9056</v>
          </cell>
          <cell r="AC85">
            <v>1555</v>
          </cell>
          <cell r="AD85">
            <v>220</v>
          </cell>
          <cell r="AE85">
            <v>76</v>
          </cell>
          <cell r="AF85">
            <v>7316</v>
          </cell>
          <cell r="AG85">
            <v>488</v>
          </cell>
          <cell r="AH85">
            <v>275</v>
          </cell>
          <cell r="AI85">
            <v>153</v>
          </cell>
          <cell r="AJ85">
            <v>89358</v>
          </cell>
          <cell r="AK85">
            <v>7832</v>
          </cell>
          <cell r="AL85">
            <v>7829</v>
          </cell>
          <cell r="AM85">
            <v>830</v>
          </cell>
        </row>
        <row r="86">
          <cell r="X86">
            <v>75765</v>
          </cell>
          <cell r="Y86">
            <v>8681</v>
          </cell>
          <cell r="Z86">
            <v>8001</v>
          </cell>
          <cell r="AA86">
            <v>2354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828</v>
          </cell>
          <cell r="AG86">
            <v>621</v>
          </cell>
          <cell r="AH86">
            <v>140</v>
          </cell>
          <cell r="AI86">
            <v>832</v>
          </cell>
          <cell r="AJ86">
            <v>14792</v>
          </cell>
          <cell r="AK86">
            <v>4027</v>
          </cell>
          <cell r="AL86">
            <v>516</v>
          </cell>
          <cell r="AM86">
            <v>128</v>
          </cell>
        </row>
        <row r="99">
          <cell r="X99">
            <v>10760</v>
          </cell>
          <cell r="Y99">
            <v>37505</v>
          </cell>
          <cell r="Z99">
            <v>7977</v>
          </cell>
          <cell r="AA99">
            <v>1035</v>
          </cell>
          <cell r="AB99">
            <v>10509</v>
          </cell>
          <cell r="AC99">
            <v>10684</v>
          </cell>
          <cell r="AD99">
            <v>4187</v>
          </cell>
          <cell r="AE99">
            <v>459</v>
          </cell>
          <cell r="AF99">
            <v>2211</v>
          </cell>
          <cell r="AG99">
            <v>2282</v>
          </cell>
          <cell r="AH99">
            <v>1227</v>
          </cell>
          <cell r="AI99">
            <v>1045</v>
          </cell>
          <cell r="AJ99">
            <v>7596</v>
          </cell>
          <cell r="AK99">
            <v>10783</v>
          </cell>
          <cell r="AL99">
            <v>2199</v>
          </cell>
          <cell r="AM99">
            <v>914</v>
          </cell>
        </row>
        <row r="100">
          <cell r="X100">
            <v>25316</v>
          </cell>
          <cell r="Y100">
            <v>1300</v>
          </cell>
          <cell r="Z100">
            <v>6452</v>
          </cell>
          <cell r="AA100">
            <v>565</v>
          </cell>
          <cell r="AB100">
            <v>4527</v>
          </cell>
          <cell r="AC100">
            <v>335</v>
          </cell>
          <cell r="AD100">
            <v>957</v>
          </cell>
          <cell r="AE100">
            <v>76</v>
          </cell>
          <cell r="AF100">
            <v>5993</v>
          </cell>
          <cell r="AG100">
            <v>286</v>
          </cell>
          <cell r="AH100">
            <v>368</v>
          </cell>
          <cell r="AI100">
            <v>215</v>
          </cell>
          <cell r="AJ100">
            <v>8451</v>
          </cell>
          <cell r="AK100">
            <v>1529</v>
          </cell>
          <cell r="AL100">
            <v>519</v>
          </cell>
          <cell r="AM100">
            <v>89</v>
          </cell>
        </row>
        <row r="101">
          <cell r="X101">
            <v>398</v>
          </cell>
          <cell r="Y101">
            <v>205</v>
          </cell>
          <cell r="Z101">
            <v>292</v>
          </cell>
          <cell r="AA101">
            <v>58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2140</v>
          </cell>
          <cell r="AK101">
            <v>90</v>
          </cell>
          <cell r="AL101">
            <v>115</v>
          </cell>
          <cell r="AM101">
            <v>15</v>
          </cell>
        </row>
        <row r="102">
          <cell r="X102">
            <v>5576</v>
          </cell>
          <cell r="Y102">
            <v>1537</v>
          </cell>
          <cell r="Z102">
            <v>3522</v>
          </cell>
          <cell r="AA102">
            <v>468</v>
          </cell>
          <cell r="AB102">
            <v>13716</v>
          </cell>
          <cell r="AC102">
            <v>3769</v>
          </cell>
          <cell r="AD102">
            <v>5622</v>
          </cell>
          <cell r="AE102">
            <v>1088</v>
          </cell>
          <cell r="AF102">
            <v>85</v>
          </cell>
          <cell r="AG102">
            <v>29</v>
          </cell>
          <cell r="AH102">
            <v>13</v>
          </cell>
          <cell r="AI102">
            <v>55</v>
          </cell>
          <cell r="AJ102">
            <v>355</v>
          </cell>
          <cell r="AK102">
            <v>119</v>
          </cell>
          <cell r="AL102">
            <v>272</v>
          </cell>
          <cell r="AM102">
            <v>24</v>
          </cell>
        </row>
        <row r="103">
          <cell r="X103">
            <v>14656</v>
          </cell>
          <cell r="Y103">
            <v>12971</v>
          </cell>
          <cell r="Z103">
            <v>3564</v>
          </cell>
          <cell r="AA103">
            <v>1742</v>
          </cell>
          <cell r="AB103">
            <v>0</v>
          </cell>
          <cell r="AC103">
            <v>0</v>
          </cell>
          <cell r="AD103">
            <v>33</v>
          </cell>
          <cell r="AE103">
            <v>130</v>
          </cell>
          <cell r="AF103">
            <v>0</v>
          </cell>
          <cell r="AG103">
            <v>20</v>
          </cell>
          <cell r="AH103">
            <v>14</v>
          </cell>
          <cell r="AI103">
            <v>0</v>
          </cell>
          <cell r="AJ103">
            <v>661</v>
          </cell>
          <cell r="AK103">
            <v>300</v>
          </cell>
          <cell r="AL103">
            <v>86</v>
          </cell>
          <cell r="AM103">
            <v>21</v>
          </cell>
        </row>
        <row r="104"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59</v>
          </cell>
          <cell r="AC104">
            <v>143</v>
          </cell>
          <cell r="AD104">
            <v>9</v>
          </cell>
          <cell r="AE104">
            <v>151</v>
          </cell>
          <cell r="AF104">
            <v>62</v>
          </cell>
          <cell r="AG104">
            <v>15</v>
          </cell>
          <cell r="AH104">
            <v>0</v>
          </cell>
          <cell r="AI104">
            <v>0</v>
          </cell>
          <cell r="AJ104">
            <v>277</v>
          </cell>
          <cell r="AK104">
            <v>63</v>
          </cell>
          <cell r="AL104">
            <v>168</v>
          </cell>
          <cell r="AM104">
            <v>8</v>
          </cell>
        </row>
        <row r="105">
          <cell r="X105">
            <v>31604</v>
          </cell>
          <cell r="Y105">
            <v>2127</v>
          </cell>
          <cell r="Z105">
            <v>3913</v>
          </cell>
          <cell r="AA105">
            <v>600</v>
          </cell>
          <cell r="AB105">
            <v>20712</v>
          </cell>
          <cell r="AC105">
            <v>2232</v>
          </cell>
          <cell r="AD105">
            <v>6433</v>
          </cell>
          <cell r="AE105">
            <v>611</v>
          </cell>
          <cell r="AF105">
            <v>3948</v>
          </cell>
          <cell r="AG105">
            <v>370</v>
          </cell>
          <cell r="AH105">
            <v>754</v>
          </cell>
          <cell r="AI105">
            <v>54</v>
          </cell>
          <cell r="AJ105">
            <v>5350</v>
          </cell>
          <cell r="AK105">
            <v>2395</v>
          </cell>
          <cell r="AL105">
            <v>478</v>
          </cell>
          <cell r="AM105">
            <v>144</v>
          </cell>
        </row>
        <row r="106">
          <cell r="X106">
            <v>167850</v>
          </cell>
          <cell r="Y106">
            <v>7131</v>
          </cell>
          <cell r="Z106">
            <v>60988</v>
          </cell>
          <cell r="AA106">
            <v>2943</v>
          </cell>
          <cell r="AB106">
            <v>21732</v>
          </cell>
          <cell r="AC106">
            <v>2221</v>
          </cell>
          <cell r="AD106">
            <v>8596</v>
          </cell>
          <cell r="AE106">
            <v>1087</v>
          </cell>
          <cell r="AF106">
            <v>233</v>
          </cell>
          <cell r="AG106">
            <v>555</v>
          </cell>
          <cell r="AH106">
            <v>84</v>
          </cell>
          <cell r="AI106">
            <v>77</v>
          </cell>
          <cell r="AJ106">
            <v>24343</v>
          </cell>
          <cell r="AK106">
            <v>4052</v>
          </cell>
          <cell r="AL106">
            <v>3496</v>
          </cell>
          <cell r="AM106">
            <v>1205</v>
          </cell>
        </row>
        <row r="107">
          <cell r="X107">
            <v>130430</v>
          </cell>
          <cell r="Y107">
            <v>30369</v>
          </cell>
          <cell r="Z107">
            <v>60835</v>
          </cell>
          <cell r="AA107">
            <v>51296</v>
          </cell>
          <cell r="AB107">
            <v>3440</v>
          </cell>
          <cell r="AC107">
            <v>537</v>
          </cell>
          <cell r="AD107">
            <v>60</v>
          </cell>
          <cell r="AE107">
            <v>30</v>
          </cell>
          <cell r="AF107">
            <v>7031</v>
          </cell>
          <cell r="AG107">
            <v>7981</v>
          </cell>
          <cell r="AH107">
            <v>1350</v>
          </cell>
          <cell r="AI107">
            <v>3956</v>
          </cell>
          <cell r="AJ107">
            <v>39474</v>
          </cell>
          <cell r="AK107">
            <v>19422</v>
          </cell>
          <cell r="AL107">
            <v>20633</v>
          </cell>
          <cell r="AM107">
            <v>5379</v>
          </cell>
        </row>
        <row r="108">
          <cell r="X108">
            <v>2074</v>
          </cell>
          <cell r="Y108">
            <v>5723</v>
          </cell>
          <cell r="Z108">
            <v>319</v>
          </cell>
          <cell r="AA108">
            <v>1582</v>
          </cell>
          <cell r="AB108">
            <v>11366</v>
          </cell>
          <cell r="AC108">
            <v>4252</v>
          </cell>
          <cell r="AD108">
            <v>2550</v>
          </cell>
          <cell r="AE108">
            <v>425</v>
          </cell>
          <cell r="AF108">
            <v>58</v>
          </cell>
          <cell r="AG108">
            <v>23</v>
          </cell>
          <cell r="AH108">
            <v>0</v>
          </cell>
          <cell r="AI108">
            <v>0</v>
          </cell>
          <cell r="AJ108">
            <v>12096</v>
          </cell>
          <cell r="AK108">
            <v>4800</v>
          </cell>
          <cell r="AL108">
            <v>392</v>
          </cell>
          <cell r="AM108">
            <v>155</v>
          </cell>
        </row>
        <row r="109">
          <cell r="X109">
            <v>70334</v>
          </cell>
          <cell r="Y109">
            <v>82680</v>
          </cell>
          <cell r="Z109">
            <v>6926</v>
          </cell>
          <cell r="AA109">
            <v>20228</v>
          </cell>
          <cell r="AB109">
            <v>682</v>
          </cell>
          <cell r="AC109">
            <v>835</v>
          </cell>
          <cell r="AD109">
            <v>382</v>
          </cell>
          <cell r="AE109">
            <v>22</v>
          </cell>
          <cell r="AF109">
            <v>2068</v>
          </cell>
          <cell r="AG109">
            <v>2326</v>
          </cell>
          <cell r="AH109">
            <v>186</v>
          </cell>
          <cell r="AI109">
            <v>352</v>
          </cell>
          <cell r="AJ109">
            <v>9331</v>
          </cell>
          <cell r="AK109">
            <v>4356</v>
          </cell>
          <cell r="AL109">
            <v>878</v>
          </cell>
          <cell r="AM109">
            <v>746</v>
          </cell>
        </row>
        <row r="110">
          <cell r="X110">
            <v>14334</v>
          </cell>
          <cell r="Y110">
            <v>1925</v>
          </cell>
          <cell r="Z110">
            <v>5360</v>
          </cell>
          <cell r="AA110">
            <v>479</v>
          </cell>
          <cell r="AB110">
            <v>93</v>
          </cell>
          <cell r="AC110">
            <v>0</v>
          </cell>
          <cell r="AD110">
            <v>220</v>
          </cell>
          <cell r="AE110">
            <v>0</v>
          </cell>
          <cell r="AF110">
            <v>37</v>
          </cell>
          <cell r="AG110">
            <v>0</v>
          </cell>
          <cell r="AH110">
            <v>24</v>
          </cell>
          <cell r="AI110">
            <v>0</v>
          </cell>
          <cell r="AJ110">
            <v>2487</v>
          </cell>
          <cell r="AK110">
            <v>1049</v>
          </cell>
          <cell r="AL110">
            <v>46</v>
          </cell>
          <cell r="AM110">
            <v>24</v>
          </cell>
        </row>
        <row r="111">
          <cell r="X111">
            <v>15282</v>
          </cell>
          <cell r="Y111">
            <v>319</v>
          </cell>
          <cell r="Z111">
            <v>4728</v>
          </cell>
          <cell r="AA111">
            <v>167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1596</v>
          </cell>
          <cell r="AG111">
            <v>0</v>
          </cell>
          <cell r="AH111">
            <v>572</v>
          </cell>
          <cell r="AI111">
            <v>250</v>
          </cell>
          <cell r="AJ111">
            <v>1924</v>
          </cell>
          <cell r="AK111">
            <v>267</v>
          </cell>
          <cell r="AL111">
            <v>220</v>
          </cell>
          <cell r="AM111">
            <v>57</v>
          </cell>
        </row>
        <row r="112">
          <cell r="X112">
            <v>21691</v>
          </cell>
          <cell r="Y112">
            <v>724</v>
          </cell>
          <cell r="Z112">
            <v>6121</v>
          </cell>
          <cell r="AA112">
            <v>280</v>
          </cell>
          <cell r="AB112">
            <v>0</v>
          </cell>
          <cell r="AC112">
            <v>0</v>
          </cell>
          <cell r="AD112">
            <v>2</v>
          </cell>
          <cell r="AE112">
            <v>0</v>
          </cell>
          <cell r="AF112">
            <v>621</v>
          </cell>
          <cell r="AG112">
            <v>28</v>
          </cell>
          <cell r="AH112">
            <v>26</v>
          </cell>
          <cell r="AI112">
            <v>9</v>
          </cell>
          <cell r="AJ112">
            <v>3613</v>
          </cell>
          <cell r="AK112">
            <v>0</v>
          </cell>
          <cell r="AL112">
            <v>80</v>
          </cell>
          <cell r="AM112">
            <v>5</v>
          </cell>
        </row>
        <row r="113">
          <cell r="X113">
            <v>104100</v>
          </cell>
          <cell r="Y113">
            <v>19187</v>
          </cell>
          <cell r="Z113">
            <v>8478</v>
          </cell>
          <cell r="AA113">
            <v>13654</v>
          </cell>
          <cell r="AB113">
            <v>22</v>
          </cell>
          <cell r="AC113">
            <v>0</v>
          </cell>
          <cell r="AD113">
            <v>0</v>
          </cell>
          <cell r="AE113">
            <v>0</v>
          </cell>
          <cell r="AF113">
            <v>535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3</v>
          </cell>
          <cell r="AM113">
            <v>0</v>
          </cell>
        </row>
        <row r="114">
          <cell r="X114">
            <v>101135</v>
          </cell>
          <cell r="Y114">
            <v>4925</v>
          </cell>
          <cell r="Z114">
            <v>15422</v>
          </cell>
          <cell r="AA114">
            <v>1258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1904</v>
          </cell>
          <cell r="AK114">
            <v>469</v>
          </cell>
          <cell r="AL114">
            <v>264</v>
          </cell>
          <cell r="AM114">
            <v>23</v>
          </cell>
        </row>
        <row r="115">
          <cell r="X115">
            <v>35562</v>
          </cell>
          <cell r="Y115">
            <v>3000</v>
          </cell>
          <cell r="Z115">
            <v>8305</v>
          </cell>
          <cell r="AA115">
            <v>897</v>
          </cell>
          <cell r="AB115">
            <v>2243</v>
          </cell>
          <cell r="AC115">
            <v>214</v>
          </cell>
          <cell r="AD115">
            <v>354</v>
          </cell>
          <cell r="AE115">
            <v>47</v>
          </cell>
          <cell r="AF115">
            <v>3230</v>
          </cell>
          <cell r="AG115">
            <v>1121</v>
          </cell>
          <cell r="AH115">
            <v>443</v>
          </cell>
          <cell r="AI115">
            <v>298</v>
          </cell>
          <cell r="AJ115">
            <v>6734</v>
          </cell>
          <cell r="AK115">
            <v>1471</v>
          </cell>
          <cell r="AL115">
            <v>1150</v>
          </cell>
          <cell r="AM115">
            <v>48</v>
          </cell>
        </row>
      </sheetData>
      <sheetData sheetId="8">
        <row r="11">
          <cell r="AC11">
            <v>193</v>
          </cell>
          <cell r="AD11">
            <v>31484</v>
          </cell>
        </row>
        <row r="12">
          <cell r="AC12">
            <v>444</v>
          </cell>
          <cell r="AD12">
            <v>173</v>
          </cell>
        </row>
        <row r="13">
          <cell r="AC13">
            <v>0</v>
          </cell>
          <cell r="AD13">
            <v>8</v>
          </cell>
        </row>
        <row r="14">
          <cell r="AC14">
            <v>69</v>
          </cell>
          <cell r="AD14">
            <v>403</v>
          </cell>
        </row>
        <row r="15">
          <cell r="AC15">
            <v>551</v>
          </cell>
          <cell r="AD15">
            <v>2927</v>
          </cell>
        </row>
        <row r="16">
          <cell r="AC16">
            <v>0</v>
          </cell>
          <cell r="AD16">
            <v>0</v>
          </cell>
        </row>
        <row r="17">
          <cell r="AC17">
            <v>741193</v>
          </cell>
          <cell r="AD17">
            <v>4210276</v>
          </cell>
        </row>
        <row r="18">
          <cell r="AC18">
            <v>1293</v>
          </cell>
          <cell r="AD18">
            <v>568</v>
          </cell>
        </row>
        <row r="19">
          <cell r="AC19">
            <v>116</v>
          </cell>
          <cell r="AD19">
            <v>8383</v>
          </cell>
        </row>
        <row r="20">
          <cell r="AC20">
            <v>23034</v>
          </cell>
          <cell r="AD20">
            <v>159911</v>
          </cell>
        </row>
        <row r="21">
          <cell r="AC21">
            <v>172</v>
          </cell>
          <cell r="AD21">
            <v>119</v>
          </cell>
        </row>
        <row r="22">
          <cell r="AC22">
            <v>315</v>
          </cell>
          <cell r="AD22">
            <v>3928</v>
          </cell>
        </row>
        <row r="23">
          <cell r="AC23">
            <v>27899</v>
          </cell>
          <cell r="AD23">
            <v>41</v>
          </cell>
        </row>
        <row r="24">
          <cell r="AC24">
            <v>1243</v>
          </cell>
          <cell r="AD24">
            <v>6605</v>
          </cell>
        </row>
        <row r="25">
          <cell r="AC25">
            <v>0</v>
          </cell>
          <cell r="AD25">
            <v>0</v>
          </cell>
        </row>
        <row r="26">
          <cell r="AC26">
            <v>0</v>
          </cell>
          <cell r="AD26">
            <v>0</v>
          </cell>
        </row>
        <row r="27">
          <cell r="AC27">
            <v>258857</v>
          </cell>
          <cell r="AD27">
            <v>101897</v>
          </cell>
        </row>
        <row r="28">
          <cell r="AE28">
            <v>130049</v>
          </cell>
          <cell r="AF28">
            <v>86302</v>
          </cell>
          <cell r="AG28">
            <v>12325</v>
          </cell>
        </row>
        <row r="40">
          <cell r="AC40">
            <v>193</v>
          </cell>
          <cell r="AD40">
            <v>30300</v>
          </cell>
        </row>
        <row r="41">
          <cell r="AC41">
            <v>444</v>
          </cell>
          <cell r="AD41">
            <v>173</v>
          </cell>
        </row>
        <row r="43">
          <cell r="AC43">
            <v>0</v>
          </cell>
          <cell r="AD43">
            <v>0</v>
          </cell>
        </row>
        <row r="45">
          <cell r="AC45">
            <v>551</v>
          </cell>
          <cell r="AD45">
            <v>2927</v>
          </cell>
        </row>
        <row r="46">
          <cell r="AC46">
            <v>741193</v>
          </cell>
          <cell r="AD46">
            <v>4209282</v>
          </cell>
        </row>
        <row r="47">
          <cell r="AC47">
            <v>327</v>
          </cell>
          <cell r="AD47">
            <v>451</v>
          </cell>
        </row>
        <row r="48">
          <cell r="AC48">
            <v>87</v>
          </cell>
          <cell r="AD48">
            <v>8380</v>
          </cell>
        </row>
        <row r="49">
          <cell r="AC49">
            <v>23034</v>
          </cell>
          <cell r="AD49">
            <v>159911</v>
          </cell>
        </row>
        <row r="50">
          <cell r="AC50">
            <v>0</v>
          </cell>
          <cell r="AD50">
            <v>0</v>
          </cell>
        </row>
        <row r="51">
          <cell r="AC51">
            <v>315</v>
          </cell>
          <cell r="AD51">
            <v>3928</v>
          </cell>
        </row>
        <row r="52">
          <cell r="AC52">
            <v>27863</v>
          </cell>
          <cell r="AD52">
            <v>0</v>
          </cell>
        </row>
        <row r="53">
          <cell r="AC53">
            <v>1243</v>
          </cell>
          <cell r="AD53">
            <v>6549</v>
          </cell>
        </row>
        <row r="54">
          <cell r="AC54">
            <v>0</v>
          </cell>
          <cell r="AD54">
            <v>0</v>
          </cell>
        </row>
        <row r="55">
          <cell r="AC55">
            <v>0</v>
          </cell>
          <cell r="AD55">
            <v>0</v>
          </cell>
        </row>
        <row r="56">
          <cell r="AC56">
            <v>256937</v>
          </cell>
          <cell r="AD56">
            <v>93065</v>
          </cell>
        </row>
        <row r="57">
          <cell r="AE57">
            <v>122908</v>
          </cell>
          <cell r="AF57">
            <v>71861</v>
          </cell>
          <cell r="AG57">
            <v>11840</v>
          </cell>
        </row>
        <row r="70">
          <cell r="AC70">
            <v>0</v>
          </cell>
          <cell r="AD70">
            <v>1</v>
          </cell>
        </row>
        <row r="71">
          <cell r="AC71">
            <v>0</v>
          </cell>
          <cell r="AD71">
            <v>0</v>
          </cell>
        </row>
        <row r="72">
          <cell r="AC72">
            <v>0</v>
          </cell>
          <cell r="AD72">
            <v>8</v>
          </cell>
        </row>
        <row r="73">
          <cell r="AC73">
            <v>0</v>
          </cell>
          <cell r="AD73">
            <v>0</v>
          </cell>
        </row>
        <row r="74">
          <cell r="AC74">
            <v>0</v>
          </cell>
          <cell r="AD74">
            <v>0</v>
          </cell>
        </row>
        <row r="75">
          <cell r="AC75">
            <v>0</v>
          </cell>
          <cell r="AD75">
            <v>0</v>
          </cell>
        </row>
        <row r="76">
          <cell r="AC76">
            <v>0</v>
          </cell>
          <cell r="AD76">
            <v>994</v>
          </cell>
        </row>
        <row r="77">
          <cell r="AC77">
            <v>0</v>
          </cell>
          <cell r="AD77">
            <v>0</v>
          </cell>
        </row>
        <row r="78">
          <cell r="AC78">
            <v>0</v>
          </cell>
          <cell r="AD78">
            <v>0</v>
          </cell>
        </row>
        <row r="79">
          <cell r="AC79">
            <v>0</v>
          </cell>
          <cell r="AD79">
            <v>0</v>
          </cell>
        </row>
        <row r="80">
          <cell r="AC80">
            <v>0</v>
          </cell>
          <cell r="AD80">
            <v>84</v>
          </cell>
        </row>
        <row r="81">
          <cell r="AC81">
            <v>0</v>
          </cell>
          <cell r="AD81">
            <v>0</v>
          </cell>
        </row>
        <row r="82">
          <cell r="AC82">
            <v>36</v>
          </cell>
          <cell r="AD82">
            <v>41</v>
          </cell>
        </row>
        <row r="83">
          <cell r="AC83">
            <v>0</v>
          </cell>
          <cell r="AD83">
            <v>56</v>
          </cell>
        </row>
        <row r="84">
          <cell r="AC84">
            <v>0</v>
          </cell>
          <cell r="AD84">
            <v>0</v>
          </cell>
        </row>
        <row r="85">
          <cell r="AC85">
            <v>0</v>
          </cell>
          <cell r="AD85">
            <v>0</v>
          </cell>
        </row>
        <row r="86">
          <cell r="AC86">
            <v>1920</v>
          </cell>
          <cell r="AD86">
            <v>8742</v>
          </cell>
        </row>
        <row r="87">
          <cell r="AE87">
            <v>6847</v>
          </cell>
          <cell r="AF87">
            <v>14083</v>
          </cell>
          <cell r="AG87">
            <v>85</v>
          </cell>
        </row>
        <row r="99">
          <cell r="AC99">
            <v>0</v>
          </cell>
          <cell r="AD99">
            <v>1183</v>
          </cell>
        </row>
        <row r="100">
          <cell r="AC100">
            <v>0</v>
          </cell>
          <cell r="AD100">
            <v>0</v>
          </cell>
        </row>
        <row r="101">
          <cell r="AC101">
            <v>0</v>
          </cell>
          <cell r="AD101">
            <v>0</v>
          </cell>
        </row>
        <row r="102">
          <cell r="AC102">
            <v>69</v>
          </cell>
          <cell r="AD102">
            <v>403</v>
          </cell>
        </row>
        <row r="103">
          <cell r="AC103">
            <v>0</v>
          </cell>
          <cell r="AD103">
            <v>0</v>
          </cell>
        </row>
        <row r="104">
          <cell r="AC104">
            <v>0</v>
          </cell>
          <cell r="AD104">
            <v>0</v>
          </cell>
        </row>
        <row r="105">
          <cell r="AC105">
            <v>0</v>
          </cell>
          <cell r="AD105">
            <v>0</v>
          </cell>
        </row>
        <row r="106">
          <cell r="AC106">
            <v>966</v>
          </cell>
          <cell r="AD106">
            <v>117</v>
          </cell>
        </row>
        <row r="107">
          <cell r="AC107">
            <v>29</v>
          </cell>
          <cell r="AD107">
            <v>3</v>
          </cell>
        </row>
        <row r="108">
          <cell r="AC108">
            <v>0</v>
          </cell>
          <cell r="AD108">
            <v>0</v>
          </cell>
        </row>
        <row r="109">
          <cell r="AC109">
            <v>172</v>
          </cell>
          <cell r="AD109">
            <v>35</v>
          </cell>
        </row>
        <row r="110">
          <cell r="AC110">
            <v>0</v>
          </cell>
          <cell r="AD110">
            <v>0</v>
          </cell>
        </row>
        <row r="111">
          <cell r="AC111">
            <v>0</v>
          </cell>
          <cell r="AD111">
            <v>0</v>
          </cell>
        </row>
        <row r="112">
          <cell r="AC112">
            <v>0</v>
          </cell>
          <cell r="AD112">
            <v>0</v>
          </cell>
        </row>
        <row r="113">
          <cell r="AC113">
            <v>0</v>
          </cell>
          <cell r="AD113">
            <v>0</v>
          </cell>
        </row>
        <row r="114">
          <cell r="AC114">
            <v>0</v>
          </cell>
          <cell r="AD114">
            <v>0</v>
          </cell>
        </row>
        <row r="115">
          <cell r="AC115">
            <v>0</v>
          </cell>
          <cell r="AD115">
            <v>90</v>
          </cell>
        </row>
        <row r="116">
          <cell r="AE116">
            <v>294</v>
          </cell>
          <cell r="AF116">
            <v>358</v>
          </cell>
          <cell r="AG116">
            <v>400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P101"/>
  <sheetViews>
    <sheetView tabSelected="1" zoomScale="115" zoomScaleNormal="115" zoomScalePageLayoutView="10" workbookViewId="0">
      <selection activeCell="A73" sqref="A73"/>
    </sheetView>
  </sheetViews>
  <sheetFormatPr baseColWidth="10" defaultRowHeight="12.75" x14ac:dyDescent="0.2"/>
  <cols>
    <col min="1" max="1" width="30.85546875" style="75" customWidth="1"/>
    <col min="2" max="2" width="23.42578125" style="75" customWidth="1"/>
    <col min="3" max="3" width="24.7109375" style="75" customWidth="1"/>
    <col min="4" max="4" width="27" style="75" customWidth="1"/>
    <col min="5" max="5" width="15.5703125" style="75" customWidth="1"/>
    <col min="6" max="6" width="20.7109375" style="75" customWidth="1"/>
    <col min="7" max="7" width="22.5703125" style="75" customWidth="1"/>
    <col min="8" max="8" width="25.140625" style="75" customWidth="1"/>
    <col min="9" max="16384" width="11.42578125" style="75"/>
  </cols>
  <sheetData>
    <row r="1" spans="1:16" ht="27.75" customHeight="1" thickBot="1" x14ac:dyDescent="0.25"/>
    <row r="2" spans="1:16" ht="38.25" customHeight="1" thickBot="1" x14ac:dyDescent="0.25">
      <c r="A2" s="114" t="s">
        <v>56</v>
      </c>
      <c r="B2" s="115"/>
      <c r="C2" s="115"/>
      <c r="D2" s="116"/>
      <c r="E2" s="74"/>
      <c r="F2" s="74"/>
      <c r="G2" s="74"/>
      <c r="H2" s="74"/>
      <c r="I2" s="89"/>
      <c r="J2" s="89"/>
      <c r="K2" s="89"/>
      <c r="L2" s="89"/>
      <c r="M2" s="89"/>
      <c r="N2" s="89"/>
      <c r="O2" s="89"/>
      <c r="P2" s="89"/>
    </row>
    <row r="3" spans="1:16" ht="13.5" thickBot="1" x14ac:dyDescent="0.25">
      <c r="A3"/>
      <c r="B3"/>
      <c r="C3"/>
      <c r="D3"/>
    </row>
    <row r="4" spans="1:16" ht="12.75" customHeight="1" thickBot="1" x14ac:dyDescent="0.25">
      <c r="A4" s="22" t="s">
        <v>21</v>
      </c>
      <c r="B4" s="68" t="s">
        <v>41</v>
      </c>
      <c r="C4" s="59" t="s">
        <v>42</v>
      </c>
      <c r="D4" s="43" t="s">
        <v>32</v>
      </c>
      <c r="E4" s="76"/>
      <c r="F4" s="76"/>
      <c r="G4" s="76"/>
      <c r="H4" s="76"/>
    </row>
    <row r="5" spans="1:16" ht="16.5" customHeight="1" x14ac:dyDescent="0.2">
      <c r="A5" s="10" t="s">
        <v>11</v>
      </c>
      <c r="B5" s="25">
        <v>9987561</v>
      </c>
      <c r="C5" s="60">
        <v>165088630</v>
      </c>
      <c r="D5" s="44">
        <v>175076191</v>
      </c>
      <c r="E5" s="76"/>
      <c r="F5" s="77"/>
      <c r="G5" s="76"/>
      <c r="H5" s="77"/>
    </row>
    <row r="6" spans="1:16" x14ac:dyDescent="0.2">
      <c r="A6" s="10" t="s">
        <v>10</v>
      </c>
      <c r="B6" s="23">
        <v>164499132</v>
      </c>
      <c r="C6" s="37">
        <v>23707087</v>
      </c>
      <c r="D6" s="45">
        <v>188206219</v>
      </c>
      <c r="E6" s="78"/>
      <c r="F6" s="77"/>
      <c r="G6" s="76"/>
      <c r="H6" s="77"/>
    </row>
    <row r="7" spans="1:16" x14ac:dyDescent="0.2">
      <c r="A7" s="10" t="s">
        <v>13</v>
      </c>
      <c r="B7" s="23">
        <v>47205</v>
      </c>
      <c r="C7" s="37">
        <v>19317</v>
      </c>
      <c r="D7" s="45">
        <v>66522</v>
      </c>
      <c r="E7" s="79"/>
      <c r="F7" s="79"/>
      <c r="G7" s="79"/>
      <c r="H7" s="79"/>
      <c r="J7" s="90"/>
      <c r="K7" s="91"/>
      <c r="L7" s="91"/>
      <c r="M7" s="91"/>
      <c r="N7" s="91"/>
    </row>
    <row r="8" spans="1:16" x14ac:dyDescent="0.2">
      <c r="A8" s="10" t="s">
        <v>16</v>
      </c>
      <c r="B8" s="23">
        <v>5758083</v>
      </c>
      <c r="C8" s="37">
        <v>3192064</v>
      </c>
      <c r="D8" s="45">
        <v>8950147</v>
      </c>
      <c r="E8" s="79"/>
      <c r="F8" s="79"/>
      <c r="G8" s="79"/>
      <c r="H8" s="79"/>
      <c r="J8" s="91"/>
      <c r="K8" s="91"/>
      <c r="L8" s="91"/>
      <c r="M8" s="91"/>
      <c r="N8" s="91"/>
    </row>
    <row r="9" spans="1:16" x14ac:dyDescent="0.2">
      <c r="A9" s="10" t="s">
        <v>15</v>
      </c>
      <c r="B9" s="23">
        <v>4678011</v>
      </c>
      <c r="C9" s="37">
        <v>6648370</v>
      </c>
      <c r="D9" s="45">
        <v>11326381</v>
      </c>
      <c r="E9" s="79"/>
      <c r="F9" s="79"/>
      <c r="G9" s="79"/>
      <c r="H9" s="79"/>
      <c r="J9" s="91"/>
      <c r="K9" s="91"/>
      <c r="L9" s="91"/>
      <c r="M9" s="91"/>
      <c r="N9" s="91"/>
    </row>
    <row r="10" spans="1:16" x14ac:dyDescent="0.2">
      <c r="A10" s="10" t="s">
        <v>14</v>
      </c>
      <c r="B10" s="23">
        <v>67740</v>
      </c>
      <c r="C10" s="37">
        <v>46382</v>
      </c>
      <c r="D10" s="45">
        <v>114122</v>
      </c>
      <c r="E10" s="79"/>
      <c r="F10" s="79"/>
      <c r="G10" s="79"/>
      <c r="H10" s="79"/>
      <c r="J10" s="91"/>
      <c r="K10" s="91"/>
      <c r="L10" s="91"/>
      <c r="M10" s="91"/>
      <c r="N10" s="91"/>
    </row>
    <row r="11" spans="1:16" x14ac:dyDescent="0.2">
      <c r="A11" s="10" t="s">
        <v>5</v>
      </c>
      <c r="B11" s="23">
        <v>1402895133</v>
      </c>
      <c r="C11" s="37">
        <v>2339246810</v>
      </c>
      <c r="D11" s="45">
        <v>3742141943</v>
      </c>
      <c r="E11" s="79"/>
      <c r="F11" s="79"/>
      <c r="G11" s="79"/>
      <c r="H11" s="79"/>
    </row>
    <row r="12" spans="1:16" x14ac:dyDescent="0.2">
      <c r="A12" s="10" t="s">
        <v>33</v>
      </c>
      <c r="B12" s="23">
        <v>187401395</v>
      </c>
      <c r="C12" s="37">
        <v>138335678</v>
      </c>
      <c r="D12" s="45">
        <v>325737073</v>
      </c>
      <c r="E12" s="79"/>
      <c r="F12" s="79"/>
      <c r="G12" s="79"/>
      <c r="H12" s="79"/>
    </row>
    <row r="13" spans="1:16" x14ac:dyDescent="0.2">
      <c r="A13" s="10" t="s">
        <v>34</v>
      </c>
      <c r="B13" s="23">
        <v>103000015</v>
      </c>
      <c r="C13" s="37">
        <v>332298360</v>
      </c>
      <c r="D13" s="45">
        <v>435298375</v>
      </c>
      <c r="E13" s="79"/>
      <c r="F13" s="79"/>
      <c r="G13" s="79"/>
      <c r="H13" s="79"/>
    </row>
    <row r="14" spans="1:16" x14ac:dyDescent="0.2">
      <c r="A14" s="10" t="s">
        <v>4</v>
      </c>
      <c r="B14" s="23">
        <v>137741576</v>
      </c>
      <c r="C14" s="37">
        <v>359359205</v>
      </c>
      <c r="D14" s="45">
        <v>497100781</v>
      </c>
      <c r="E14" s="79"/>
      <c r="F14" s="79"/>
      <c r="G14" s="79"/>
      <c r="H14" s="79"/>
    </row>
    <row r="15" spans="1:16" x14ac:dyDescent="0.2">
      <c r="A15" s="10" t="s">
        <v>35</v>
      </c>
      <c r="B15" s="23">
        <v>11910563</v>
      </c>
      <c r="C15" s="37">
        <v>51461649</v>
      </c>
      <c r="D15" s="45">
        <v>63372212</v>
      </c>
      <c r="E15" s="79"/>
      <c r="F15" s="79"/>
      <c r="G15" s="79"/>
      <c r="H15" s="79"/>
    </row>
    <row r="16" spans="1:16" x14ac:dyDescent="0.2">
      <c r="A16" s="10" t="s">
        <v>36</v>
      </c>
      <c r="B16" s="23">
        <v>10178763</v>
      </c>
      <c r="C16" s="37">
        <v>6499234</v>
      </c>
      <c r="D16" s="45">
        <v>16677997</v>
      </c>
      <c r="E16" s="79"/>
      <c r="F16" s="79"/>
      <c r="G16" s="79"/>
      <c r="H16" s="79"/>
    </row>
    <row r="17" spans="1:8" x14ac:dyDescent="0.2">
      <c r="A17" s="10" t="s">
        <v>2</v>
      </c>
      <c r="B17" s="23">
        <v>115340955</v>
      </c>
      <c r="C17" s="37">
        <v>5705363</v>
      </c>
      <c r="D17" s="45">
        <v>121046318</v>
      </c>
      <c r="E17" s="79"/>
      <c r="F17" s="79"/>
      <c r="G17" s="79"/>
      <c r="H17" s="79"/>
    </row>
    <row r="18" spans="1:8" x14ac:dyDescent="0.2">
      <c r="A18" s="10" t="s">
        <v>1</v>
      </c>
      <c r="B18" s="23">
        <v>95146807</v>
      </c>
      <c r="C18" s="37">
        <v>13224047</v>
      </c>
      <c r="D18" s="45">
        <v>108370854</v>
      </c>
      <c r="E18" s="79"/>
      <c r="F18" s="79"/>
      <c r="G18" s="79"/>
      <c r="H18" s="79"/>
    </row>
    <row r="19" spans="1:8" x14ac:dyDescent="0.2">
      <c r="A19" s="10" t="s">
        <v>7</v>
      </c>
      <c r="B19" s="23">
        <v>94979509</v>
      </c>
      <c r="C19" s="37">
        <v>16900891</v>
      </c>
      <c r="D19" s="45">
        <v>111880400</v>
      </c>
      <c r="E19" s="79"/>
      <c r="F19" s="79"/>
      <c r="G19" s="79"/>
      <c r="H19" s="79"/>
    </row>
    <row r="20" spans="1:8" x14ac:dyDescent="0.2">
      <c r="A20" s="10" t="s">
        <v>38</v>
      </c>
      <c r="B20" s="23">
        <v>299502032</v>
      </c>
      <c r="C20" s="37">
        <v>43462870</v>
      </c>
      <c r="D20" s="45">
        <v>342964902</v>
      </c>
      <c r="E20" s="79"/>
      <c r="F20" s="79"/>
      <c r="G20" s="79"/>
      <c r="H20" s="79"/>
    </row>
    <row r="21" spans="1:8" ht="13.5" thickBot="1" x14ac:dyDescent="0.25">
      <c r="A21" s="10" t="s">
        <v>37</v>
      </c>
      <c r="B21" s="24">
        <v>239365063</v>
      </c>
      <c r="C21" s="38">
        <v>96534354</v>
      </c>
      <c r="D21" s="46">
        <v>335899417</v>
      </c>
      <c r="E21" s="79"/>
      <c r="F21" s="79"/>
      <c r="G21" s="79"/>
      <c r="H21" s="79"/>
    </row>
    <row r="22" spans="1:8" ht="13.5" thickBot="1" x14ac:dyDescent="0.25">
      <c r="A22" s="17" t="s">
        <v>39</v>
      </c>
      <c r="B22" s="58">
        <v>2882499543</v>
      </c>
      <c r="C22" s="61">
        <v>3601730311</v>
      </c>
      <c r="D22" s="47">
        <v>6484229854</v>
      </c>
      <c r="E22" s="79"/>
      <c r="F22" s="79"/>
      <c r="G22" s="79"/>
      <c r="H22" s="79"/>
    </row>
    <row r="23" spans="1:8" ht="13.5" customHeight="1" x14ac:dyDescent="0.2">
      <c r="A23" s="5" t="s">
        <v>81</v>
      </c>
      <c r="B23"/>
      <c r="C23"/>
      <c r="D23"/>
      <c r="E23" s="79"/>
      <c r="F23" s="79"/>
      <c r="G23" s="79"/>
      <c r="H23" s="79"/>
    </row>
    <row r="24" spans="1:8" ht="24" customHeight="1" x14ac:dyDescent="0.2">
      <c r="A24" s="117" t="s">
        <v>53</v>
      </c>
      <c r="B24" s="117"/>
      <c r="C24" s="117"/>
      <c r="D24" s="117"/>
      <c r="E24" s="80"/>
      <c r="F24" s="80"/>
      <c r="G24" s="80"/>
      <c r="H24" s="81"/>
    </row>
    <row r="26" spans="1:8" ht="13.5" thickBot="1" x14ac:dyDescent="0.25">
      <c r="A26" s="82"/>
      <c r="B26" s="82"/>
      <c r="C26" s="83"/>
      <c r="D26" s="84"/>
    </row>
    <row r="27" spans="1:8" ht="51.75" customHeight="1" thickBot="1" x14ac:dyDescent="0.25">
      <c r="A27" s="114" t="s">
        <v>54</v>
      </c>
      <c r="B27" s="115"/>
      <c r="C27" s="115"/>
      <c r="D27" s="116"/>
    </row>
    <row r="28" spans="1:8" ht="15" customHeight="1" thickBot="1" x14ac:dyDescent="0.25">
      <c r="A28"/>
      <c r="B28"/>
      <c r="C28"/>
      <c r="D28"/>
    </row>
    <row r="29" spans="1:8" ht="23.25" customHeight="1" thickBot="1" x14ac:dyDescent="0.25">
      <c r="A29" s="22" t="s">
        <v>21</v>
      </c>
      <c r="B29" s="68" t="s">
        <v>41</v>
      </c>
      <c r="C29" s="59" t="s">
        <v>42</v>
      </c>
      <c r="D29" s="43" t="s">
        <v>32</v>
      </c>
    </row>
    <row r="30" spans="1:8" ht="18" customHeight="1" x14ac:dyDescent="0.2">
      <c r="A30" s="10" t="s">
        <v>11</v>
      </c>
      <c r="B30" s="25">
        <v>7271562</v>
      </c>
      <c r="C30" s="60">
        <v>163305225</v>
      </c>
      <c r="D30" s="44">
        <v>170576787</v>
      </c>
    </row>
    <row r="31" spans="1:8" ht="13.5" customHeight="1" x14ac:dyDescent="0.2">
      <c r="A31" s="10" t="s">
        <v>10</v>
      </c>
      <c r="B31" s="25">
        <v>161587600</v>
      </c>
      <c r="C31" s="60">
        <v>23234898</v>
      </c>
      <c r="D31" s="44">
        <v>184822498</v>
      </c>
      <c r="E31" s="88"/>
      <c r="F31" s="88"/>
      <c r="G31" s="88"/>
      <c r="H31" s="88"/>
    </row>
    <row r="32" spans="1:8" ht="13.5" customHeight="1" x14ac:dyDescent="0.2">
      <c r="A32" s="10" t="s">
        <v>13</v>
      </c>
      <c r="B32" s="25">
        <v>0</v>
      </c>
      <c r="C32" s="60">
        <v>0</v>
      </c>
      <c r="D32" s="44">
        <v>0</v>
      </c>
      <c r="E32" s="88"/>
      <c r="F32" s="88"/>
      <c r="G32" s="88"/>
      <c r="H32" s="88"/>
    </row>
    <row r="33" spans="1:16" ht="13.5" customHeight="1" x14ac:dyDescent="0.2">
      <c r="A33" s="10" t="s">
        <v>16</v>
      </c>
      <c r="B33" s="25">
        <v>3735996</v>
      </c>
      <c r="C33" s="60">
        <v>2380115</v>
      </c>
      <c r="D33" s="44">
        <v>6116111</v>
      </c>
      <c r="E33" s="88"/>
      <c r="F33" s="88"/>
      <c r="G33" s="88"/>
      <c r="H33" s="88"/>
    </row>
    <row r="34" spans="1:16" x14ac:dyDescent="0.2">
      <c r="A34" s="10" t="s">
        <v>15</v>
      </c>
      <c r="B34" s="25">
        <v>2075169</v>
      </c>
      <c r="C34" s="60">
        <v>4356001</v>
      </c>
      <c r="D34" s="44">
        <v>6431170</v>
      </c>
    </row>
    <row r="35" spans="1:16" x14ac:dyDescent="0.2">
      <c r="A35" s="10" t="s">
        <v>14</v>
      </c>
      <c r="B35" s="25">
        <v>0</v>
      </c>
      <c r="C35" s="60">
        <v>0</v>
      </c>
      <c r="D35" s="44">
        <v>0</v>
      </c>
    </row>
    <row r="36" spans="1:16" x14ac:dyDescent="0.2">
      <c r="A36" s="10" t="s">
        <v>5</v>
      </c>
      <c r="B36" s="25">
        <v>1399048113</v>
      </c>
      <c r="C36" s="60">
        <v>2338477740</v>
      </c>
      <c r="D36" s="44">
        <v>3737525853</v>
      </c>
    </row>
    <row r="37" spans="1:16" ht="13.5" customHeight="1" x14ac:dyDescent="0.2">
      <c r="A37" s="10" t="s">
        <v>33</v>
      </c>
      <c r="B37" s="25">
        <v>170108022</v>
      </c>
      <c r="C37" s="60">
        <v>136934224</v>
      </c>
      <c r="D37" s="44">
        <v>307042246</v>
      </c>
      <c r="E37" s="74"/>
      <c r="F37" s="74"/>
      <c r="G37" s="74"/>
      <c r="H37" s="74"/>
      <c r="I37" s="89"/>
      <c r="J37" s="89"/>
      <c r="K37" s="89"/>
      <c r="L37" s="89"/>
      <c r="M37" s="89"/>
      <c r="N37" s="89"/>
      <c r="O37" s="89"/>
      <c r="P37" s="89"/>
    </row>
    <row r="38" spans="1:16" x14ac:dyDescent="0.2">
      <c r="A38" s="10" t="s">
        <v>34</v>
      </c>
      <c r="B38" s="25">
        <v>93774592</v>
      </c>
      <c r="C38" s="60">
        <v>327315460</v>
      </c>
      <c r="D38" s="44">
        <v>421090052</v>
      </c>
    </row>
    <row r="39" spans="1:16" ht="12.75" customHeight="1" x14ac:dyDescent="0.2">
      <c r="A39" s="10" t="s">
        <v>4</v>
      </c>
      <c r="B39" s="25">
        <v>136644990</v>
      </c>
      <c r="C39" s="60">
        <v>358586074</v>
      </c>
      <c r="D39" s="44">
        <v>495231064</v>
      </c>
      <c r="E39" s="76"/>
      <c r="F39" s="76"/>
      <c r="G39" s="76"/>
      <c r="H39" s="76"/>
    </row>
    <row r="40" spans="1:16" ht="13.5" customHeight="1" x14ac:dyDescent="0.2">
      <c r="A40" s="10" t="s">
        <v>35</v>
      </c>
      <c r="B40" s="25">
        <v>7829564</v>
      </c>
      <c r="C40" s="60">
        <v>44179821</v>
      </c>
      <c r="D40" s="44">
        <v>52009385</v>
      </c>
      <c r="E40" s="76"/>
      <c r="F40" s="77"/>
      <c r="G40" s="76"/>
      <c r="H40" s="77"/>
    </row>
    <row r="41" spans="1:16" x14ac:dyDescent="0.2">
      <c r="A41" s="10" t="s">
        <v>36</v>
      </c>
      <c r="B41" s="25">
        <v>8504583</v>
      </c>
      <c r="C41" s="60">
        <v>6077307</v>
      </c>
      <c r="D41" s="44">
        <v>14581890</v>
      </c>
      <c r="E41" s="78"/>
      <c r="F41" s="77"/>
      <c r="G41" s="76"/>
      <c r="H41" s="77"/>
    </row>
    <row r="42" spans="1:16" x14ac:dyDescent="0.2">
      <c r="A42" s="10" t="s">
        <v>2</v>
      </c>
      <c r="B42" s="25">
        <v>113981527</v>
      </c>
      <c r="C42" s="60">
        <v>5604018</v>
      </c>
      <c r="D42" s="44">
        <v>119585545</v>
      </c>
      <c r="E42" s="79"/>
      <c r="F42" s="79"/>
      <c r="G42" s="79"/>
      <c r="H42" s="79"/>
    </row>
    <row r="43" spans="1:16" x14ac:dyDescent="0.2">
      <c r="A43" s="10" t="s">
        <v>1</v>
      </c>
      <c r="B43" s="25">
        <v>93498599</v>
      </c>
      <c r="C43" s="60">
        <v>13131730</v>
      </c>
      <c r="D43" s="44">
        <v>106630329</v>
      </c>
      <c r="E43" s="79"/>
      <c r="F43" s="79"/>
      <c r="G43" s="79"/>
      <c r="H43" s="79"/>
    </row>
    <row r="44" spans="1:16" x14ac:dyDescent="0.2">
      <c r="A44" s="10" t="s">
        <v>7</v>
      </c>
      <c r="B44" s="25">
        <v>88216615</v>
      </c>
      <c r="C44" s="60">
        <v>13933337</v>
      </c>
      <c r="D44" s="44">
        <v>102149952</v>
      </c>
      <c r="E44" s="79"/>
      <c r="F44" s="79"/>
      <c r="G44" s="79"/>
      <c r="H44" s="79"/>
    </row>
    <row r="45" spans="1:16" x14ac:dyDescent="0.2">
      <c r="A45" s="10" t="s">
        <v>38</v>
      </c>
      <c r="B45" s="25">
        <v>292794702</v>
      </c>
      <c r="C45" s="60">
        <v>42578296</v>
      </c>
      <c r="D45" s="44">
        <v>335372998</v>
      </c>
      <c r="E45" s="79"/>
      <c r="F45" s="79"/>
      <c r="G45" s="79"/>
      <c r="H45" s="79"/>
    </row>
    <row r="46" spans="1:16" ht="13.5" thickBot="1" x14ac:dyDescent="0.25">
      <c r="A46" s="10" t="s">
        <v>37</v>
      </c>
      <c r="B46" s="25">
        <v>236590648</v>
      </c>
      <c r="C46" s="60">
        <v>95357640</v>
      </c>
      <c r="D46" s="44">
        <v>331948288</v>
      </c>
      <c r="E46" s="79"/>
      <c r="F46" s="79"/>
      <c r="G46" s="79"/>
      <c r="H46" s="79"/>
    </row>
    <row r="47" spans="1:16" ht="13.5" thickBot="1" x14ac:dyDescent="0.25">
      <c r="A47" s="17" t="s">
        <v>39</v>
      </c>
      <c r="B47" s="58">
        <v>2815662282</v>
      </c>
      <c r="C47" s="61">
        <v>3575451886</v>
      </c>
      <c r="D47" s="47">
        <v>6391114168</v>
      </c>
      <c r="E47" s="79"/>
      <c r="F47" s="79"/>
      <c r="G47" s="79"/>
      <c r="H47" s="79"/>
    </row>
    <row r="48" spans="1:16" x14ac:dyDescent="0.2">
      <c r="A48" s="5" t="s">
        <v>81</v>
      </c>
      <c r="B48"/>
      <c r="C48"/>
      <c r="D48"/>
      <c r="E48" s="79"/>
      <c r="F48" s="79"/>
      <c r="G48" s="79"/>
      <c r="H48" s="79"/>
    </row>
    <row r="49" spans="1:8" x14ac:dyDescent="0.2">
      <c r="E49" s="79"/>
      <c r="F49" s="79"/>
      <c r="G49" s="79"/>
      <c r="H49" s="79"/>
    </row>
    <row r="50" spans="1:8" ht="13.5" thickBot="1" x14ac:dyDescent="0.25">
      <c r="A50" s="21"/>
      <c r="B50" s="79"/>
      <c r="C50" s="79"/>
      <c r="D50" s="79"/>
      <c r="E50" s="79"/>
      <c r="F50" s="79"/>
      <c r="G50" s="79"/>
      <c r="H50" s="79"/>
    </row>
    <row r="51" spans="1:8" ht="46.5" customHeight="1" thickBot="1" x14ac:dyDescent="0.25">
      <c r="A51" s="114" t="s">
        <v>55</v>
      </c>
      <c r="B51" s="115"/>
      <c r="C51" s="115"/>
      <c r="D51" s="116"/>
      <c r="E51" s="79"/>
      <c r="F51" s="79"/>
      <c r="G51" s="79"/>
      <c r="H51" s="79"/>
    </row>
    <row r="52" spans="1:8" ht="13.5" customHeight="1" thickBot="1" x14ac:dyDescent="0.25">
      <c r="A52"/>
      <c r="B52"/>
      <c r="C52"/>
      <c r="D52"/>
      <c r="E52" s="79"/>
      <c r="F52" s="79"/>
      <c r="G52" s="79"/>
      <c r="H52" s="79"/>
    </row>
    <row r="53" spans="1:8" ht="13.5" customHeight="1" thickBot="1" x14ac:dyDescent="0.25">
      <c r="A53" s="22" t="s">
        <v>21</v>
      </c>
      <c r="B53" s="68" t="s">
        <v>41</v>
      </c>
      <c r="C53" s="59" t="s">
        <v>42</v>
      </c>
      <c r="D53" s="43" t="s">
        <v>32</v>
      </c>
      <c r="E53" s="79"/>
      <c r="F53" s="79"/>
      <c r="G53" s="79"/>
      <c r="H53" s="79"/>
    </row>
    <row r="54" spans="1:8" ht="13.5" customHeight="1" x14ac:dyDescent="0.2">
      <c r="A54" s="10" t="s">
        <v>11</v>
      </c>
      <c r="B54" s="25">
        <v>2715999</v>
      </c>
      <c r="C54" s="60">
        <v>1783405</v>
      </c>
      <c r="D54" s="44">
        <v>4499404</v>
      </c>
      <c r="E54" s="79"/>
      <c r="F54" s="79"/>
      <c r="G54" s="79"/>
      <c r="H54" s="79"/>
    </row>
    <row r="55" spans="1:8" ht="13.5" customHeight="1" x14ac:dyDescent="0.2">
      <c r="A55" s="10" t="s">
        <v>10</v>
      </c>
      <c r="B55" s="23">
        <v>2911532</v>
      </c>
      <c r="C55" s="37">
        <v>472189</v>
      </c>
      <c r="D55" s="45">
        <v>3383721</v>
      </c>
      <c r="E55" s="79"/>
      <c r="F55" s="79"/>
      <c r="G55" s="79"/>
      <c r="H55" s="79"/>
    </row>
    <row r="56" spans="1:8" ht="13.5" customHeight="1" x14ac:dyDescent="0.2">
      <c r="A56" s="10" t="s">
        <v>13</v>
      </c>
      <c r="B56" s="23">
        <v>47205</v>
      </c>
      <c r="C56" s="37">
        <v>19317</v>
      </c>
      <c r="D56" s="45">
        <v>66522</v>
      </c>
      <c r="E56" s="79"/>
      <c r="F56" s="79"/>
      <c r="G56" s="79"/>
      <c r="H56" s="79"/>
    </row>
    <row r="57" spans="1:8" ht="13.5" customHeight="1" x14ac:dyDescent="0.2">
      <c r="A57" s="10" t="s">
        <v>16</v>
      </c>
      <c r="B57" s="23">
        <v>2022087</v>
      </c>
      <c r="C57" s="37">
        <v>811949</v>
      </c>
      <c r="D57" s="45">
        <v>2834036</v>
      </c>
      <c r="E57" s="79"/>
      <c r="F57" s="79"/>
      <c r="G57" s="79"/>
      <c r="H57" s="79"/>
    </row>
    <row r="58" spans="1:8" ht="13.5" customHeight="1" x14ac:dyDescent="0.2">
      <c r="A58" s="10" t="s">
        <v>15</v>
      </c>
      <c r="B58" s="23">
        <v>2602842</v>
      </c>
      <c r="C58" s="37">
        <v>2292369</v>
      </c>
      <c r="D58" s="45">
        <v>4895211</v>
      </c>
      <c r="E58" s="79"/>
      <c r="F58" s="79"/>
      <c r="G58" s="79"/>
      <c r="H58" s="79"/>
    </row>
    <row r="59" spans="1:8" ht="13.5" customHeight="1" x14ac:dyDescent="0.2">
      <c r="A59" s="10" t="s">
        <v>14</v>
      </c>
      <c r="B59" s="23">
        <v>67740</v>
      </c>
      <c r="C59" s="37">
        <v>46382</v>
      </c>
      <c r="D59" s="45">
        <v>114122</v>
      </c>
      <c r="E59" s="80"/>
      <c r="F59" s="80"/>
      <c r="G59" s="80"/>
      <c r="H59" s="81"/>
    </row>
    <row r="60" spans="1:8" ht="13.5" customHeight="1" x14ac:dyDescent="0.2">
      <c r="A60" s="10" t="s">
        <v>5</v>
      </c>
      <c r="B60" s="23">
        <v>3847020</v>
      </c>
      <c r="C60" s="37">
        <v>769070</v>
      </c>
      <c r="D60" s="45">
        <v>4616090</v>
      </c>
    </row>
    <row r="61" spans="1:8" ht="13.5" customHeight="1" x14ac:dyDescent="0.2">
      <c r="A61" s="10" t="s">
        <v>33</v>
      </c>
      <c r="B61" s="23">
        <v>17293373</v>
      </c>
      <c r="C61" s="37">
        <v>1401454</v>
      </c>
      <c r="D61" s="45">
        <v>18694827</v>
      </c>
    </row>
    <row r="62" spans="1:8" ht="13.5" customHeight="1" x14ac:dyDescent="0.2">
      <c r="A62" s="10" t="s">
        <v>34</v>
      </c>
      <c r="B62" s="23">
        <v>9225423</v>
      </c>
      <c r="C62" s="37">
        <v>4982900</v>
      </c>
      <c r="D62" s="45">
        <v>14208323</v>
      </c>
    </row>
    <row r="63" spans="1:8" ht="13.5" customHeight="1" x14ac:dyDescent="0.2">
      <c r="A63" s="10" t="s">
        <v>4</v>
      </c>
      <c r="B63" s="23">
        <v>1096586</v>
      </c>
      <c r="C63" s="37">
        <v>773131</v>
      </c>
      <c r="D63" s="45">
        <v>1869717</v>
      </c>
    </row>
    <row r="64" spans="1:8" ht="13.5" customHeight="1" x14ac:dyDescent="0.2">
      <c r="A64" s="10" t="s">
        <v>35</v>
      </c>
      <c r="B64" s="23">
        <v>4080999</v>
      </c>
      <c r="C64" s="37">
        <v>7281828</v>
      </c>
      <c r="D64" s="45">
        <v>11362827</v>
      </c>
    </row>
    <row r="65" spans="1:16" ht="13.5" customHeight="1" x14ac:dyDescent="0.2">
      <c r="A65" s="10" t="s">
        <v>36</v>
      </c>
      <c r="B65" s="23">
        <v>1674180</v>
      </c>
      <c r="C65" s="37">
        <v>421927</v>
      </c>
      <c r="D65" s="45">
        <v>2096107</v>
      </c>
    </row>
    <row r="66" spans="1:16" ht="13.5" customHeight="1" x14ac:dyDescent="0.2">
      <c r="A66" s="10" t="s">
        <v>2</v>
      </c>
      <c r="B66" s="23">
        <v>1359428</v>
      </c>
      <c r="C66" s="37">
        <v>101345</v>
      </c>
      <c r="D66" s="45">
        <v>1460773</v>
      </c>
      <c r="E66" s="88"/>
      <c r="F66" s="88"/>
      <c r="G66" s="88"/>
      <c r="H66" s="88"/>
    </row>
    <row r="67" spans="1:16" ht="13.5" customHeight="1" x14ac:dyDescent="0.2">
      <c r="A67" s="10" t="s">
        <v>1</v>
      </c>
      <c r="B67" s="23">
        <v>1648208</v>
      </c>
      <c r="C67" s="37">
        <v>92317</v>
      </c>
      <c r="D67" s="45">
        <v>1740525</v>
      </c>
      <c r="E67" s="88"/>
      <c r="F67" s="88"/>
      <c r="G67" s="88"/>
      <c r="H67" s="88"/>
    </row>
    <row r="68" spans="1:16" ht="13.5" customHeight="1" x14ac:dyDescent="0.2">
      <c r="A68" s="10" t="s">
        <v>7</v>
      </c>
      <c r="B68" s="23">
        <v>6762894</v>
      </c>
      <c r="C68" s="37">
        <v>2967554</v>
      </c>
      <c r="D68" s="45">
        <v>9730448</v>
      </c>
      <c r="E68" s="88"/>
      <c r="F68" s="88"/>
      <c r="G68" s="88"/>
      <c r="H68" s="88"/>
    </row>
    <row r="69" spans="1:16" ht="13.5" customHeight="1" x14ac:dyDescent="0.2">
      <c r="A69" s="10" t="s">
        <v>38</v>
      </c>
      <c r="B69" s="23">
        <v>6707330</v>
      </c>
      <c r="C69" s="37">
        <v>884574</v>
      </c>
      <c r="D69" s="45">
        <v>7591904</v>
      </c>
    </row>
    <row r="70" spans="1:16" ht="13.5" customHeight="1" thickBot="1" x14ac:dyDescent="0.25">
      <c r="A70" s="10" t="s">
        <v>37</v>
      </c>
      <c r="B70" s="24">
        <v>2774415</v>
      </c>
      <c r="C70" s="38">
        <v>1176714</v>
      </c>
      <c r="D70" s="46">
        <v>3951129</v>
      </c>
    </row>
    <row r="71" spans="1:16" ht="13.5" customHeight="1" thickBot="1" x14ac:dyDescent="0.25">
      <c r="A71" s="17" t="s">
        <v>39</v>
      </c>
      <c r="B71" s="58">
        <v>66837261</v>
      </c>
      <c r="C71" s="61">
        <v>26278425</v>
      </c>
      <c r="D71" s="47">
        <v>93115686</v>
      </c>
      <c r="E71" s="74"/>
      <c r="F71" s="74"/>
      <c r="G71" s="74"/>
      <c r="H71" s="74"/>
      <c r="I71" s="89"/>
      <c r="J71" s="89"/>
      <c r="K71" s="89"/>
      <c r="L71" s="89"/>
      <c r="M71" s="89"/>
      <c r="N71" s="89"/>
      <c r="O71" s="89"/>
      <c r="P71" s="89"/>
    </row>
    <row r="72" spans="1:16" x14ac:dyDescent="0.2">
      <c r="A72" s="5" t="s">
        <v>81</v>
      </c>
      <c r="B72"/>
      <c r="C72"/>
      <c r="D72"/>
    </row>
    <row r="73" spans="1:16" ht="12.75" customHeight="1" x14ac:dyDescent="0.2">
      <c r="A73" s="76"/>
      <c r="B73" s="76"/>
      <c r="C73" s="76"/>
      <c r="D73" s="92"/>
      <c r="E73" s="92"/>
      <c r="F73" s="76"/>
      <c r="G73" s="76"/>
      <c r="H73" s="76"/>
    </row>
    <row r="74" spans="1:16" ht="30" customHeight="1" x14ac:dyDescent="0.2">
      <c r="A74" s="76"/>
      <c r="B74" s="76"/>
      <c r="C74" s="76"/>
      <c r="D74" s="92"/>
      <c r="E74" s="92"/>
      <c r="F74" s="77"/>
      <c r="G74" s="76"/>
      <c r="H74" s="77"/>
    </row>
    <row r="75" spans="1:16" x14ac:dyDescent="0.2">
      <c r="A75" s="76"/>
      <c r="B75" s="78"/>
      <c r="C75" s="78"/>
      <c r="D75" s="78"/>
      <c r="E75" s="78"/>
      <c r="F75" s="77"/>
      <c r="G75" s="76"/>
      <c r="H75" s="77"/>
    </row>
    <row r="76" spans="1:16" x14ac:dyDescent="0.2">
      <c r="A76" s="21"/>
      <c r="B76" s="79"/>
      <c r="C76" s="79"/>
      <c r="D76" s="79"/>
      <c r="E76" s="79"/>
      <c r="F76" s="79"/>
      <c r="G76" s="79"/>
      <c r="H76" s="79"/>
    </row>
    <row r="77" spans="1:16" x14ac:dyDescent="0.2">
      <c r="A77" s="21"/>
      <c r="B77" s="79"/>
      <c r="C77" s="79"/>
      <c r="D77" s="79"/>
      <c r="E77" s="79"/>
      <c r="F77" s="79"/>
      <c r="G77" s="79"/>
      <c r="H77" s="79"/>
      <c r="J77" s="93"/>
      <c r="K77" s="94"/>
      <c r="L77" s="94"/>
      <c r="M77" s="94"/>
    </row>
    <row r="78" spans="1:16" x14ac:dyDescent="0.2">
      <c r="A78" s="21"/>
      <c r="B78" s="79"/>
      <c r="C78" s="79"/>
      <c r="D78" s="79"/>
      <c r="E78" s="79"/>
      <c r="F78" s="79"/>
      <c r="G78" s="79"/>
      <c r="H78" s="79"/>
      <c r="J78" s="94"/>
      <c r="K78" s="94"/>
      <c r="L78" s="94"/>
      <c r="M78" s="94"/>
    </row>
    <row r="79" spans="1:16" x14ac:dyDescent="0.2">
      <c r="A79" s="21"/>
      <c r="B79" s="79"/>
      <c r="C79" s="79"/>
      <c r="D79" s="79"/>
      <c r="E79" s="79"/>
      <c r="F79" s="79"/>
      <c r="G79" s="79"/>
      <c r="H79" s="79"/>
      <c r="J79" s="94"/>
      <c r="K79" s="94"/>
      <c r="L79" s="94"/>
      <c r="M79" s="94"/>
    </row>
    <row r="80" spans="1:16" x14ac:dyDescent="0.2">
      <c r="A80" s="21"/>
      <c r="B80" s="79"/>
      <c r="C80" s="79"/>
      <c r="D80" s="79"/>
      <c r="E80" s="79"/>
      <c r="F80" s="79"/>
      <c r="G80" s="79"/>
      <c r="H80" s="79"/>
      <c r="J80" s="94"/>
      <c r="K80" s="94"/>
      <c r="L80" s="94"/>
      <c r="M80" s="94"/>
    </row>
    <row r="81" spans="1:13" x14ac:dyDescent="0.2">
      <c r="A81" s="21"/>
      <c r="B81" s="79"/>
      <c r="C81" s="79"/>
      <c r="D81" s="79"/>
      <c r="E81" s="79"/>
      <c r="F81" s="79"/>
      <c r="G81" s="79"/>
      <c r="H81" s="79"/>
      <c r="J81" s="94"/>
      <c r="K81" s="94"/>
      <c r="L81" s="94"/>
      <c r="M81" s="94"/>
    </row>
    <row r="82" spans="1:13" x14ac:dyDescent="0.2">
      <c r="A82" s="21"/>
      <c r="B82" s="79"/>
      <c r="C82" s="79"/>
      <c r="D82" s="79"/>
      <c r="E82" s="79"/>
      <c r="F82" s="79"/>
      <c r="G82" s="79"/>
      <c r="H82" s="79"/>
      <c r="J82" s="94"/>
      <c r="K82" s="94"/>
      <c r="L82" s="94"/>
      <c r="M82" s="94"/>
    </row>
    <row r="83" spans="1:13" x14ac:dyDescent="0.2">
      <c r="A83" s="21"/>
      <c r="B83" s="79"/>
      <c r="C83" s="79"/>
      <c r="D83" s="79"/>
      <c r="E83" s="79"/>
      <c r="F83" s="79"/>
      <c r="G83" s="79"/>
      <c r="H83" s="79"/>
      <c r="J83" s="94"/>
      <c r="K83" s="94"/>
      <c r="L83" s="94"/>
      <c r="M83" s="94"/>
    </row>
    <row r="84" spans="1:13" x14ac:dyDescent="0.2">
      <c r="A84" s="21"/>
      <c r="B84" s="79"/>
      <c r="C84" s="79"/>
      <c r="D84" s="79"/>
      <c r="E84" s="79"/>
      <c r="F84" s="79"/>
      <c r="G84" s="79"/>
      <c r="H84" s="79"/>
      <c r="J84" s="94"/>
      <c r="K84" s="94"/>
      <c r="L84" s="94"/>
      <c r="M84" s="94"/>
    </row>
    <row r="85" spans="1:13" x14ac:dyDescent="0.2">
      <c r="A85" s="21"/>
      <c r="B85" s="79"/>
      <c r="C85" s="79"/>
      <c r="D85" s="79"/>
      <c r="E85" s="79"/>
      <c r="F85" s="79"/>
      <c r="G85" s="79"/>
      <c r="H85" s="79"/>
      <c r="J85" s="94"/>
      <c r="K85" s="94"/>
      <c r="L85" s="94"/>
      <c r="M85" s="94"/>
    </row>
    <row r="86" spans="1:13" x14ac:dyDescent="0.2">
      <c r="A86" s="21"/>
      <c r="B86" s="79"/>
      <c r="C86" s="79"/>
      <c r="D86" s="79"/>
      <c r="E86" s="79"/>
      <c r="F86" s="79"/>
      <c r="G86" s="79"/>
      <c r="H86" s="79"/>
      <c r="J86" s="94"/>
      <c r="K86" s="94"/>
      <c r="L86" s="94"/>
      <c r="M86" s="94"/>
    </row>
    <row r="87" spans="1:13" x14ac:dyDescent="0.2">
      <c r="A87" s="21"/>
      <c r="B87" s="79"/>
      <c r="C87" s="79"/>
      <c r="D87" s="79"/>
      <c r="E87" s="79"/>
      <c r="F87" s="79"/>
      <c r="G87" s="79"/>
      <c r="H87" s="79"/>
      <c r="J87" s="94"/>
      <c r="K87" s="94"/>
      <c r="L87" s="94"/>
      <c r="M87" s="94"/>
    </row>
    <row r="88" spans="1:13" x14ac:dyDescent="0.2">
      <c r="A88" s="21"/>
      <c r="B88" s="79"/>
      <c r="C88" s="79"/>
      <c r="D88" s="79"/>
      <c r="E88" s="79"/>
      <c r="F88" s="79"/>
      <c r="G88" s="79"/>
      <c r="H88" s="79"/>
      <c r="J88" s="94"/>
      <c r="K88" s="94"/>
      <c r="L88" s="94"/>
      <c r="M88" s="94"/>
    </row>
    <row r="89" spans="1:13" x14ac:dyDescent="0.2">
      <c r="A89" s="21"/>
      <c r="B89" s="79"/>
      <c r="C89" s="79"/>
      <c r="D89" s="79"/>
      <c r="E89" s="79"/>
      <c r="F89" s="79"/>
      <c r="G89" s="79"/>
      <c r="H89" s="79"/>
      <c r="J89" s="94"/>
      <c r="K89" s="94"/>
      <c r="L89" s="94"/>
      <c r="M89" s="94"/>
    </row>
    <row r="90" spans="1:13" x14ac:dyDescent="0.2">
      <c r="A90" s="21"/>
      <c r="B90" s="79"/>
      <c r="C90" s="79"/>
      <c r="D90" s="79"/>
      <c r="E90" s="79"/>
      <c r="F90" s="79"/>
      <c r="G90" s="79"/>
      <c r="H90" s="79"/>
      <c r="J90" s="94"/>
      <c r="K90" s="94"/>
      <c r="L90" s="94"/>
      <c r="M90" s="94"/>
    </row>
    <row r="91" spans="1:13" x14ac:dyDescent="0.2">
      <c r="A91" s="21"/>
      <c r="B91" s="79"/>
      <c r="C91" s="79"/>
      <c r="D91" s="79"/>
      <c r="E91" s="79"/>
      <c r="F91" s="79"/>
      <c r="G91" s="79"/>
      <c r="H91" s="79"/>
      <c r="J91" s="94"/>
      <c r="K91" s="94"/>
      <c r="L91" s="94"/>
      <c r="M91" s="94"/>
    </row>
    <row r="92" spans="1:13" x14ac:dyDescent="0.2">
      <c r="A92" s="21"/>
      <c r="B92" s="79"/>
      <c r="C92" s="79"/>
      <c r="D92" s="79"/>
      <c r="E92" s="79"/>
      <c r="F92" s="79"/>
      <c r="G92" s="79"/>
      <c r="H92" s="79"/>
    </row>
    <row r="93" spans="1:13" x14ac:dyDescent="0.2">
      <c r="A93" s="76"/>
      <c r="B93" s="80"/>
      <c r="C93" s="80"/>
      <c r="D93" s="80"/>
      <c r="E93" s="80"/>
      <c r="F93" s="80"/>
      <c r="G93" s="80"/>
      <c r="H93" s="81"/>
    </row>
    <row r="94" spans="1:13" ht="13.5" customHeight="1" x14ac:dyDescent="0.2"/>
    <row r="95" spans="1:13" ht="12.75" customHeight="1" x14ac:dyDescent="0.2">
      <c r="A95" s="82"/>
      <c r="B95" s="82"/>
      <c r="C95" s="83"/>
      <c r="D95" s="84"/>
    </row>
    <row r="96" spans="1:13" ht="15" customHeight="1" x14ac:dyDescent="0.2">
      <c r="A96" s="85"/>
      <c r="B96" s="82"/>
      <c r="C96" s="83"/>
      <c r="D96" s="84"/>
    </row>
    <row r="97" spans="1:8" ht="15" customHeight="1" x14ac:dyDescent="0.2">
      <c r="A97" s="85"/>
      <c r="B97" s="82"/>
      <c r="C97" s="83"/>
      <c r="D97" s="84"/>
    </row>
    <row r="98" spans="1:8" ht="23.25" customHeight="1" x14ac:dyDescent="0.2">
      <c r="A98" s="86"/>
      <c r="B98" s="86"/>
      <c r="C98" s="86"/>
      <c r="D98" s="86"/>
    </row>
    <row r="99" spans="1:8" x14ac:dyDescent="0.2">
      <c r="A99" s="87"/>
    </row>
    <row r="100" spans="1:8" ht="12.75" customHeight="1" x14ac:dyDescent="0.2">
      <c r="A100" s="73"/>
      <c r="B100" s="73"/>
      <c r="C100" s="73"/>
      <c r="D100" s="73"/>
      <c r="E100" s="88"/>
      <c r="F100" s="88"/>
      <c r="G100" s="88"/>
      <c r="H100" s="88"/>
    </row>
    <row r="101" spans="1:8" ht="12.75" customHeight="1" x14ac:dyDescent="0.2">
      <c r="A101" s="73"/>
      <c r="B101" s="73"/>
      <c r="C101" s="73"/>
      <c r="D101" s="73"/>
      <c r="E101" s="88"/>
      <c r="F101" s="88"/>
      <c r="G101" s="88"/>
      <c r="H101" s="88"/>
    </row>
  </sheetData>
  <mergeCells count="4">
    <mergeCell ref="A2:D2"/>
    <mergeCell ref="A24:D24"/>
    <mergeCell ref="A27:D27"/>
    <mergeCell ref="A51:D51"/>
  </mergeCells>
  <printOptions horizontalCentered="1"/>
  <pageMargins left="0.70866141732283472" right="0.70866141732283472" top="1.8897637795275593" bottom="0.74803149606299213" header="0.31496062992125984" footer="0.31496062992125984"/>
  <pageSetup paperSize="9" scale="60" orientation="landscape" r:id="rId1"/>
  <headerFooter>
    <oddHeader>&amp;L&amp;G&amp;C&amp;"Arial,Negrita"DATOS CAMPAÑA 2018/19 
DECLARACIÓN AMPLIADA NOVIEMBRE DE 2018
FUENTE:INFOVI, EXTRACCIÓN DE 10.01.2019</oddHeader>
    <oddFooter>&amp;R&amp;G</oddFooter>
  </headerFooter>
  <rowBreaks count="2" manualBreakCount="2">
    <brk id="25" max="16383" man="1"/>
    <brk id="49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A126"/>
  <sheetViews>
    <sheetView showGridLines="0" tabSelected="1" topLeftCell="E1" workbookViewId="0">
      <selection activeCell="A73" sqref="A73"/>
    </sheetView>
  </sheetViews>
  <sheetFormatPr baseColWidth="10" defaultRowHeight="12.75" outlineLevelCol="1" x14ac:dyDescent="0.2"/>
  <cols>
    <col min="1" max="4" width="0" hidden="1" customWidth="1" outlineLevel="1"/>
    <col min="5" max="5" width="24.42578125" customWidth="1" collapsed="1"/>
    <col min="6" max="6" width="18.140625" bestFit="1" customWidth="1"/>
    <col min="7" max="7" width="17.7109375" bestFit="1" customWidth="1"/>
    <col min="8" max="8" width="17.5703125" customWidth="1"/>
    <col min="9" max="10" width="17.140625" customWidth="1"/>
    <col min="11" max="11" width="17.7109375" bestFit="1" customWidth="1"/>
    <col min="12" max="12" width="16.5703125" customWidth="1"/>
    <col min="13" max="13" width="15.5703125" bestFit="1" customWidth="1"/>
    <col min="14" max="14" width="15.5703125" customWidth="1"/>
    <col min="15" max="15" width="9" customWidth="1"/>
    <col min="16" max="16" width="10.5703125" customWidth="1"/>
    <col min="17" max="17" width="14.85546875" customWidth="1"/>
  </cols>
  <sheetData>
    <row r="1" spans="1:27" ht="29.25" customHeight="1" thickBot="1" x14ac:dyDescent="0.25"/>
    <row r="2" spans="1:27" ht="21.75" customHeight="1" thickBot="1" x14ac:dyDescent="0.3">
      <c r="C2" s="96"/>
      <c r="D2" s="97"/>
      <c r="E2" s="150" t="s">
        <v>115</v>
      </c>
      <c r="F2" s="151"/>
      <c r="G2" s="152"/>
      <c r="H2" s="152"/>
      <c r="I2" s="171"/>
      <c r="J2" s="171"/>
      <c r="K2" s="171"/>
      <c r="L2" s="171"/>
      <c r="M2" s="171"/>
      <c r="N2" s="17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75" thickBot="1" x14ac:dyDescent="0.3">
      <c r="C3" s="97"/>
      <c r="D3" s="97"/>
      <c r="E3" s="2"/>
      <c r="F3" s="2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7.75" customHeight="1" thickBot="1" x14ac:dyDescent="0.25">
      <c r="D4" s="98"/>
      <c r="E4" s="155" t="s">
        <v>21</v>
      </c>
      <c r="F4" s="158" t="s">
        <v>109</v>
      </c>
      <c r="G4" s="159"/>
      <c r="H4" s="159"/>
      <c r="I4" s="160"/>
      <c r="J4" s="173" t="s">
        <v>110</v>
      </c>
      <c r="K4" s="174"/>
      <c r="L4" s="142" t="s">
        <v>111</v>
      </c>
      <c r="M4" s="142" t="s">
        <v>112</v>
      </c>
      <c r="N4" s="142" t="s">
        <v>113</v>
      </c>
    </row>
    <row r="5" spans="1:27" ht="13.5" thickBot="1" x14ac:dyDescent="0.25">
      <c r="D5" s="99"/>
      <c r="E5" s="156"/>
      <c r="F5" s="161" t="s">
        <v>22</v>
      </c>
      <c r="G5" s="162"/>
      <c r="H5" s="163" t="s">
        <v>23</v>
      </c>
      <c r="I5" s="164"/>
      <c r="J5" s="175" t="s">
        <v>22</v>
      </c>
      <c r="K5" s="176" t="s">
        <v>23</v>
      </c>
      <c r="L5" s="143"/>
      <c r="M5" s="145"/>
      <c r="N5" s="143"/>
    </row>
    <row r="6" spans="1:27" ht="13.5" thickBot="1" x14ac:dyDescent="0.25">
      <c r="D6" s="99"/>
      <c r="E6" s="157"/>
      <c r="F6" s="26" t="s">
        <v>40</v>
      </c>
      <c r="G6" s="27" t="s">
        <v>25</v>
      </c>
      <c r="H6" s="28" t="s">
        <v>24</v>
      </c>
      <c r="I6" s="29" t="s">
        <v>25</v>
      </c>
      <c r="J6" s="177"/>
      <c r="K6" s="178"/>
      <c r="L6" s="144"/>
      <c r="M6" s="146"/>
      <c r="N6" s="144"/>
    </row>
    <row r="7" spans="1:27" ht="14.25" x14ac:dyDescent="0.2">
      <c r="A7" s="101"/>
      <c r="B7" s="102"/>
      <c r="C7" s="103"/>
      <c r="D7" s="104"/>
      <c r="E7" s="10" t="s">
        <v>11</v>
      </c>
      <c r="F7" s="11">
        <f>'[2]VINO AMPLIADA NOV 18'!X11+'[2]VINO AMPLIADA NOV 18'!AB11+'[2]VINO AMPLIADA NOV 18'!AF11+'[2]VINO AMPLIADA NOV 18'!AJ11</f>
        <v>111161</v>
      </c>
      <c r="G7" s="11">
        <f>'[2]VINO AMPLIADA NOV 18'!Z11+'[2]VINO AMPLIADA NOV 18'!AD11+'[2]VINO AMPLIADA NOV 18'!AH11+'[2]VINO AMPLIADA NOV 18'!AL11</f>
        <v>26219</v>
      </c>
      <c r="H7" s="11">
        <f>'[2]VINO AMPLIADA NOV 18'!Y11+'[2]VINO AMPLIADA NOV 18'!AC11+'[2]VINO AMPLIADA NOV 18'!AG11+'[2]VINO AMPLIADA NOV 18'!AK11</f>
        <v>3336350</v>
      </c>
      <c r="I7" s="31">
        <f>'[2]VINO AMPLIADA NOV 18'!AA11+'[2]VINO AMPLIADA NOV 18'!AE11+'[2]VINO AMPLIADA NOV 18'!AI11+'[2]VINO AMPLIADA NOV 18'!AM11</f>
        <v>50963</v>
      </c>
      <c r="J7" s="179">
        <f>'[2]MOSTO AMPLIADA NOV 18'!AC11</f>
        <v>193</v>
      </c>
      <c r="K7" s="31">
        <f>'[2]MOSTO AMPLIADA NOV 18'!AD11</f>
        <v>31484</v>
      </c>
      <c r="L7" s="34">
        <f>SUM(F7:I7)</f>
        <v>3524693</v>
      </c>
      <c r="M7" s="12">
        <f>SUM(J7:K7)</f>
        <v>31677</v>
      </c>
      <c r="N7" s="12">
        <f>SUM(L7:M7)</f>
        <v>3556370</v>
      </c>
    </row>
    <row r="8" spans="1:27" ht="14.25" x14ac:dyDescent="0.2">
      <c r="A8" s="105"/>
      <c r="B8" s="102"/>
      <c r="C8" s="103"/>
      <c r="D8" s="104"/>
      <c r="E8" s="10" t="s">
        <v>10</v>
      </c>
      <c r="F8" s="13">
        <f>'[2]VINO AMPLIADA NOV 18'!X12+'[2]VINO AMPLIADA NOV 18'!AB12+'[2]VINO AMPLIADA NOV 18'!AF12+'[2]VINO AMPLIADA NOV 18'!AJ12</f>
        <v>1847228</v>
      </c>
      <c r="G8" s="13">
        <f>'[2]VINO AMPLIADA NOV 18'!Z12+'[2]VINO AMPLIADA NOV 18'!AD12+'[2]VINO AMPLIADA NOV 18'!AH12+'[2]VINO AMPLIADA NOV 18'!AL12</f>
        <v>142635</v>
      </c>
      <c r="H8" s="13">
        <f>'[2]VINO AMPLIADA NOV 18'!Y12+'[2]VINO AMPLIADA NOV 18'!AC12+'[2]VINO AMPLIADA NOV 18'!AG12+'[2]VINO AMPLIADA NOV 18'!AK12</f>
        <v>203193</v>
      </c>
      <c r="I8" s="30">
        <f>'[2]VINO AMPLIADA NOV 18'!AA12+'[2]VINO AMPLIADA NOV 18'!AE12+'[2]VINO AMPLIADA NOV 18'!AI12+'[2]VINO AMPLIADA NOV 18'!AM12</f>
        <v>24035</v>
      </c>
      <c r="J8" s="180">
        <f>'[2]MOSTO AMPLIADA NOV 18'!AC12</f>
        <v>444</v>
      </c>
      <c r="K8" s="30">
        <f>'[2]MOSTO AMPLIADA NOV 18'!AD12</f>
        <v>173</v>
      </c>
      <c r="L8" s="35">
        <f t="shared" ref="L8:L23" si="0">SUM(F8:I8)</f>
        <v>2217091</v>
      </c>
      <c r="M8" s="14">
        <f t="shared" ref="M8:M23" si="1">SUM(J8:K8)</f>
        <v>617</v>
      </c>
      <c r="N8" s="14">
        <f t="shared" ref="N8:N23" si="2">SUM(L8:M8)</f>
        <v>2217708</v>
      </c>
    </row>
    <row r="9" spans="1:27" ht="14.25" x14ac:dyDescent="0.2">
      <c r="A9" s="105"/>
      <c r="B9" s="102"/>
      <c r="C9" s="103"/>
      <c r="D9" s="104"/>
      <c r="E9" s="10" t="s">
        <v>13</v>
      </c>
      <c r="F9" s="13">
        <f>'[2]VINO AMPLIADA NOV 18'!X13+'[2]VINO AMPLIADA NOV 18'!AB13+'[2]VINO AMPLIADA NOV 18'!AF13+'[2]VINO AMPLIADA NOV 18'!AJ13</f>
        <v>10438</v>
      </c>
      <c r="G9" s="13">
        <f>'[2]VINO AMPLIADA NOV 18'!Z13+'[2]VINO AMPLIADA NOV 18'!AD13+'[2]VINO AMPLIADA NOV 18'!AH13+'[2]VINO AMPLIADA NOV 18'!AL13</f>
        <v>4450</v>
      </c>
      <c r="H9" s="13">
        <f>'[2]VINO AMPLIADA NOV 18'!Y13+'[2]VINO AMPLIADA NOV 18'!AC13+'[2]VINO AMPLIADA NOV 18'!AG13+'[2]VINO AMPLIADA NOV 18'!AK13</f>
        <v>3323</v>
      </c>
      <c r="I9" s="30">
        <f>'[2]VINO AMPLIADA NOV 18'!AA13+'[2]VINO AMPLIADA NOV 18'!AE13+'[2]VINO AMPLIADA NOV 18'!AI13+'[2]VINO AMPLIADA NOV 18'!AM13</f>
        <v>2756</v>
      </c>
      <c r="J9" s="180">
        <f>'[2]MOSTO AMPLIADA NOV 18'!AC13</f>
        <v>0</v>
      </c>
      <c r="K9" s="30">
        <f>'[2]MOSTO AMPLIADA NOV 18'!AD13</f>
        <v>8</v>
      </c>
      <c r="L9" s="35">
        <f t="shared" si="0"/>
        <v>20967</v>
      </c>
      <c r="M9" s="14">
        <f t="shared" si="1"/>
        <v>8</v>
      </c>
      <c r="N9" s="14">
        <f t="shared" si="2"/>
        <v>20975</v>
      </c>
    </row>
    <row r="10" spans="1:27" ht="14.25" x14ac:dyDescent="0.2">
      <c r="A10" s="105"/>
      <c r="B10" s="102"/>
      <c r="C10" s="103"/>
      <c r="D10" s="104"/>
      <c r="E10" s="10" t="s">
        <v>16</v>
      </c>
      <c r="F10" s="13">
        <f>'[2]VINO AMPLIADA NOV 18'!X14+'[2]VINO AMPLIADA NOV 18'!AB14+'[2]VINO AMPLIADA NOV 18'!AF14+'[2]VINO AMPLIADA NOV 18'!AJ14</f>
        <v>55615</v>
      </c>
      <c r="G10" s="13">
        <f>'[2]VINO AMPLIADA NOV 18'!Z14+'[2]VINO AMPLIADA NOV 18'!AD14+'[2]VINO AMPLIADA NOV 18'!AH14+'[2]VINO AMPLIADA NOV 18'!AL14</f>
        <v>17196</v>
      </c>
      <c r="H10" s="13">
        <f>'[2]VINO AMPLIADA NOV 18'!Y14+'[2]VINO AMPLIADA NOV 18'!AC14+'[2]VINO AMPLIADA NOV 18'!AG14+'[2]VINO AMPLIADA NOV 18'!AK14</f>
        <v>18016</v>
      </c>
      <c r="I10" s="30">
        <f>'[2]VINO AMPLIADA NOV 18'!AA14+'[2]VINO AMPLIADA NOV 18'!AE14+'[2]VINO AMPLIADA NOV 18'!AI14+'[2]VINO AMPLIADA NOV 18'!AM14</f>
        <v>3125</v>
      </c>
      <c r="J10" s="180">
        <f>'[2]MOSTO AMPLIADA NOV 18'!AC14</f>
        <v>69</v>
      </c>
      <c r="K10" s="30">
        <f>'[2]MOSTO AMPLIADA NOV 18'!AD14</f>
        <v>403</v>
      </c>
      <c r="L10" s="35">
        <f t="shared" si="0"/>
        <v>93952</v>
      </c>
      <c r="M10" s="14">
        <f t="shared" si="1"/>
        <v>472</v>
      </c>
      <c r="N10" s="14">
        <f t="shared" si="2"/>
        <v>94424</v>
      </c>
    </row>
    <row r="11" spans="1:27" ht="14.25" x14ac:dyDescent="0.2">
      <c r="A11" s="105"/>
      <c r="B11" s="102"/>
      <c r="C11" s="103"/>
      <c r="D11" s="104"/>
      <c r="E11" s="10" t="s">
        <v>15</v>
      </c>
      <c r="F11" s="13">
        <f>'[2]VINO AMPLIADA NOV 18'!X15+'[2]VINO AMPLIADA NOV 18'!AB15+'[2]VINO AMPLIADA NOV 18'!AF15+'[2]VINO AMPLIADA NOV 18'!AJ15</f>
        <v>34071</v>
      </c>
      <c r="G11" s="13">
        <f>'[2]VINO AMPLIADA NOV 18'!Z15+'[2]VINO AMPLIADA NOV 18'!AD15+'[2]VINO AMPLIADA NOV 18'!AH15+'[2]VINO AMPLIADA NOV 18'!AL15</f>
        <v>6008</v>
      </c>
      <c r="H11" s="13">
        <f>'[2]VINO AMPLIADA NOV 18'!Y15+'[2]VINO AMPLIADA NOV 18'!AC15+'[2]VINO AMPLIADA NOV 18'!AG15+'[2]VINO AMPLIADA NOV 18'!AK15</f>
        <v>42693</v>
      </c>
      <c r="I11" s="30">
        <f>'[2]VINO AMPLIADA NOV 18'!AA15+'[2]VINO AMPLIADA NOV 18'!AE15+'[2]VINO AMPLIADA NOV 18'!AI15+'[2]VINO AMPLIADA NOV 18'!AM15</f>
        <v>5313</v>
      </c>
      <c r="J11" s="180">
        <f>'[2]MOSTO AMPLIADA NOV 18'!AC15</f>
        <v>551</v>
      </c>
      <c r="K11" s="30">
        <f>'[2]MOSTO AMPLIADA NOV 18'!AD15</f>
        <v>2927</v>
      </c>
      <c r="L11" s="35">
        <f t="shared" si="0"/>
        <v>88085</v>
      </c>
      <c r="M11" s="14">
        <f t="shared" si="1"/>
        <v>3478</v>
      </c>
      <c r="N11" s="14">
        <f t="shared" si="2"/>
        <v>91563</v>
      </c>
    </row>
    <row r="12" spans="1:27" ht="14.25" x14ac:dyDescent="0.2">
      <c r="A12" s="105"/>
      <c r="B12" s="102"/>
      <c r="C12" s="103"/>
      <c r="D12" s="104"/>
      <c r="E12" s="10" t="s">
        <v>14</v>
      </c>
      <c r="F12" s="13">
        <f>'[2]VINO AMPLIADA NOV 18'!X16+'[2]VINO AMPLIADA NOV 18'!AB16+'[2]VINO AMPLIADA NOV 18'!AF16+'[2]VINO AMPLIADA NOV 18'!AJ16</f>
        <v>3619</v>
      </c>
      <c r="G12" s="13">
        <f>'[2]VINO AMPLIADA NOV 18'!Z16+'[2]VINO AMPLIADA NOV 18'!AD16+'[2]VINO AMPLIADA NOV 18'!AH16+'[2]VINO AMPLIADA NOV 18'!AL16</f>
        <v>885</v>
      </c>
      <c r="H12" s="13">
        <f>'[2]VINO AMPLIADA NOV 18'!Y16+'[2]VINO AMPLIADA NOV 18'!AC16+'[2]VINO AMPLIADA NOV 18'!AG16+'[2]VINO AMPLIADA NOV 18'!AK16</f>
        <v>1831</v>
      </c>
      <c r="I12" s="30">
        <f>'[2]VINO AMPLIADA NOV 18'!AA16+'[2]VINO AMPLIADA NOV 18'!AE16+'[2]VINO AMPLIADA NOV 18'!AI16+'[2]VINO AMPLIADA NOV 18'!AM16</f>
        <v>1933</v>
      </c>
      <c r="J12" s="180">
        <f>'[2]MOSTO AMPLIADA NOV 18'!AC16</f>
        <v>0</v>
      </c>
      <c r="K12" s="30">
        <f>'[2]MOSTO AMPLIADA NOV 18'!AD16</f>
        <v>0</v>
      </c>
      <c r="L12" s="35">
        <f t="shared" si="0"/>
        <v>8268</v>
      </c>
      <c r="M12" s="14">
        <f t="shared" si="1"/>
        <v>0</v>
      </c>
      <c r="N12" s="14">
        <f t="shared" si="2"/>
        <v>8268</v>
      </c>
    </row>
    <row r="13" spans="1:27" ht="14.25" x14ac:dyDescent="0.2">
      <c r="A13" s="105"/>
      <c r="B13" s="102"/>
      <c r="C13" s="103"/>
      <c r="D13" s="104"/>
      <c r="E13" s="10" t="s">
        <v>5</v>
      </c>
      <c r="F13" s="13">
        <f>'[2]VINO AMPLIADA NOV 18'!X17+'[2]VINO AMPLIADA NOV 18'!AB17+'[2]VINO AMPLIADA NOV 18'!AF17+'[2]VINO AMPLIADA NOV 18'!AJ17</f>
        <v>12604927</v>
      </c>
      <c r="G13" s="13">
        <f>'[2]VINO AMPLIADA NOV 18'!Z17+'[2]VINO AMPLIADA NOV 18'!AD17+'[2]VINO AMPLIADA NOV 18'!AH17+'[2]VINO AMPLIADA NOV 18'!AL17</f>
        <v>275128</v>
      </c>
      <c r="H13" s="13">
        <f>'[2]VINO AMPLIADA NOV 18'!Y17+'[2]VINO AMPLIADA NOV 18'!AC17+'[2]VINO AMPLIADA NOV 18'!AG17+'[2]VINO AMPLIADA NOV 18'!AK17</f>
        <v>12854239</v>
      </c>
      <c r="I13" s="30">
        <f>'[2]VINO AMPLIADA NOV 18'!AA17+'[2]VINO AMPLIADA NOV 18'!AE17+'[2]VINO AMPLIADA NOV 18'!AI17+'[2]VINO AMPLIADA NOV 18'!AM17</f>
        <v>130358</v>
      </c>
      <c r="J13" s="180">
        <f>'[2]MOSTO AMPLIADA NOV 18'!AC17</f>
        <v>741193</v>
      </c>
      <c r="K13" s="30">
        <f>'[2]MOSTO AMPLIADA NOV 18'!AD17</f>
        <v>4210276</v>
      </c>
      <c r="L13" s="35">
        <f t="shared" si="0"/>
        <v>25864652</v>
      </c>
      <c r="M13" s="14">
        <f t="shared" si="1"/>
        <v>4951469</v>
      </c>
      <c r="N13" s="14">
        <f t="shared" si="2"/>
        <v>30816121</v>
      </c>
    </row>
    <row r="14" spans="1:27" ht="14.25" x14ac:dyDescent="0.2">
      <c r="A14" s="105"/>
      <c r="B14" s="102"/>
      <c r="C14" s="103"/>
      <c r="D14" s="104"/>
      <c r="E14" s="10" t="s">
        <v>9</v>
      </c>
      <c r="F14" s="13">
        <f>'[2]VINO AMPLIADA NOV 18'!X18+'[2]VINO AMPLIADA NOV 18'!AB18+'[2]VINO AMPLIADA NOV 18'!AF18+'[2]VINO AMPLIADA NOV 18'!AJ18</f>
        <v>2254158</v>
      </c>
      <c r="G14" s="13">
        <f>'[2]VINO AMPLIADA NOV 18'!Z18+'[2]VINO AMPLIADA NOV 18'!AD18+'[2]VINO AMPLIADA NOV 18'!AH18+'[2]VINO AMPLIADA NOV 18'!AL18</f>
        <v>464667</v>
      </c>
      <c r="H14" s="13">
        <f>'[2]VINO AMPLIADA NOV 18'!Y18+'[2]VINO AMPLIADA NOV 18'!AC18+'[2]VINO AMPLIADA NOV 18'!AG18+'[2]VINO AMPLIADA NOV 18'!AK18</f>
        <v>1019835</v>
      </c>
      <c r="I14" s="30">
        <f>'[2]VINO AMPLIADA NOV 18'!AA18+'[2]VINO AMPLIADA NOV 18'!AE18+'[2]VINO AMPLIADA NOV 18'!AI18+'[2]VINO AMPLIADA NOV 18'!AM18</f>
        <v>81973</v>
      </c>
      <c r="J14" s="180">
        <f>'[2]MOSTO AMPLIADA NOV 18'!AC18</f>
        <v>1293</v>
      </c>
      <c r="K14" s="30">
        <f>'[2]MOSTO AMPLIADA NOV 18'!AD18</f>
        <v>568</v>
      </c>
      <c r="L14" s="35">
        <f t="shared" si="0"/>
        <v>3820633</v>
      </c>
      <c r="M14" s="14">
        <f t="shared" si="1"/>
        <v>1861</v>
      </c>
      <c r="N14" s="14">
        <f t="shared" si="2"/>
        <v>3822494</v>
      </c>
    </row>
    <row r="15" spans="1:27" ht="14.25" x14ac:dyDescent="0.2">
      <c r="A15" s="105"/>
      <c r="B15" s="102"/>
      <c r="C15" s="103"/>
      <c r="D15" s="104"/>
      <c r="E15" s="10" t="s">
        <v>12</v>
      </c>
      <c r="F15" s="13">
        <f>'[2]VINO AMPLIADA NOV 18'!X19+'[2]VINO AMPLIADA NOV 18'!AB19+'[2]VINO AMPLIADA NOV 18'!AF19+'[2]VINO AMPLIADA NOV 18'!AJ19</f>
        <v>1489515</v>
      </c>
      <c r="G15" s="13">
        <f>'[2]VINO AMPLIADA NOV 18'!Z19+'[2]VINO AMPLIADA NOV 18'!AD19+'[2]VINO AMPLIADA NOV 18'!AH19+'[2]VINO AMPLIADA NOV 18'!AL19</f>
        <v>439760</v>
      </c>
      <c r="H15" s="13">
        <f>'[2]VINO AMPLIADA NOV 18'!Y19+'[2]VINO AMPLIADA NOV 18'!AC19+'[2]VINO AMPLIADA NOV 18'!AG19+'[2]VINO AMPLIADA NOV 18'!AK19</f>
        <v>2926589</v>
      </c>
      <c r="I15" s="30">
        <f>'[2]VINO AMPLIADA NOV 18'!AA19+'[2]VINO AMPLIADA NOV 18'!AE19+'[2]VINO AMPLIADA NOV 18'!AI19+'[2]VINO AMPLIADA NOV 18'!AM19</f>
        <v>2128524</v>
      </c>
      <c r="J15" s="180">
        <f>'[2]MOSTO AMPLIADA NOV 18'!AC19</f>
        <v>116</v>
      </c>
      <c r="K15" s="30">
        <f>'[2]MOSTO AMPLIADA NOV 18'!AD19</f>
        <v>8383</v>
      </c>
      <c r="L15" s="35">
        <f t="shared" si="0"/>
        <v>6984388</v>
      </c>
      <c r="M15" s="14">
        <f t="shared" si="1"/>
        <v>8499</v>
      </c>
      <c r="N15" s="14">
        <f t="shared" si="2"/>
        <v>6992887</v>
      </c>
    </row>
    <row r="16" spans="1:27" ht="14.25" x14ac:dyDescent="0.2">
      <c r="A16" s="105"/>
      <c r="B16" s="102"/>
      <c r="C16" s="103"/>
      <c r="D16" s="104"/>
      <c r="E16" s="10" t="s">
        <v>4</v>
      </c>
      <c r="F16" s="13">
        <f>'[2]VINO AMPLIADA NOV 18'!X20+'[2]VINO AMPLIADA NOV 18'!AB20+'[2]VINO AMPLIADA NOV 18'!AF20+'[2]VINO AMPLIADA NOV 18'!AJ20</f>
        <v>1101557</v>
      </c>
      <c r="G16" s="13">
        <f>'[2]VINO AMPLIADA NOV 18'!Z20+'[2]VINO AMPLIADA NOV 18'!AD20+'[2]VINO AMPLIADA NOV 18'!AH20+'[2]VINO AMPLIADA NOV 18'!AL20</f>
        <v>34016</v>
      </c>
      <c r="H16" s="13">
        <f>'[2]VINO AMPLIADA NOV 18'!Y20+'[2]VINO AMPLIADA NOV 18'!AC20+'[2]VINO AMPLIADA NOV 18'!AG20+'[2]VINO AMPLIADA NOV 18'!AK20</f>
        <v>2322496</v>
      </c>
      <c r="I16" s="30">
        <f>'[2]VINO AMPLIADA NOV 18'!AA20+'[2]VINO AMPLIADA NOV 18'!AE20+'[2]VINO AMPLIADA NOV 18'!AI20+'[2]VINO AMPLIADA NOV 18'!AM20</f>
        <v>43960</v>
      </c>
      <c r="J16" s="180">
        <f>'[2]MOSTO AMPLIADA NOV 18'!AC20</f>
        <v>23034</v>
      </c>
      <c r="K16" s="30">
        <f>'[2]MOSTO AMPLIADA NOV 18'!AD20</f>
        <v>159911</v>
      </c>
      <c r="L16" s="35">
        <f t="shared" si="0"/>
        <v>3502029</v>
      </c>
      <c r="M16" s="14">
        <f t="shared" si="1"/>
        <v>182945</v>
      </c>
      <c r="N16" s="14">
        <f t="shared" si="2"/>
        <v>3684974</v>
      </c>
    </row>
    <row r="17" spans="1:14" ht="14.25" x14ac:dyDescent="0.2">
      <c r="A17" s="105"/>
      <c r="B17" s="102"/>
      <c r="C17" s="103"/>
      <c r="D17" s="104"/>
      <c r="E17" s="10" t="s">
        <v>3</v>
      </c>
      <c r="F17" s="13">
        <f>'[2]VINO AMPLIADA NOV 18'!X21+'[2]VINO AMPLIADA NOV 18'!AB21+'[2]VINO AMPLIADA NOV 18'!AF21+'[2]VINO AMPLIADA NOV 18'!AJ21</f>
        <v>202132</v>
      </c>
      <c r="G17" s="13">
        <f>'[2]VINO AMPLIADA NOV 18'!Z21+'[2]VINO AMPLIADA NOV 18'!AD21+'[2]VINO AMPLIADA NOV 18'!AH21+'[2]VINO AMPLIADA NOV 18'!AL21</f>
        <v>37331</v>
      </c>
      <c r="H17" s="13">
        <f>'[2]VINO AMPLIADA NOV 18'!Y21+'[2]VINO AMPLIADA NOV 18'!AC21+'[2]VINO AMPLIADA NOV 18'!AG21+'[2]VINO AMPLIADA NOV 18'!AK21</f>
        <v>557376</v>
      </c>
      <c r="I17" s="30">
        <f>'[2]VINO AMPLIADA NOV 18'!AA21+'[2]VINO AMPLIADA NOV 18'!AE21+'[2]VINO AMPLIADA NOV 18'!AI21+'[2]VINO AMPLIADA NOV 18'!AM21</f>
        <v>72229</v>
      </c>
      <c r="J17" s="180">
        <f>'[2]MOSTO AMPLIADA NOV 18'!AC21</f>
        <v>172</v>
      </c>
      <c r="K17" s="30">
        <f>'[2]MOSTO AMPLIADA NOV 18'!AD21</f>
        <v>119</v>
      </c>
      <c r="L17" s="35">
        <f t="shared" si="0"/>
        <v>869068</v>
      </c>
      <c r="M17" s="14">
        <f t="shared" si="1"/>
        <v>291</v>
      </c>
      <c r="N17" s="14">
        <f t="shared" si="2"/>
        <v>869359</v>
      </c>
    </row>
    <row r="18" spans="1:14" ht="14.25" x14ac:dyDescent="0.2">
      <c r="A18" s="105"/>
      <c r="B18" s="102"/>
      <c r="C18" s="103"/>
      <c r="D18" s="104"/>
      <c r="E18" s="10" t="s">
        <v>8</v>
      </c>
      <c r="F18" s="13">
        <f>'[2]VINO AMPLIADA NOV 18'!X22+'[2]VINO AMPLIADA NOV 18'!AB22+'[2]VINO AMPLIADA NOV 18'!AF22+'[2]VINO AMPLIADA NOV 18'!AJ22</f>
        <v>94190</v>
      </c>
      <c r="G18" s="13">
        <f>'[2]VINO AMPLIADA NOV 18'!Z22+'[2]VINO AMPLIADA NOV 18'!AD22+'[2]VINO AMPLIADA NOV 18'!AH22+'[2]VINO AMPLIADA NOV 18'!AL22</f>
        <v>10568</v>
      </c>
      <c r="H18" s="13">
        <f>'[2]VINO AMPLIADA NOV 18'!Y22+'[2]VINO AMPLIADA NOV 18'!AC22+'[2]VINO AMPLIADA NOV 18'!AG22+'[2]VINO AMPLIADA NOV 18'!AK22</f>
        <v>42805</v>
      </c>
      <c r="I18" s="30">
        <f>'[2]VINO AMPLIADA NOV 18'!AA22+'[2]VINO AMPLIADA NOV 18'!AE22+'[2]VINO AMPLIADA NOV 18'!AI22+'[2]VINO AMPLIADA NOV 18'!AM22</f>
        <v>1777</v>
      </c>
      <c r="J18" s="180">
        <f>'[2]MOSTO AMPLIADA NOV 18'!AC22</f>
        <v>315</v>
      </c>
      <c r="K18" s="30">
        <f>'[2]MOSTO AMPLIADA NOV 18'!AD22</f>
        <v>3928</v>
      </c>
      <c r="L18" s="35">
        <f t="shared" si="0"/>
        <v>149340</v>
      </c>
      <c r="M18" s="14">
        <f t="shared" si="1"/>
        <v>4243</v>
      </c>
      <c r="N18" s="14">
        <f t="shared" si="2"/>
        <v>153583</v>
      </c>
    </row>
    <row r="19" spans="1:14" ht="14.25" x14ac:dyDescent="0.2">
      <c r="A19" s="105"/>
      <c r="B19" s="102"/>
      <c r="C19" s="103"/>
      <c r="D19" s="104"/>
      <c r="E19" s="10" t="s">
        <v>2</v>
      </c>
      <c r="F19" s="13">
        <f>'[2]VINO AMPLIADA NOV 18'!X23+'[2]VINO AMPLIADA NOV 18'!AB23+'[2]VINO AMPLIADA NOV 18'!AF23+'[2]VINO AMPLIADA NOV 18'!AJ23</f>
        <v>1136902</v>
      </c>
      <c r="G19" s="13">
        <f>'[2]VINO AMPLIADA NOV 18'!Z23+'[2]VINO AMPLIADA NOV 18'!AD23+'[2]VINO AMPLIADA NOV 18'!AH23+'[2]VINO AMPLIADA NOV 18'!AL23</f>
        <v>66286</v>
      </c>
      <c r="H19" s="13">
        <f>'[2]VINO AMPLIADA NOV 18'!Y23+'[2]VINO AMPLIADA NOV 18'!AC23+'[2]VINO AMPLIADA NOV 18'!AG23+'[2]VINO AMPLIADA NOV 18'!AK23</f>
        <v>74132</v>
      </c>
      <c r="I19" s="30">
        <f>'[2]VINO AMPLIADA NOV 18'!AA23+'[2]VINO AMPLIADA NOV 18'!AE23+'[2]VINO AMPLIADA NOV 18'!AI23+'[2]VINO AMPLIADA NOV 18'!AM23</f>
        <v>30530</v>
      </c>
      <c r="J19" s="180">
        <f>'[2]MOSTO AMPLIADA NOV 18'!AC23</f>
        <v>27899</v>
      </c>
      <c r="K19" s="30">
        <f>'[2]MOSTO AMPLIADA NOV 18'!AD23</f>
        <v>41</v>
      </c>
      <c r="L19" s="35">
        <f t="shared" si="0"/>
        <v>1307850</v>
      </c>
      <c r="M19" s="14">
        <f t="shared" si="1"/>
        <v>27940</v>
      </c>
      <c r="N19" s="14">
        <f t="shared" si="2"/>
        <v>1335790</v>
      </c>
    </row>
    <row r="20" spans="1:14" ht="14.25" x14ac:dyDescent="0.2">
      <c r="A20" s="105"/>
      <c r="B20" s="102"/>
      <c r="C20" s="103"/>
      <c r="D20" s="104"/>
      <c r="E20" s="10" t="s">
        <v>1</v>
      </c>
      <c r="F20" s="13">
        <f>'[2]VINO AMPLIADA NOV 18'!X24+'[2]VINO AMPLIADA NOV 18'!AB24+'[2]VINO AMPLIADA NOV 18'!AF24+'[2]VINO AMPLIADA NOV 18'!AJ24</f>
        <v>1294932</v>
      </c>
      <c r="G20" s="13">
        <f>'[2]VINO AMPLIADA NOV 18'!Z24+'[2]VINO AMPLIADA NOV 18'!AD24+'[2]VINO AMPLIADA NOV 18'!AH24+'[2]VINO AMPLIADA NOV 18'!AL24</f>
        <v>142444</v>
      </c>
      <c r="H20" s="13">
        <f>'[2]VINO AMPLIADA NOV 18'!Y24+'[2]VINO AMPLIADA NOV 18'!AC24+'[2]VINO AMPLIADA NOV 18'!AG24+'[2]VINO AMPLIADA NOV 18'!AK24</f>
        <v>116272</v>
      </c>
      <c r="I20" s="30">
        <f>'[2]VINO AMPLIADA NOV 18'!AA24+'[2]VINO AMPLIADA NOV 18'!AE24+'[2]VINO AMPLIADA NOV 18'!AI24+'[2]VINO AMPLIADA NOV 18'!AM24</f>
        <v>14744</v>
      </c>
      <c r="J20" s="180">
        <f>'[2]MOSTO AMPLIADA NOV 18'!AC24</f>
        <v>1243</v>
      </c>
      <c r="K20" s="30">
        <f>'[2]MOSTO AMPLIADA NOV 18'!AD24</f>
        <v>6605</v>
      </c>
      <c r="L20" s="35">
        <f t="shared" si="0"/>
        <v>1568392</v>
      </c>
      <c r="M20" s="14">
        <f t="shared" si="1"/>
        <v>7848</v>
      </c>
      <c r="N20" s="14">
        <f t="shared" si="2"/>
        <v>1576240</v>
      </c>
    </row>
    <row r="21" spans="1:14" ht="14.25" x14ac:dyDescent="0.2">
      <c r="A21" s="106"/>
      <c r="B21" s="107"/>
      <c r="C21" s="108"/>
      <c r="D21" s="109"/>
      <c r="E21" s="10" t="s">
        <v>7</v>
      </c>
      <c r="F21" s="13">
        <f>'[2]VINO AMPLIADA NOV 18'!X25+'[2]VINO AMPLIADA NOV 18'!AB25+'[2]VINO AMPLIADA NOV 18'!AF25+'[2]VINO AMPLIADA NOV 18'!AJ25</f>
        <v>2120259</v>
      </c>
      <c r="G21" s="13">
        <f>'[2]VINO AMPLIADA NOV 18'!Z25+'[2]VINO AMPLIADA NOV 18'!AD25+'[2]VINO AMPLIADA NOV 18'!AH25+'[2]VINO AMPLIADA NOV 18'!AL25</f>
        <v>405824</v>
      </c>
      <c r="H21" s="13">
        <f>'[2]VINO AMPLIADA NOV 18'!Y25+'[2]VINO AMPLIADA NOV 18'!AC25+'[2]VINO AMPLIADA NOV 18'!AG25+'[2]VINO AMPLIADA NOV 18'!AK25</f>
        <v>131304</v>
      </c>
      <c r="I21" s="30">
        <f>'[2]VINO AMPLIADA NOV 18'!AA25+'[2]VINO AMPLIADA NOV 18'!AE25+'[2]VINO AMPLIADA NOV 18'!AI25+'[2]VINO AMPLIADA NOV 18'!AM25</f>
        <v>34166</v>
      </c>
      <c r="J21" s="180">
        <f>'[2]MOSTO AMPLIADA NOV 18'!AC25</f>
        <v>0</v>
      </c>
      <c r="K21" s="30">
        <f>'[2]MOSTO AMPLIADA NOV 18'!AD25</f>
        <v>0</v>
      </c>
      <c r="L21" s="35">
        <f t="shared" si="0"/>
        <v>2691553</v>
      </c>
      <c r="M21" s="14">
        <f t="shared" si="1"/>
        <v>0</v>
      </c>
      <c r="N21" s="14">
        <f t="shared" si="2"/>
        <v>2691553</v>
      </c>
    </row>
    <row r="22" spans="1:14" ht="14.25" x14ac:dyDescent="0.2">
      <c r="A22" s="105"/>
      <c r="B22" s="102"/>
      <c r="C22" s="103"/>
      <c r="D22" s="104"/>
      <c r="E22" s="10" t="s">
        <v>6</v>
      </c>
      <c r="F22" s="13">
        <f>'[2]VINO AMPLIADA NOV 18'!X26+'[2]VINO AMPLIADA NOV 18'!AB26+'[2]VINO AMPLIADA NOV 18'!AF26+'[2]VINO AMPLIADA NOV 18'!AJ26</f>
        <v>5274234</v>
      </c>
      <c r="G22" s="13">
        <f>'[2]VINO AMPLIADA NOV 18'!Z26+'[2]VINO AMPLIADA NOV 18'!AD26+'[2]VINO AMPLIADA NOV 18'!AH26+'[2]VINO AMPLIADA NOV 18'!AL26</f>
        <v>604462</v>
      </c>
      <c r="H22" s="13">
        <f>'[2]VINO AMPLIADA NOV 18'!Y26+'[2]VINO AMPLIADA NOV 18'!AC26+'[2]VINO AMPLIADA NOV 18'!AG26+'[2]VINO AMPLIADA NOV 18'!AK26</f>
        <v>280977</v>
      </c>
      <c r="I22" s="30">
        <f>'[2]VINO AMPLIADA NOV 18'!AA26+'[2]VINO AMPLIADA NOV 18'!AE26+'[2]VINO AMPLIADA NOV 18'!AI26+'[2]VINO AMPLIADA NOV 18'!AM26</f>
        <v>33128</v>
      </c>
      <c r="J22" s="180">
        <f>'[2]MOSTO AMPLIADA NOV 18'!AC26</f>
        <v>0</v>
      </c>
      <c r="K22" s="30">
        <f>'[2]MOSTO AMPLIADA NOV 18'!AD26</f>
        <v>0</v>
      </c>
      <c r="L22" s="35">
        <f t="shared" si="0"/>
        <v>6192801</v>
      </c>
      <c r="M22" s="14">
        <f t="shared" si="1"/>
        <v>0</v>
      </c>
      <c r="N22" s="14">
        <f t="shared" si="2"/>
        <v>6192801</v>
      </c>
    </row>
    <row r="23" spans="1:14" ht="15" thickBot="1" x14ac:dyDescent="0.25">
      <c r="A23" s="105"/>
      <c r="B23" s="102"/>
      <c r="C23" s="103"/>
      <c r="D23" s="104"/>
      <c r="E23" s="10" t="s">
        <v>0</v>
      </c>
      <c r="F23" s="15">
        <f>'[2]VINO AMPLIADA NOV 18'!X27+'[2]VINO AMPLIADA NOV 18'!AB27+'[2]VINO AMPLIADA NOV 18'!AF27+'[2]VINO AMPLIADA NOV 18'!AJ27</f>
        <v>2132847</v>
      </c>
      <c r="G23" s="15">
        <f>'[2]VINO AMPLIADA NOV 18'!Z27+'[2]VINO AMPLIADA NOV 18'!AD27+'[2]VINO AMPLIADA NOV 18'!AH27+'[2]VINO AMPLIADA NOV 18'!AL27</f>
        <v>98758</v>
      </c>
      <c r="H23" s="15">
        <f>'[2]VINO AMPLIADA NOV 18'!Y27+'[2]VINO AMPLIADA NOV 18'!AC27+'[2]VINO AMPLIADA NOV 18'!AG27+'[2]VINO AMPLIADA NOV 18'!AK27</f>
        <v>779418</v>
      </c>
      <c r="I23" s="32">
        <f>'[2]VINO AMPLIADA NOV 18'!AA27+'[2]VINO AMPLIADA NOV 18'!AE27+'[2]VINO AMPLIADA NOV 18'!AI27+'[2]VINO AMPLIADA NOV 18'!AM27</f>
        <v>89130</v>
      </c>
      <c r="J23" s="181">
        <f>'[2]MOSTO AMPLIADA NOV 18'!AC27</f>
        <v>258857</v>
      </c>
      <c r="K23" s="182">
        <f>'[2]MOSTO AMPLIADA NOV 18'!AD27</f>
        <v>101897</v>
      </c>
      <c r="L23" s="36">
        <f t="shared" si="0"/>
        <v>3100153</v>
      </c>
      <c r="M23" s="16">
        <f t="shared" si="1"/>
        <v>360754</v>
      </c>
      <c r="N23" s="16">
        <f t="shared" si="2"/>
        <v>3460907</v>
      </c>
    </row>
    <row r="24" spans="1:14" ht="15" thickBot="1" x14ac:dyDescent="0.25">
      <c r="A24" s="183"/>
      <c r="B24" s="183"/>
      <c r="C24" s="183"/>
      <c r="D24" s="184"/>
      <c r="E24" s="17" t="s">
        <v>20</v>
      </c>
      <c r="F24" s="39">
        <f>SUM(F7:F23)</f>
        <v>31767785</v>
      </c>
      <c r="G24" s="39">
        <f t="shared" ref="G24:N24" si="3">SUM(G7:G23)</f>
        <v>2776637</v>
      </c>
      <c r="H24" s="40">
        <f t="shared" si="3"/>
        <v>24710849</v>
      </c>
      <c r="I24" s="41">
        <f t="shared" si="3"/>
        <v>2748644</v>
      </c>
      <c r="J24" s="185">
        <f t="shared" si="3"/>
        <v>1055379</v>
      </c>
      <c r="K24" s="41">
        <f t="shared" si="3"/>
        <v>4526723</v>
      </c>
      <c r="L24" s="33">
        <f t="shared" si="3"/>
        <v>62003915</v>
      </c>
      <c r="M24" s="20">
        <f t="shared" si="3"/>
        <v>5582102</v>
      </c>
      <c r="N24" s="20">
        <f t="shared" si="3"/>
        <v>67586017</v>
      </c>
    </row>
    <row r="25" spans="1:14" ht="12.75" customHeight="1" thickBot="1" x14ac:dyDescent="0.25">
      <c r="E25" s="112"/>
      <c r="F25" s="112"/>
      <c r="G25" s="112"/>
      <c r="H25" s="112"/>
      <c r="I25" s="113"/>
      <c r="J25" s="113"/>
      <c r="K25" s="113"/>
      <c r="L25" s="113"/>
      <c r="M25" s="113"/>
      <c r="N25" s="113"/>
    </row>
    <row r="26" spans="1:14" x14ac:dyDescent="0.2">
      <c r="E26" s="118" t="s">
        <v>114</v>
      </c>
      <c r="F26" s="121" t="s">
        <v>17</v>
      </c>
      <c r="G26" s="186"/>
      <c r="H26" s="187">
        <f>'[2]MOSTO AMPLIADA NOV 18'!AE28</f>
        <v>130049</v>
      </c>
    </row>
    <row r="27" spans="1:14" ht="15" customHeight="1" x14ac:dyDescent="0.2">
      <c r="E27" s="119"/>
      <c r="F27" s="123" t="s">
        <v>19</v>
      </c>
      <c r="G27" s="188"/>
      <c r="H27" s="189">
        <f>'[2]MOSTO AMPLIADA NOV 18'!AF28</f>
        <v>86302</v>
      </c>
    </row>
    <row r="28" spans="1:14" ht="15" customHeight="1" thickBot="1" x14ac:dyDescent="0.25">
      <c r="E28" s="120"/>
      <c r="F28" s="125" t="s">
        <v>18</v>
      </c>
      <c r="G28" s="190"/>
      <c r="H28" s="191">
        <f>'[2]MOSTO AMPLIADA NOV 18'!AG28</f>
        <v>12325</v>
      </c>
    </row>
    <row r="29" spans="1:14" ht="23.25" customHeight="1" thickBot="1" x14ac:dyDescent="0.25">
      <c r="E29" s="127" t="s">
        <v>20</v>
      </c>
      <c r="F29" s="128"/>
      <c r="G29" s="129"/>
      <c r="H29" s="65">
        <f>SUM(H26:H28)</f>
        <v>228676</v>
      </c>
    </row>
    <row r="30" spans="1:14" x14ac:dyDescent="0.2">
      <c r="E30" s="5" t="s">
        <v>81</v>
      </c>
      <c r="H30" s="192"/>
      <c r="I30" s="95"/>
    </row>
    <row r="31" spans="1:14" x14ac:dyDescent="0.2">
      <c r="E31" s="117" t="s">
        <v>96</v>
      </c>
      <c r="F31" s="117"/>
      <c r="G31" s="117"/>
      <c r="H31" s="117"/>
      <c r="I31" s="130"/>
      <c r="J31" s="130"/>
      <c r="K31" s="130"/>
      <c r="L31" s="130"/>
      <c r="M31" s="130"/>
      <c r="N31" s="130"/>
    </row>
    <row r="33" spans="1:27" ht="13.5" thickBot="1" x14ac:dyDescent="0.25"/>
    <row r="34" spans="1:27" ht="36" customHeight="1" thickBot="1" x14ac:dyDescent="0.3">
      <c r="C34" s="96"/>
      <c r="D34" s="97"/>
      <c r="E34" s="150" t="s">
        <v>116</v>
      </c>
      <c r="F34" s="151"/>
      <c r="G34" s="152"/>
      <c r="H34" s="152"/>
      <c r="I34" s="153"/>
      <c r="J34" s="153"/>
      <c r="K34" s="153"/>
      <c r="L34" s="153"/>
      <c r="M34" s="153"/>
      <c r="N34" s="19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8.75" thickBot="1" x14ac:dyDescent="0.3">
      <c r="C35" s="97"/>
      <c r="D35" s="97"/>
      <c r="E35" s="2"/>
      <c r="F35" s="2"/>
      <c r="G35" s="3"/>
      <c r="H35" s="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7.75" customHeight="1" thickBot="1" x14ac:dyDescent="0.25">
      <c r="D36" s="98"/>
      <c r="E36" s="155" t="s">
        <v>21</v>
      </c>
      <c r="F36" s="158" t="s">
        <v>109</v>
      </c>
      <c r="G36" s="159"/>
      <c r="H36" s="159"/>
      <c r="I36" s="160"/>
      <c r="J36" s="173" t="s">
        <v>110</v>
      </c>
      <c r="K36" s="174"/>
      <c r="L36" s="142" t="s">
        <v>111</v>
      </c>
      <c r="M36" s="142" t="s">
        <v>112</v>
      </c>
      <c r="N36" s="142" t="s">
        <v>113</v>
      </c>
    </row>
    <row r="37" spans="1:27" ht="13.5" thickBot="1" x14ac:dyDescent="0.25">
      <c r="D37" s="99"/>
      <c r="E37" s="156"/>
      <c r="F37" s="161" t="s">
        <v>22</v>
      </c>
      <c r="G37" s="162"/>
      <c r="H37" s="163" t="s">
        <v>23</v>
      </c>
      <c r="I37" s="164"/>
      <c r="J37" s="175" t="s">
        <v>22</v>
      </c>
      <c r="K37" s="176" t="s">
        <v>23</v>
      </c>
      <c r="L37" s="143"/>
      <c r="M37" s="145"/>
      <c r="N37" s="143"/>
    </row>
    <row r="38" spans="1:27" ht="13.5" thickBot="1" x14ac:dyDescent="0.25">
      <c r="D38" s="99"/>
      <c r="E38" s="157"/>
      <c r="F38" s="26" t="s">
        <v>40</v>
      </c>
      <c r="G38" s="27" t="s">
        <v>25</v>
      </c>
      <c r="H38" s="28" t="s">
        <v>24</v>
      </c>
      <c r="I38" s="29" t="s">
        <v>25</v>
      </c>
      <c r="J38" s="177"/>
      <c r="K38" s="178"/>
      <c r="L38" s="144"/>
      <c r="M38" s="146"/>
      <c r="N38" s="144"/>
    </row>
    <row r="39" spans="1:27" ht="14.25" x14ac:dyDescent="0.2">
      <c r="A39" s="101"/>
      <c r="B39" s="102"/>
      <c r="C39" s="103"/>
      <c r="D39" s="104"/>
      <c r="E39" s="10" t="s">
        <v>11</v>
      </c>
      <c r="F39" s="11">
        <f>'[2]VINO AMPLIADA NOV 18'!X41+'[2]VINO AMPLIADA NOV 18'!AB41+'[2]VINO AMPLIADA NOV 18'!AF41+'[2]VINO AMPLIADA NOV 18'!AJ41</f>
        <v>78801</v>
      </c>
      <c r="G39" s="11">
        <f>'[2]VINO AMPLIADA NOV 18'!Z41+'[2]VINO AMPLIADA NOV 18'!AD41+'[2]VINO AMPLIADA NOV 18'!AH41+'[2]VINO AMPLIADA NOV 18'!AL41</f>
        <v>10498</v>
      </c>
      <c r="H39" s="11">
        <f>'[2]VINO AMPLIADA NOV 18'!Y41+'[2]VINO AMPLIADA NOV 18'!AC41+'[2]VINO AMPLIADA NOV 18'!AG41+'[2]VINO AMPLIADA NOV 18'!AK41</f>
        <v>3132920</v>
      </c>
      <c r="I39" s="31">
        <f>'[2]VINO AMPLIADA NOV 18'!AA41+'[2]VINO AMPLIADA NOV 18'!AE41+'[2]VINO AMPLIADA NOV 18'!AI41+'[2]VINO AMPLIADA NOV 18'!AM41</f>
        <v>45644</v>
      </c>
      <c r="J39" s="179">
        <f>'[2]MOSTO AMPLIADA NOV 18'!AC40</f>
        <v>193</v>
      </c>
      <c r="K39" s="31">
        <f>'[2]MOSTO AMPLIADA NOV 18'!AD40</f>
        <v>30300</v>
      </c>
      <c r="L39" s="34">
        <f>SUM(F39:I39)</f>
        <v>3267863</v>
      </c>
      <c r="M39" s="12">
        <f>SUM(J39:K39)</f>
        <v>30493</v>
      </c>
      <c r="N39" s="12">
        <f>SUM(L39:M39)</f>
        <v>3298356</v>
      </c>
    </row>
    <row r="40" spans="1:27" ht="14.25" x14ac:dyDescent="0.2">
      <c r="A40" s="105"/>
      <c r="B40" s="102"/>
      <c r="C40" s="103"/>
      <c r="D40" s="104"/>
      <c r="E40" s="10" t="s">
        <v>10</v>
      </c>
      <c r="F40" s="13">
        <f>'[2]VINO AMPLIADA NOV 18'!X42+'[2]VINO AMPLIADA NOV 18'!AB42+'[2]VINO AMPLIADA NOV 18'!AF42+'[2]VINO AMPLIADA NOV 18'!AJ42</f>
        <v>1687622</v>
      </c>
      <c r="G40" s="13">
        <f>'[2]VINO AMPLIADA NOV 18'!Z42+'[2]VINO AMPLIADA NOV 18'!AD42+'[2]VINO AMPLIADA NOV 18'!AH42+'[2]VINO AMPLIADA NOV 18'!AL42</f>
        <v>104926</v>
      </c>
      <c r="H40" s="13">
        <f>'[2]VINO AMPLIADA NOV 18'!Y42+'[2]VINO AMPLIADA NOV 18'!AC42+'[2]VINO AMPLIADA NOV 18'!AG42+'[2]VINO AMPLIADA NOV 18'!AK42</f>
        <v>191228</v>
      </c>
      <c r="I40" s="30">
        <f>'[2]VINO AMPLIADA NOV 18'!AA42+'[2]VINO AMPLIADA NOV 18'!AE42+'[2]VINO AMPLIADA NOV 18'!AI42+'[2]VINO AMPLIADA NOV 18'!AM42</f>
        <v>19411</v>
      </c>
      <c r="J40" s="180">
        <f>'[2]MOSTO AMPLIADA NOV 18'!AC41</f>
        <v>444</v>
      </c>
      <c r="K40" s="30">
        <f>'[2]MOSTO AMPLIADA NOV 18'!AD41</f>
        <v>173</v>
      </c>
      <c r="L40" s="35">
        <f t="shared" ref="L40:L55" si="4">SUM(F40:I40)</f>
        <v>2003187</v>
      </c>
      <c r="M40" s="14">
        <f t="shared" ref="M40:M55" si="5">SUM(J40:K40)</f>
        <v>617</v>
      </c>
      <c r="N40" s="14">
        <f t="shared" ref="N40:N55" si="6">SUM(L40:M40)</f>
        <v>2003804</v>
      </c>
    </row>
    <row r="41" spans="1:27" ht="14.25" x14ac:dyDescent="0.2">
      <c r="A41" s="105"/>
      <c r="B41" s="102"/>
      <c r="C41" s="103"/>
      <c r="D41" s="104"/>
      <c r="E41" s="10" t="s">
        <v>13</v>
      </c>
      <c r="F41" s="13">
        <f>'[2]VINO AMPLIADA NOV 18'!X43+'[2]VINO AMPLIADA NOV 18'!AB43+'[2]VINO AMPLIADA NOV 18'!AF43+'[2]VINO AMPLIADA NOV 18'!AJ43</f>
        <v>0</v>
      </c>
      <c r="G41" s="13">
        <f>'[2]VINO AMPLIADA NOV 18'!Z43+'[2]VINO AMPLIADA NOV 18'!AD43+'[2]VINO AMPLIADA NOV 18'!AH43+'[2]VINO AMPLIADA NOV 18'!AL43</f>
        <v>0</v>
      </c>
      <c r="H41" s="13">
        <f>'[2]VINO AMPLIADA NOV 18'!Y43+'[2]VINO AMPLIADA NOV 18'!AC43+'[2]VINO AMPLIADA NOV 18'!AG43+'[2]VINO AMPLIADA NOV 18'!AK43</f>
        <v>0</v>
      </c>
      <c r="I41" s="30">
        <f>'[2]VINO AMPLIADA NOV 18'!AA43+'[2]VINO AMPLIADA NOV 18'!AE43+'[2]VINO AMPLIADA NOV 18'!AI43+'[2]VINO AMPLIADA NOV 18'!AM43</f>
        <v>0</v>
      </c>
      <c r="J41" s="180">
        <f>'[2]MOSTO AMPLIADA NOV 18'!AC42</f>
        <v>0</v>
      </c>
      <c r="K41" s="30">
        <f>'[2]MOSTO AMPLIADA NOV 18'!AD42</f>
        <v>0</v>
      </c>
      <c r="L41" s="35">
        <f t="shared" si="4"/>
        <v>0</v>
      </c>
      <c r="M41" s="14">
        <f t="shared" si="5"/>
        <v>0</v>
      </c>
      <c r="N41" s="14">
        <f t="shared" si="6"/>
        <v>0</v>
      </c>
    </row>
    <row r="42" spans="1:27" ht="14.25" x14ac:dyDescent="0.2">
      <c r="A42" s="105"/>
      <c r="B42" s="102"/>
      <c r="C42" s="103"/>
      <c r="D42" s="104"/>
      <c r="E42" s="10" t="s">
        <v>16</v>
      </c>
      <c r="F42" s="13">
        <f>'[2]VINO AMPLIADA NOV 18'!X44+'[2]VINO AMPLIADA NOV 18'!AB44+'[2]VINO AMPLIADA NOV 18'!AF44+'[2]VINO AMPLIADA NOV 18'!AJ44</f>
        <v>34261</v>
      </c>
      <c r="G42" s="13">
        <f>'[2]VINO AMPLIADA NOV 18'!Z44+'[2]VINO AMPLIADA NOV 18'!AD44+'[2]VINO AMPLIADA NOV 18'!AH44+'[2]VINO AMPLIADA NOV 18'!AL44</f>
        <v>7395</v>
      </c>
      <c r="H42" s="13">
        <f>'[2]VINO AMPLIADA NOV 18'!Y44+'[2]VINO AMPLIADA NOV 18'!AC44+'[2]VINO AMPLIADA NOV 18'!AG44+'[2]VINO AMPLIADA NOV 18'!AK44</f>
        <v>12398</v>
      </c>
      <c r="I42" s="30">
        <f>'[2]VINO AMPLIADA NOV 18'!AA44+'[2]VINO AMPLIADA NOV 18'!AE44+'[2]VINO AMPLIADA NOV 18'!AI44+'[2]VINO AMPLIADA NOV 18'!AM44</f>
        <v>1415</v>
      </c>
      <c r="J42" s="180">
        <f>'[2]MOSTO AMPLIADA NOV 18'!AC43</f>
        <v>0</v>
      </c>
      <c r="K42" s="30">
        <f>'[2]MOSTO AMPLIADA NOV 18'!AD43</f>
        <v>0</v>
      </c>
      <c r="L42" s="35">
        <f t="shared" si="4"/>
        <v>55469</v>
      </c>
      <c r="M42" s="14">
        <f t="shared" si="5"/>
        <v>0</v>
      </c>
      <c r="N42" s="14">
        <f t="shared" si="6"/>
        <v>55469</v>
      </c>
    </row>
    <row r="43" spans="1:27" ht="14.25" x14ac:dyDescent="0.2">
      <c r="A43" s="105"/>
      <c r="B43" s="102"/>
      <c r="C43" s="103"/>
      <c r="D43" s="104"/>
      <c r="E43" s="10" t="s">
        <v>15</v>
      </c>
      <c r="F43" s="13">
        <f>'[2]VINO AMPLIADA NOV 18'!X45+'[2]VINO AMPLIADA NOV 18'!AB45+'[2]VINO AMPLIADA NOV 18'!AF45+'[2]VINO AMPLIADA NOV 18'!AJ45</f>
        <v>18754</v>
      </c>
      <c r="G43" s="13">
        <f>'[2]VINO AMPLIADA NOV 18'!Z45+'[2]VINO AMPLIADA NOV 18'!AD45+'[2]VINO AMPLIADA NOV 18'!AH45+'[2]VINO AMPLIADA NOV 18'!AL45</f>
        <v>2311</v>
      </c>
      <c r="H43" s="13">
        <f>'[2]VINO AMPLIADA NOV 18'!Y45+'[2]VINO AMPLIADA NOV 18'!AC45+'[2]VINO AMPLIADA NOV 18'!AG45+'[2]VINO AMPLIADA NOV 18'!AK45</f>
        <v>29402</v>
      </c>
      <c r="I43" s="30">
        <f>'[2]VINO AMPLIADA NOV 18'!AA45+'[2]VINO AMPLIADA NOV 18'!AE45+'[2]VINO AMPLIADA NOV 18'!AI45+'[2]VINO AMPLIADA NOV 18'!AM45</f>
        <v>3420</v>
      </c>
      <c r="J43" s="180">
        <f>'[2]MOSTO AMPLIADA NOV 18'!AC44</f>
        <v>0</v>
      </c>
      <c r="K43" s="30">
        <f>'[2]MOSTO AMPLIADA NOV 18'!AD44</f>
        <v>0</v>
      </c>
      <c r="L43" s="35">
        <f t="shared" si="4"/>
        <v>53887</v>
      </c>
      <c r="M43" s="14">
        <f t="shared" si="5"/>
        <v>0</v>
      </c>
      <c r="N43" s="14">
        <f t="shared" si="6"/>
        <v>53887</v>
      </c>
    </row>
    <row r="44" spans="1:27" ht="14.25" x14ac:dyDescent="0.2">
      <c r="A44" s="105"/>
      <c r="B44" s="102"/>
      <c r="C44" s="103"/>
      <c r="D44" s="104"/>
      <c r="E44" s="10" t="s">
        <v>14</v>
      </c>
      <c r="F44" s="13">
        <f>'[2]VINO AMPLIADA NOV 18'!X46+'[2]VINO AMPLIADA NOV 18'!AB46+'[2]VINO AMPLIADA NOV 18'!AF46+'[2]VINO AMPLIADA NOV 18'!AJ46</f>
        <v>0</v>
      </c>
      <c r="G44" s="13">
        <f>'[2]VINO AMPLIADA NOV 18'!Z46+'[2]VINO AMPLIADA NOV 18'!AD46+'[2]VINO AMPLIADA NOV 18'!AH46+'[2]VINO AMPLIADA NOV 18'!AL46</f>
        <v>0</v>
      </c>
      <c r="H44" s="13">
        <f>'[2]VINO AMPLIADA NOV 18'!Y46+'[2]VINO AMPLIADA NOV 18'!AC46+'[2]VINO AMPLIADA NOV 18'!AG46+'[2]VINO AMPLIADA NOV 18'!AK46</f>
        <v>0</v>
      </c>
      <c r="I44" s="30">
        <f>'[2]VINO AMPLIADA NOV 18'!AA46+'[2]VINO AMPLIADA NOV 18'!AE46+'[2]VINO AMPLIADA NOV 18'!AI46+'[2]VINO AMPLIADA NOV 18'!AM46</f>
        <v>0</v>
      </c>
      <c r="J44" s="180">
        <f>'[2]MOSTO AMPLIADA NOV 18'!AC45</f>
        <v>551</v>
      </c>
      <c r="K44" s="30">
        <f>'[2]MOSTO AMPLIADA NOV 18'!AD45</f>
        <v>2927</v>
      </c>
      <c r="L44" s="35">
        <f t="shared" si="4"/>
        <v>0</v>
      </c>
      <c r="M44" s="14">
        <f t="shared" si="5"/>
        <v>3478</v>
      </c>
      <c r="N44" s="14">
        <f t="shared" si="6"/>
        <v>3478</v>
      </c>
    </row>
    <row r="45" spans="1:27" ht="14.25" x14ac:dyDescent="0.2">
      <c r="A45" s="105"/>
      <c r="B45" s="102"/>
      <c r="C45" s="103"/>
      <c r="D45" s="104"/>
      <c r="E45" s="10" t="s">
        <v>5</v>
      </c>
      <c r="F45" s="13">
        <f>'[2]VINO AMPLIADA NOV 18'!X47+'[2]VINO AMPLIADA NOV 18'!AB47+'[2]VINO AMPLIADA NOV 18'!AF47+'[2]VINO AMPLIADA NOV 18'!AJ47</f>
        <v>12507120</v>
      </c>
      <c r="G45" s="13">
        <f>'[2]VINO AMPLIADA NOV 18'!Z47+'[2]VINO AMPLIADA NOV 18'!AD47+'[2]VINO AMPLIADA NOV 18'!AH47+'[2]VINO AMPLIADA NOV 18'!AL47</f>
        <v>260797</v>
      </c>
      <c r="H45" s="13">
        <f>'[2]VINO AMPLIADA NOV 18'!Y47+'[2]VINO AMPLIADA NOV 18'!AC47+'[2]VINO AMPLIADA NOV 18'!AG47+'[2]VINO AMPLIADA NOV 18'!AK47</f>
        <v>12806675</v>
      </c>
      <c r="I45" s="30">
        <f>'[2]VINO AMPLIADA NOV 18'!AA47+'[2]VINO AMPLIADA NOV 18'!AE47+'[2]VINO AMPLIADA NOV 18'!AI47+'[2]VINO AMPLIADA NOV 18'!AM47</f>
        <v>126191</v>
      </c>
      <c r="J45" s="180">
        <f>'[2]MOSTO AMPLIADA NOV 18'!AC46</f>
        <v>741193</v>
      </c>
      <c r="K45" s="30">
        <f>'[2]MOSTO AMPLIADA NOV 18'!AD46</f>
        <v>4209282</v>
      </c>
      <c r="L45" s="35">
        <f t="shared" si="4"/>
        <v>25700783</v>
      </c>
      <c r="M45" s="14">
        <f t="shared" si="5"/>
        <v>4950475</v>
      </c>
      <c r="N45" s="14">
        <f t="shared" si="6"/>
        <v>30651258</v>
      </c>
    </row>
    <row r="46" spans="1:27" ht="14.25" x14ac:dyDescent="0.2">
      <c r="A46" s="105"/>
      <c r="B46" s="102"/>
      <c r="C46" s="103"/>
      <c r="D46" s="104"/>
      <c r="E46" s="10" t="s">
        <v>9</v>
      </c>
      <c r="F46" s="13">
        <f>'[2]VINO AMPLIADA NOV 18'!X48+'[2]VINO AMPLIADA NOV 18'!AB48+'[2]VINO AMPLIADA NOV 18'!AF48+'[2]VINO AMPLIADA NOV 18'!AJ48</f>
        <v>2029844</v>
      </c>
      <c r="G46" s="13">
        <f>'[2]VINO AMPLIADA NOV 18'!Z48+'[2]VINO AMPLIADA NOV 18'!AD48+'[2]VINO AMPLIADA NOV 18'!AH48+'[2]VINO AMPLIADA NOV 18'!AL48</f>
        <v>389824</v>
      </c>
      <c r="H46" s="13">
        <f>'[2]VINO AMPLIADA NOV 18'!Y48+'[2]VINO AMPLIADA NOV 18'!AC48+'[2]VINO AMPLIADA NOV 18'!AG48+'[2]VINO AMPLIADA NOV 18'!AK48</f>
        <v>1004664</v>
      </c>
      <c r="I46" s="30">
        <f>'[2]VINO AMPLIADA NOV 18'!AA48+'[2]VINO AMPLIADA NOV 18'!AE48+'[2]VINO AMPLIADA NOV 18'!AI48+'[2]VINO AMPLIADA NOV 18'!AM48</f>
        <v>76539</v>
      </c>
      <c r="J46" s="180">
        <f>'[2]MOSTO AMPLIADA NOV 18'!AC47</f>
        <v>327</v>
      </c>
      <c r="K46" s="30">
        <f>'[2]MOSTO AMPLIADA NOV 18'!AD47</f>
        <v>451</v>
      </c>
      <c r="L46" s="35">
        <f t="shared" si="4"/>
        <v>3500871</v>
      </c>
      <c r="M46" s="14">
        <f t="shared" si="5"/>
        <v>778</v>
      </c>
      <c r="N46" s="14">
        <f t="shared" si="6"/>
        <v>3501649</v>
      </c>
    </row>
    <row r="47" spans="1:27" ht="14.25" x14ac:dyDescent="0.2">
      <c r="A47" s="105"/>
      <c r="B47" s="102"/>
      <c r="C47" s="103"/>
      <c r="D47" s="104"/>
      <c r="E47" s="10" t="s">
        <v>12</v>
      </c>
      <c r="F47" s="13">
        <f>'[2]VINO AMPLIADA NOV 18'!X49+'[2]VINO AMPLIADA NOV 18'!AB49+'[2]VINO AMPLIADA NOV 18'!AF49+'[2]VINO AMPLIADA NOV 18'!AJ49</f>
        <v>1219068</v>
      </c>
      <c r="G47" s="13">
        <f>'[2]VINO AMPLIADA NOV 18'!Z49+'[2]VINO AMPLIADA NOV 18'!AD49+'[2]VINO AMPLIADA NOV 18'!AH49+'[2]VINO AMPLIADA NOV 18'!AL49</f>
        <v>261650</v>
      </c>
      <c r="H47" s="13">
        <f>'[2]VINO AMPLIADA NOV 18'!Y49+'[2]VINO AMPLIADA NOV 18'!AC49+'[2]VINO AMPLIADA NOV 18'!AG49+'[2]VINO AMPLIADA NOV 18'!AK49</f>
        <v>2790793</v>
      </c>
      <c r="I47" s="30">
        <f>'[2]VINO AMPLIADA NOV 18'!AA49+'[2]VINO AMPLIADA NOV 18'!AE49+'[2]VINO AMPLIADA NOV 18'!AI49+'[2]VINO AMPLIADA NOV 18'!AM49</f>
        <v>1642850</v>
      </c>
      <c r="J47" s="180">
        <f>'[2]MOSTO AMPLIADA NOV 18'!AC48</f>
        <v>87</v>
      </c>
      <c r="K47" s="30">
        <f>'[2]MOSTO AMPLIADA NOV 18'!AD48</f>
        <v>8380</v>
      </c>
      <c r="L47" s="35">
        <f t="shared" si="4"/>
        <v>5914361</v>
      </c>
      <c r="M47" s="14">
        <f t="shared" si="5"/>
        <v>8467</v>
      </c>
      <c r="N47" s="14">
        <f t="shared" si="6"/>
        <v>5922828</v>
      </c>
    </row>
    <row r="48" spans="1:27" ht="14.25" x14ac:dyDescent="0.2">
      <c r="A48" s="105"/>
      <c r="B48" s="102"/>
      <c r="C48" s="103"/>
      <c r="D48" s="104"/>
      <c r="E48" s="10" t="s">
        <v>4</v>
      </c>
      <c r="F48" s="13">
        <f>'[2]VINO AMPLIADA NOV 18'!X50+'[2]VINO AMPLIADA NOV 18'!AB50+'[2]VINO AMPLIADA NOV 18'!AF50+'[2]VINO AMPLIADA NOV 18'!AJ50</f>
        <v>1064701</v>
      </c>
      <c r="G48" s="13">
        <f>'[2]VINO AMPLIADA NOV 18'!Z50+'[2]VINO AMPLIADA NOV 18'!AD50+'[2]VINO AMPLIADA NOV 18'!AH50+'[2]VINO AMPLIADA NOV 18'!AL50</f>
        <v>25020</v>
      </c>
      <c r="H48" s="13">
        <f>'[2]VINO AMPLIADA NOV 18'!Y50+'[2]VINO AMPLIADA NOV 18'!AC50+'[2]VINO AMPLIADA NOV 18'!AG50+'[2]VINO AMPLIADA NOV 18'!AK50</f>
        <v>2299860</v>
      </c>
      <c r="I48" s="30">
        <f>'[2]VINO AMPLIADA NOV 18'!AA50+'[2]VINO AMPLIADA NOV 18'!AE50+'[2]VINO AMPLIADA NOV 18'!AI50+'[2]VINO AMPLIADA NOV 18'!AM50</f>
        <v>32447</v>
      </c>
      <c r="J48" s="180">
        <f>'[2]MOSTO AMPLIADA NOV 18'!AC49</f>
        <v>23034</v>
      </c>
      <c r="K48" s="30">
        <f>'[2]MOSTO AMPLIADA NOV 18'!AD49</f>
        <v>159911</v>
      </c>
      <c r="L48" s="35">
        <f t="shared" si="4"/>
        <v>3422028</v>
      </c>
      <c r="M48" s="14">
        <f t="shared" si="5"/>
        <v>182945</v>
      </c>
      <c r="N48" s="14">
        <f t="shared" si="6"/>
        <v>3604973</v>
      </c>
    </row>
    <row r="49" spans="1:14" ht="14.25" x14ac:dyDescent="0.2">
      <c r="A49" s="105"/>
      <c r="B49" s="102"/>
      <c r="C49" s="103"/>
      <c r="D49" s="104"/>
      <c r="E49" s="10" t="s">
        <v>3</v>
      </c>
      <c r="F49" s="13">
        <f>'[2]VINO AMPLIADA NOV 18'!X51+'[2]VINO AMPLIADA NOV 18'!AB51+'[2]VINO AMPLIADA NOV 18'!AF51+'[2]VINO AMPLIADA NOV 18'!AJ51</f>
        <v>88028</v>
      </c>
      <c r="G49" s="13">
        <f>'[2]VINO AMPLIADA NOV 18'!Z51+'[2]VINO AMPLIADA NOV 18'!AD51+'[2]VINO AMPLIADA NOV 18'!AH51+'[2]VINO AMPLIADA NOV 18'!AL51</f>
        <v>21151</v>
      </c>
      <c r="H49" s="13">
        <f>'[2]VINO AMPLIADA NOV 18'!Y51+'[2]VINO AMPLIADA NOV 18'!AC51+'[2]VINO AMPLIADA NOV 18'!AG51+'[2]VINO AMPLIADA NOV 18'!AK51</f>
        <v>433172</v>
      </c>
      <c r="I49" s="30">
        <f>'[2]VINO AMPLIADA NOV 18'!AA51+'[2]VINO AMPLIADA NOV 18'!AE51+'[2]VINO AMPLIADA NOV 18'!AI51+'[2]VINO AMPLIADA NOV 18'!AM51</f>
        <v>42831</v>
      </c>
      <c r="J49" s="180">
        <f>'[2]MOSTO AMPLIADA NOV 18'!AC50</f>
        <v>0</v>
      </c>
      <c r="K49" s="30">
        <f>'[2]MOSTO AMPLIADA NOV 18'!AD50</f>
        <v>0</v>
      </c>
      <c r="L49" s="35">
        <f t="shared" si="4"/>
        <v>585182</v>
      </c>
      <c r="M49" s="14">
        <f t="shared" si="5"/>
        <v>0</v>
      </c>
      <c r="N49" s="14">
        <f t="shared" si="6"/>
        <v>585182</v>
      </c>
    </row>
    <row r="50" spans="1:14" ht="14.25" x14ac:dyDescent="0.2">
      <c r="A50" s="105"/>
      <c r="B50" s="102"/>
      <c r="C50" s="103"/>
      <c r="D50" s="104"/>
      <c r="E50" s="10" t="s">
        <v>8</v>
      </c>
      <c r="F50" s="13">
        <f>'[2]VINO AMPLIADA NOV 18'!X52+'[2]VINO AMPLIADA NOV 18'!AB52+'[2]VINO AMPLIADA NOV 18'!AF52+'[2]VINO AMPLIADA NOV 18'!AJ52</f>
        <v>77239</v>
      </c>
      <c r="G50" s="13">
        <f>'[2]VINO AMPLIADA NOV 18'!Z52+'[2]VINO AMPLIADA NOV 18'!AD52+'[2]VINO AMPLIADA NOV 18'!AH52+'[2]VINO AMPLIADA NOV 18'!AL52</f>
        <v>4486</v>
      </c>
      <c r="H50" s="13">
        <f>'[2]VINO AMPLIADA NOV 18'!Y52+'[2]VINO AMPLIADA NOV 18'!AC52+'[2]VINO AMPLIADA NOV 18'!AG52+'[2]VINO AMPLIADA NOV 18'!AK52</f>
        <v>39831</v>
      </c>
      <c r="I50" s="30">
        <f>'[2]VINO AMPLIADA NOV 18'!AA52+'[2]VINO AMPLIADA NOV 18'!AE52+'[2]VINO AMPLIADA NOV 18'!AI52+'[2]VINO AMPLIADA NOV 18'!AM52</f>
        <v>1274</v>
      </c>
      <c r="J50" s="180">
        <f>'[2]MOSTO AMPLIADA NOV 18'!AC51</f>
        <v>315</v>
      </c>
      <c r="K50" s="30">
        <f>'[2]MOSTO AMPLIADA NOV 18'!AD51</f>
        <v>3928</v>
      </c>
      <c r="L50" s="35">
        <f t="shared" si="4"/>
        <v>122830</v>
      </c>
      <c r="M50" s="14">
        <f t="shared" si="5"/>
        <v>4243</v>
      </c>
      <c r="N50" s="14">
        <f t="shared" si="6"/>
        <v>127073</v>
      </c>
    </row>
    <row r="51" spans="1:14" ht="14.25" x14ac:dyDescent="0.2">
      <c r="A51" s="105"/>
      <c r="B51" s="102"/>
      <c r="C51" s="103"/>
      <c r="D51" s="104"/>
      <c r="E51" s="10" t="s">
        <v>2</v>
      </c>
      <c r="F51" s="13">
        <f>'[2]VINO AMPLIADA NOV 18'!X53+'[2]VINO AMPLIADA NOV 18'!AB53+'[2]VINO AMPLIADA NOV 18'!AF53+'[2]VINO AMPLIADA NOV 18'!AJ53</f>
        <v>1095202</v>
      </c>
      <c r="G51" s="13">
        <f>'[2]VINO AMPLIADA NOV 18'!Z53+'[2]VINO AMPLIADA NOV 18'!AD53+'[2]VINO AMPLIADA NOV 18'!AH53+'[2]VINO AMPLIADA NOV 18'!AL53</f>
        <v>58165</v>
      </c>
      <c r="H51" s="13">
        <f>'[2]VINO AMPLIADA NOV 18'!Y53+'[2]VINO AMPLIADA NOV 18'!AC53+'[2]VINO AMPLIADA NOV 18'!AG53+'[2]VINO AMPLIADA NOV 18'!AK53</f>
        <v>52701</v>
      </c>
      <c r="I51" s="30">
        <f>'[2]VINO AMPLIADA NOV 18'!AA53+'[2]VINO AMPLIADA NOV 18'!AE53+'[2]VINO AMPLIADA NOV 18'!AI53+'[2]VINO AMPLIADA NOV 18'!AM53</f>
        <v>15423</v>
      </c>
      <c r="J51" s="180">
        <f>'[2]MOSTO AMPLIADA NOV 18'!AC52</f>
        <v>27863</v>
      </c>
      <c r="K51" s="30">
        <f>'[2]MOSTO AMPLIADA NOV 18'!AD52</f>
        <v>0</v>
      </c>
      <c r="L51" s="35">
        <f t="shared" si="4"/>
        <v>1221491</v>
      </c>
      <c r="M51" s="14">
        <f t="shared" si="5"/>
        <v>27863</v>
      </c>
      <c r="N51" s="14">
        <f t="shared" si="6"/>
        <v>1249354</v>
      </c>
    </row>
    <row r="52" spans="1:14" ht="14.25" x14ac:dyDescent="0.2">
      <c r="A52" s="105"/>
      <c r="B52" s="102"/>
      <c r="C52" s="103"/>
      <c r="D52" s="104"/>
      <c r="E52" s="10" t="s">
        <v>1</v>
      </c>
      <c r="F52" s="13">
        <f>'[2]VINO AMPLIADA NOV 18'!X54+'[2]VINO AMPLIADA NOV 18'!AB54+'[2]VINO AMPLIADA NOV 18'!AF54+'[2]VINO AMPLIADA NOV 18'!AJ54</f>
        <v>1267293</v>
      </c>
      <c r="G52" s="13">
        <f>'[2]VINO AMPLIADA NOV 18'!Z54+'[2]VINO AMPLIADA NOV 18'!AD54+'[2]VINO AMPLIADA NOV 18'!AH54+'[2]VINO AMPLIADA NOV 18'!AL54</f>
        <v>135653</v>
      </c>
      <c r="H52" s="13">
        <f>'[2]VINO AMPLIADA NOV 18'!Y54+'[2]VINO AMPLIADA NOV 18'!AC54+'[2]VINO AMPLIADA NOV 18'!AG54+'[2]VINO AMPLIADA NOV 18'!AK54</f>
        <v>115348</v>
      </c>
      <c r="I52" s="30">
        <f>'[2]VINO AMPLIADA NOV 18'!AA54+'[2]VINO AMPLIADA NOV 18'!AE54+'[2]VINO AMPLIADA NOV 18'!AI54+'[2]VINO AMPLIADA NOV 18'!AM54</f>
        <v>13750</v>
      </c>
      <c r="J52" s="180">
        <f>'[2]MOSTO AMPLIADA NOV 18'!AC53</f>
        <v>1243</v>
      </c>
      <c r="K52" s="30">
        <f>'[2]MOSTO AMPLIADA NOV 18'!AD53</f>
        <v>6549</v>
      </c>
      <c r="L52" s="35">
        <f t="shared" si="4"/>
        <v>1532044</v>
      </c>
      <c r="M52" s="14">
        <f t="shared" si="5"/>
        <v>7792</v>
      </c>
      <c r="N52" s="14">
        <f t="shared" si="6"/>
        <v>1539836</v>
      </c>
    </row>
    <row r="53" spans="1:14" ht="14.25" x14ac:dyDescent="0.2">
      <c r="A53" s="106"/>
      <c r="B53" s="107"/>
      <c r="C53" s="108"/>
      <c r="D53" s="109"/>
      <c r="E53" s="10" t="s">
        <v>7</v>
      </c>
      <c r="F53" s="13">
        <f>'[2]VINO AMPLIADA NOV 18'!X55+'[2]VINO AMPLIADA NOV 18'!AB55+'[2]VINO AMPLIADA NOV 18'!AF55+'[2]VINO AMPLIADA NOV 18'!AJ55</f>
        <v>1995315</v>
      </c>
      <c r="G53" s="13">
        <f>'[2]VINO AMPLIADA NOV 18'!Z55+'[2]VINO AMPLIADA NOV 18'!AD55+'[2]VINO AMPLIADA NOV 18'!AH55+'[2]VINO AMPLIADA NOV 18'!AL55</f>
        <v>386629</v>
      </c>
      <c r="H53" s="13">
        <f>'[2]VINO AMPLIADA NOV 18'!Y55+'[2]VINO AMPLIADA NOV 18'!AC55+'[2]VINO AMPLIADA NOV 18'!AG55+'[2]VINO AMPLIADA NOV 18'!AK55</f>
        <v>106238</v>
      </c>
      <c r="I53" s="30">
        <f>'[2]VINO AMPLIADA NOV 18'!AA55+'[2]VINO AMPLIADA NOV 18'!AE55+'[2]VINO AMPLIADA NOV 18'!AI55+'[2]VINO AMPLIADA NOV 18'!AM55</f>
        <v>17195</v>
      </c>
      <c r="J53" s="180">
        <f>'[2]MOSTO AMPLIADA NOV 18'!AC54</f>
        <v>0</v>
      </c>
      <c r="K53" s="30">
        <f>'[2]MOSTO AMPLIADA NOV 18'!AD54</f>
        <v>0</v>
      </c>
      <c r="L53" s="35">
        <f t="shared" si="4"/>
        <v>2505377</v>
      </c>
      <c r="M53" s="14">
        <f t="shared" si="5"/>
        <v>0</v>
      </c>
      <c r="N53" s="14">
        <f t="shared" si="6"/>
        <v>2505377</v>
      </c>
    </row>
    <row r="54" spans="1:14" ht="14.25" x14ac:dyDescent="0.2">
      <c r="A54" s="105"/>
      <c r="B54" s="102"/>
      <c r="C54" s="103"/>
      <c r="D54" s="104"/>
      <c r="E54" s="10" t="s">
        <v>6</v>
      </c>
      <c r="F54" s="13">
        <f>'[2]VINO AMPLIADA NOV 18'!X56+'[2]VINO AMPLIADA NOV 18'!AB56+'[2]VINO AMPLIADA NOV 18'!AF56+'[2]VINO AMPLIADA NOV 18'!AJ56</f>
        <v>5012505</v>
      </c>
      <c r="G54" s="13">
        <f>'[2]VINO AMPLIADA NOV 18'!Z56+'[2]VINO AMPLIADA NOV 18'!AD56+'[2]VINO AMPLIADA NOV 18'!AH56+'[2]VINO AMPLIADA NOV 18'!AL56</f>
        <v>556044</v>
      </c>
      <c r="H54" s="13">
        <f>'[2]VINO AMPLIADA NOV 18'!Y56+'[2]VINO AMPLIADA NOV 18'!AC56+'[2]VINO AMPLIADA NOV 18'!AG56+'[2]VINO AMPLIADA NOV 18'!AK56</f>
        <v>265440</v>
      </c>
      <c r="I54" s="30">
        <f>'[2]VINO AMPLIADA NOV 18'!AA56+'[2]VINO AMPLIADA NOV 18'!AE56+'[2]VINO AMPLIADA NOV 18'!AI56+'[2]VINO AMPLIADA NOV 18'!AM56</f>
        <v>29656</v>
      </c>
      <c r="J54" s="180">
        <f>'[2]MOSTO AMPLIADA NOV 18'!AC55</f>
        <v>0</v>
      </c>
      <c r="K54" s="30">
        <f>'[2]MOSTO AMPLIADA NOV 18'!AD55</f>
        <v>0</v>
      </c>
      <c r="L54" s="35">
        <f t="shared" si="4"/>
        <v>5863645</v>
      </c>
      <c r="M54" s="14">
        <f t="shared" si="5"/>
        <v>0</v>
      </c>
      <c r="N54" s="14">
        <f t="shared" si="6"/>
        <v>5863645</v>
      </c>
    </row>
    <row r="55" spans="1:14" ht="15" thickBot="1" x14ac:dyDescent="0.25">
      <c r="A55" s="105"/>
      <c r="B55" s="102"/>
      <c r="C55" s="103"/>
      <c r="D55" s="104"/>
      <c r="E55" s="10" t="s">
        <v>0</v>
      </c>
      <c r="F55" s="15">
        <f>'[2]VINO AMPLIADA NOV 18'!X57+'[2]VINO AMPLIADA NOV 18'!AB57+'[2]VINO AMPLIADA NOV 18'!AF57+'[2]VINO AMPLIADA NOV 18'!AJ57</f>
        <v>1993693</v>
      </c>
      <c r="G55" s="15">
        <f>'[2]VINO AMPLIADA NOV 18'!Z57+'[2]VINO AMPLIADA NOV 18'!AD57+'[2]VINO AMPLIADA NOV 18'!AH57+'[2]VINO AMPLIADA NOV 18'!AL57</f>
        <v>79849</v>
      </c>
      <c r="H55" s="15">
        <f>'[2]VINO AMPLIADA NOV 18'!Y57+'[2]VINO AMPLIADA NOV 18'!AC57+'[2]VINO AMPLIADA NOV 18'!AG57+'[2]VINO AMPLIADA NOV 18'!AK57</f>
        <v>760283</v>
      </c>
      <c r="I55" s="32">
        <f>'[2]VINO AMPLIADA NOV 18'!AA57+'[2]VINO AMPLIADA NOV 18'!AE57+'[2]VINO AMPLIADA NOV 18'!AI57+'[2]VINO AMPLIADA NOV 18'!AM57</f>
        <v>84526</v>
      </c>
      <c r="J55" s="181">
        <f>'[2]MOSTO AMPLIADA NOV 18'!AC56</f>
        <v>256937</v>
      </c>
      <c r="K55" s="182">
        <f>'[2]MOSTO AMPLIADA NOV 18'!AD56</f>
        <v>93065</v>
      </c>
      <c r="L55" s="36">
        <f t="shared" si="4"/>
        <v>2918351</v>
      </c>
      <c r="M55" s="16">
        <f t="shared" si="5"/>
        <v>350002</v>
      </c>
      <c r="N55" s="16">
        <f t="shared" si="6"/>
        <v>3268353</v>
      </c>
    </row>
    <row r="56" spans="1:14" ht="15" thickBot="1" x14ac:dyDescent="0.25">
      <c r="A56" s="183"/>
      <c r="B56" s="183"/>
      <c r="C56" s="183"/>
      <c r="D56" s="184"/>
      <c r="E56" s="17" t="s">
        <v>20</v>
      </c>
      <c r="F56" s="39">
        <f>SUM(F39:F55)</f>
        <v>30169446</v>
      </c>
      <c r="G56" s="39">
        <f t="shared" ref="G56:N56" si="7">SUM(G39:G55)</f>
        <v>2304398</v>
      </c>
      <c r="H56" s="40">
        <f t="shared" si="7"/>
        <v>24040953</v>
      </c>
      <c r="I56" s="41">
        <f t="shared" si="7"/>
        <v>2152572</v>
      </c>
      <c r="J56" s="185">
        <f t="shared" si="7"/>
        <v>1052187</v>
      </c>
      <c r="K56" s="41">
        <f t="shared" si="7"/>
        <v>4514966</v>
      </c>
      <c r="L56" s="33">
        <f t="shared" si="7"/>
        <v>58667369</v>
      </c>
      <c r="M56" s="20">
        <f t="shared" si="7"/>
        <v>5567153</v>
      </c>
      <c r="N56" s="20">
        <f t="shared" si="7"/>
        <v>64234522</v>
      </c>
    </row>
    <row r="57" spans="1:14" ht="13.5" thickBot="1" x14ac:dyDescent="0.25">
      <c r="E57" s="5"/>
      <c r="I57" s="6"/>
      <c r="J57" s="6"/>
      <c r="K57" s="6"/>
    </row>
    <row r="58" spans="1:14" x14ac:dyDescent="0.2">
      <c r="E58" s="118" t="s">
        <v>114</v>
      </c>
      <c r="F58" s="121" t="s">
        <v>17</v>
      </c>
      <c r="G58" s="122"/>
      <c r="H58" s="62">
        <f>'[2]MOSTO AMPLIADA NOV 18'!AE57</f>
        <v>122908</v>
      </c>
    </row>
    <row r="59" spans="1:14" ht="15" customHeight="1" x14ac:dyDescent="0.2">
      <c r="B59" s="95">
        <f>SUM(B42:B58)</f>
        <v>0</v>
      </c>
      <c r="D59">
        <v>512175</v>
      </c>
      <c r="E59" s="119"/>
      <c r="F59" s="123" t="s">
        <v>19</v>
      </c>
      <c r="G59" s="124"/>
      <c r="H59" s="63">
        <f>'[2]MOSTO AMPLIADA NOV 18'!AF57</f>
        <v>71861</v>
      </c>
    </row>
    <row r="60" spans="1:14" ht="15" customHeight="1" thickBot="1" x14ac:dyDescent="0.25">
      <c r="E60" s="120"/>
      <c r="F60" s="125" t="s">
        <v>18</v>
      </c>
      <c r="G60" s="126"/>
      <c r="H60" s="64">
        <f>'[2]MOSTO AMPLIADA NOV 18'!AG57</f>
        <v>11840</v>
      </c>
    </row>
    <row r="61" spans="1:14" ht="23.25" customHeight="1" thickBot="1" x14ac:dyDescent="0.25">
      <c r="E61" s="127" t="s">
        <v>20</v>
      </c>
      <c r="F61" s="128"/>
      <c r="G61" s="129"/>
      <c r="H61" s="65">
        <f>SUM(H58:H60)</f>
        <v>206609</v>
      </c>
    </row>
    <row r="62" spans="1:14" x14ac:dyDescent="0.2">
      <c r="E62" s="5" t="s">
        <v>81</v>
      </c>
      <c r="H62" s="192"/>
      <c r="I62" s="95"/>
    </row>
    <row r="63" spans="1:14" x14ac:dyDescent="0.2">
      <c r="E63" s="117"/>
      <c r="F63" s="117"/>
      <c r="G63" s="117"/>
      <c r="H63" s="117"/>
      <c r="I63" s="130"/>
      <c r="J63" s="130"/>
      <c r="K63" s="130"/>
      <c r="L63" s="130"/>
      <c r="M63" s="130"/>
      <c r="N63" s="130"/>
    </row>
    <row r="65" spans="1:27" ht="13.5" thickBot="1" x14ac:dyDescent="0.25"/>
    <row r="66" spans="1:27" ht="36" customHeight="1" thickBot="1" x14ac:dyDescent="0.3">
      <c r="C66" s="96"/>
      <c r="D66" s="97"/>
      <c r="E66" s="150" t="s">
        <v>117</v>
      </c>
      <c r="F66" s="151"/>
      <c r="G66" s="152"/>
      <c r="H66" s="152"/>
      <c r="I66" s="153"/>
      <c r="J66" s="153"/>
      <c r="K66" s="153"/>
      <c r="L66" s="153"/>
      <c r="M66" s="153"/>
      <c r="N66" s="19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8.75" thickBot="1" x14ac:dyDescent="0.3">
      <c r="C67" s="97"/>
      <c r="D67" s="97"/>
      <c r="E67" s="2"/>
      <c r="F67" s="2"/>
      <c r="G67" s="3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27.75" customHeight="1" thickBot="1" x14ac:dyDescent="0.25">
      <c r="D68" s="98"/>
      <c r="E68" s="155" t="s">
        <v>21</v>
      </c>
      <c r="F68" s="158" t="s">
        <v>109</v>
      </c>
      <c r="G68" s="159"/>
      <c r="H68" s="159"/>
      <c r="I68" s="160"/>
      <c r="J68" s="173" t="s">
        <v>110</v>
      </c>
      <c r="K68" s="174"/>
      <c r="L68" s="142" t="s">
        <v>111</v>
      </c>
      <c r="M68" s="142" t="s">
        <v>112</v>
      </c>
      <c r="N68" s="142" t="s">
        <v>113</v>
      </c>
    </row>
    <row r="69" spans="1:27" ht="13.5" thickBot="1" x14ac:dyDescent="0.25">
      <c r="D69" s="99"/>
      <c r="E69" s="156"/>
      <c r="F69" s="161" t="s">
        <v>22</v>
      </c>
      <c r="G69" s="162"/>
      <c r="H69" s="163" t="s">
        <v>23</v>
      </c>
      <c r="I69" s="164"/>
      <c r="J69" s="175" t="s">
        <v>22</v>
      </c>
      <c r="K69" s="176" t="s">
        <v>23</v>
      </c>
      <c r="L69" s="143"/>
      <c r="M69" s="145"/>
      <c r="N69" s="143"/>
    </row>
    <row r="70" spans="1:27" ht="13.5" thickBot="1" x14ac:dyDescent="0.25">
      <c r="D70" s="99"/>
      <c r="E70" s="157"/>
      <c r="F70" s="26" t="s">
        <v>40</v>
      </c>
      <c r="G70" s="27" t="s">
        <v>25</v>
      </c>
      <c r="H70" s="28" t="s">
        <v>24</v>
      </c>
      <c r="I70" s="29" t="s">
        <v>25</v>
      </c>
      <c r="J70" s="177"/>
      <c r="K70" s="178"/>
      <c r="L70" s="144"/>
      <c r="M70" s="146"/>
      <c r="N70" s="144"/>
    </row>
    <row r="71" spans="1:27" ht="14.25" x14ac:dyDescent="0.2">
      <c r="A71" s="101"/>
      <c r="B71" s="102"/>
      <c r="C71" s="103"/>
      <c r="D71" s="104"/>
      <c r="E71" s="10" t="s">
        <v>11</v>
      </c>
      <c r="F71" s="11">
        <f>'[2]VINO AMPLIADA NOV 18'!X99+'[2]VINO AMPLIADA NOV 18'!AB99+'[2]VINO AMPLIADA NOV 18'!AF99+'[2]VINO AMPLIADA NOV 18'!AJ99</f>
        <v>31076</v>
      </c>
      <c r="G71" s="11">
        <f>'[2]VINO AMPLIADA NOV 18'!Z99+'[2]VINO AMPLIADA NOV 18'!AD99+'[2]VINO AMPLIADA NOV 18'!AH99+'[2]VINO AMPLIADA NOV 18'!AL99</f>
        <v>15590</v>
      </c>
      <c r="H71" s="11">
        <f>'[2]VINO AMPLIADA NOV 18'!Y99+'[2]VINO AMPLIADA NOV 18'!AC99+'[2]VINO AMPLIADA NOV 18'!AG99+'[2]VINO AMPLIADA NOV 18'!AK99</f>
        <v>61254</v>
      </c>
      <c r="I71" s="31">
        <f>'[2]VINO AMPLIADA NOV 18'!AA99+'[2]VINO AMPLIADA NOV 18'!AE99+'[2]VINO AMPLIADA NOV 18'!AI99+'[2]VINO AMPLIADA NOV 18'!AM99</f>
        <v>3453</v>
      </c>
      <c r="J71" s="179">
        <f>'[2]MOSTO AMPLIADA NOV 18'!AC99</f>
        <v>0</v>
      </c>
      <c r="K71" s="31">
        <f>'[2]MOSTO AMPLIADA NOV 18'!AD99</f>
        <v>1183</v>
      </c>
      <c r="L71" s="34">
        <f>SUM(F71:I71)</f>
        <v>111373</v>
      </c>
      <c r="M71" s="12">
        <f>SUM(J71:K71)</f>
        <v>1183</v>
      </c>
      <c r="N71" s="12">
        <f>SUM(L71:M71)</f>
        <v>112556</v>
      </c>
    </row>
    <row r="72" spans="1:27" ht="14.25" x14ac:dyDescent="0.2">
      <c r="A72" s="105"/>
      <c r="B72" s="102"/>
      <c r="C72" s="103"/>
      <c r="D72" s="104"/>
      <c r="E72" s="10" t="s">
        <v>10</v>
      </c>
      <c r="F72" s="13">
        <f>'[2]VINO AMPLIADA NOV 18'!X100+'[2]VINO AMPLIADA NOV 18'!AB100+'[2]VINO AMPLIADA NOV 18'!AF100+'[2]VINO AMPLIADA NOV 18'!AJ100</f>
        <v>44287</v>
      </c>
      <c r="G72" s="13">
        <f>'[2]VINO AMPLIADA NOV 18'!Z100+'[2]VINO AMPLIADA NOV 18'!AD100+'[2]VINO AMPLIADA NOV 18'!AH100+'[2]VINO AMPLIADA NOV 18'!AL100</f>
        <v>8296</v>
      </c>
      <c r="H72" s="13">
        <f>'[2]VINO AMPLIADA NOV 18'!Y100+'[2]VINO AMPLIADA NOV 18'!AC100+'[2]VINO AMPLIADA NOV 18'!AG100+'[2]VINO AMPLIADA NOV 18'!AK100</f>
        <v>3450</v>
      </c>
      <c r="I72" s="30">
        <f>'[2]VINO AMPLIADA NOV 18'!AA100+'[2]VINO AMPLIADA NOV 18'!AE100+'[2]VINO AMPLIADA NOV 18'!AI100+'[2]VINO AMPLIADA NOV 18'!AM100</f>
        <v>945</v>
      </c>
      <c r="J72" s="180">
        <f>'[2]MOSTO AMPLIADA NOV 18'!AC100</f>
        <v>0</v>
      </c>
      <c r="K72" s="30">
        <f>'[2]MOSTO AMPLIADA NOV 18'!AD100</f>
        <v>0</v>
      </c>
      <c r="L72" s="35">
        <f t="shared" ref="L72:L86" si="8">SUM(F72:I72)</f>
        <v>56978</v>
      </c>
      <c r="M72" s="14">
        <f t="shared" ref="M72:M86" si="9">SUM(J72:K72)</f>
        <v>0</v>
      </c>
      <c r="N72" s="14">
        <f t="shared" ref="N72:N86" si="10">SUM(L72:M72)</f>
        <v>56978</v>
      </c>
    </row>
    <row r="73" spans="1:27" ht="14.25" x14ac:dyDescent="0.2">
      <c r="A73" s="105"/>
      <c r="B73" s="102"/>
      <c r="C73" s="103"/>
      <c r="D73" s="104"/>
      <c r="E73" s="10" t="s">
        <v>13</v>
      </c>
      <c r="F73" s="13">
        <f>'[2]VINO AMPLIADA NOV 18'!X101+'[2]VINO AMPLIADA NOV 18'!AB101+'[2]VINO AMPLIADA NOV 18'!AF101+'[2]VINO AMPLIADA NOV 18'!AJ101</f>
        <v>2538</v>
      </c>
      <c r="G73" s="13">
        <f>'[2]VINO AMPLIADA NOV 18'!Z101+'[2]VINO AMPLIADA NOV 18'!AD101+'[2]VINO AMPLIADA NOV 18'!AH101+'[2]VINO AMPLIADA NOV 18'!AL101</f>
        <v>407</v>
      </c>
      <c r="H73" s="13">
        <f>'[2]VINO AMPLIADA NOV 18'!Y101+'[2]VINO AMPLIADA NOV 18'!AC101+'[2]VINO AMPLIADA NOV 18'!AG101+'[2]VINO AMPLIADA NOV 18'!AK101</f>
        <v>295</v>
      </c>
      <c r="I73" s="30">
        <f>'[2]VINO AMPLIADA NOV 18'!AA101+'[2]VINO AMPLIADA NOV 18'!AE101+'[2]VINO AMPLIADA NOV 18'!AI101+'[2]VINO AMPLIADA NOV 18'!AM101</f>
        <v>73</v>
      </c>
      <c r="J73" s="180">
        <f>'[2]MOSTO AMPLIADA NOV 18'!AC101</f>
        <v>0</v>
      </c>
      <c r="K73" s="30">
        <f>'[2]MOSTO AMPLIADA NOV 18'!AD101</f>
        <v>0</v>
      </c>
      <c r="L73" s="35">
        <f t="shared" si="8"/>
        <v>3313</v>
      </c>
      <c r="M73" s="14">
        <f t="shared" si="9"/>
        <v>0</v>
      </c>
      <c r="N73" s="14">
        <f t="shared" si="10"/>
        <v>3313</v>
      </c>
    </row>
    <row r="74" spans="1:27" ht="14.25" x14ac:dyDescent="0.2">
      <c r="A74" s="105"/>
      <c r="B74" s="102"/>
      <c r="C74" s="103"/>
      <c r="D74" s="104"/>
      <c r="E74" s="10" t="s">
        <v>16</v>
      </c>
      <c r="F74" s="13">
        <f>'[2]VINO AMPLIADA NOV 18'!X102+'[2]VINO AMPLIADA NOV 18'!AB102+'[2]VINO AMPLIADA NOV 18'!AF102+'[2]VINO AMPLIADA NOV 18'!AJ102</f>
        <v>19732</v>
      </c>
      <c r="G74" s="13">
        <f>'[2]VINO AMPLIADA NOV 18'!Z102+'[2]VINO AMPLIADA NOV 18'!AD102+'[2]VINO AMPLIADA NOV 18'!AH102+'[2]VINO AMPLIADA NOV 18'!AL102</f>
        <v>9429</v>
      </c>
      <c r="H74" s="13">
        <f>'[2]VINO AMPLIADA NOV 18'!Y102+'[2]VINO AMPLIADA NOV 18'!AC102+'[2]VINO AMPLIADA NOV 18'!AG102+'[2]VINO AMPLIADA NOV 18'!AK102</f>
        <v>5454</v>
      </c>
      <c r="I74" s="30">
        <f>'[2]VINO AMPLIADA NOV 18'!AA102+'[2]VINO AMPLIADA NOV 18'!AE102+'[2]VINO AMPLIADA NOV 18'!AI102+'[2]VINO AMPLIADA NOV 18'!AM102</f>
        <v>1635</v>
      </c>
      <c r="J74" s="180">
        <f>'[2]MOSTO AMPLIADA NOV 18'!AC102</f>
        <v>69</v>
      </c>
      <c r="K74" s="30">
        <f>'[2]MOSTO AMPLIADA NOV 18'!AD102</f>
        <v>403</v>
      </c>
      <c r="L74" s="35">
        <f t="shared" si="8"/>
        <v>36250</v>
      </c>
      <c r="M74" s="14">
        <f t="shared" si="9"/>
        <v>472</v>
      </c>
      <c r="N74" s="14">
        <f t="shared" si="10"/>
        <v>36722</v>
      </c>
    </row>
    <row r="75" spans="1:27" ht="14.25" x14ac:dyDescent="0.2">
      <c r="A75" s="105"/>
      <c r="B75" s="102"/>
      <c r="C75" s="103"/>
      <c r="D75" s="104"/>
      <c r="E75" s="10" t="s">
        <v>15</v>
      </c>
      <c r="F75" s="13">
        <f>'[2]VINO AMPLIADA NOV 18'!X103+'[2]VINO AMPLIADA NOV 18'!AB103+'[2]VINO AMPLIADA NOV 18'!AF103+'[2]VINO AMPLIADA NOV 18'!AJ103</f>
        <v>15317</v>
      </c>
      <c r="G75" s="13">
        <f>'[2]VINO AMPLIADA NOV 18'!Z103+'[2]VINO AMPLIADA NOV 18'!AD103+'[2]VINO AMPLIADA NOV 18'!AH103+'[2]VINO AMPLIADA NOV 18'!AL103</f>
        <v>3697</v>
      </c>
      <c r="H75" s="13">
        <f>'[2]VINO AMPLIADA NOV 18'!Y103+'[2]VINO AMPLIADA NOV 18'!AC103+'[2]VINO AMPLIADA NOV 18'!AG103+'[2]VINO AMPLIADA NOV 18'!AK103</f>
        <v>13291</v>
      </c>
      <c r="I75" s="30">
        <f>'[2]VINO AMPLIADA NOV 18'!AA103+'[2]VINO AMPLIADA NOV 18'!AE103+'[2]VINO AMPLIADA NOV 18'!AI103+'[2]VINO AMPLIADA NOV 18'!AM103</f>
        <v>1893</v>
      </c>
      <c r="J75" s="180">
        <f>'[2]MOSTO AMPLIADA NOV 18'!AC103</f>
        <v>0</v>
      </c>
      <c r="K75" s="30">
        <f>'[2]MOSTO AMPLIADA NOV 18'!AD103</f>
        <v>0</v>
      </c>
      <c r="L75" s="35">
        <f t="shared" si="8"/>
        <v>34198</v>
      </c>
      <c r="M75" s="14">
        <f t="shared" si="9"/>
        <v>0</v>
      </c>
      <c r="N75" s="14">
        <f t="shared" si="10"/>
        <v>34198</v>
      </c>
    </row>
    <row r="76" spans="1:27" ht="14.25" x14ac:dyDescent="0.2">
      <c r="A76" s="105"/>
      <c r="B76" s="102"/>
      <c r="C76" s="103"/>
      <c r="D76" s="104"/>
      <c r="E76" s="10" t="s">
        <v>14</v>
      </c>
      <c r="F76" s="13">
        <f>'[2]VINO AMPLIADA NOV 18'!X104+'[2]VINO AMPLIADA NOV 18'!AB104+'[2]VINO AMPLIADA NOV 18'!AF104+'[2]VINO AMPLIADA NOV 18'!AJ104</f>
        <v>398</v>
      </c>
      <c r="G76" s="13">
        <f>'[2]VINO AMPLIADA NOV 18'!Z104+'[2]VINO AMPLIADA NOV 18'!AD104+'[2]VINO AMPLIADA NOV 18'!AH104+'[2]VINO AMPLIADA NOV 18'!AL104</f>
        <v>177</v>
      </c>
      <c r="H76" s="13">
        <f>'[2]VINO AMPLIADA NOV 18'!Y104+'[2]VINO AMPLIADA NOV 18'!AC104+'[2]VINO AMPLIADA NOV 18'!AG104+'[2]VINO AMPLIADA NOV 18'!AK104</f>
        <v>221</v>
      </c>
      <c r="I76" s="30">
        <f>'[2]VINO AMPLIADA NOV 18'!AA104+'[2]VINO AMPLIADA NOV 18'!AE104+'[2]VINO AMPLIADA NOV 18'!AI104+'[2]VINO AMPLIADA NOV 18'!AM104</f>
        <v>159</v>
      </c>
      <c r="J76" s="180">
        <f>'[2]MOSTO AMPLIADA NOV 18'!AC104</f>
        <v>0</v>
      </c>
      <c r="K76" s="30">
        <f>'[2]MOSTO AMPLIADA NOV 18'!AD104</f>
        <v>0</v>
      </c>
      <c r="L76" s="35">
        <f t="shared" si="8"/>
        <v>955</v>
      </c>
      <c r="M76" s="14">
        <f t="shared" si="9"/>
        <v>0</v>
      </c>
      <c r="N76" s="14">
        <f t="shared" si="10"/>
        <v>955</v>
      </c>
    </row>
    <row r="77" spans="1:27" ht="14.25" x14ac:dyDescent="0.2">
      <c r="A77" s="105"/>
      <c r="B77" s="102"/>
      <c r="C77" s="103"/>
      <c r="D77" s="104"/>
      <c r="E77" s="10" t="s">
        <v>5</v>
      </c>
      <c r="F77" s="13">
        <f>'[2]VINO AMPLIADA NOV 18'!X105+'[2]VINO AMPLIADA NOV 18'!AB105+'[2]VINO AMPLIADA NOV 18'!AF105+'[2]VINO AMPLIADA NOV 18'!AJ105</f>
        <v>61614</v>
      </c>
      <c r="G77" s="13">
        <f>'[2]VINO AMPLIADA NOV 18'!Z105+'[2]VINO AMPLIADA NOV 18'!AD105+'[2]VINO AMPLIADA NOV 18'!AH105+'[2]VINO AMPLIADA NOV 18'!AL105</f>
        <v>11578</v>
      </c>
      <c r="H77" s="13">
        <f>'[2]VINO AMPLIADA NOV 18'!Y105+'[2]VINO AMPLIADA NOV 18'!AC105+'[2]VINO AMPLIADA NOV 18'!AG105+'[2]VINO AMPLIADA NOV 18'!AK105</f>
        <v>7124</v>
      </c>
      <c r="I77" s="30">
        <f>'[2]VINO AMPLIADA NOV 18'!AA105+'[2]VINO AMPLIADA NOV 18'!AE105+'[2]VINO AMPLIADA NOV 18'!AI105+'[2]VINO AMPLIADA NOV 18'!AM105</f>
        <v>1409</v>
      </c>
      <c r="J77" s="180">
        <f>'[2]MOSTO AMPLIADA NOV 18'!AC105</f>
        <v>0</v>
      </c>
      <c r="K77" s="30">
        <f>'[2]MOSTO AMPLIADA NOV 18'!AD105</f>
        <v>0</v>
      </c>
      <c r="L77" s="35">
        <f t="shared" si="8"/>
        <v>81725</v>
      </c>
      <c r="M77" s="14">
        <f t="shared" si="9"/>
        <v>0</v>
      </c>
      <c r="N77" s="14">
        <f t="shared" si="10"/>
        <v>81725</v>
      </c>
    </row>
    <row r="78" spans="1:27" ht="14.25" x14ac:dyDescent="0.2">
      <c r="A78" s="105"/>
      <c r="B78" s="102"/>
      <c r="C78" s="103"/>
      <c r="D78" s="104"/>
      <c r="E78" s="10" t="s">
        <v>9</v>
      </c>
      <c r="F78" s="13">
        <f>'[2]VINO AMPLIADA NOV 18'!X106+'[2]VINO AMPLIADA NOV 18'!AB106+'[2]VINO AMPLIADA NOV 18'!AF106+'[2]VINO AMPLIADA NOV 18'!AJ106</f>
        <v>214158</v>
      </c>
      <c r="G78" s="13">
        <f>'[2]VINO AMPLIADA NOV 18'!Z106+'[2]VINO AMPLIADA NOV 18'!AD106+'[2]VINO AMPLIADA NOV 18'!AH106+'[2]VINO AMPLIADA NOV 18'!AL106</f>
        <v>73164</v>
      </c>
      <c r="H78" s="13">
        <f>'[2]VINO AMPLIADA NOV 18'!Y106+'[2]VINO AMPLIADA NOV 18'!AC106+'[2]VINO AMPLIADA NOV 18'!AG106+'[2]VINO AMPLIADA NOV 18'!AK106</f>
        <v>13959</v>
      </c>
      <c r="I78" s="30">
        <f>'[2]VINO AMPLIADA NOV 18'!AA106+'[2]VINO AMPLIADA NOV 18'!AE106+'[2]VINO AMPLIADA NOV 18'!AI106+'[2]VINO AMPLIADA NOV 18'!AM106</f>
        <v>5312</v>
      </c>
      <c r="J78" s="180">
        <f>'[2]MOSTO AMPLIADA NOV 18'!AC106</f>
        <v>966</v>
      </c>
      <c r="K78" s="30">
        <f>'[2]MOSTO AMPLIADA NOV 18'!AD106</f>
        <v>117</v>
      </c>
      <c r="L78" s="35">
        <f t="shared" si="8"/>
        <v>306593</v>
      </c>
      <c r="M78" s="14">
        <f t="shared" si="9"/>
        <v>1083</v>
      </c>
      <c r="N78" s="14">
        <f t="shared" si="10"/>
        <v>307676</v>
      </c>
    </row>
    <row r="79" spans="1:27" ht="14.25" x14ac:dyDescent="0.2">
      <c r="A79" s="105"/>
      <c r="B79" s="102"/>
      <c r="C79" s="103"/>
      <c r="D79" s="104"/>
      <c r="E79" s="10" t="s">
        <v>12</v>
      </c>
      <c r="F79" s="13">
        <f>'[2]VINO AMPLIADA NOV 18'!X107+'[2]VINO AMPLIADA NOV 18'!AB107+'[2]VINO AMPLIADA NOV 18'!AF107+'[2]VINO AMPLIADA NOV 18'!AJ107</f>
        <v>180375</v>
      </c>
      <c r="G79" s="13">
        <f>'[2]VINO AMPLIADA NOV 18'!Z107+'[2]VINO AMPLIADA NOV 18'!AD107+'[2]VINO AMPLIADA NOV 18'!AH107+'[2]VINO AMPLIADA NOV 18'!AL107</f>
        <v>82878</v>
      </c>
      <c r="H79" s="13">
        <f>'[2]VINO AMPLIADA NOV 18'!Y107+'[2]VINO AMPLIADA NOV 18'!AC107+'[2]VINO AMPLIADA NOV 18'!AG107+'[2]VINO AMPLIADA NOV 18'!AK107</f>
        <v>58309</v>
      </c>
      <c r="I79" s="30">
        <f>'[2]VINO AMPLIADA NOV 18'!AA107+'[2]VINO AMPLIADA NOV 18'!AE107+'[2]VINO AMPLIADA NOV 18'!AI107+'[2]VINO AMPLIADA NOV 18'!AM107</f>
        <v>60661</v>
      </c>
      <c r="J79" s="180">
        <f>'[2]MOSTO AMPLIADA NOV 18'!AC107</f>
        <v>29</v>
      </c>
      <c r="K79" s="30">
        <f>'[2]MOSTO AMPLIADA NOV 18'!AD107</f>
        <v>3</v>
      </c>
      <c r="L79" s="35">
        <f t="shared" si="8"/>
        <v>382223</v>
      </c>
      <c r="M79" s="14">
        <f t="shared" si="9"/>
        <v>32</v>
      </c>
      <c r="N79" s="14">
        <f t="shared" si="10"/>
        <v>382255</v>
      </c>
    </row>
    <row r="80" spans="1:27" ht="14.25" x14ac:dyDescent="0.2">
      <c r="A80" s="105"/>
      <c r="B80" s="102"/>
      <c r="C80" s="103"/>
      <c r="D80" s="104"/>
      <c r="E80" s="10" t="s">
        <v>4</v>
      </c>
      <c r="F80" s="13">
        <f>'[2]VINO AMPLIADA NOV 18'!X108+'[2]VINO AMPLIADA NOV 18'!AB108+'[2]VINO AMPLIADA NOV 18'!AF108+'[2]VINO AMPLIADA NOV 18'!AJ108</f>
        <v>25594</v>
      </c>
      <c r="G80" s="13">
        <f>'[2]VINO AMPLIADA NOV 18'!Z108+'[2]VINO AMPLIADA NOV 18'!AD108+'[2]VINO AMPLIADA NOV 18'!AH108+'[2]VINO AMPLIADA NOV 18'!AL108</f>
        <v>3261</v>
      </c>
      <c r="H80" s="13">
        <f>'[2]VINO AMPLIADA NOV 18'!Y108+'[2]VINO AMPLIADA NOV 18'!AC108+'[2]VINO AMPLIADA NOV 18'!AG108+'[2]VINO AMPLIADA NOV 18'!AK108</f>
        <v>14798</v>
      </c>
      <c r="I80" s="30">
        <f>'[2]VINO AMPLIADA NOV 18'!AA108+'[2]VINO AMPLIADA NOV 18'!AE108+'[2]VINO AMPLIADA NOV 18'!AI108+'[2]VINO AMPLIADA NOV 18'!AM108</f>
        <v>2162</v>
      </c>
      <c r="J80" s="180">
        <f>'[2]MOSTO AMPLIADA NOV 18'!AC108</f>
        <v>0</v>
      </c>
      <c r="K80" s="30">
        <f>'[2]MOSTO AMPLIADA NOV 18'!AD108</f>
        <v>0</v>
      </c>
      <c r="L80" s="35">
        <f t="shared" si="8"/>
        <v>45815</v>
      </c>
      <c r="M80" s="14">
        <f t="shared" si="9"/>
        <v>0</v>
      </c>
      <c r="N80" s="14">
        <f t="shared" si="10"/>
        <v>45815</v>
      </c>
    </row>
    <row r="81" spans="1:14" ht="14.25" x14ac:dyDescent="0.2">
      <c r="A81" s="105"/>
      <c r="B81" s="102"/>
      <c r="C81" s="103"/>
      <c r="D81" s="104"/>
      <c r="E81" s="10" t="s">
        <v>3</v>
      </c>
      <c r="F81" s="13">
        <f>'[2]VINO AMPLIADA NOV 18'!X109+'[2]VINO AMPLIADA NOV 18'!AB109+'[2]VINO AMPLIADA NOV 18'!AF109+'[2]VINO AMPLIADA NOV 18'!AJ109</f>
        <v>82415</v>
      </c>
      <c r="G81" s="13">
        <f>'[2]VINO AMPLIADA NOV 18'!Z109+'[2]VINO AMPLIADA NOV 18'!AD109+'[2]VINO AMPLIADA NOV 18'!AH109+'[2]VINO AMPLIADA NOV 18'!AL109</f>
        <v>8372</v>
      </c>
      <c r="H81" s="13">
        <f>'[2]VINO AMPLIADA NOV 18'!Y109+'[2]VINO AMPLIADA NOV 18'!AC109+'[2]VINO AMPLIADA NOV 18'!AG109+'[2]VINO AMPLIADA NOV 18'!AK109</f>
        <v>90197</v>
      </c>
      <c r="I81" s="30">
        <f>'[2]VINO AMPLIADA NOV 18'!AA109+'[2]VINO AMPLIADA NOV 18'!AE109+'[2]VINO AMPLIADA NOV 18'!AI109+'[2]VINO AMPLIADA NOV 18'!AM109</f>
        <v>21348</v>
      </c>
      <c r="J81" s="180">
        <f>'[2]MOSTO AMPLIADA NOV 18'!AC109</f>
        <v>172</v>
      </c>
      <c r="K81" s="30">
        <f>'[2]MOSTO AMPLIADA NOV 18'!AD109</f>
        <v>35</v>
      </c>
      <c r="L81" s="35">
        <f t="shared" si="8"/>
        <v>202332</v>
      </c>
      <c r="M81" s="14">
        <f t="shared" si="9"/>
        <v>207</v>
      </c>
      <c r="N81" s="14">
        <f t="shared" si="10"/>
        <v>202539</v>
      </c>
    </row>
    <row r="82" spans="1:14" ht="14.25" x14ac:dyDescent="0.2">
      <c r="A82" s="105"/>
      <c r="B82" s="102"/>
      <c r="C82" s="103"/>
      <c r="D82" s="104"/>
      <c r="E82" s="10" t="s">
        <v>8</v>
      </c>
      <c r="F82" s="13">
        <f>'[2]VINO AMPLIADA NOV 18'!X110+'[2]VINO AMPLIADA NOV 18'!AB110+'[2]VINO AMPLIADA NOV 18'!AF110+'[2]VINO AMPLIADA NOV 18'!AJ110</f>
        <v>16951</v>
      </c>
      <c r="G82" s="13">
        <f>'[2]VINO AMPLIADA NOV 18'!Z110+'[2]VINO AMPLIADA NOV 18'!AD110+'[2]VINO AMPLIADA NOV 18'!AH110+'[2]VINO AMPLIADA NOV 18'!AL110</f>
        <v>5650</v>
      </c>
      <c r="H82" s="13">
        <f>'[2]VINO AMPLIADA NOV 18'!Y110+'[2]VINO AMPLIADA NOV 18'!AC110+'[2]VINO AMPLIADA NOV 18'!AG110+'[2]VINO AMPLIADA NOV 18'!AK110</f>
        <v>2974</v>
      </c>
      <c r="I82" s="30">
        <f>'[2]VINO AMPLIADA NOV 18'!AA110+'[2]VINO AMPLIADA NOV 18'!AE110+'[2]VINO AMPLIADA NOV 18'!AI110+'[2]VINO AMPLIADA NOV 18'!AM110</f>
        <v>503</v>
      </c>
      <c r="J82" s="180">
        <f>'[2]MOSTO AMPLIADA NOV 18'!AC110</f>
        <v>0</v>
      </c>
      <c r="K82" s="30">
        <f>'[2]MOSTO AMPLIADA NOV 18'!AD110</f>
        <v>0</v>
      </c>
      <c r="L82" s="35">
        <f t="shared" si="8"/>
        <v>26078</v>
      </c>
      <c r="M82" s="14">
        <f t="shared" si="9"/>
        <v>0</v>
      </c>
      <c r="N82" s="14">
        <f t="shared" si="10"/>
        <v>26078</v>
      </c>
    </row>
    <row r="83" spans="1:14" ht="14.25" x14ac:dyDescent="0.2">
      <c r="A83" s="105"/>
      <c r="B83" s="102"/>
      <c r="C83" s="103"/>
      <c r="D83" s="104"/>
      <c r="E83" s="10" t="s">
        <v>2</v>
      </c>
      <c r="F83" s="13">
        <f>'[2]VINO AMPLIADA NOV 18'!X111+'[2]VINO AMPLIADA NOV 18'!AB111+'[2]VINO AMPLIADA NOV 18'!AF111+'[2]VINO AMPLIADA NOV 18'!AJ111</f>
        <v>18802</v>
      </c>
      <c r="G83" s="13">
        <f>'[2]VINO AMPLIADA NOV 18'!Z111+'[2]VINO AMPLIADA NOV 18'!AD111+'[2]VINO AMPLIADA NOV 18'!AH111+'[2]VINO AMPLIADA NOV 18'!AL111</f>
        <v>5520</v>
      </c>
      <c r="H83" s="13">
        <f>'[2]VINO AMPLIADA NOV 18'!Y111+'[2]VINO AMPLIADA NOV 18'!AC111+'[2]VINO AMPLIADA NOV 18'!AG111+'[2]VINO AMPLIADA NOV 18'!AK111</f>
        <v>586</v>
      </c>
      <c r="I83" s="30">
        <f>'[2]VINO AMPLIADA NOV 18'!AA111+'[2]VINO AMPLIADA NOV 18'!AE111+'[2]VINO AMPLIADA NOV 18'!AI111+'[2]VINO AMPLIADA NOV 18'!AM111</f>
        <v>474</v>
      </c>
      <c r="J83" s="180">
        <f>'[2]MOSTO AMPLIADA NOV 18'!AC111</f>
        <v>0</v>
      </c>
      <c r="K83" s="30">
        <f>'[2]MOSTO AMPLIADA NOV 18'!AD111</f>
        <v>0</v>
      </c>
      <c r="L83" s="35">
        <f t="shared" si="8"/>
        <v>25382</v>
      </c>
      <c r="M83" s="14">
        <f t="shared" si="9"/>
        <v>0</v>
      </c>
      <c r="N83" s="14">
        <f t="shared" si="10"/>
        <v>25382</v>
      </c>
    </row>
    <row r="84" spans="1:14" ht="14.25" x14ac:dyDescent="0.2">
      <c r="A84" s="105"/>
      <c r="B84" s="102"/>
      <c r="C84" s="103"/>
      <c r="D84" s="104"/>
      <c r="E84" s="10" t="s">
        <v>1</v>
      </c>
      <c r="F84" s="13">
        <f>'[2]VINO AMPLIADA NOV 18'!X112+'[2]VINO AMPLIADA NOV 18'!AB112+'[2]VINO AMPLIADA NOV 18'!AF112+'[2]VINO AMPLIADA NOV 18'!AJ112</f>
        <v>25925</v>
      </c>
      <c r="G84" s="13">
        <f>'[2]VINO AMPLIADA NOV 18'!Z112+'[2]VINO AMPLIADA NOV 18'!AD112+'[2]VINO AMPLIADA NOV 18'!AH112+'[2]VINO AMPLIADA NOV 18'!AL112</f>
        <v>6229</v>
      </c>
      <c r="H84" s="13">
        <f>'[2]VINO AMPLIADA NOV 18'!Y112+'[2]VINO AMPLIADA NOV 18'!AC112+'[2]VINO AMPLIADA NOV 18'!AG112+'[2]VINO AMPLIADA NOV 18'!AK112</f>
        <v>752</v>
      </c>
      <c r="I84" s="30">
        <f>'[2]VINO AMPLIADA NOV 18'!AA112+'[2]VINO AMPLIADA NOV 18'!AE112+'[2]VINO AMPLIADA NOV 18'!AI112+'[2]VINO AMPLIADA NOV 18'!AM112</f>
        <v>294</v>
      </c>
      <c r="J84" s="180">
        <f>'[2]MOSTO AMPLIADA NOV 18'!AC112</f>
        <v>0</v>
      </c>
      <c r="K84" s="30">
        <f>'[2]MOSTO AMPLIADA NOV 18'!AD112</f>
        <v>0</v>
      </c>
      <c r="L84" s="35">
        <f t="shared" si="8"/>
        <v>33200</v>
      </c>
      <c r="M84" s="14">
        <f t="shared" si="9"/>
        <v>0</v>
      </c>
      <c r="N84" s="14">
        <f t="shared" si="10"/>
        <v>33200</v>
      </c>
    </row>
    <row r="85" spans="1:14" ht="14.25" x14ac:dyDescent="0.2">
      <c r="A85" s="106"/>
      <c r="B85" s="107"/>
      <c r="C85" s="108"/>
      <c r="D85" s="109"/>
      <c r="E85" s="10" t="s">
        <v>7</v>
      </c>
      <c r="F85" s="13">
        <f>'[2]VINO AMPLIADA NOV 18'!X113+'[2]VINO AMPLIADA NOV 18'!AB113+'[2]VINO AMPLIADA NOV 18'!AF113+'[2]VINO AMPLIADA NOV 18'!AJ113</f>
        <v>104657</v>
      </c>
      <c r="G85" s="13">
        <f>'[2]VINO AMPLIADA NOV 18'!Z113+'[2]VINO AMPLIADA NOV 18'!AD113+'[2]VINO AMPLIADA NOV 18'!AH113+'[2]VINO AMPLIADA NOV 18'!AL113</f>
        <v>8481</v>
      </c>
      <c r="H85" s="13">
        <f>'[2]VINO AMPLIADA NOV 18'!Y113+'[2]VINO AMPLIADA NOV 18'!AC113+'[2]VINO AMPLIADA NOV 18'!AG113+'[2]VINO AMPLIADA NOV 18'!AK113</f>
        <v>19187</v>
      </c>
      <c r="I85" s="30">
        <f>'[2]VINO AMPLIADA NOV 18'!AA113+'[2]VINO AMPLIADA NOV 18'!AE113+'[2]VINO AMPLIADA NOV 18'!AI113+'[2]VINO AMPLIADA NOV 18'!AM113</f>
        <v>13654</v>
      </c>
      <c r="J85" s="180">
        <f>'[2]MOSTO AMPLIADA NOV 18'!AC113</f>
        <v>0</v>
      </c>
      <c r="K85" s="30">
        <f>'[2]MOSTO AMPLIADA NOV 18'!AD113</f>
        <v>0</v>
      </c>
      <c r="L85" s="35">
        <f t="shared" si="8"/>
        <v>145979</v>
      </c>
      <c r="M85" s="14">
        <f t="shared" si="9"/>
        <v>0</v>
      </c>
      <c r="N85" s="14">
        <f t="shared" si="10"/>
        <v>145979</v>
      </c>
    </row>
    <row r="86" spans="1:14" ht="14.25" x14ac:dyDescent="0.2">
      <c r="A86" s="105"/>
      <c r="B86" s="102"/>
      <c r="C86" s="103"/>
      <c r="D86" s="104"/>
      <c r="E86" s="10" t="s">
        <v>6</v>
      </c>
      <c r="F86" s="13">
        <f>'[2]VINO AMPLIADA NOV 18'!X114+'[2]VINO AMPLIADA NOV 18'!AB114+'[2]VINO AMPLIADA NOV 18'!AF114+'[2]VINO AMPLIADA NOV 18'!AJ114</f>
        <v>103039</v>
      </c>
      <c r="G86" s="13">
        <f>'[2]VINO AMPLIADA NOV 18'!Z114+'[2]VINO AMPLIADA NOV 18'!AD114+'[2]VINO AMPLIADA NOV 18'!AH114+'[2]VINO AMPLIADA NOV 18'!AL114</f>
        <v>15686</v>
      </c>
      <c r="H86" s="13">
        <f>'[2]VINO AMPLIADA NOV 18'!Y114+'[2]VINO AMPLIADA NOV 18'!AC114+'[2]VINO AMPLIADA NOV 18'!AG114+'[2]VINO AMPLIADA NOV 18'!AK114</f>
        <v>5394</v>
      </c>
      <c r="I86" s="30">
        <f>'[2]VINO AMPLIADA NOV 18'!AA114+'[2]VINO AMPLIADA NOV 18'!AE114+'[2]VINO AMPLIADA NOV 18'!AI114+'[2]VINO AMPLIADA NOV 18'!AM114</f>
        <v>1281</v>
      </c>
      <c r="J86" s="180">
        <f>'[2]MOSTO AMPLIADA NOV 18'!AC114</f>
        <v>0</v>
      </c>
      <c r="K86" s="30">
        <f>'[2]MOSTO AMPLIADA NOV 18'!AD114</f>
        <v>0</v>
      </c>
      <c r="L86" s="35">
        <f t="shared" si="8"/>
        <v>125400</v>
      </c>
      <c r="M86" s="14">
        <f t="shared" si="9"/>
        <v>0</v>
      </c>
      <c r="N86" s="14">
        <f t="shared" si="10"/>
        <v>125400</v>
      </c>
    </row>
    <row r="87" spans="1:14" ht="15" thickBot="1" x14ac:dyDescent="0.25">
      <c r="A87" s="105"/>
      <c r="B87" s="102"/>
      <c r="C87" s="103"/>
      <c r="D87" s="104"/>
      <c r="E87" s="10" t="s">
        <v>0</v>
      </c>
      <c r="F87" s="15">
        <f>'[2]VINO AMPLIADA NOV 18'!X115+'[2]VINO AMPLIADA NOV 18'!AB115+'[2]VINO AMPLIADA NOV 18'!AF115+'[2]VINO AMPLIADA NOV 18'!AJ115</f>
        <v>47769</v>
      </c>
      <c r="G87" s="15">
        <f>'[2]VINO AMPLIADA NOV 18'!Z115+'[2]VINO AMPLIADA NOV 18'!AD115+'[2]VINO AMPLIADA NOV 18'!AH115+'[2]VINO AMPLIADA NOV 18'!AL115</f>
        <v>10252</v>
      </c>
      <c r="H87" s="15">
        <f>'[2]VINO AMPLIADA NOV 18'!Y115+'[2]VINO AMPLIADA NOV 18'!AC115+'[2]VINO AMPLIADA NOV 18'!AG115+'[2]VINO AMPLIADA NOV 18'!AK115</f>
        <v>5806</v>
      </c>
      <c r="I87" s="32">
        <f>'[2]VINO AMPLIADA NOV 18'!AA115+'[2]VINO AMPLIADA NOV 18'!AE115+'[2]VINO AMPLIADA NOV 18'!AI115+'[2]VINO AMPLIADA NOV 18'!AM115</f>
        <v>1290</v>
      </c>
      <c r="J87" s="181">
        <f>'[2]MOSTO AMPLIADA NOV 18'!AC115</f>
        <v>0</v>
      </c>
      <c r="K87" s="182">
        <f>'[2]MOSTO AMPLIADA NOV 18'!AD115</f>
        <v>90</v>
      </c>
      <c r="L87" s="36">
        <f>SUM(F87:I87)</f>
        <v>65117</v>
      </c>
      <c r="M87" s="16">
        <f>SUM(J87:K87)</f>
        <v>90</v>
      </c>
      <c r="N87" s="16">
        <f>SUM(L87:M87)</f>
        <v>65207</v>
      </c>
    </row>
    <row r="88" spans="1:14" ht="15" thickBot="1" x14ac:dyDescent="0.25">
      <c r="A88" s="183"/>
      <c r="B88" s="183"/>
      <c r="C88" s="183"/>
      <c r="D88" s="184"/>
      <c r="E88" s="17" t="s">
        <v>20</v>
      </c>
      <c r="F88" s="39">
        <f>SUM(F71:F87)</f>
        <v>994647</v>
      </c>
      <c r="G88" s="39">
        <f t="shared" ref="G88:N88" si="11">SUM(G71:G87)</f>
        <v>268667</v>
      </c>
      <c r="H88" s="40">
        <f t="shared" si="11"/>
        <v>303051</v>
      </c>
      <c r="I88" s="41">
        <f t="shared" si="11"/>
        <v>116546</v>
      </c>
      <c r="J88" s="185">
        <f t="shared" si="11"/>
        <v>1236</v>
      </c>
      <c r="K88" s="41">
        <f t="shared" si="11"/>
        <v>1831</v>
      </c>
      <c r="L88" s="33">
        <f t="shared" si="11"/>
        <v>1682911</v>
      </c>
      <c r="M88" s="20">
        <f t="shared" si="11"/>
        <v>3067</v>
      </c>
      <c r="N88" s="20">
        <f t="shared" si="11"/>
        <v>1685978</v>
      </c>
    </row>
    <row r="89" spans="1:14" ht="13.5" thickBot="1" x14ac:dyDescent="0.25">
      <c r="E89" s="5"/>
      <c r="I89" s="6"/>
      <c r="J89" s="6"/>
      <c r="K89" s="6"/>
    </row>
    <row r="90" spans="1:14" x14ac:dyDescent="0.2">
      <c r="E90" s="118" t="s">
        <v>114</v>
      </c>
      <c r="F90" s="121" t="s">
        <v>17</v>
      </c>
      <c r="G90" s="122"/>
      <c r="H90" s="62">
        <f>'[2]MOSTO AMPLIADA NOV 18'!AE116</f>
        <v>294</v>
      </c>
    </row>
    <row r="91" spans="1:14" ht="15" customHeight="1" x14ac:dyDescent="0.2">
      <c r="E91" s="119"/>
      <c r="F91" s="123" t="s">
        <v>19</v>
      </c>
      <c r="G91" s="124"/>
      <c r="H91" s="63">
        <f>'[2]MOSTO AMPLIADA NOV 18'!AF116</f>
        <v>358</v>
      </c>
    </row>
    <row r="92" spans="1:14" ht="15" customHeight="1" thickBot="1" x14ac:dyDescent="0.25">
      <c r="E92" s="120"/>
      <c r="F92" s="125" t="s">
        <v>18</v>
      </c>
      <c r="G92" s="126"/>
      <c r="H92" s="64">
        <f>'[2]MOSTO AMPLIADA NOV 18'!AG116</f>
        <v>400</v>
      </c>
    </row>
    <row r="93" spans="1:14" ht="23.25" customHeight="1" thickBot="1" x14ac:dyDescent="0.25">
      <c r="E93" s="127" t="s">
        <v>20</v>
      </c>
      <c r="F93" s="128"/>
      <c r="G93" s="129"/>
      <c r="H93" s="65">
        <f>SUM(H90:H92)</f>
        <v>1052</v>
      </c>
    </row>
    <row r="94" spans="1:14" x14ac:dyDescent="0.2">
      <c r="E94" s="5" t="s">
        <v>81</v>
      </c>
      <c r="H94" s="192"/>
      <c r="I94" s="95"/>
    </row>
    <row r="95" spans="1:14" x14ac:dyDescent="0.2">
      <c r="E95" s="117"/>
      <c r="F95" s="117"/>
      <c r="G95" s="117"/>
      <c r="H95" s="117"/>
      <c r="I95" s="130"/>
      <c r="J95" s="130"/>
      <c r="K95" s="130"/>
      <c r="L95" s="130"/>
      <c r="M95" s="130"/>
      <c r="N95" s="130"/>
    </row>
    <row r="96" spans="1:14" ht="13.5" thickBot="1" x14ac:dyDescent="0.25"/>
    <row r="97" spans="1:27" ht="36" customHeight="1" thickBot="1" x14ac:dyDescent="0.3">
      <c r="C97" s="96"/>
      <c r="D97" s="97"/>
      <c r="E97" s="150" t="s">
        <v>118</v>
      </c>
      <c r="F97" s="151"/>
      <c r="G97" s="152"/>
      <c r="H97" s="152"/>
      <c r="I97" s="153"/>
      <c r="J97" s="153"/>
      <c r="K97" s="153"/>
      <c r="L97" s="153"/>
      <c r="M97" s="153"/>
      <c r="N97" s="193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8.75" thickBot="1" x14ac:dyDescent="0.3">
      <c r="C98" s="97"/>
      <c r="D98" s="97"/>
      <c r="E98" s="2"/>
      <c r="F98" s="2"/>
      <c r="G98" s="3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27.75" customHeight="1" thickBot="1" x14ac:dyDescent="0.25">
      <c r="D99" s="98"/>
      <c r="E99" s="155" t="s">
        <v>21</v>
      </c>
      <c r="F99" s="158" t="s">
        <v>109</v>
      </c>
      <c r="G99" s="159"/>
      <c r="H99" s="159"/>
      <c r="I99" s="160"/>
      <c r="J99" s="173" t="s">
        <v>110</v>
      </c>
      <c r="K99" s="174"/>
      <c r="L99" s="142" t="s">
        <v>111</v>
      </c>
      <c r="M99" s="142" t="s">
        <v>112</v>
      </c>
      <c r="N99" s="142" t="s">
        <v>113</v>
      </c>
    </row>
    <row r="100" spans="1:27" ht="13.5" thickBot="1" x14ac:dyDescent="0.25">
      <c r="D100" s="99"/>
      <c r="E100" s="156"/>
      <c r="F100" s="161" t="s">
        <v>22</v>
      </c>
      <c r="G100" s="162"/>
      <c r="H100" s="163" t="s">
        <v>23</v>
      </c>
      <c r="I100" s="164"/>
      <c r="J100" s="175" t="s">
        <v>22</v>
      </c>
      <c r="K100" s="176" t="s">
        <v>23</v>
      </c>
      <c r="L100" s="143"/>
      <c r="M100" s="145"/>
      <c r="N100" s="143"/>
    </row>
    <row r="101" spans="1:27" ht="13.5" thickBot="1" x14ac:dyDescent="0.25">
      <c r="D101" s="99"/>
      <c r="E101" s="157"/>
      <c r="F101" s="26" t="s">
        <v>40</v>
      </c>
      <c r="G101" s="27" t="s">
        <v>25</v>
      </c>
      <c r="H101" s="28" t="s">
        <v>24</v>
      </c>
      <c r="I101" s="29" t="s">
        <v>25</v>
      </c>
      <c r="J101" s="177"/>
      <c r="K101" s="178"/>
      <c r="L101" s="144"/>
      <c r="M101" s="146"/>
      <c r="N101" s="144"/>
    </row>
    <row r="102" spans="1:27" ht="14.25" x14ac:dyDescent="0.2">
      <c r="A102" s="101"/>
      <c r="B102" s="102"/>
      <c r="C102" s="103"/>
      <c r="D102" s="104"/>
      <c r="E102" s="10" t="s">
        <v>11</v>
      </c>
      <c r="F102" s="11">
        <f>'[2]VINO AMPLIADA NOV 18'!X70+'[2]VINO AMPLIADA NOV 18'!AB70+'[2]VINO AMPLIADA NOV 18'!AF70+'[2]VINO AMPLIADA NOV 18'!AJ70</f>
        <v>1284</v>
      </c>
      <c r="G102" s="11">
        <f>'[2]VINO AMPLIADA NOV 18'!Z70+'[2]VINO AMPLIADA NOV 18'!AD70+'[2]VINO AMPLIADA NOV 18'!AH70+'[2]VINO AMPLIADA NOV 18'!AL70</f>
        <v>131</v>
      </c>
      <c r="H102" s="11">
        <f>'[2]VINO AMPLIADA NOV 18'!Y70+'[2]VINO AMPLIADA NOV 18'!AC70+'[2]VINO AMPLIADA NOV 18'!AG70+'[2]VINO AMPLIADA NOV 18'!AK70</f>
        <v>142176</v>
      </c>
      <c r="I102" s="31">
        <f>'[2]VINO AMPLIADA NOV 18'!AA70+'[2]VINO AMPLIADA NOV 18'!AE70+'[2]VINO AMPLIADA NOV 18'!AI70+'[2]VINO AMPLIADA NOV 18'!AM70</f>
        <v>1866</v>
      </c>
      <c r="J102" s="179">
        <f>'[2]MOSTO AMPLIADA NOV 18'!AC70</f>
        <v>0</v>
      </c>
      <c r="K102" s="31">
        <f>'[2]MOSTO AMPLIADA NOV 18'!AD70</f>
        <v>1</v>
      </c>
      <c r="L102" s="34">
        <f>SUM(F102:I102)</f>
        <v>145457</v>
      </c>
      <c r="M102" s="12">
        <f>SUM(J102:K102)</f>
        <v>1</v>
      </c>
      <c r="N102" s="12">
        <f>SUM(L102:M102)</f>
        <v>145458</v>
      </c>
    </row>
    <row r="103" spans="1:27" ht="14.25" x14ac:dyDescent="0.2">
      <c r="A103" s="105"/>
      <c r="B103" s="102"/>
      <c r="C103" s="103"/>
      <c r="D103" s="104"/>
      <c r="E103" s="10" t="s">
        <v>10</v>
      </c>
      <c r="F103" s="13">
        <f>'[2]VINO AMPLIADA NOV 18'!X71+'[2]VINO AMPLIADA NOV 18'!AB71+'[2]VINO AMPLIADA NOV 18'!AF71+'[2]VINO AMPLIADA NOV 18'!AJ71</f>
        <v>115319</v>
      </c>
      <c r="G103" s="13">
        <f>'[2]VINO AMPLIADA NOV 18'!Z71+'[2]VINO AMPLIADA NOV 18'!AD71+'[2]VINO AMPLIADA NOV 18'!AH71+'[2]VINO AMPLIADA NOV 18'!AL71</f>
        <v>29413</v>
      </c>
      <c r="H103" s="13">
        <f>'[2]VINO AMPLIADA NOV 18'!Y71+'[2]VINO AMPLIADA NOV 18'!AC71+'[2]VINO AMPLIADA NOV 18'!AG71+'[2]VINO AMPLIADA NOV 18'!AK71</f>
        <v>8515</v>
      </c>
      <c r="I103" s="30">
        <f>'[2]VINO AMPLIADA NOV 18'!AA71+'[2]VINO AMPLIADA NOV 18'!AE71+'[2]VINO AMPLIADA NOV 18'!AI71+'[2]VINO AMPLIADA NOV 18'!AM71</f>
        <v>3679</v>
      </c>
      <c r="J103" s="180">
        <f>'[2]MOSTO AMPLIADA NOV 18'!AC71</f>
        <v>0</v>
      </c>
      <c r="K103" s="30">
        <f>'[2]MOSTO AMPLIADA NOV 18'!AD71</f>
        <v>0</v>
      </c>
      <c r="L103" s="35">
        <f t="shared" ref="L103:L118" si="12">SUM(F103:I103)</f>
        <v>156926</v>
      </c>
      <c r="M103" s="14">
        <f t="shared" ref="M103:M118" si="13">SUM(J103:K103)</f>
        <v>0</v>
      </c>
      <c r="N103" s="14">
        <f t="shared" ref="N103:N118" si="14">SUM(L103:M103)</f>
        <v>156926</v>
      </c>
    </row>
    <row r="104" spans="1:27" ht="14.25" x14ac:dyDescent="0.2">
      <c r="A104" s="105"/>
      <c r="B104" s="102"/>
      <c r="C104" s="103"/>
      <c r="D104" s="104"/>
      <c r="E104" s="10" t="s">
        <v>13</v>
      </c>
      <c r="F104" s="13">
        <f>'[2]VINO AMPLIADA NOV 18'!X72+'[2]VINO AMPLIADA NOV 18'!AB72+'[2]VINO AMPLIADA NOV 18'!AF72+'[2]VINO AMPLIADA NOV 18'!AJ72</f>
        <v>7900</v>
      </c>
      <c r="G104" s="13">
        <f>'[2]VINO AMPLIADA NOV 18'!Z72+'[2]VINO AMPLIADA NOV 18'!AD72+'[2]VINO AMPLIADA NOV 18'!AH72+'[2]VINO AMPLIADA NOV 18'!AL72</f>
        <v>4043</v>
      </c>
      <c r="H104" s="13">
        <f>'[2]VINO AMPLIADA NOV 18'!Y72+'[2]VINO AMPLIADA NOV 18'!AC72+'[2]VINO AMPLIADA NOV 18'!AG72+'[2]VINO AMPLIADA NOV 18'!AK72</f>
        <v>3028</v>
      </c>
      <c r="I104" s="30">
        <f>'[2]VINO AMPLIADA NOV 18'!AA72+'[2]VINO AMPLIADA NOV 18'!AE72+'[2]VINO AMPLIADA NOV 18'!AI72+'[2]VINO AMPLIADA NOV 18'!AM72</f>
        <v>2683</v>
      </c>
      <c r="J104" s="180">
        <f>'[2]MOSTO AMPLIADA NOV 18'!AC72</f>
        <v>0</v>
      </c>
      <c r="K104" s="30">
        <f>'[2]MOSTO AMPLIADA NOV 18'!AD72</f>
        <v>8</v>
      </c>
      <c r="L104" s="35">
        <f t="shared" si="12"/>
        <v>17654</v>
      </c>
      <c r="M104" s="14">
        <f t="shared" si="13"/>
        <v>8</v>
      </c>
      <c r="N104" s="14">
        <f t="shared" si="14"/>
        <v>17662</v>
      </c>
    </row>
    <row r="105" spans="1:27" ht="14.25" x14ac:dyDescent="0.2">
      <c r="A105" s="105"/>
      <c r="B105" s="102"/>
      <c r="C105" s="103"/>
      <c r="D105" s="104"/>
      <c r="E105" s="10" t="s">
        <v>16</v>
      </c>
      <c r="F105" s="13">
        <f>'[2]VINO AMPLIADA NOV 18'!X73+'[2]VINO AMPLIADA NOV 18'!AB73+'[2]VINO AMPLIADA NOV 18'!AF73+'[2]VINO AMPLIADA NOV 18'!AJ73</f>
        <v>1622</v>
      </c>
      <c r="G105" s="13">
        <f>'[2]VINO AMPLIADA NOV 18'!Z73+'[2]VINO AMPLIADA NOV 18'!AD73+'[2]VINO AMPLIADA NOV 18'!AH73+'[2]VINO AMPLIADA NOV 18'!AL73</f>
        <v>372</v>
      </c>
      <c r="H105" s="13">
        <f>'[2]VINO AMPLIADA NOV 18'!Y73+'[2]VINO AMPLIADA NOV 18'!AC73+'[2]VINO AMPLIADA NOV 18'!AG73+'[2]VINO AMPLIADA NOV 18'!AK73</f>
        <v>164</v>
      </c>
      <c r="I105" s="30">
        <f>'[2]VINO AMPLIADA NOV 18'!AA73+'[2]VINO AMPLIADA NOV 18'!AE73+'[2]VINO AMPLIADA NOV 18'!AI73+'[2]VINO AMPLIADA NOV 18'!AM73</f>
        <v>75</v>
      </c>
      <c r="J105" s="180">
        <f>'[2]MOSTO AMPLIADA NOV 18'!AC73</f>
        <v>0</v>
      </c>
      <c r="K105" s="30">
        <f>'[2]MOSTO AMPLIADA NOV 18'!AD73</f>
        <v>0</v>
      </c>
      <c r="L105" s="35">
        <f t="shared" si="12"/>
        <v>2233</v>
      </c>
      <c r="M105" s="14">
        <f t="shared" si="13"/>
        <v>0</v>
      </c>
      <c r="N105" s="14">
        <f t="shared" si="14"/>
        <v>2233</v>
      </c>
    </row>
    <row r="106" spans="1:27" ht="14.25" x14ac:dyDescent="0.2">
      <c r="A106" s="105"/>
      <c r="B106" s="102"/>
      <c r="C106" s="103"/>
      <c r="D106" s="104"/>
      <c r="E106" s="10" t="s">
        <v>15</v>
      </c>
      <c r="F106" s="13">
        <f>'[2]VINO AMPLIADA NOV 18'!X74+'[2]VINO AMPLIADA NOV 18'!AB74+'[2]VINO AMPLIADA NOV 18'!AF74+'[2]VINO AMPLIADA NOV 18'!AJ74</f>
        <v>0</v>
      </c>
      <c r="G106" s="13">
        <f>'[2]VINO AMPLIADA NOV 18'!Z74+'[2]VINO AMPLIADA NOV 18'!AD74+'[2]VINO AMPLIADA NOV 18'!AH74+'[2]VINO AMPLIADA NOV 18'!AL74</f>
        <v>0</v>
      </c>
      <c r="H106" s="13">
        <f>'[2]VINO AMPLIADA NOV 18'!Y74+'[2]VINO AMPLIADA NOV 18'!AC74+'[2]VINO AMPLIADA NOV 18'!AG74+'[2]VINO AMPLIADA NOV 18'!AK74</f>
        <v>0</v>
      </c>
      <c r="I106" s="30">
        <f>'[2]VINO AMPLIADA NOV 18'!AA74+'[2]VINO AMPLIADA NOV 18'!AE74+'[2]VINO AMPLIADA NOV 18'!AI74+'[2]VINO AMPLIADA NOV 18'!AM74</f>
        <v>0</v>
      </c>
      <c r="J106" s="180">
        <f>'[2]MOSTO AMPLIADA NOV 18'!AC74</f>
        <v>0</v>
      </c>
      <c r="K106" s="30">
        <f>'[2]MOSTO AMPLIADA NOV 18'!AD74</f>
        <v>0</v>
      </c>
      <c r="L106" s="35">
        <f t="shared" si="12"/>
        <v>0</v>
      </c>
      <c r="M106" s="14">
        <f t="shared" si="13"/>
        <v>0</v>
      </c>
      <c r="N106" s="14">
        <f t="shared" si="14"/>
        <v>0</v>
      </c>
    </row>
    <row r="107" spans="1:27" ht="14.25" x14ac:dyDescent="0.2">
      <c r="A107" s="105"/>
      <c r="B107" s="102"/>
      <c r="C107" s="103"/>
      <c r="D107" s="104"/>
      <c r="E107" s="10" t="s">
        <v>14</v>
      </c>
      <c r="F107" s="13">
        <f>'[2]VINO AMPLIADA NOV 18'!X75+'[2]VINO AMPLIADA NOV 18'!AB75+'[2]VINO AMPLIADA NOV 18'!AF75+'[2]VINO AMPLIADA NOV 18'!AJ75</f>
        <v>3221</v>
      </c>
      <c r="G107" s="13">
        <f>'[2]VINO AMPLIADA NOV 18'!Z75+'[2]VINO AMPLIADA NOV 18'!AD75+'[2]VINO AMPLIADA NOV 18'!AH75+'[2]VINO AMPLIADA NOV 18'!AL75</f>
        <v>708</v>
      </c>
      <c r="H107" s="13">
        <f>'[2]VINO AMPLIADA NOV 18'!Y75+'[2]VINO AMPLIADA NOV 18'!AC75+'[2]VINO AMPLIADA NOV 18'!AG75+'[2]VINO AMPLIADA NOV 18'!AK75</f>
        <v>1610</v>
      </c>
      <c r="I107" s="30">
        <f>'[2]VINO AMPLIADA NOV 18'!AA75+'[2]VINO AMPLIADA NOV 18'!AE75+'[2]VINO AMPLIADA NOV 18'!AI75+'[2]VINO AMPLIADA NOV 18'!AM75</f>
        <v>1774</v>
      </c>
      <c r="J107" s="180">
        <f>'[2]MOSTO AMPLIADA NOV 18'!AC75</f>
        <v>0</v>
      </c>
      <c r="K107" s="30">
        <f>'[2]MOSTO AMPLIADA NOV 18'!AD75</f>
        <v>0</v>
      </c>
      <c r="L107" s="35">
        <f t="shared" si="12"/>
        <v>7313</v>
      </c>
      <c r="M107" s="14">
        <f t="shared" si="13"/>
        <v>0</v>
      </c>
      <c r="N107" s="14">
        <f t="shared" si="14"/>
        <v>7313</v>
      </c>
    </row>
    <row r="108" spans="1:27" ht="14.25" x14ac:dyDescent="0.2">
      <c r="A108" s="105"/>
      <c r="B108" s="102"/>
      <c r="C108" s="103"/>
      <c r="D108" s="104"/>
      <c r="E108" s="10" t="s">
        <v>5</v>
      </c>
      <c r="F108" s="13">
        <f>'[2]VINO AMPLIADA NOV 18'!X76+'[2]VINO AMPLIADA NOV 18'!AB76+'[2]VINO AMPLIADA NOV 18'!AF76+'[2]VINO AMPLIADA NOV 18'!AJ76</f>
        <v>36193</v>
      </c>
      <c r="G108" s="13">
        <f>'[2]VINO AMPLIADA NOV 18'!Z76+'[2]VINO AMPLIADA NOV 18'!AD76+'[2]VINO AMPLIADA NOV 18'!AH76+'[2]VINO AMPLIADA NOV 18'!AL76</f>
        <v>2753</v>
      </c>
      <c r="H108" s="13">
        <f>'[2]VINO AMPLIADA NOV 18'!Y76+'[2]VINO AMPLIADA NOV 18'!AC76+'[2]VINO AMPLIADA NOV 18'!AG76+'[2]VINO AMPLIADA NOV 18'!AK76</f>
        <v>40440</v>
      </c>
      <c r="I108" s="30">
        <f>'[2]VINO AMPLIADA NOV 18'!AA76+'[2]VINO AMPLIADA NOV 18'!AE76+'[2]VINO AMPLIADA NOV 18'!AI76+'[2]VINO AMPLIADA NOV 18'!AM76</f>
        <v>2758</v>
      </c>
      <c r="J108" s="180">
        <f>'[2]MOSTO AMPLIADA NOV 18'!AC76</f>
        <v>0</v>
      </c>
      <c r="K108" s="30">
        <f>'[2]MOSTO AMPLIADA NOV 18'!AD76</f>
        <v>994</v>
      </c>
      <c r="L108" s="35">
        <f t="shared" si="12"/>
        <v>82144</v>
      </c>
      <c r="M108" s="14">
        <f t="shared" si="13"/>
        <v>994</v>
      </c>
      <c r="N108" s="14">
        <f t="shared" si="14"/>
        <v>83138</v>
      </c>
    </row>
    <row r="109" spans="1:27" ht="14.25" x14ac:dyDescent="0.2">
      <c r="A109" s="105"/>
      <c r="B109" s="102"/>
      <c r="C109" s="103"/>
      <c r="D109" s="104"/>
      <c r="E109" s="10" t="s">
        <v>9</v>
      </c>
      <c r="F109" s="13">
        <f>'[2]VINO AMPLIADA NOV 18'!X77+'[2]VINO AMPLIADA NOV 18'!AB77+'[2]VINO AMPLIADA NOV 18'!AF77+'[2]VINO AMPLIADA NOV 18'!AJ77</f>
        <v>10156</v>
      </c>
      <c r="G109" s="13">
        <f>'[2]VINO AMPLIADA NOV 18'!Z77+'[2]VINO AMPLIADA NOV 18'!AD77+'[2]VINO AMPLIADA NOV 18'!AH77+'[2]VINO AMPLIADA NOV 18'!AL77</f>
        <v>1679</v>
      </c>
      <c r="H109" s="13">
        <f>'[2]VINO AMPLIADA NOV 18'!Y77+'[2]VINO AMPLIADA NOV 18'!AC77+'[2]VINO AMPLIADA NOV 18'!AG77+'[2]VINO AMPLIADA NOV 18'!AK77</f>
        <v>1212</v>
      </c>
      <c r="I109" s="30">
        <f>'[2]VINO AMPLIADA NOV 18'!AA77+'[2]VINO AMPLIADA NOV 18'!AE77+'[2]VINO AMPLIADA NOV 18'!AI77+'[2]VINO AMPLIADA NOV 18'!AM77</f>
        <v>122</v>
      </c>
      <c r="J109" s="180">
        <f>'[2]MOSTO AMPLIADA NOV 18'!AC77</f>
        <v>0</v>
      </c>
      <c r="K109" s="30">
        <f>'[2]MOSTO AMPLIADA NOV 18'!AD77</f>
        <v>0</v>
      </c>
      <c r="L109" s="35">
        <f t="shared" si="12"/>
        <v>13169</v>
      </c>
      <c r="M109" s="14">
        <f t="shared" si="13"/>
        <v>0</v>
      </c>
      <c r="N109" s="14">
        <f t="shared" si="14"/>
        <v>13169</v>
      </c>
    </row>
    <row r="110" spans="1:27" ht="14.25" x14ac:dyDescent="0.2">
      <c r="A110" s="105"/>
      <c r="B110" s="102"/>
      <c r="C110" s="103"/>
      <c r="D110" s="104"/>
      <c r="E110" s="10" t="s">
        <v>12</v>
      </c>
      <c r="F110" s="13">
        <f>'[2]VINO AMPLIADA NOV 18'!X78+'[2]VINO AMPLIADA NOV 18'!AB78+'[2]VINO AMPLIADA NOV 18'!AF78+'[2]VINO AMPLIADA NOV 18'!AJ78</f>
        <v>90072</v>
      </c>
      <c r="G110" s="13">
        <f>'[2]VINO AMPLIADA NOV 18'!Z78+'[2]VINO AMPLIADA NOV 18'!AD78+'[2]VINO AMPLIADA NOV 18'!AH78+'[2]VINO AMPLIADA NOV 18'!AL78</f>
        <v>95232</v>
      </c>
      <c r="H110" s="13">
        <f>'[2]VINO AMPLIADA NOV 18'!Y78+'[2]VINO AMPLIADA NOV 18'!AC78+'[2]VINO AMPLIADA NOV 18'!AG78+'[2]VINO AMPLIADA NOV 18'!AK78</f>
        <v>77487</v>
      </c>
      <c r="I110" s="30">
        <f>'[2]VINO AMPLIADA NOV 18'!AA78+'[2]VINO AMPLIADA NOV 18'!AE78+'[2]VINO AMPLIADA NOV 18'!AI78+'[2]VINO AMPLIADA NOV 18'!AM78</f>
        <v>425013</v>
      </c>
      <c r="J110" s="180">
        <f>'[2]MOSTO AMPLIADA NOV 18'!AC78</f>
        <v>0</v>
      </c>
      <c r="K110" s="30">
        <f>'[2]MOSTO AMPLIADA NOV 18'!AD78</f>
        <v>0</v>
      </c>
      <c r="L110" s="35">
        <f t="shared" si="12"/>
        <v>687804</v>
      </c>
      <c r="M110" s="14">
        <f t="shared" si="13"/>
        <v>0</v>
      </c>
      <c r="N110" s="14">
        <f t="shared" si="14"/>
        <v>687804</v>
      </c>
    </row>
    <row r="111" spans="1:27" ht="14.25" x14ac:dyDescent="0.2">
      <c r="A111" s="105"/>
      <c r="B111" s="102"/>
      <c r="C111" s="103"/>
      <c r="D111" s="104"/>
      <c r="E111" s="10" t="s">
        <v>4</v>
      </c>
      <c r="F111" s="13">
        <f>'[2]VINO AMPLIADA NOV 18'!X79+'[2]VINO AMPLIADA NOV 18'!AB79+'[2]VINO AMPLIADA NOV 18'!AF79+'[2]VINO AMPLIADA NOV 18'!AJ79</f>
        <v>11262</v>
      </c>
      <c r="G111" s="13">
        <f>'[2]VINO AMPLIADA NOV 18'!Z79+'[2]VINO AMPLIADA NOV 18'!AD79+'[2]VINO AMPLIADA NOV 18'!AH79+'[2]VINO AMPLIADA NOV 18'!AL79</f>
        <v>5735</v>
      </c>
      <c r="H111" s="13">
        <f>'[2]VINO AMPLIADA NOV 18'!Y79+'[2]VINO AMPLIADA NOV 18'!AC79+'[2]VINO AMPLIADA NOV 18'!AG79+'[2]VINO AMPLIADA NOV 18'!AK79</f>
        <v>7838</v>
      </c>
      <c r="I111" s="30">
        <f>'[2]VINO AMPLIADA NOV 18'!AA79+'[2]VINO AMPLIADA NOV 18'!AE79+'[2]VINO AMPLIADA NOV 18'!AI79+'[2]VINO AMPLIADA NOV 18'!AM79</f>
        <v>9351</v>
      </c>
      <c r="J111" s="180">
        <f>'[2]MOSTO AMPLIADA NOV 18'!AC79</f>
        <v>0</v>
      </c>
      <c r="K111" s="30">
        <f>'[2]MOSTO AMPLIADA NOV 18'!AD79</f>
        <v>0</v>
      </c>
      <c r="L111" s="35">
        <f t="shared" si="12"/>
        <v>34186</v>
      </c>
      <c r="M111" s="14">
        <f t="shared" si="13"/>
        <v>0</v>
      </c>
      <c r="N111" s="14">
        <f t="shared" si="14"/>
        <v>34186</v>
      </c>
    </row>
    <row r="112" spans="1:27" ht="14.25" x14ac:dyDescent="0.2">
      <c r="A112" s="105"/>
      <c r="B112" s="102"/>
      <c r="C112" s="103"/>
      <c r="D112" s="104"/>
      <c r="E112" s="10" t="s">
        <v>3</v>
      </c>
      <c r="F112" s="13">
        <f>'[2]VINO AMPLIADA NOV 18'!X80+'[2]VINO AMPLIADA NOV 18'!AB80+'[2]VINO AMPLIADA NOV 18'!AF80+'[2]VINO AMPLIADA NOV 18'!AJ80</f>
        <v>31689</v>
      </c>
      <c r="G112" s="13">
        <f>'[2]VINO AMPLIADA NOV 18'!Z80+'[2]VINO AMPLIADA NOV 18'!AD80+'[2]VINO AMPLIADA NOV 18'!AH80+'[2]VINO AMPLIADA NOV 18'!AL80</f>
        <v>7808</v>
      </c>
      <c r="H112" s="13">
        <f>'[2]VINO AMPLIADA NOV 18'!Y80+'[2]VINO AMPLIADA NOV 18'!AC80+'[2]VINO AMPLIADA NOV 18'!AG80+'[2]VINO AMPLIADA NOV 18'!AK80</f>
        <v>34007</v>
      </c>
      <c r="I112" s="30">
        <f>'[2]VINO AMPLIADA NOV 18'!AA80+'[2]VINO AMPLIADA NOV 18'!AE80+'[2]VINO AMPLIADA NOV 18'!AI80+'[2]VINO AMPLIADA NOV 18'!AM80</f>
        <v>8050</v>
      </c>
      <c r="J112" s="180">
        <f>'[2]MOSTO AMPLIADA NOV 18'!AC80</f>
        <v>0</v>
      </c>
      <c r="K112" s="30">
        <f>'[2]MOSTO AMPLIADA NOV 18'!AD80</f>
        <v>84</v>
      </c>
      <c r="L112" s="35">
        <f t="shared" si="12"/>
        <v>81554</v>
      </c>
      <c r="M112" s="14">
        <f t="shared" si="13"/>
        <v>84</v>
      </c>
      <c r="N112" s="14">
        <f t="shared" si="14"/>
        <v>81638</v>
      </c>
    </row>
    <row r="113" spans="1:14" ht="14.25" x14ac:dyDescent="0.2">
      <c r="A113" s="105"/>
      <c r="B113" s="102"/>
      <c r="C113" s="103"/>
      <c r="D113" s="104"/>
      <c r="E113" s="10" t="s">
        <v>8</v>
      </c>
      <c r="F113" s="13">
        <f>'[2]VINO AMPLIADA NOV 18'!X81+'[2]VINO AMPLIADA NOV 18'!AB81+'[2]VINO AMPLIADA NOV 18'!AF81+'[2]VINO AMPLIADA NOV 18'!AJ81</f>
        <v>0</v>
      </c>
      <c r="G113" s="13">
        <f>'[2]VINO AMPLIADA NOV 18'!Z81+'[2]VINO AMPLIADA NOV 18'!AD81+'[2]VINO AMPLIADA NOV 18'!AH81+'[2]VINO AMPLIADA NOV 18'!AL81</f>
        <v>432</v>
      </c>
      <c r="H113" s="13">
        <f>'[2]VINO AMPLIADA NOV 18'!Y81+'[2]VINO AMPLIADA NOV 18'!AC81+'[2]VINO AMPLIADA NOV 18'!AG81+'[2]VINO AMPLIADA NOV 18'!AK81</f>
        <v>0</v>
      </c>
      <c r="I113" s="30">
        <f>'[2]VINO AMPLIADA NOV 18'!AA81+'[2]VINO AMPLIADA NOV 18'!AE81+'[2]VINO AMPLIADA NOV 18'!AI81+'[2]VINO AMPLIADA NOV 18'!AM81</f>
        <v>0</v>
      </c>
      <c r="J113" s="180">
        <f>'[2]MOSTO AMPLIADA NOV 18'!AC81</f>
        <v>0</v>
      </c>
      <c r="K113" s="30">
        <f>'[2]MOSTO AMPLIADA NOV 18'!AD81</f>
        <v>0</v>
      </c>
      <c r="L113" s="35">
        <f t="shared" si="12"/>
        <v>432</v>
      </c>
      <c r="M113" s="14">
        <f t="shared" si="13"/>
        <v>0</v>
      </c>
      <c r="N113" s="14">
        <f t="shared" si="14"/>
        <v>432</v>
      </c>
    </row>
    <row r="114" spans="1:14" ht="14.25" x14ac:dyDescent="0.2">
      <c r="A114" s="105"/>
      <c r="B114" s="102"/>
      <c r="C114" s="103"/>
      <c r="D114" s="104"/>
      <c r="E114" s="10" t="s">
        <v>2</v>
      </c>
      <c r="F114" s="13">
        <f>'[2]VINO AMPLIADA NOV 18'!X82+'[2]VINO AMPLIADA NOV 18'!AB82+'[2]VINO AMPLIADA NOV 18'!AF82+'[2]VINO AMPLIADA NOV 18'!AJ82</f>
        <v>22898</v>
      </c>
      <c r="G114" s="13">
        <f>'[2]VINO AMPLIADA NOV 18'!Z82+'[2]VINO AMPLIADA NOV 18'!AD82+'[2]VINO AMPLIADA NOV 18'!AH82+'[2]VINO AMPLIADA NOV 18'!AL82</f>
        <v>2601</v>
      </c>
      <c r="H114" s="13">
        <f>'[2]VINO AMPLIADA NOV 18'!Y82+'[2]VINO AMPLIADA NOV 18'!AC82+'[2]VINO AMPLIADA NOV 18'!AG82+'[2]VINO AMPLIADA NOV 18'!AK82</f>
        <v>20845</v>
      </c>
      <c r="I114" s="30">
        <f>'[2]VINO AMPLIADA NOV 18'!AA82+'[2]VINO AMPLIADA NOV 18'!AE82+'[2]VINO AMPLIADA NOV 18'!AI82+'[2]VINO AMPLIADA NOV 18'!AM82</f>
        <v>14633</v>
      </c>
      <c r="J114" s="180">
        <f>'[2]MOSTO AMPLIADA NOV 18'!AC82</f>
        <v>36</v>
      </c>
      <c r="K114" s="30">
        <f>'[2]MOSTO AMPLIADA NOV 18'!AD82</f>
        <v>41</v>
      </c>
      <c r="L114" s="35">
        <f t="shared" si="12"/>
        <v>60977</v>
      </c>
      <c r="M114" s="14">
        <f t="shared" si="13"/>
        <v>77</v>
      </c>
      <c r="N114" s="14">
        <f t="shared" si="14"/>
        <v>61054</v>
      </c>
    </row>
    <row r="115" spans="1:14" ht="14.25" x14ac:dyDescent="0.2">
      <c r="A115" s="105"/>
      <c r="B115" s="102"/>
      <c r="C115" s="103"/>
      <c r="D115" s="104"/>
      <c r="E115" s="10" t="s">
        <v>1</v>
      </c>
      <c r="F115" s="13">
        <f>'[2]VINO AMPLIADA NOV 18'!X83+'[2]VINO AMPLIADA NOV 18'!AB83+'[2]VINO AMPLIADA NOV 18'!AF83+'[2]VINO AMPLIADA NOV 18'!AJ83</f>
        <v>1714</v>
      </c>
      <c r="G115" s="13">
        <f>'[2]VINO AMPLIADA NOV 18'!Z83+'[2]VINO AMPLIADA NOV 18'!AD83+'[2]VINO AMPLIADA NOV 18'!AH83+'[2]VINO AMPLIADA NOV 18'!AL83</f>
        <v>562</v>
      </c>
      <c r="H115" s="13">
        <f>'[2]VINO AMPLIADA NOV 18'!Y83+'[2]VINO AMPLIADA NOV 18'!AC83+'[2]VINO AMPLIADA NOV 18'!AG83+'[2]VINO AMPLIADA NOV 18'!AK83</f>
        <v>172</v>
      </c>
      <c r="I115" s="30">
        <f>'[2]VINO AMPLIADA NOV 18'!AA83+'[2]VINO AMPLIADA NOV 18'!AE83+'[2]VINO AMPLIADA NOV 18'!AI83+'[2]VINO AMPLIADA NOV 18'!AM83</f>
        <v>700</v>
      </c>
      <c r="J115" s="180">
        <f>'[2]MOSTO AMPLIADA NOV 18'!AC83</f>
        <v>0</v>
      </c>
      <c r="K115" s="30">
        <f>'[2]MOSTO AMPLIADA NOV 18'!AD83</f>
        <v>56</v>
      </c>
      <c r="L115" s="35">
        <f t="shared" si="12"/>
        <v>3148</v>
      </c>
      <c r="M115" s="14">
        <f t="shared" si="13"/>
        <v>56</v>
      </c>
      <c r="N115" s="14">
        <f t="shared" si="14"/>
        <v>3204</v>
      </c>
    </row>
    <row r="116" spans="1:14" ht="14.25" x14ac:dyDescent="0.2">
      <c r="A116" s="106"/>
      <c r="B116" s="107"/>
      <c r="C116" s="108"/>
      <c r="D116" s="109"/>
      <c r="E116" s="10" t="s">
        <v>7</v>
      </c>
      <c r="F116" s="13">
        <f>'[2]VINO AMPLIADA NOV 18'!X84+'[2]VINO AMPLIADA NOV 18'!AB84+'[2]VINO AMPLIADA NOV 18'!AF84+'[2]VINO AMPLIADA NOV 18'!AJ84</f>
        <v>20287</v>
      </c>
      <c r="G116" s="13">
        <f>'[2]VINO AMPLIADA NOV 18'!Z84+'[2]VINO AMPLIADA NOV 18'!AD84+'[2]VINO AMPLIADA NOV 18'!AH84+'[2]VINO AMPLIADA NOV 18'!AL84</f>
        <v>10714</v>
      </c>
      <c r="H116" s="13">
        <f>'[2]VINO AMPLIADA NOV 18'!Y84+'[2]VINO AMPLIADA NOV 18'!AC84+'[2]VINO AMPLIADA NOV 18'!AG84+'[2]VINO AMPLIADA NOV 18'!AK84</f>
        <v>5879</v>
      </c>
      <c r="I116" s="30">
        <f>'[2]VINO AMPLIADA NOV 18'!AA84+'[2]VINO AMPLIADA NOV 18'!AE84+'[2]VINO AMPLIADA NOV 18'!AI84+'[2]VINO AMPLIADA NOV 18'!AM84</f>
        <v>3317</v>
      </c>
      <c r="J116" s="180">
        <f>'[2]MOSTO AMPLIADA NOV 18'!AC84</f>
        <v>0</v>
      </c>
      <c r="K116" s="30">
        <f>'[2]MOSTO AMPLIADA NOV 18'!AD84</f>
        <v>0</v>
      </c>
      <c r="L116" s="35">
        <f t="shared" si="12"/>
        <v>40197</v>
      </c>
      <c r="M116" s="14">
        <f t="shared" si="13"/>
        <v>0</v>
      </c>
      <c r="N116" s="14">
        <f t="shared" si="14"/>
        <v>40197</v>
      </c>
    </row>
    <row r="117" spans="1:14" ht="14.25" x14ac:dyDescent="0.2">
      <c r="A117" s="105"/>
      <c r="B117" s="102"/>
      <c r="C117" s="103"/>
      <c r="D117" s="104"/>
      <c r="E117" s="10" t="s">
        <v>6</v>
      </c>
      <c r="F117" s="13">
        <f>'[2]VINO AMPLIADA NOV 18'!X85+'[2]VINO AMPLIADA NOV 18'!AB85+'[2]VINO AMPLIADA NOV 18'!AF85+'[2]VINO AMPLIADA NOV 18'!AJ85</f>
        <v>158690</v>
      </c>
      <c r="G117" s="13">
        <f>'[2]VINO AMPLIADA NOV 18'!Z85+'[2]VINO AMPLIADA NOV 18'!AD85+'[2]VINO AMPLIADA NOV 18'!AH85+'[2]VINO AMPLIADA NOV 18'!AL85</f>
        <v>32732</v>
      </c>
      <c r="H117" s="13">
        <f>'[2]VINO AMPLIADA NOV 18'!Y85+'[2]VINO AMPLIADA NOV 18'!AC85+'[2]VINO AMPLIADA NOV 18'!AG85+'[2]VINO AMPLIADA NOV 18'!AK85</f>
        <v>10143</v>
      </c>
      <c r="I117" s="30">
        <f>'[2]VINO AMPLIADA NOV 18'!AA85+'[2]VINO AMPLIADA NOV 18'!AE85+'[2]VINO AMPLIADA NOV 18'!AI85+'[2]VINO AMPLIADA NOV 18'!AM85</f>
        <v>2191</v>
      </c>
      <c r="J117" s="180">
        <f>'[2]MOSTO AMPLIADA NOV 18'!AC85</f>
        <v>0</v>
      </c>
      <c r="K117" s="30">
        <f>'[2]MOSTO AMPLIADA NOV 18'!AD85</f>
        <v>0</v>
      </c>
      <c r="L117" s="35">
        <f t="shared" si="12"/>
        <v>203756</v>
      </c>
      <c r="M117" s="14">
        <f t="shared" si="13"/>
        <v>0</v>
      </c>
      <c r="N117" s="14">
        <f t="shared" si="14"/>
        <v>203756</v>
      </c>
    </row>
    <row r="118" spans="1:14" ht="15" thickBot="1" x14ac:dyDescent="0.25">
      <c r="A118" s="105"/>
      <c r="B118" s="102"/>
      <c r="C118" s="103"/>
      <c r="D118" s="104"/>
      <c r="E118" s="10" t="s">
        <v>0</v>
      </c>
      <c r="F118" s="15">
        <f>'[2]VINO AMPLIADA NOV 18'!X86+'[2]VINO AMPLIADA NOV 18'!AB86+'[2]VINO AMPLIADA NOV 18'!AF86+'[2]VINO AMPLIADA NOV 18'!AJ86</f>
        <v>91385</v>
      </c>
      <c r="G118" s="15">
        <f>'[2]VINO AMPLIADA NOV 18'!Z86+'[2]VINO AMPLIADA NOV 18'!AD86+'[2]VINO AMPLIADA NOV 18'!AH86+'[2]VINO AMPLIADA NOV 18'!AL86</f>
        <v>8657</v>
      </c>
      <c r="H118" s="15">
        <f>'[2]VINO AMPLIADA NOV 18'!Y86+'[2]VINO AMPLIADA NOV 18'!AC86+'[2]VINO AMPLIADA NOV 18'!AG86+'[2]VINO AMPLIADA NOV 18'!AK86</f>
        <v>13329</v>
      </c>
      <c r="I118" s="32">
        <f>'[2]VINO AMPLIADA NOV 18'!AA86+'[2]VINO AMPLIADA NOV 18'!AE86+'[2]VINO AMPLIADA NOV 18'!AI86+'[2]VINO AMPLIADA NOV 18'!AM86</f>
        <v>3314</v>
      </c>
      <c r="J118" s="181">
        <f>'[2]MOSTO AMPLIADA NOV 18'!AC86</f>
        <v>1920</v>
      </c>
      <c r="K118" s="182">
        <f>'[2]MOSTO AMPLIADA NOV 18'!AD86</f>
        <v>8742</v>
      </c>
      <c r="L118" s="36">
        <f t="shared" si="12"/>
        <v>116685</v>
      </c>
      <c r="M118" s="16">
        <f t="shared" si="13"/>
        <v>10662</v>
      </c>
      <c r="N118" s="16">
        <f t="shared" si="14"/>
        <v>127347</v>
      </c>
    </row>
    <row r="119" spans="1:14" ht="15" thickBot="1" x14ac:dyDescent="0.25">
      <c r="A119" s="183"/>
      <c r="B119" s="183"/>
      <c r="C119" s="183"/>
      <c r="D119" s="184"/>
      <c r="E119" s="17" t="s">
        <v>20</v>
      </c>
      <c r="F119" s="39">
        <f>SUM(F102:F118)</f>
        <v>603692</v>
      </c>
      <c r="G119" s="39">
        <f t="shared" ref="G119:N119" si="15">SUM(G102:G118)</f>
        <v>203572</v>
      </c>
      <c r="H119" s="40">
        <f t="shared" si="15"/>
        <v>366845</v>
      </c>
      <c r="I119" s="41">
        <f t="shared" si="15"/>
        <v>479526</v>
      </c>
      <c r="J119" s="185">
        <f t="shared" si="15"/>
        <v>1956</v>
      </c>
      <c r="K119" s="41">
        <f t="shared" si="15"/>
        <v>9926</v>
      </c>
      <c r="L119" s="33">
        <f t="shared" si="15"/>
        <v>1653635</v>
      </c>
      <c r="M119" s="20">
        <f t="shared" si="15"/>
        <v>11882</v>
      </c>
      <c r="N119" s="20">
        <f t="shared" si="15"/>
        <v>1665517</v>
      </c>
    </row>
    <row r="120" spans="1:14" ht="13.5" thickBot="1" x14ac:dyDescent="0.25">
      <c r="E120" s="5"/>
      <c r="I120" s="6"/>
      <c r="J120" s="6"/>
      <c r="K120" s="6"/>
    </row>
    <row r="121" spans="1:14" x14ac:dyDescent="0.2">
      <c r="E121" s="118" t="s">
        <v>114</v>
      </c>
      <c r="F121" s="121" t="s">
        <v>17</v>
      </c>
      <c r="G121" s="122"/>
      <c r="H121" s="62">
        <f>'[2]MOSTO AMPLIADA NOV 18'!AE87</f>
        <v>6847</v>
      </c>
    </row>
    <row r="122" spans="1:14" ht="15" customHeight="1" x14ac:dyDescent="0.2">
      <c r="E122" s="119"/>
      <c r="F122" s="123" t="s">
        <v>19</v>
      </c>
      <c r="G122" s="124"/>
      <c r="H122" s="63">
        <f>'[2]MOSTO AMPLIADA NOV 18'!AF87</f>
        <v>14083</v>
      </c>
    </row>
    <row r="123" spans="1:14" ht="15" customHeight="1" thickBot="1" x14ac:dyDescent="0.25">
      <c r="E123" s="120"/>
      <c r="F123" s="125" t="s">
        <v>18</v>
      </c>
      <c r="G123" s="126"/>
      <c r="H123" s="64">
        <f>'[2]MOSTO AMPLIADA NOV 18'!AG87</f>
        <v>85</v>
      </c>
    </row>
    <row r="124" spans="1:14" ht="23.25" customHeight="1" thickBot="1" x14ac:dyDescent="0.25">
      <c r="E124" s="127" t="s">
        <v>20</v>
      </c>
      <c r="F124" s="128"/>
      <c r="G124" s="129"/>
      <c r="H124" s="65">
        <f>SUM(H121:H123)</f>
        <v>21015</v>
      </c>
    </row>
    <row r="125" spans="1:14" x14ac:dyDescent="0.2">
      <c r="E125" s="5" t="s">
        <v>81</v>
      </c>
      <c r="H125" s="192"/>
      <c r="I125" s="95"/>
    </row>
    <row r="126" spans="1:14" x14ac:dyDescent="0.2">
      <c r="E126" s="117"/>
      <c r="F126" s="117"/>
      <c r="G126" s="117"/>
      <c r="H126" s="117"/>
      <c r="I126" s="130"/>
      <c r="J126" s="130"/>
      <c r="K126" s="130"/>
      <c r="L126" s="130"/>
      <c r="M126" s="130"/>
      <c r="N126" s="130"/>
    </row>
  </sheetData>
  <mergeCells count="68">
    <mergeCell ref="E124:G124"/>
    <mergeCell ref="E126:N126"/>
    <mergeCell ref="H100:I100"/>
    <mergeCell ref="J100:J101"/>
    <mergeCell ref="K100:K101"/>
    <mergeCell ref="E121:E123"/>
    <mergeCell ref="F121:G121"/>
    <mergeCell ref="F122:G122"/>
    <mergeCell ref="F123:G123"/>
    <mergeCell ref="E93:G93"/>
    <mergeCell ref="E95:N95"/>
    <mergeCell ref="E97:N97"/>
    <mergeCell ref="E99:E101"/>
    <mergeCell ref="F99:I99"/>
    <mergeCell ref="J99:K99"/>
    <mergeCell ref="L99:L101"/>
    <mergeCell ref="M99:M101"/>
    <mergeCell ref="N99:N101"/>
    <mergeCell ref="F100:G100"/>
    <mergeCell ref="H69:I69"/>
    <mergeCell ref="J69:J70"/>
    <mergeCell ref="K69:K70"/>
    <mergeCell ref="E90:E92"/>
    <mergeCell ref="F90:G90"/>
    <mergeCell ref="F91:G91"/>
    <mergeCell ref="F92:G92"/>
    <mergeCell ref="E61:G61"/>
    <mergeCell ref="E63:N63"/>
    <mergeCell ref="E66:N66"/>
    <mergeCell ref="E68:E70"/>
    <mergeCell ref="F68:I68"/>
    <mergeCell ref="J68:K68"/>
    <mergeCell ref="L68:L70"/>
    <mergeCell ref="M68:M70"/>
    <mergeCell ref="N68:N70"/>
    <mergeCell ref="F69:G69"/>
    <mergeCell ref="J37:J38"/>
    <mergeCell ref="K37:K38"/>
    <mergeCell ref="E58:E60"/>
    <mergeCell ref="F58:G58"/>
    <mergeCell ref="F59:G59"/>
    <mergeCell ref="F60:G60"/>
    <mergeCell ref="E31:N31"/>
    <mergeCell ref="E34:N34"/>
    <mergeCell ref="E36:E38"/>
    <mergeCell ref="F36:I36"/>
    <mergeCell ref="J36:K36"/>
    <mergeCell ref="L36:L38"/>
    <mergeCell ref="M36:M38"/>
    <mergeCell ref="N36:N38"/>
    <mergeCell ref="F37:G37"/>
    <mergeCell ref="H37:I37"/>
    <mergeCell ref="K5:K6"/>
    <mergeCell ref="E26:E28"/>
    <mergeCell ref="F26:G26"/>
    <mergeCell ref="F27:G27"/>
    <mergeCell ref="F28:G28"/>
    <mergeCell ref="E29:G29"/>
    <mergeCell ref="E2:N2"/>
    <mergeCell ref="E4:E6"/>
    <mergeCell ref="F4:I4"/>
    <mergeCell ref="J4:K4"/>
    <mergeCell ref="L4:L6"/>
    <mergeCell ref="M4:M6"/>
    <mergeCell ref="N4:N6"/>
    <mergeCell ref="F5:G5"/>
    <mergeCell ref="H5:I5"/>
    <mergeCell ref="J5:J6"/>
  </mergeCells>
  <printOptions horizontalCentered="1"/>
  <pageMargins left="0.70866141732283472" right="0.70866141732283472" top="1.9291338582677167" bottom="0.74803149606299213" header="0.31496062992125984" footer="0.31496062992125984"/>
  <pageSetup paperSize="9" scale="60" orientation="landscape" r:id="rId1"/>
  <headerFooter>
    <oddHeader>&amp;L&amp;G&amp;C&amp;"Arial,Negrita"DATOS CAMPAÑA 2018/19 
DECLARACIÓN AMPLIADA NOVIEMBRE DE 2018
FUENTE:INFOVI, EXTRACCIÓN DE 10.01.2019</oddHeader>
    <oddFooter>&amp;R&amp;G</oddFooter>
  </headerFooter>
  <rowBreaks count="3" manualBreakCount="3">
    <brk id="32" max="14" man="1"/>
    <brk id="64" max="14" man="1"/>
    <brk id="95" max="14" man="1"/>
  </row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X104"/>
  <sheetViews>
    <sheetView showGridLines="0" tabSelected="1" zoomScale="115" zoomScaleNormal="115" zoomScalePageLayoutView="10" workbookViewId="0">
      <selection activeCell="A73" sqref="A73"/>
    </sheetView>
  </sheetViews>
  <sheetFormatPr baseColWidth="10" defaultRowHeight="12.75" x14ac:dyDescent="0.2"/>
  <cols>
    <col min="1" max="1" width="24" customWidth="1"/>
  </cols>
  <sheetData>
    <row r="1" spans="1:24" ht="30" customHeight="1" thickBot="1" x14ac:dyDescent="0.25">
      <c r="A1" s="114" t="s">
        <v>105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6"/>
      <c r="Q1" s="1"/>
      <c r="R1" s="1"/>
      <c r="S1" s="1"/>
      <c r="T1" s="1"/>
      <c r="U1" s="1"/>
      <c r="V1" s="1"/>
      <c r="W1" s="1"/>
      <c r="X1" s="1"/>
    </row>
    <row r="2" spans="1:24" ht="13.5" thickBot="1" x14ac:dyDescent="0.25"/>
    <row r="3" spans="1:24" x14ac:dyDescent="0.2">
      <c r="A3" s="131" t="s">
        <v>21</v>
      </c>
      <c r="B3" s="134" t="s">
        <v>26</v>
      </c>
      <c r="C3" s="135"/>
      <c r="D3" s="147"/>
      <c r="E3" s="134" t="s">
        <v>27</v>
      </c>
      <c r="F3" s="135"/>
      <c r="G3" s="147"/>
      <c r="H3" s="134" t="s">
        <v>28</v>
      </c>
      <c r="I3" s="135"/>
      <c r="J3" s="147"/>
      <c r="K3" s="134" t="s">
        <v>29</v>
      </c>
      <c r="L3" s="135"/>
      <c r="M3" s="147"/>
      <c r="N3" s="134" t="s">
        <v>30</v>
      </c>
      <c r="O3" s="135"/>
      <c r="P3" s="147"/>
    </row>
    <row r="4" spans="1:24" x14ac:dyDescent="0.2">
      <c r="A4" s="132"/>
      <c r="B4" s="136"/>
      <c r="C4" s="137"/>
      <c r="D4" s="148"/>
      <c r="E4" s="136"/>
      <c r="F4" s="137"/>
      <c r="G4" s="148"/>
      <c r="H4" s="136"/>
      <c r="I4" s="137"/>
      <c r="J4" s="148"/>
      <c r="K4" s="136"/>
      <c r="L4" s="137"/>
      <c r="M4" s="148"/>
      <c r="N4" s="136"/>
      <c r="O4" s="137"/>
      <c r="P4" s="148"/>
    </row>
    <row r="5" spans="1:24" ht="13.5" thickBot="1" x14ac:dyDescent="0.25">
      <c r="A5" s="133"/>
      <c r="B5" s="8" t="s">
        <v>31</v>
      </c>
      <c r="C5" s="9" t="s">
        <v>23</v>
      </c>
      <c r="D5" s="7" t="s">
        <v>32</v>
      </c>
      <c r="E5" s="8" t="s">
        <v>31</v>
      </c>
      <c r="F5" s="9" t="s">
        <v>23</v>
      </c>
      <c r="G5" s="7" t="s">
        <v>32</v>
      </c>
      <c r="H5" s="8" t="s">
        <v>31</v>
      </c>
      <c r="I5" s="9" t="s">
        <v>23</v>
      </c>
      <c r="J5" s="7" t="s">
        <v>32</v>
      </c>
      <c r="K5" s="8" t="s">
        <v>31</v>
      </c>
      <c r="L5" s="9" t="s">
        <v>23</v>
      </c>
      <c r="M5" s="7" t="s">
        <v>32</v>
      </c>
      <c r="N5" s="8" t="s">
        <v>31</v>
      </c>
      <c r="O5" s="9" t="s">
        <v>23</v>
      </c>
      <c r="P5" s="7" t="s">
        <v>32</v>
      </c>
    </row>
    <row r="6" spans="1:24" x14ac:dyDescent="0.2">
      <c r="A6" s="10" t="s">
        <v>11</v>
      </c>
      <c r="B6" s="11">
        <f>'[1]VINO AMPLIADA NOV 18'!X11+'[1]VINO AMPLIADA NOV 18'!Z11</f>
        <v>29770</v>
      </c>
      <c r="C6" s="11">
        <f>'[1]VINO AMPLIADA NOV 18'!Y11+'[1]VINO AMPLIADA NOV 18'!AA11</f>
        <v>2668008</v>
      </c>
      <c r="D6" s="12">
        <f>B6+C6</f>
        <v>2697778</v>
      </c>
      <c r="E6" s="11">
        <f>'[1]VINO AMPLIADA NOV 18'!AB11+'[1]VINO AMPLIADA NOV 18'!AD11</f>
        <v>47510</v>
      </c>
      <c r="F6" s="11">
        <f>'[1]VINO AMPLIADA NOV 18'!AC11+'[1]VINO AMPLIADA NOV 18'!AE11</f>
        <v>46312</v>
      </c>
      <c r="G6" s="12">
        <f>E6+F6</f>
        <v>93822</v>
      </c>
      <c r="H6" s="11">
        <f>'[1]VINO AMPLIADA NOV 18'!AF11+'[1]VINO AMPLIADA NOV 18'!AH11</f>
        <v>29933</v>
      </c>
      <c r="I6" s="11">
        <f>'[1]VINO AMPLIADA NOV 18'!AG11+'[1]VINO AMPLIADA NOV 18'!AI11</f>
        <v>13249</v>
      </c>
      <c r="J6" s="12">
        <f>H6+I6</f>
        <v>43182</v>
      </c>
      <c r="K6" s="11">
        <f>'[1]VINO AMPLIADA NOV 18'!AJ11+'[1]VINO AMPLIADA NOV 18'!AL11</f>
        <v>30167</v>
      </c>
      <c r="L6" s="11">
        <f>'[1]VINO AMPLIADA NOV 18'!AK11+'[1]VINO AMPLIADA NOV 18'!AM11</f>
        <v>659744</v>
      </c>
      <c r="M6" s="12">
        <f>K6+L6</f>
        <v>689911</v>
      </c>
      <c r="N6" s="11">
        <f>B6+E6+H6+K6</f>
        <v>137380</v>
      </c>
      <c r="O6" s="11">
        <f>C6+F6+I6+L6</f>
        <v>3387313</v>
      </c>
      <c r="P6" s="12">
        <f>N6+O6</f>
        <v>3524693</v>
      </c>
    </row>
    <row r="7" spans="1:24" x14ac:dyDescent="0.2">
      <c r="A7" s="10" t="s">
        <v>10</v>
      </c>
      <c r="B7" s="13">
        <f>'[1]VINO AMPLIADA NOV 18'!X12+'[1]VINO AMPLIADA NOV 18'!Z12</f>
        <v>1638771</v>
      </c>
      <c r="C7" s="13">
        <f>'[1]VINO AMPLIADA NOV 18'!Y12+'[1]VINO AMPLIADA NOV 18'!AA12</f>
        <v>171434</v>
      </c>
      <c r="D7" s="12">
        <f t="shared" ref="D7:D21" si="0">B7+C7</f>
        <v>1810205</v>
      </c>
      <c r="E7" s="13">
        <f>'[1]VINO AMPLIADA NOV 18'!AB12+'[1]VINO AMPLIADA NOV 18'!AD12</f>
        <v>36812</v>
      </c>
      <c r="F7" s="13">
        <f>'[1]VINO AMPLIADA NOV 18'!AC12+'[1]VINO AMPLIADA NOV 18'!AE12</f>
        <v>5322</v>
      </c>
      <c r="G7" s="12">
        <f t="shared" ref="G7:G22" si="1">E7+F7</f>
        <v>42134</v>
      </c>
      <c r="H7" s="13">
        <f>'[1]VINO AMPLIADA NOV 18'!AF12+'[1]VINO AMPLIADA NOV 18'!AH12</f>
        <v>156603</v>
      </c>
      <c r="I7" s="13">
        <f>'[1]VINO AMPLIADA NOV 18'!AG12+'[1]VINO AMPLIADA NOV 18'!AI12</f>
        <v>29009</v>
      </c>
      <c r="J7" s="12">
        <f t="shared" ref="J7:J22" si="2">H7+I7</f>
        <v>185612</v>
      </c>
      <c r="K7" s="13">
        <f>'[1]VINO AMPLIADA NOV 18'!AJ12+'[1]VINO AMPLIADA NOV 18'!AL12</f>
        <v>157677</v>
      </c>
      <c r="L7" s="13">
        <f>'[1]VINO AMPLIADA NOV 18'!AK12+'[1]VINO AMPLIADA NOV 18'!AM12</f>
        <v>21463</v>
      </c>
      <c r="M7" s="12">
        <f t="shared" ref="M7:M22" si="3">K7+L7</f>
        <v>179140</v>
      </c>
      <c r="N7" s="13">
        <f t="shared" ref="N7:O21" si="4">B7+E7+H7+K7</f>
        <v>1989863</v>
      </c>
      <c r="O7" s="13">
        <f t="shared" si="4"/>
        <v>227228</v>
      </c>
      <c r="P7" s="14">
        <f t="shared" ref="P7:P22" si="5">N7+O7</f>
        <v>2217091</v>
      </c>
    </row>
    <row r="8" spans="1:24" x14ac:dyDescent="0.2">
      <c r="A8" s="10" t="s">
        <v>13</v>
      </c>
      <c r="B8" s="13">
        <f>'[1]VINO AMPLIADA NOV 18'!X13+'[1]VINO AMPLIADA NOV 18'!Z13</f>
        <v>1725</v>
      </c>
      <c r="C8" s="13">
        <f>'[1]VINO AMPLIADA NOV 18'!Y13+'[1]VINO AMPLIADA NOV 18'!AA13</f>
        <v>1366</v>
      </c>
      <c r="D8" s="12">
        <f t="shared" si="0"/>
        <v>3091</v>
      </c>
      <c r="E8" s="13">
        <f>'[1]VINO AMPLIADA NOV 18'!AB13+'[1]VINO AMPLIADA NOV 18'!AD13</f>
        <v>479</v>
      </c>
      <c r="F8" s="13">
        <f>'[1]VINO AMPLIADA NOV 18'!AC13+'[1]VINO AMPLIADA NOV 18'!AE13</f>
        <v>242</v>
      </c>
      <c r="G8" s="12">
        <f t="shared" si="1"/>
        <v>721</v>
      </c>
      <c r="H8" s="13">
        <f>'[1]VINO AMPLIADA NOV 18'!AF13+'[1]VINO AMPLIADA NOV 18'!AH13</f>
        <v>1692</v>
      </c>
      <c r="I8" s="13">
        <f>'[1]VINO AMPLIADA NOV 18'!AG13+'[1]VINO AMPLIADA NOV 18'!AI13</f>
        <v>241</v>
      </c>
      <c r="J8" s="12">
        <f t="shared" si="2"/>
        <v>1933</v>
      </c>
      <c r="K8" s="13">
        <f>'[1]VINO AMPLIADA NOV 18'!AJ13+'[1]VINO AMPLIADA NOV 18'!AL13</f>
        <v>10992</v>
      </c>
      <c r="L8" s="13">
        <f>'[1]VINO AMPLIADA NOV 18'!AK13+'[1]VINO AMPLIADA NOV 18'!AM13</f>
        <v>4230</v>
      </c>
      <c r="M8" s="12">
        <f t="shared" si="3"/>
        <v>15222</v>
      </c>
      <c r="N8" s="13">
        <f t="shared" si="4"/>
        <v>14888</v>
      </c>
      <c r="O8" s="13">
        <f t="shared" si="4"/>
        <v>6079</v>
      </c>
      <c r="P8" s="14">
        <f t="shared" si="5"/>
        <v>20967</v>
      </c>
    </row>
    <row r="9" spans="1:24" x14ac:dyDescent="0.2">
      <c r="A9" s="10" t="s">
        <v>16</v>
      </c>
      <c r="B9" s="13">
        <f>'[1]VINO AMPLIADA NOV 18'!X14+'[1]VINO AMPLIADA NOV 18'!Z14</f>
        <v>38553</v>
      </c>
      <c r="C9" s="13">
        <f>'[1]VINO AMPLIADA NOV 18'!Y14+'[1]VINO AMPLIADA NOV 18'!AA14</f>
        <v>11609</v>
      </c>
      <c r="D9" s="12">
        <f t="shared" si="0"/>
        <v>50162</v>
      </c>
      <c r="E9" s="13">
        <f>'[1]VINO AMPLIADA NOV 18'!AB14+'[1]VINO AMPLIADA NOV 18'!AD14</f>
        <v>31295</v>
      </c>
      <c r="F9" s="13">
        <f>'[1]VINO AMPLIADA NOV 18'!AC14+'[1]VINO AMPLIADA NOV 18'!AE14</f>
        <v>8910</v>
      </c>
      <c r="G9" s="12">
        <f t="shared" si="1"/>
        <v>40205</v>
      </c>
      <c r="H9" s="13">
        <f>'[1]VINO AMPLIADA NOV 18'!AF14+'[1]VINO AMPLIADA NOV 18'!AH14</f>
        <v>785</v>
      </c>
      <c r="I9" s="13">
        <f>'[1]VINO AMPLIADA NOV 18'!AG14+'[1]VINO AMPLIADA NOV 18'!AI14</f>
        <v>120</v>
      </c>
      <c r="J9" s="12">
        <f t="shared" si="2"/>
        <v>905</v>
      </c>
      <c r="K9" s="13">
        <f>'[1]VINO AMPLIADA NOV 18'!AJ14+'[1]VINO AMPLIADA NOV 18'!AL14</f>
        <v>2178</v>
      </c>
      <c r="L9" s="13">
        <f>'[1]VINO AMPLIADA NOV 18'!AK14+'[1]VINO AMPLIADA NOV 18'!AM14</f>
        <v>502</v>
      </c>
      <c r="M9" s="12">
        <f t="shared" si="3"/>
        <v>2680</v>
      </c>
      <c r="N9" s="13">
        <f t="shared" si="4"/>
        <v>72811</v>
      </c>
      <c r="O9" s="13">
        <f t="shared" si="4"/>
        <v>21141</v>
      </c>
      <c r="P9" s="14">
        <f t="shared" si="5"/>
        <v>93952</v>
      </c>
    </row>
    <row r="10" spans="1:24" x14ac:dyDescent="0.2">
      <c r="A10" s="10" t="s">
        <v>15</v>
      </c>
      <c r="B10" s="13">
        <f>'[1]VINO AMPLIADA NOV 18'!X15+'[1]VINO AMPLIADA NOV 18'!Z15</f>
        <v>37522</v>
      </c>
      <c r="C10" s="13">
        <f>'[1]VINO AMPLIADA NOV 18'!Y15+'[1]VINO AMPLIADA NOV 18'!AA15</f>
        <v>46558</v>
      </c>
      <c r="D10" s="12">
        <f t="shared" si="0"/>
        <v>84080</v>
      </c>
      <c r="E10" s="13">
        <f>'[1]VINO AMPLIADA NOV 18'!AB15+'[1]VINO AMPLIADA NOV 18'!AD15</f>
        <v>100</v>
      </c>
      <c r="F10" s="13">
        <f>'[1]VINO AMPLIADA NOV 18'!AC15+'[1]VINO AMPLIADA NOV 18'!AE15</f>
        <v>153</v>
      </c>
      <c r="G10" s="12">
        <f t="shared" si="1"/>
        <v>253</v>
      </c>
      <c r="H10" s="13">
        <f>'[1]VINO AMPLIADA NOV 18'!AF15+'[1]VINO AMPLIADA NOV 18'!AH15</f>
        <v>14</v>
      </c>
      <c r="I10" s="13">
        <f>'[1]VINO AMPLIADA NOV 18'!AG15+'[1]VINO AMPLIADA NOV 18'!AI15</f>
        <v>20</v>
      </c>
      <c r="J10" s="12">
        <f t="shared" si="2"/>
        <v>34</v>
      </c>
      <c r="K10" s="13">
        <f>'[1]VINO AMPLIADA NOV 18'!AJ15+'[1]VINO AMPLIADA NOV 18'!AL15</f>
        <v>2443</v>
      </c>
      <c r="L10" s="13">
        <f>'[1]VINO AMPLIADA NOV 18'!AK15+'[1]VINO AMPLIADA NOV 18'!AM15</f>
        <v>1275</v>
      </c>
      <c r="M10" s="12">
        <f t="shared" si="3"/>
        <v>3718</v>
      </c>
      <c r="N10" s="13">
        <f t="shared" si="4"/>
        <v>40079</v>
      </c>
      <c r="O10" s="13">
        <f t="shared" si="4"/>
        <v>48006</v>
      </c>
      <c r="P10" s="14">
        <f t="shared" si="5"/>
        <v>88085</v>
      </c>
    </row>
    <row r="11" spans="1:24" x14ac:dyDescent="0.2">
      <c r="A11" s="10" t="s">
        <v>14</v>
      </c>
      <c r="B11" s="13">
        <f>'[1]VINO AMPLIADA NOV 18'!X16+'[1]VINO AMPLIADA NOV 18'!Z16</f>
        <v>101</v>
      </c>
      <c r="C11" s="13">
        <f>'[1]VINO AMPLIADA NOV 18'!Y16+'[1]VINO AMPLIADA NOV 18'!AA16</f>
        <v>13</v>
      </c>
      <c r="D11" s="12">
        <f t="shared" si="0"/>
        <v>114</v>
      </c>
      <c r="E11" s="13">
        <f>'[1]VINO AMPLIADA NOV 18'!AB16+'[1]VINO AMPLIADA NOV 18'!AD16</f>
        <v>528</v>
      </c>
      <c r="F11" s="13">
        <f>'[1]VINO AMPLIADA NOV 18'!AC16+'[1]VINO AMPLIADA NOV 18'!AE16</f>
        <v>1781</v>
      </c>
      <c r="G11" s="12">
        <f t="shared" si="1"/>
        <v>2309</v>
      </c>
      <c r="H11" s="13">
        <f>'[1]VINO AMPLIADA NOV 18'!AF16+'[1]VINO AMPLIADA NOV 18'!AH16</f>
        <v>138</v>
      </c>
      <c r="I11" s="13">
        <f>'[1]VINO AMPLIADA NOV 18'!AG16+'[1]VINO AMPLIADA NOV 18'!AI16</f>
        <v>57</v>
      </c>
      <c r="J11" s="12">
        <f t="shared" si="2"/>
        <v>195</v>
      </c>
      <c r="K11" s="13">
        <f>'[1]VINO AMPLIADA NOV 18'!AJ16+'[1]VINO AMPLIADA NOV 18'!AL16</f>
        <v>3737</v>
      </c>
      <c r="L11" s="13">
        <f>'[1]VINO AMPLIADA NOV 18'!AK16+'[1]VINO AMPLIADA NOV 18'!AM16</f>
        <v>1913</v>
      </c>
      <c r="M11" s="12">
        <f t="shared" si="3"/>
        <v>5650</v>
      </c>
      <c r="N11" s="13">
        <f t="shared" si="4"/>
        <v>4504</v>
      </c>
      <c r="O11" s="13">
        <f t="shared" si="4"/>
        <v>3764</v>
      </c>
      <c r="P11" s="14">
        <f t="shared" si="5"/>
        <v>8268</v>
      </c>
    </row>
    <row r="12" spans="1:24" x14ac:dyDescent="0.2">
      <c r="A12" s="10" t="s">
        <v>5</v>
      </c>
      <c r="B12" s="13">
        <f>'[1]VINO AMPLIADA NOV 18'!X17+'[1]VINO AMPLIADA NOV 18'!Z17</f>
        <v>3433739</v>
      </c>
      <c r="C12" s="13">
        <f>'[1]VINO AMPLIADA NOV 18'!Y17+'[1]VINO AMPLIADA NOV 18'!AA17</f>
        <v>837818</v>
      </c>
      <c r="D12" s="12">
        <f t="shared" si="0"/>
        <v>4271557</v>
      </c>
      <c r="E12" s="13">
        <f>'[1]VINO AMPLIADA NOV 18'!AB17+'[1]VINO AMPLIADA NOV 18'!AD17</f>
        <v>2746337</v>
      </c>
      <c r="F12" s="13">
        <f>'[1]VINO AMPLIADA NOV 18'!AC17+'[1]VINO AMPLIADA NOV 18'!AE17</f>
        <v>1573125</v>
      </c>
      <c r="G12" s="12">
        <f t="shared" si="1"/>
        <v>4319462</v>
      </c>
      <c r="H12" s="13">
        <f>'[1]VINO AMPLIADA NOV 18'!AF17+'[1]VINO AMPLIADA NOV 18'!AH17</f>
        <v>2364083</v>
      </c>
      <c r="I12" s="13">
        <f>'[1]VINO AMPLIADA NOV 18'!AG17+'[1]VINO AMPLIADA NOV 18'!AI17</f>
        <v>5141871</v>
      </c>
      <c r="J12" s="12">
        <f t="shared" si="2"/>
        <v>7505954</v>
      </c>
      <c r="K12" s="13">
        <f>'[1]VINO AMPLIADA NOV 18'!AJ17+'[1]VINO AMPLIADA NOV 18'!AL17</f>
        <v>4335896</v>
      </c>
      <c r="L12" s="13">
        <f>'[1]VINO AMPLIADA NOV 18'!AK17+'[1]VINO AMPLIADA NOV 18'!AM17</f>
        <v>5431783</v>
      </c>
      <c r="M12" s="12">
        <f t="shared" si="3"/>
        <v>9767679</v>
      </c>
      <c r="N12" s="13">
        <f t="shared" si="4"/>
        <v>12880055</v>
      </c>
      <c r="O12" s="13">
        <f t="shared" si="4"/>
        <v>12984597</v>
      </c>
      <c r="P12" s="14">
        <f t="shared" si="5"/>
        <v>25864652</v>
      </c>
    </row>
    <row r="13" spans="1:24" x14ac:dyDescent="0.2">
      <c r="A13" s="10" t="s">
        <v>33</v>
      </c>
      <c r="B13" s="13">
        <f>'[1]VINO AMPLIADA NOV 18'!X18+'[1]VINO AMPLIADA NOV 18'!Z18</f>
        <v>2337168</v>
      </c>
      <c r="C13" s="13">
        <f>'[1]VINO AMPLIADA NOV 18'!Y18+'[1]VINO AMPLIADA NOV 18'!AA18</f>
        <v>975656</v>
      </c>
      <c r="D13" s="12">
        <f t="shared" si="0"/>
        <v>3312824</v>
      </c>
      <c r="E13" s="13">
        <f>'[1]VINO AMPLIADA NOV 18'!AB18+'[1]VINO AMPLIADA NOV 18'!AD18</f>
        <v>236959</v>
      </c>
      <c r="F13" s="13">
        <f>'[1]VINO AMPLIADA NOV 18'!AC18+'[1]VINO AMPLIADA NOV 18'!AE18</f>
        <v>63071</v>
      </c>
      <c r="G13" s="12">
        <f t="shared" si="1"/>
        <v>300030</v>
      </c>
      <c r="H13" s="13">
        <f>'[1]VINO AMPLIADA NOV 18'!AF18+'[1]VINO AMPLIADA NOV 18'!AH18</f>
        <v>10133</v>
      </c>
      <c r="I13" s="13">
        <f>'[1]VINO AMPLIADA NOV 18'!AG18+'[1]VINO AMPLIADA NOV 18'!AI18</f>
        <v>2486</v>
      </c>
      <c r="J13" s="12">
        <f t="shared" si="2"/>
        <v>12619</v>
      </c>
      <c r="K13" s="13">
        <f>'[1]VINO AMPLIADA NOV 18'!AJ18+'[1]VINO AMPLIADA NOV 18'!AL18</f>
        <v>134565</v>
      </c>
      <c r="L13" s="13">
        <f>'[1]VINO AMPLIADA NOV 18'!AK18+'[1]VINO AMPLIADA NOV 18'!AM18</f>
        <v>60595</v>
      </c>
      <c r="M13" s="12">
        <f t="shared" si="3"/>
        <v>195160</v>
      </c>
      <c r="N13" s="13">
        <f t="shared" si="4"/>
        <v>2718825</v>
      </c>
      <c r="O13" s="13">
        <f t="shared" si="4"/>
        <v>1101808</v>
      </c>
      <c r="P13" s="14">
        <f t="shared" si="5"/>
        <v>3820633</v>
      </c>
    </row>
    <row r="14" spans="1:24" x14ac:dyDescent="0.2">
      <c r="A14" s="10" t="s">
        <v>34</v>
      </c>
      <c r="B14" s="13">
        <f>'[1]VINO AMPLIADA NOV 18'!X19+'[1]VINO AMPLIADA NOV 18'!Z19</f>
        <v>1554721</v>
      </c>
      <c r="C14" s="13">
        <f>'[1]VINO AMPLIADA NOV 18'!Y19+'[1]VINO AMPLIADA NOV 18'!AA19</f>
        <v>4540677</v>
      </c>
      <c r="D14" s="12">
        <f t="shared" si="0"/>
        <v>6095398</v>
      </c>
      <c r="E14" s="13">
        <f>'[1]VINO AMPLIADA NOV 18'!AB19+'[1]VINO AMPLIADA NOV 18'!AD19</f>
        <v>72496</v>
      </c>
      <c r="F14" s="13">
        <f>'[1]VINO AMPLIADA NOV 18'!AC19+'[1]VINO AMPLIADA NOV 18'!AE19</f>
        <v>34033</v>
      </c>
      <c r="G14" s="12">
        <f t="shared" si="1"/>
        <v>106529</v>
      </c>
      <c r="H14" s="13">
        <f>'[1]VINO AMPLIADA NOV 18'!AF19+'[1]VINO AMPLIADA NOV 18'!AH19</f>
        <v>39692</v>
      </c>
      <c r="I14" s="13">
        <f>'[1]VINO AMPLIADA NOV 18'!AG19+'[1]VINO AMPLIADA NOV 18'!AI19</f>
        <v>65786</v>
      </c>
      <c r="J14" s="12">
        <f t="shared" si="2"/>
        <v>105478</v>
      </c>
      <c r="K14" s="13">
        <f>'[1]VINO AMPLIADA NOV 18'!AJ19+'[1]VINO AMPLIADA NOV 18'!AL19</f>
        <v>262366</v>
      </c>
      <c r="L14" s="13">
        <f>'[1]VINO AMPLIADA NOV 18'!AK19+'[1]VINO AMPLIADA NOV 18'!AM19</f>
        <v>414617</v>
      </c>
      <c r="M14" s="12">
        <f t="shared" si="3"/>
        <v>676983</v>
      </c>
      <c r="N14" s="13">
        <f t="shared" si="4"/>
        <v>1929275</v>
      </c>
      <c r="O14" s="13">
        <f t="shared" si="4"/>
        <v>5055113</v>
      </c>
      <c r="P14" s="14">
        <f t="shared" si="5"/>
        <v>6984388</v>
      </c>
    </row>
    <row r="15" spans="1:24" x14ac:dyDescent="0.2">
      <c r="A15" s="10" t="s">
        <v>4</v>
      </c>
      <c r="B15" s="13">
        <f>'[1]VINO AMPLIADA NOV 18'!X20+'[1]VINO AMPLIADA NOV 18'!Z20</f>
        <v>108358</v>
      </c>
      <c r="C15" s="13">
        <f>'[1]VINO AMPLIADA NOV 18'!Y20+'[1]VINO AMPLIADA NOV 18'!AA20</f>
        <v>106595</v>
      </c>
      <c r="D15" s="12">
        <f t="shared" si="0"/>
        <v>214953</v>
      </c>
      <c r="E15" s="13">
        <f>'[1]VINO AMPLIADA NOV 18'!AB20+'[1]VINO AMPLIADA NOV 18'!AD20</f>
        <v>218448</v>
      </c>
      <c r="F15" s="13">
        <f>'[1]VINO AMPLIADA NOV 18'!AC20+'[1]VINO AMPLIADA NOV 18'!AE20</f>
        <v>257886</v>
      </c>
      <c r="G15" s="12">
        <f t="shared" si="1"/>
        <v>476334</v>
      </c>
      <c r="H15" s="13">
        <f>'[1]VINO AMPLIADA NOV 18'!AF20+'[1]VINO AMPLIADA NOV 18'!AH20</f>
        <v>143898</v>
      </c>
      <c r="I15" s="13">
        <f>'[1]VINO AMPLIADA NOV 18'!AG20+'[1]VINO AMPLIADA NOV 18'!AI20</f>
        <v>220218</v>
      </c>
      <c r="J15" s="12">
        <f t="shared" si="2"/>
        <v>364116</v>
      </c>
      <c r="K15" s="13">
        <f>'[1]VINO AMPLIADA NOV 18'!AJ20+'[1]VINO AMPLIADA NOV 18'!AL20</f>
        <v>664869</v>
      </c>
      <c r="L15" s="13">
        <f>'[1]VINO AMPLIADA NOV 18'!AK20+'[1]VINO AMPLIADA NOV 18'!AM20</f>
        <v>1781757</v>
      </c>
      <c r="M15" s="12">
        <f t="shared" si="3"/>
        <v>2446626</v>
      </c>
      <c r="N15" s="13">
        <f t="shared" si="4"/>
        <v>1135573</v>
      </c>
      <c r="O15" s="13">
        <f t="shared" si="4"/>
        <v>2366456</v>
      </c>
      <c r="P15" s="14">
        <f t="shared" si="5"/>
        <v>3502029</v>
      </c>
    </row>
    <row r="16" spans="1:24" x14ac:dyDescent="0.2">
      <c r="A16" s="10" t="s">
        <v>35</v>
      </c>
      <c r="B16" s="13">
        <f>'[1]VINO AMPLIADA NOV 18'!X21+'[1]VINO AMPLIADA NOV 18'!Z21</f>
        <v>158629</v>
      </c>
      <c r="C16" s="13">
        <f>'[1]VINO AMPLIADA NOV 18'!Y21+'[1]VINO AMPLIADA NOV 18'!AA21</f>
        <v>567373</v>
      </c>
      <c r="D16" s="12">
        <f t="shared" si="0"/>
        <v>726002</v>
      </c>
      <c r="E16" s="13">
        <f>'[1]VINO AMPLIADA NOV 18'!AB21+'[1]VINO AMPLIADA NOV 18'!AD21</f>
        <v>1137</v>
      </c>
      <c r="F16" s="13">
        <f>'[1]VINO AMPLIADA NOV 18'!AC21+'[1]VINO AMPLIADA NOV 18'!AE21</f>
        <v>926</v>
      </c>
      <c r="G16" s="12">
        <f t="shared" si="1"/>
        <v>2063</v>
      </c>
      <c r="H16" s="13">
        <f>'[1]VINO AMPLIADA NOV 18'!AF21+'[1]VINO AMPLIADA NOV 18'!AH21</f>
        <v>12485</v>
      </c>
      <c r="I16" s="13">
        <f>'[1]VINO AMPLIADA NOV 18'!AG21+'[1]VINO AMPLIADA NOV 18'!AI21</f>
        <v>15050</v>
      </c>
      <c r="J16" s="12">
        <f t="shared" si="2"/>
        <v>27535</v>
      </c>
      <c r="K16" s="13">
        <f>'[1]VINO AMPLIADA NOV 18'!AJ21+'[1]VINO AMPLIADA NOV 18'!AL21</f>
        <v>67212</v>
      </c>
      <c r="L16" s="13">
        <f>'[1]VINO AMPLIADA NOV 18'!AK21+'[1]VINO AMPLIADA NOV 18'!AM21</f>
        <v>46256</v>
      </c>
      <c r="M16" s="12">
        <f t="shared" si="3"/>
        <v>113468</v>
      </c>
      <c r="N16" s="13">
        <f t="shared" si="4"/>
        <v>239463</v>
      </c>
      <c r="O16" s="13">
        <f t="shared" si="4"/>
        <v>629605</v>
      </c>
      <c r="P16" s="14">
        <f t="shared" si="5"/>
        <v>869068</v>
      </c>
    </row>
    <row r="17" spans="1:24" x14ac:dyDescent="0.2">
      <c r="A17" s="10" t="s">
        <v>36</v>
      </c>
      <c r="B17" s="13">
        <f>'[1]VINO AMPLIADA NOV 18'!X22+'[1]VINO AMPLIADA NOV 18'!Z22</f>
        <v>69721</v>
      </c>
      <c r="C17" s="13">
        <f>'[1]VINO AMPLIADA NOV 18'!Y22+'[1]VINO AMPLIADA NOV 18'!AA22</f>
        <v>11300</v>
      </c>
      <c r="D17" s="12">
        <f t="shared" si="0"/>
        <v>81021</v>
      </c>
      <c r="E17" s="13">
        <f>'[1]VINO AMPLIADA NOV 18'!AB22+'[1]VINO AMPLIADA NOV 18'!AD22</f>
        <v>313</v>
      </c>
      <c r="F17" s="13">
        <f>'[1]VINO AMPLIADA NOV 18'!AC22+'[1]VINO AMPLIADA NOV 18'!AE22</f>
        <v>0</v>
      </c>
      <c r="G17" s="12">
        <f t="shared" si="1"/>
        <v>313</v>
      </c>
      <c r="H17" s="13">
        <f>'[1]VINO AMPLIADA NOV 18'!AF22+'[1]VINO AMPLIADA NOV 18'!AH22</f>
        <v>1307</v>
      </c>
      <c r="I17" s="13">
        <f>'[1]VINO AMPLIADA NOV 18'!AG22+'[1]VINO AMPLIADA NOV 18'!AI22</f>
        <v>0</v>
      </c>
      <c r="J17" s="12">
        <f t="shared" si="2"/>
        <v>1307</v>
      </c>
      <c r="K17" s="13">
        <f>'[1]VINO AMPLIADA NOV 18'!AJ22+'[1]VINO AMPLIADA NOV 18'!AL22</f>
        <v>33417</v>
      </c>
      <c r="L17" s="13">
        <f>'[1]VINO AMPLIADA NOV 18'!AK22+'[1]VINO AMPLIADA NOV 18'!AM22</f>
        <v>33282</v>
      </c>
      <c r="M17" s="12">
        <f t="shared" si="3"/>
        <v>66699</v>
      </c>
      <c r="N17" s="13">
        <f t="shared" si="4"/>
        <v>104758</v>
      </c>
      <c r="O17" s="13">
        <f t="shared" si="4"/>
        <v>44582</v>
      </c>
      <c r="P17" s="14">
        <f t="shared" si="5"/>
        <v>149340</v>
      </c>
    </row>
    <row r="18" spans="1:24" x14ac:dyDescent="0.2">
      <c r="A18" s="10" t="s">
        <v>2</v>
      </c>
      <c r="B18" s="13">
        <f>'[1]VINO AMPLIADA NOV 18'!X23+'[1]VINO AMPLIADA NOV 18'!Z23</f>
        <v>737901</v>
      </c>
      <c r="C18" s="13">
        <f>'[1]VINO AMPLIADA NOV 18'!Y23+'[1]VINO AMPLIADA NOV 18'!AA23</f>
        <v>29928</v>
      </c>
      <c r="D18" s="12">
        <f t="shared" si="0"/>
        <v>767829</v>
      </c>
      <c r="E18" s="13">
        <f>'[1]VINO AMPLIADA NOV 18'!AB23+'[1]VINO AMPLIADA NOV 18'!AD23</f>
        <v>19943</v>
      </c>
      <c r="F18" s="13">
        <f>'[1]VINO AMPLIADA NOV 18'!AC23+'[1]VINO AMPLIADA NOV 18'!AE23</f>
        <v>965</v>
      </c>
      <c r="G18" s="12">
        <f t="shared" si="1"/>
        <v>20908</v>
      </c>
      <c r="H18" s="13">
        <f>'[1]VINO AMPLIADA NOV 18'!AF23+'[1]VINO AMPLIADA NOV 18'!AH23</f>
        <v>164050</v>
      </c>
      <c r="I18" s="13">
        <f>'[1]VINO AMPLIADA NOV 18'!AG23+'[1]VINO AMPLIADA NOV 18'!AI23</f>
        <v>12583</v>
      </c>
      <c r="J18" s="12">
        <f t="shared" si="2"/>
        <v>176633</v>
      </c>
      <c r="K18" s="13">
        <f>'[1]VINO AMPLIADA NOV 18'!AJ23+'[1]VINO AMPLIADA NOV 18'!AL23</f>
        <v>281294</v>
      </c>
      <c r="L18" s="13">
        <f>'[1]VINO AMPLIADA NOV 18'!AK23+'[1]VINO AMPLIADA NOV 18'!AM23</f>
        <v>61186</v>
      </c>
      <c r="M18" s="12">
        <f t="shared" si="3"/>
        <v>342480</v>
      </c>
      <c r="N18" s="13">
        <f t="shared" si="4"/>
        <v>1203188</v>
      </c>
      <c r="O18" s="13">
        <f t="shared" si="4"/>
        <v>104662</v>
      </c>
      <c r="P18" s="14">
        <f t="shared" si="5"/>
        <v>1307850</v>
      </c>
    </row>
    <row r="19" spans="1:24" x14ac:dyDescent="0.2">
      <c r="A19" s="10" t="s">
        <v>1</v>
      </c>
      <c r="B19" s="13">
        <f>'[1]VINO AMPLIADA NOV 18'!X24+'[1]VINO AMPLIADA NOV 18'!Z24</f>
        <v>1296497</v>
      </c>
      <c r="C19" s="13">
        <f>'[1]VINO AMPLIADA NOV 18'!Y24+'[1]VINO AMPLIADA NOV 18'!AA24</f>
        <v>122806</v>
      </c>
      <c r="D19" s="12">
        <f t="shared" si="0"/>
        <v>1419303</v>
      </c>
      <c r="E19" s="13">
        <f>'[1]VINO AMPLIADA NOV 18'!AB24+'[1]VINO AMPLIADA NOV 18'!AD24</f>
        <v>29393</v>
      </c>
      <c r="F19" s="13">
        <f>'[1]VINO AMPLIADA NOV 18'!AC24+'[1]VINO AMPLIADA NOV 18'!AE24</f>
        <v>595</v>
      </c>
      <c r="G19" s="12">
        <f t="shared" si="1"/>
        <v>29988</v>
      </c>
      <c r="H19" s="13">
        <f>'[1]VINO AMPLIADA NOV 18'!AF24+'[1]VINO AMPLIADA NOV 18'!AH24</f>
        <v>71041</v>
      </c>
      <c r="I19" s="13">
        <f>'[1]VINO AMPLIADA NOV 18'!AG24+'[1]VINO AMPLIADA NOV 18'!AI24</f>
        <v>3628</v>
      </c>
      <c r="J19" s="12">
        <f t="shared" si="2"/>
        <v>74669</v>
      </c>
      <c r="K19" s="13">
        <f>'[1]VINO AMPLIADA NOV 18'!AJ24+'[1]VINO AMPLIADA NOV 18'!AL24</f>
        <v>40445</v>
      </c>
      <c r="L19" s="13">
        <f>'[1]VINO AMPLIADA NOV 18'!AK24+'[1]VINO AMPLIADA NOV 18'!AM24</f>
        <v>3987</v>
      </c>
      <c r="M19" s="12">
        <f t="shared" si="3"/>
        <v>44432</v>
      </c>
      <c r="N19" s="13">
        <f t="shared" si="4"/>
        <v>1437376</v>
      </c>
      <c r="O19" s="13">
        <f t="shared" si="4"/>
        <v>131016</v>
      </c>
      <c r="P19" s="14">
        <f t="shared" si="5"/>
        <v>1568392</v>
      </c>
    </row>
    <row r="20" spans="1:24" x14ac:dyDescent="0.2">
      <c r="A20" s="10" t="s">
        <v>7</v>
      </c>
      <c r="B20" s="13">
        <f>'[1]VINO AMPLIADA NOV 18'!X25+'[1]VINO AMPLIADA NOV 18'!Z25</f>
        <v>2428152</v>
      </c>
      <c r="C20" s="13">
        <f>'[1]VINO AMPLIADA NOV 18'!Y25+'[1]VINO AMPLIADA NOV 18'!AA25</f>
        <v>147831</v>
      </c>
      <c r="D20" s="12">
        <f t="shared" si="0"/>
        <v>2575983</v>
      </c>
      <c r="E20" s="13">
        <f>'[1]VINO AMPLIADA NOV 18'!AB25+'[1]VINO AMPLIADA NOV 18'!AD25</f>
        <v>50478</v>
      </c>
      <c r="F20" s="13">
        <f>'[1]VINO AMPLIADA NOV 18'!AC25+'[1]VINO AMPLIADA NOV 18'!AE25</f>
        <v>7433</v>
      </c>
      <c r="G20" s="12">
        <f t="shared" si="1"/>
        <v>57911</v>
      </c>
      <c r="H20" s="13">
        <f>'[1]VINO AMPLIADA NOV 18'!AF25+'[1]VINO AMPLIADA NOV 18'!AH25</f>
        <v>12354</v>
      </c>
      <c r="I20" s="13">
        <f>'[1]VINO AMPLIADA NOV 18'!AG25+'[1]VINO AMPLIADA NOV 18'!AI25</f>
        <v>2382</v>
      </c>
      <c r="J20" s="12">
        <f t="shared" si="2"/>
        <v>14736</v>
      </c>
      <c r="K20" s="13">
        <f>'[1]VINO AMPLIADA NOV 18'!AJ25+'[1]VINO AMPLIADA NOV 18'!AL25</f>
        <v>35099</v>
      </c>
      <c r="L20" s="13">
        <f>'[1]VINO AMPLIADA NOV 18'!AK25+'[1]VINO AMPLIADA NOV 18'!AM25</f>
        <v>7824</v>
      </c>
      <c r="M20" s="12">
        <f t="shared" si="3"/>
        <v>42923</v>
      </c>
      <c r="N20" s="13">
        <f t="shared" si="4"/>
        <v>2526083</v>
      </c>
      <c r="O20" s="13">
        <f t="shared" si="4"/>
        <v>165470</v>
      </c>
      <c r="P20" s="14">
        <f t="shared" si="5"/>
        <v>2691553</v>
      </c>
    </row>
    <row r="21" spans="1:24" x14ac:dyDescent="0.2">
      <c r="A21" s="10" t="s">
        <v>38</v>
      </c>
      <c r="B21" s="13">
        <f>'[1]VINO AMPLIADA NOV 18'!X26+'[1]VINO AMPLIADA NOV 18'!Z26</f>
        <v>5624313</v>
      </c>
      <c r="C21" s="13">
        <f>'[1]VINO AMPLIADA NOV 18'!Y26+'[1]VINO AMPLIADA NOV 18'!AA26</f>
        <v>288769</v>
      </c>
      <c r="D21" s="12">
        <f t="shared" si="0"/>
        <v>5913082</v>
      </c>
      <c r="E21" s="13">
        <f>'[1]VINO AMPLIADA NOV 18'!AB26+'[1]VINO AMPLIADA NOV 18'!AD26</f>
        <v>64491</v>
      </c>
      <c r="F21" s="13">
        <f>'[1]VINO AMPLIADA NOV 18'!AC26+'[1]VINO AMPLIADA NOV 18'!AE26</f>
        <v>6477</v>
      </c>
      <c r="G21" s="12">
        <f t="shared" si="1"/>
        <v>70968</v>
      </c>
      <c r="H21" s="13">
        <f>'[1]VINO AMPLIADA NOV 18'!AF26+'[1]VINO AMPLIADA NOV 18'!AH26</f>
        <v>16247</v>
      </c>
      <c r="I21" s="13">
        <f>'[1]VINO AMPLIADA NOV 18'!AG26+'[1]VINO AMPLIADA NOV 18'!AI26</f>
        <v>1926</v>
      </c>
      <c r="J21" s="12">
        <f t="shared" si="2"/>
        <v>18173</v>
      </c>
      <c r="K21" s="13">
        <f>'[1]VINO AMPLIADA NOV 18'!AJ26+'[1]VINO AMPLIADA NOV 18'!AL26</f>
        <v>173645</v>
      </c>
      <c r="L21" s="13">
        <f>'[1]VINO AMPLIADA NOV 18'!AK26+'[1]VINO AMPLIADA NOV 18'!AM26</f>
        <v>16933</v>
      </c>
      <c r="M21" s="12">
        <f t="shared" si="3"/>
        <v>190578</v>
      </c>
      <c r="N21" s="13">
        <f t="shared" si="4"/>
        <v>5878696</v>
      </c>
      <c r="O21" s="13">
        <f t="shared" si="4"/>
        <v>314105</v>
      </c>
      <c r="P21" s="14">
        <f t="shared" si="5"/>
        <v>6192801</v>
      </c>
    </row>
    <row r="22" spans="1:24" ht="13.5" thickBot="1" x14ac:dyDescent="0.25">
      <c r="A22" s="10" t="s">
        <v>37</v>
      </c>
      <c r="B22" s="15">
        <f>'[1]VINO AMPLIADA NOV 18'!X27+'[1]VINO AMPLIADA NOV 18'!Z27</f>
        <v>1503221</v>
      </c>
      <c r="C22" s="15">
        <f>'[1]VINO AMPLIADA NOV 18'!Y27+'[1]VINO AMPLIADA NOV 18'!AA27</f>
        <v>580912</v>
      </c>
      <c r="D22" s="12">
        <f>B22+C22</f>
        <v>2084133</v>
      </c>
      <c r="E22" s="15">
        <f>'[1]VINO AMPLIADA NOV 18'!AB27+'[1]VINO AMPLIADA NOV 18'!AD27</f>
        <v>16717</v>
      </c>
      <c r="F22" s="15">
        <f>'[1]VINO AMPLIADA NOV 18'!AC27+'[1]VINO AMPLIADA NOV 18'!AE27</f>
        <v>3114</v>
      </c>
      <c r="G22" s="12">
        <f t="shared" si="1"/>
        <v>19831</v>
      </c>
      <c r="H22" s="15">
        <f>'[1]VINO AMPLIADA NOV 18'!AF27+'[1]VINO AMPLIADA NOV 18'!AH27</f>
        <v>268327</v>
      </c>
      <c r="I22" s="15">
        <f>'[1]VINO AMPLIADA NOV 18'!AG27+'[1]VINO AMPLIADA NOV 18'!AI27</f>
        <v>128368</v>
      </c>
      <c r="J22" s="12">
        <f t="shared" si="2"/>
        <v>396695</v>
      </c>
      <c r="K22" s="15">
        <f>'[1]VINO AMPLIADA NOV 18'!AJ27+'[1]VINO AMPLIADA NOV 18'!AL27</f>
        <v>443340</v>
      </c>
      <c r="L22" s="15">
        <f>'[1]VINO AMPLIADA NOV 18'!AK27+'[1]VINO AMPLIADA NOV 18'!AM27</f>
        <v>156154</v>
      </c>
      <c r="M22" s="12">
        <f t="shared" si="3"/>
        <v>599494</v>
      </c>
      <c r="N22" s="15">
        <f>B22+E22+H22+K22</f>
        <v>2231605</v>
      </c>
      <c r="O22" s="15">
        <f>C22+F22+I22+L22</f>
        <v>868548</v>
      </c>
      <c r="P22" s="16">
        <f t="shared" si="5"/>
        <v>3100153</v>
      </c>
    </row>
    <row r="23" spans="1:24" ht="13.5" thickBot="1" x14ac:dyDescent="0.25">
      <c r="A23" s="17" t="s">
        <v>39</v>
      </c>
      <c r="B23" s="18">
        <f>SUM(B6:B22)</f>
        <v>20998862</v>
      </c>
      <c r="C23" s="19">
        <f t="shared" ref="C23:P23" si="6">SUM(C6:C22)</f>
        <v>11108653</v>
      </c>
      <c r="D23" s="20">
        <f t="shared" si="6"/>
        <v>32107515</v>
      </c>
      <c r="E23" s="18">
        <f t="shared" si="6"/>
        <v>3573436</v>
      </c>
      <c r="F23" s="19">
        <f t="shared" si="6"/>
        <v>2010345</v>
      </c>
      <c r="G23" s="20">
        <f t="shared" si="6"/>
        <v>5583781</v>
      </c>
      <c r="H23" s="18">
        <f t="shared" si="6"/>
        <v>3292782</v>
      </c>
      <c r="I23" s="19">
        <f t="shared" si="6"/>
        <v>5636994</v>
      </c>
      <c r="J23" s="20">
        <f t="shared" si="6"/>
        <v>8929776</v>
      </c>
      <c r="K23" s="18">
        <f t="shared" si="6"/>
        <v>6679342</v>
      </c>
      <c r="L23" s="19">
        <f t="shared" si="6"/>
        <v>8703501</v>
      </c>
      <c r="M23" s="20">
        <f t="shared" si="6"/>
        <v>15382843</v>
      </c>
      <c r="N23" s="18">
        <f t="shared" si="6"/>
        <v>34544422</v>
      </c>
      <c r="O23" s="19">
        <f t="shared" si="6"/>
        <v>27459493</v>
      </c>
      <c r="P23" s="20">
        <f t="shared" si="6"/>
        <v>62003915</v>
      </c>
    </row>
    <row r="24" spans="1:24" x14ac:dyDescent="0.2">
      <c r="A24" s="5" t="s">
        <v>81</v>
      </c>
    </row>
    <row r="25" spans="1:24" ht="12.75" customHeight="1" x14ac:dyDescent="0.2">
      <c r="A25" s="117" t="s">
        <v>96</v>
      </c>
      <c r="B25" s="117"/>
      <c r="C25" s="117"/>
      <c r="D25" s="117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</row>
    <row r="26" spans="1:24" ht="12.75" customHeight="1" x14ac:dyDescent="0.2">
      <c r="A26" s="110"/>
      <c r="B26" s="110"/>
      <c r="C26" s="110"/>
      <c r="D26" s="110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</row>
    <row r="27" spans="1:24" ht="13.5" thickBot="1" x14ac:dyDescent="0.25"/>
    <row r="28" spans="1:24" ht="36" customHeight="1" thickBot="1" x14ac:dyDescent="0.25">
      <c r="A28" s="114" t="s">
        <v>106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6"/>
      <c r="Q28" s="1"/>
      <c r="R28" s="1"/>
      <c r="S28" s="1"/>
      <c r="T28" s="1"/>
      <c r="U28" s="1"/>
      <c r="V28" s="1"/>
      <c r="W28" s="1"/>
      <c r="X28" s="1"/>
    </row>
    <row r="29" spans="1:24" ht="13.5" thickBot="1" x14ac:dyDescent="0.25"/>
    <row r="30" spans="1:24" x14ac:dyDescent="0.2">
      <c r="A30" s="131" t="s">
        <v>21</v>
      </c>
      <c r="B30" s="134" t="s">
        <v>26</v>
      </c>
      <c r="C30" s="135"/>
      <c r="D30" s="147"/>
      <c r="E30" s="134" t="s">
        <v>27</v>
      </c>
      <c r="F30" s="135"/>
      <c r="G30" s="147"/>
      <c r="H30" s="134" t="s">
        <v>28</v>
      </c>
      <c r="I30" s="135"/>
      <c r="J30" s="147"/>
      <c r="K30" s="134" t="s">
        <v>29</v>
      </c>
      <c r="L30" s="135"/>
      <c r="M30" s="147"/>
      <c r="N30" s="134" t="s">
        <v>30</v>
      </c>
      <c r="O30" s="135"/>
      <c r="P30" s="147"/>
    </row>
    <row r="31" spans="1:24" x14ac:dyDescent="0.2">
      <c r="A31" s="132"/>
      <c r="B31" s="136"/>
      <c r="C31" s="137"/>
      <c r="D31" s="148"/>
      <c r="E31" s="136"/>
      <c r="F31" s="137"/>
      <c r="G31" s="148"/>
      <c r="H31" s="136"/>
      <c r="I31" s="137"/>
      <c r="J31" s="148"/>
      <c r="K31" s="136"/>
      <c r="L31" s="137"/>
      <c r="M31" s="148"/>
      <c r="N31" s="136"/>
      <c r="O31" s="137"/>
      <c r="P31" s="148"/>
    </row>
    <row r="32" spans="1:24" ht="13.5" thickBot="1" x14ac:dyDescent="0.25">
      <c r="A32" s="133"/>
      <c r="B32" s="8" t="s">
        <v>31</v>
      </c>
      <c r="C32" s="9" t="s">
        <v>23</v>
      </c>
      <c r="D32" s="7" t="s">
        <v>32</v>
      </c>
      <c r="E32" s="8" t="s">
        <v>31</v>
      </c>
      <c r="F32" s="9" t="s">
        <v>23</v>
      </c>
      <c r="G32" s="7" t="s">
        <v>32</v>
      </c>
      <c r="H32" s="8" t="s">
        <v>31</v>
      </c>
      <c r="I32" s="9" t="s">
        <v>23</v>
      </c>
      <c r="J32" s="7" t="s">
        <v>32</v>
      </c>
      <c r="K32" s="8" t="s">
        <v>31</v>
      </c>
      <c r="L32" s="9" t="s">
        <v>23</v>
      </c>
      <c r="M32" s="7" t="s">
        <v>32</v>
      </c>
      <c r="N32" s="8" t="s">
        <v>31</v>
      </c>
      <c r="O32" s="9" t="s">
        <v>23</v>
      </c>
      <c r="P32" s="7" t="s">
        <v>32</v>
      </c>
    </row>
    <row r="33" spans="1:16" x14ac:dyDescent="0.2">
      <c r="A33" s="10" t="s">
        <v>11</v>
      </c>
      <c r="B33" s="11">
        <f>'[1]VINO AMPLIADA NOV 18'!X41+'[1]VINO AMPLIADA NOV 18'!Z41</f>
        <v>11033</v>
      </c>
      <c r="C33" s="11">
        <f>'[1]VINO AMPLIADA NOV 18'!Y41+'[1]VINO AMPLIADA NOV 18'!AA41</f>
        <v>2526856</v>
      </c>
      <c r="D33" s="12">
        <f>B33+C33</f>
        <v>2537889</v>
      </c>
      <c r="E33" s="11">
        <f>'[1]VINO AMPLIADA NOV 18'!AB41+'[1]VINO AMPLIADA NOV 18'!AD41</f>
        <v>32814</v>
      </c>
      <c r="F33" s="11">
        <f>'[1]VINO AMPLIADA NOV 18'!AC41+'[1]VINO AMPLIADA NOV 18'!AE41</f>
        <v>35169</v>
      </c>
      <c r="G33" s="12">
        <f>E33+F33</f>
        <v>67983</v>
      </c>
      <c r="H33" s="11">
        <f>'[1]VINO AMPLIADA NOV 18'!AF41+'[1]VINO AMPLIADA NOV 18'!AH41</f>
        <v>26441</v>
      </c>
      <c r="I33" s="11">
        <f>'[1]VINO AMPLIADA NOV 18'!AG41+'[1]VINO AMPLIADA NOV 18'!AI41</f>
        <v>9512</v>
      </c>
      <c r="J33" s="12">
        <f>H33+I33</f>
        <v>35953</v>
      </c>
      <c r="K33" s="11">
        <f>'[1]VINO AMPLIADA NOV 18'!AJ41+'[1]VINO AMPLIADA NOV 18'!AL41</f>
        <v>19011</v>
      </c>
      <c r="L33" s="11">
        <f>'[1]VINO AMPLIADA NOV 18'!AK41+'[1]VINO AMPLIADA NOV 18'!AM41</f>
        <v>607027</v>
      </c>
      <c r="M33" s="12">
        <f>K33+L33</f>
        <v>626038</v>
      </c>
      <c r="N33" s="11">
        <f>B33+E33+H33+K33</f>
        <v>89299</v>
      </c>
      <c r="O33" s="11">
        <f>C33+F33+I33+L33</f>
        <v>3178564</v>
      </c>
      <c r="P33" s="12">
        <f>N33+O33</f>
        <v>3267863</v>
      </c>
    </row>
    <row r="34" spans="1:16" x14ac:dyDescent="0.2">
      <c r="A34" s="10" t="s">
        <v>10</v>
      </c>
      <c r="B34" s="13">
        <f>'[1]VINO AMPLIADA NOV 18'!X42+'[1]VINO AMPLIADA NOV 18'!Z42</f>
        <v>1523487</v>
      </c>
      <c r="C34" s="13">
        <f>'[1]VINO AMPLIADA NOV 18'!Y42+'[1]VINO AMPLIADA NOV 18'!AA42</f>
        <v>164244</v>
      </c>
      <c r="D34" s="12">
        <f t="shared" ref="D34:D48" si="7">B34+C34</f>
        <v>1687731</v>
      </c>
      <c r="E34" s="13">
        <f>'[1]VINO AMPLIADA NOV 18'!AB42+'[1]VINO AMPLIADA NOV 18'!AD42</f>
        <v>30142</v>
      </c>
      <c r="F34" s="13">
        <f>'[1]VINO AMPLIADA NOV 18'!AC42+'[1]VINO AMPLIADA NOV 18'!AE42</f>
        <v>4553</v>
      </c>
      <c r="G34" s="12">
        <f t="shared" ref="G34:G49" si="8">E34+F34</f>
        <v>34695</v>
      </c>
      <c r="H34" s="13">
        <f>'[1]VINO AMPLIADA NOV 18'!AF42+'[1]VINO AMPLIADA NOV 18'!AH42</f>
        <v>146292</v>
      </c>
      <c r="I34" s="13">
        <f>'[1]VINO AMPLIADA NOV 18'!AG42+'[1]VINO AMPLIADA NOV 18'!AI42</f>
        <v>27092</v>
      </c>
      <c r="J34" s="12">
        <f t="shared" ref="J34:J49" si="9">H34+I34</f>
        <v>173384</v>
      </c>
      <c r="K34" s="13">
        <f>'[1]VINO AMPLIADA NOV 18'!AJ42+'[1]VINO AMPLIADA NOV 18'!AL42</f>
        <v>92627</v>
      </c>
      <c r="L34" s="13">
        <f>'[1]VINO AMPLIADA NOV 18'!AK42+'[1]VINO AMPLIADA NOV 18'!AM42</f>
        <v>14750</v>
      </c>
      <c r="M34" s="12">
        <f t="shared" ref="M34:M49" si="10">K34+L34</f>
        <v>107377</v>
      </c>
      <c r="N34" s="13">
        <f t="shared" ref="N34:O49" si="11">B34+E34+H34+K34</f>
        <v>1792548</v>
      </c>
      <c r="O34" s="13">
        <f t="shared" si="11"/>
        <v>210639</v>
      </c>
      <c r="P34" s="14">
        <f t="shared" ref="P34:P49" si="12">N34+O34</f>
        <v>2003187</v>
      </c>
    </row>
    <row r="35" spans="1:16" x14ac:dyDescent="0.2">
      <c r="A35" s="10" t="s">
        <v>13</v>
      </c>
      <c r="B35" s="13">
        <f>'[1]VINO AMPLIADA NOV 18'!X43+'[1]VINO AMPLIADA NOV 18'!Z43</f>
        <v>0</v>
      </c>
      <c r="C35" s="13">
        <f>'[1]VINO AMPLIADA NOV 18'!Y43+'[1]VINO AMPLIADA NOV 18'!AA43</f>
        <v>0</v>
      </c>
      <c r="D35" s="12">
        <f t="shared" si="7"/>
        <v>0</v>
      </c>
      <c r="E35" s="13">
        <f>'[1]VINO AMPLIADA NOV 18'!AB43+'[1]VINO AMPLIADA NOV 18'!AD43</f>
        <v>0</v>
      </c>
      <c r="F35" s="13">
        <f>'[1]VINO AMPLIADA NOV 18'!AC43+'[1]VINO AMPLIADA NOV 18'!AE43</f>
        <v>0</v>
      </c>
      <c r="G35" s="12">
        <f t="shared" si="8"/>
        <v>0</v>
      </c>
      <c r="H35" s="13">
        <f>'[1]VINO AMPLIADA NOV 18'!AF43+'[1]VINO AMPLIADA NOV 18'!AH43</f>
        <v>0</v>
      </c>
      <c r="I35" s="13">
        <f>'[1]VINO AMPLIADA NOV 18'!AG43+'[1]VINO AMPLIADA NOV 18'!AI43</f>
        <v>0</v>
      </c>
      <c r="J35" s="12">
        <f t="shared" si="9"/>
        <v>0</v>
      </c>
      <c r="K35" s="13">
        <f>'[1]VINO AMPLIADA NOV 18'!AJ43+'[1]VINO AMPLIADA NOV 18'!AL43</f>
        <v>0</v>
      </c>
      <c r="L35" s="13">
        <f>'[1]VINO AMPLIADA NOV 18'!AK43+'[1]VINO AMPLIADA NOV 18'!AM43</f>
        <v>0</v>
      </c>
      <c r="M35" s="12">
        <f t="shared" si="10"/>
        <v>0</v>
      </c>
      <c r="N35" s="13">
        <f t="shared" si="11"/>
        <v>0</v>
      </c>
      <c r="O35" s="13">
        <f t="shared" si="11"/>
        <v>0</v>
      </c>
      <c r="P35" s="14">
        <f t="shared" si="12"/>
        <v>0</v>
      </c>
    </row>
    <row r="36" spans="1:16" x14ac:dyDescent="0.2">
      <c r="A36" s="10" t="s">
        <v>16</v>
      </c>
      <c r="B36" s="13">
        <f>'[1]VINO AMPLIADA NOV 18'!X44+'[1]VINO AMPLIADA NOV 18'!Z44</f>
        <v>29455</v>
      </c>
      <c r="C36" s="13">
        <f>'[1]VINO AMPLIADA NOV 18'!Y44+'[1]VINO AMPLIADA NOV 18'!AA44</f>
        <v>9604</v>
      </c>
      <c r="D36" s="12">
        <f t="shared" si="7"/>
        <v>39059</v>
      </c>
      <c r="E36" s="13">
        <f>'[1]VINO AMPLIADA NOV 18'!AB44+'[1]VINO AMPLIADA NOV 18'!AD44</f>
        <v>11957</v>
      </c>
      <c r="F36" s="13">
        <f>'[1]VINO AMPLIADA NOV 18'!AC44+'[1]VINO AMPLIADA NOV 18'!AE44</f>
        <v>4053</v>
      </c>
      <c r="G36" s="12">
        <f t="shared" si="8"/>
        <v>16010</v>
      </c>
      <c r="H36" s="13">
        <f>'[1]VINO AMPLIADA NOV 18'!AF44+'[1]VINO AMPLIADA NOV 18'!AH44</f>
        <v>0</v>
      </c>
      <c r="I36" s="13">
        <f>'[1]VINO AMPLIADA NOV 18'!AG44+'[1]VINO AMPLIADA NOV 18'!AI44</f>
        <v>0</v>
      </c>
      <c r="J36" s="12">
        <f t="shared" si="9"/>
        <v>0</v>
      </c>
      <c r="K36" s="13">
        <f>'[1]VINO AMPLIADA NOV 18'!AJ44+'[1]VINO AMPLIADA NOV 18'!AL44</f>
        <v>244</v>
      </c>
      <c r="L36" s="13">
        <f>'[1]VINO AMPLIADA NOV 18'!AK44+'[1]VINO AMPLIADA NOV 18'!AM44</f>
        <v>156</v>
      </c>
      <c r="M36" s="12">
        <f t="shared" si="10"/>
        <v>400</v>
      </c>
      <c r="N36" s="13">
        <f t="shared" si="11"/>
        <v>41656</v>
      </c>
      <c r="O36" s="13">
        <f t="shared" si="11"/>
        <v>13813</v>
      </c>
      <c r="P36" s="14">
        <f t="shared" si="12"/>
        <v>55469</v>
      </c>
    </row>
    <row r="37" spans="1:16" x14ac:dyDescent="0.2">
      <c r="A37" s="10" t="s">
        <v>15</v>
      </c>
      <c r="B37" s="13">
        <f>'[1]VINO AMPLIADA NOV 18'!X45+'[1]VINO AMPLIADA NOV 18'!Z45</f>
        <v>19302</v>
      </c>
      <c r="C37" s="13">
        <f>'[1]VINO AMPLIADA NOV 18'!Y45+'[1]VINO AMPLIADA NOV 18'!AA45</f>
        <v>31845</v>
      </c>
      <c r="D37" s="12">
        <f t="shared" si="7"/>
        <v>51147</v>
      </c>
      <c r="E37" s="13">
        <f>'[1]VINO AMPLIADA NOV 18'!AB45+'[1]VINO AMPLIADA NOV 18'!AD45</f>
        <v>67</v>
      </c>
      <c r="F37" s="13">
        <f>'[1]VINO AMPLIADA NOV 18'!AC45+'[1]VINO AMPLIADA NOV 18'!AE45</f>
        <v>23</v>
      </c>
      <c r="G37" s="12">
        <f t="shared" si="8"/>
        <v>90</v>
      </c>
      <c r="H37" s="13">
        <f>'[1]VINO AMPLIADA NOV 18'!AF45+'[1]VINO AMPLIADA NOV 18'!AH45</f>
        <v>0</v>
      </c>
      <c r="I37" s="13">
        <f>'[1]VINO AMPLIADA NOV 18'!AG45+'[1]VINO AMPLIADA NOV 18'!AI45</f>
        <v>0</v>
      </c>
      <c r="J37" s="12">
        <f t="shared" si="9"/>
        <v>0</v>
      </c>
      <c r="K37" s="13">
        <f>'[1]VINO AMPLIADA NOV 18'!AJ45+'[1]VINO AMPLIADA NOV 18'!AL45</f>
        <v>1696</v>
      </c>
      <c r="L37" s="13">
        <f>'[1]VINO AMPLIADA NOV 18'!AK45+'[1]VINO AMPLIADA NOV 18'!AM45</f>
        <v>954</v>
      </c>
      <c r="M37" s="12">
        <f t="shared" si="10"/>
        <v>2650</v>
      </c>
      <c r="N37" s="13">
        <f t="shared" si="11"/>
        <v>21065</v>
      </c>
      <c r="O37" s="13">
        <f t="shared" si="11"/>
        <v>32822</v>
      </c>
      <c r="P37" s="14">
        <f t="shared" si="12"/>
        <v>53887</v>
      </c>
    </row>
    <row r="38" spans="1:16" x14ac:dyDescent="0.2">
      <c r="A38" s="10" t="s">
        <v>14</v>
      </c>
      <c r="B38" s="13">
        <f>'[1]VINO AMPLIADA NOV 18'!X46+'[1]VINO AMPLIADA NOV 18'!Z46</f>
        <v>0</v>
      </c>
      <c r="C38" s="13">
        <f>'[1]VINO AMPLIADA NOV 18'!Y46+'[1]VINO AMPLIADA NOV 18'!AA46</f>
        <v>0</v>
      </c>
      <c r="D38" s="12">
        <f t="shared" si="7"/>
        <v>0</v>
      </c>
      <c r="E38" s="13">
        <f>'[1]VINO AMPLIADA NOV 18'!AB46+'[1]VINO AMPLIADA NOV 18'!AD46</f>
        <v>0</v>
      </c>
      <c r="F38" s="13">
        <f>'[1]VINO AMPLIADA NOV 18'!AC46+'[1]VINO AMPLIADA NOV 18'!AE46</f>
        <v>0</v>
      </c>
      <c r="G38" s="12">
        <f t="shared" si="8"/>
        <v>0</v>
      </c>
      <c r="H38" s="13">
        <f>'[1]VINO AMPLIADA NOV 18'!AF46+'[1]VINO AMPLIADA NOV 18'!AH46</f>
        <v>0</v>
      </c>
      <c r="I38" s="13">
        <f>'[1]VINO AMPLIADA NOV 18'!AG46+'[1]VINO AMPLIADA NOV 18'!AI46</f>
        <v>0</v>
      </c>
      <c r="J38" s="12">
        <f t="shared" si="9"/>
        <v>0</v>
      </c>
      <c r="K38" s="13">
        <f>'[1]VINO AMPLIADA NOV 18'!AJ46+'[1]VINO AMPLIADA NOV 18'!AL46</f>
        <v>0</v>
      </c>
      <c r="L38" s="13">
        <f>'[1]VINO AMPLIADA NOV 18'!AK46+'[1]VINO AMPLIADA NOV 18'!AM46</f>
        <v>0</v>
      </c>
      <c r="M38" s="12">
        <f t="shared" si="10"/>
        <v>0</v>
      </c>
      <c r="N38" s="13">
        <f t="shared" si="11"/>
        <v>0</v>
      </c>
      <c r="O38" s="13">
        <f t="shared" si="11"/>
        <v>0</v>
      </c>
      <c r="P38" s="14">
        <f t="shared" si="12"/>
        <v>0</v>
      </c>
    </row>
    <row r="39" spans="1:16" x14ac:dyDescent="0.2">
      <c r="A39" s="10" t="s">
        <v>5</v>
      </c>
      <c r="B39" s="13">
        <f>'[1]VINO AMPLIADA NOV 18'!X47+'[1]VINO AMPLIADA NOV 18'!Z47</f>
        <v>3393038</v>
      </c>
      <c r="C39" s="13">
        <f>'[1]VINO AMPLIADA NOV 18'!Y47+'[1]VINO AMPLIADA NOV 18'!AA47</f>
        <v>834232</v>
      </c>
      <c r="D39" s="12">
        <f t="shared" si="7"/>
        <v>4227270</v>
      </c>
      <c r="E39" s="13">
        <f>'[1]VINO AMPLIADA NOV 18'!AB47+'[1]VINO AMPLIADA NOV 18'!AD47</f>
        <v>2717013</v>
      </c>
      <c r="F39" s="13">
        <f>'[1]VINO AMPLIADA NOV 18'!AC47+'[1]VINO AMPLIADA NOV 18'!AE47</f>
        <v>1569606</v>
      </c>
      <c r="G39" s="12">
        <f t="shared" si="8"/>
        <v>4286619</v>
      </c>
      <c r="H39" s="13">
        <f>'[1]VINO AMPLIADA NOV 18'!AF47+'[1]VINO AMPLIADA NOV 18'!AH47</f>
        <v>2357270</v>
      </c>
      <c r="I39" s="13">
        <f>'[1]VINO AMPLIADA NOV 18'!AG47+'[1]VINO AMPLIADA NOV 18'!AI47</f>
        <v>5137407</v>
      </c>
      <c r="J39" s="12">
        <f t="shared" si="9"/>
        <v>7494677</v>
      </c>
      <c r="K39" s="13">
        <f>'[1]VINO AMPLIADA NOV 18'!AJ47+'[1]VINO AMPLIADA NOV 18'!AL47</f>
        <v>4300596</v>
      </c>
      <c r="L39" s="13">
        <f>'[1]VINO AMPLIADA NOV 18'!AK47+'[1]VINO AMPLIADA NOV 18'!AM47</f>
        <v>5391621</v>
      </c>
      <c r="M39" s="12">
        <f t="shared" si="10"/>
        <v>9692217</v>
      </c>
      <c r="N39" s="13">
        <f t="shared" si="11"/>
        <v>12767917</v>
      </c>
      <c r="O39" s="13">
        <f t="shared" si="11"/>
        <v>12932866</v>
      </c>
      <c r="P39" s="14">
        <f t="shared" si="12"/>
        <v>25700783</v>
      </c>
    </row>
    <row r="40" spans="1:16" x14ac:dyDescent="0.2">
      <c r="A40" s="10" t="s">
        <v>33</v>
      </c>
      <c r="B40" s="13">
        <f>'[1]VINO AMPLIADA NOV 18'!X48+'[1]VINO AMPLIADA NOV 18'!Z48</f>
        <v>2107364</v>
      </c>
      <c r="C40" s="13">
        <f>'[1]VINO AMPLIADA NOV 18'!Y48+'[1]VINO AMPLIADA NOV 18'!AA48</f>
        <v>965582</v>
      </c>
      <c r="D40" s="12">
        <f t="shared" si="7"/>
        <v>3072946</v>
      </c>
      <c r="E40" s="13">
        <f>'[1]VINO AMPLIADA NOV 18'!AB48+'[1]VINO AMPLIADA NOV 18'!AD48</f>
        <v>205403</v>
      </c>
      <c r="F40" s="13">
        <f>'[1]VINO AMPLIADA NOV 18'!AC48+'[1]VINO AMPLIADA NOV 18'!AE48</f>
        <v>59631</v>
      </c>
      <c r="G40" s="12">
        <f t="shared" si="8"/>
        <v>265034</v>
      </c>
      <c r="H40" s="13">
        <f>'[1]VINO AMPLIADA NOV 18'!AF48+'[1]VINO AMPLIADA NOV 18'!AH48</f>
        <v>9802</v>
      </c>
      <c r="I40" s="13">
        <f>'[1]VINO AMPLIADA NOV 18'!AG48+'[1]VINO AMPLIADA NOV 18'!AI48</f>
        <v>1854</v>
      </c>
      <c r="J40" s="12">
        <f t="shared" si="9"/>
        <v>11656</v>
      </c>
      <c r="K40" s="13">
        <f>'[1]VINO AMPLIADA NOV 18'!AJ48+'[1]VINO AMPLIADA NOV 18'!AL48</f>
        <v>97099</v>
      </c>
      <c r="L40" s="13">
        <f>'[1]VINO AMPLIADA NOV 18'!AK48+'[1]VINO AMPLIADA NOV 18'!AM48</f>
        <v>54136</v>
      </c>
      <c r="M40" s="12">
        <f t="shared" si="10"/>
        <v>151235</v>
      </c>
      <c r="N40" s="13">
        <f t="shared" si="11"/>
        <v>2419668</v>
      </c>
      <c r="O40" s="13">
        <f t="shared" si="11"/>
        <v>1081203</v>
      </c>
      <c r="P40" s="14">
        <f t="shared" si="12"/>
        <v>3500871</v>
      </c>
    </row>
    <row r="41" spans="1:16" x14ac:dyDescent="0.2">
      <c r="A41" s="10" t="s">
        <v>34</v>
      </c>
      <c r="B41" s="13">
        <f>'[1]VINO AMPLIADA NOV 18'!X49+'[1]VINO AMPLIADA NOV 18'!Z49</f>
        <v>1213971</v>
      </c>
      <c r="C41" s="13">
        <f>'[1]VINO AMPLIADA NOV 18'!Y49+'[1]VINO AMPLIADA NOV 18'!AA49</f>
        <v>4000134</v>
      </c>
      <c r="D41" s="12">
        <f t="shared" si="7"/>
        <v>5214105</v>
      </c>
      <c r="E41" s="13">
        <f>'[1]VINO AMPLIADA NOV 18'!AB49+'[1]VINO AMPLIADA NOV 18'!AD49</f>
        <v>68377</v>
      </c>
      <c r="F41" s="13">
        <f>'[1]VINO AMPLIADA NOV 18'!AC49+'[1]VINO AMPLIADA NOV 18'!AE49</f>
        <v>32420</v>
      </c>
      <c r="G41" s="12">
        <f t="shared" si="8"/>
        <v>100797</v>
      </c>
      <c r="H41" s="13">
        <f>'[1]VINO AMPLIADA NOV 18'!AF49+'[1]VINO AMPLIADA NOV 18'!AH49</f>
        <v>30495</v>
      </c>
      <c r="I41" s="13">
        <f>'[1]VINO AMPLIADA NOV 18'!AG49+'[1]VINO AMPLIADA NOV 18'!AI49</f>
        <v>53461</v>
      </c>
      <c r="J41" s="12">
        <f t="shared" si="9"/>
        <v>83956</v>
      </c>
      <c r="K41" s="13">
        <f>'[1]VINO AMPLIADA NOV 18'!AJ49+'[1]VINO AMPLIADA NOV 18'!AL49</f>
        <v>167875</v>
      </c>
      <c r="L41" s="13">
        <f>'[1]VINO AMPLIADA NOV 18'!AK49+'[1]VINO AMPLIADA NOV 18'!AM49</f>
        <v>347628</v>
      </c>
      <c r="M41" s="12">
        <f t="shared" si="10"/>
        <v>515503</v>
      </c>
      <c r="N41" s="13">
        <f t="shared" si="11"/>
        <v>1480718</v>
      </c>
      <c r="O41" s="13">
        <f t="shared" si="11"/>
        <v>4433643</v>
      </c>
      <c r="P41" s="14">
        <f t="shared" si="12"/>
        <v>5914361</v>
      </c>
    </row>
    <row r="42" spans="1:16" x14ac:dyDescent="0.2">
      <c r="A42" s="10" t="s">
        <v>4</v>
      </c>
      <c r="B42" s="13">
        <f>'[1]VINO AMPLIADA NOV 18'!X50+'[1]VINO AMPLIADA NOV 18'!Z50</f>
        <v>96131</v>
      </c>
      <c r="C42" s="13">
        <f>'[1]VINO AMPLIADA NOV 18'!Y50+'[1]VINO AMPLIADA NOV 18'!AA50</f>
        <v>95567</v>
      </c>
      <c r="D42" s="12">
        <f t="shared" si="7"/>
        <v>191698</v>
      </c>
      <c r="E42" s="13">
        <f>'[1]VINO AMPLIADA NOV 18'!AB50+'[1]VINO AMPLIADA NOV 18'!AD50</f>
        <v>203183</v>
      </c>
      <c r="F42" s="13">
        <f>'[1]VINO AMPLIADA NOV 18'!AC50+'[1]VINO AMPLIADA NOV 18'!AE50</f>
        <v>253053</v>
      </c>
      <c r="G42" s="12">
        <f t="shared" si="8"/>
        <v>456236</v>
      </c>
      <c r="H42" s="13">
        <f>'[1]VINO AMPLIADA NOV 18'!AF50+'[1]VINO AMPLIADA NOV 18'!AH50</f>
        <v>142957</v>
      </c>
      <c r="I42" s="13">
        <f>'[1]VINO AMPLIADA NOV 18'!AG50+'[1]VINO AMPLIADA NOV 18'!AI50</f>
        <v>213770</v>
      </c>
      <c r="J42" s="12">
        <f t="shared" si="9"/>
        <v>356727</v>
      </c>
      <c r="K42" s="13">
        <f>'[1]VINO AMPLIADA NOV 18'!AJ50+'[1]VINO AMPLIADA NOV 18'!AL50</f>
        <v>647450</v>
      </c>
      <c r="L42" s="13">
        <f>'[1]VINO AMPLIADA NOV 18'!AK50+'[1]VINO AMPLIADA NOV 18'!AM50</f>
        <v>1769917</v>
      </c>
      <c r="M42" s="12">
        <f t="shared" si="10"/>
        <v>2417367</v>
      </c>
      <c r="N42" s="13">
        <f t="shared" si="11"/>
        <v>1089721</v>
      </c>
      <c r="O42" s="13">
        <f t="shared" si="11"/>
        <v>2332307</v>
      </c>
      <c r="P42" s="14">
        <f t="shared" si="12"/>
        <v>3422028</v>
      </c>
    </row>
    <row r="43" spans="1:16" x14ac:dyDescent="0.2">
      <c r="A43" s="10" t="s">
        <v>35</v>
      </c>
      <c r="B43" s="13">
        <f>'[1]VINO AMPLIADA NOV 18'!X51+'[1]VINO AMPLIADA NOV 18'!Z51</f>
        <v>77325</v>
      </c>
      <c r="C43" s="13">
        <f>'[1]VINO AMPLIADA NOV 18'!Y51+'[1]VINO AMPLIADA NOV 18'!AA51</f>
        <v>459368</v>
      </c>
      <c r="D43" s="12">
        <f t="shared" si="7"/>
        <v>536693</v>
      </c>
      <c r="E43" s="13">
        <f>'[1]VINO AMPLIADA NOV 18'!AB51+'[1]VINO AMPLIADA NOV 18'!AD51</f>
        <v>73</v>
      </c>
      <c r="F43" s="13">
        <f>'[1]VINO AMPLIADA NOV 18'!AC51+'[1]VINO AMPLIADA NOV 18'!AE51</f>
        <v>69</v>
      </c>
      <c r="G43" s="12">
        <f t="shared" si="8"/>
        <v>142</v>
      </c>
      <c r="H43" s="13">
        <f>'[1]VINO AMPLIADA NOV 18'!AF51+'[1]VINO AMPLIADA NOV 18'!AH51</f>
        <v>1326</v>
      </c>
      <c r="I43" s="13">
        <f>'[1]VINO AMPLIADA NOV 18'!AG51+'[1]VINO AMPLIADA NOV 18'!AI51</f>
        <v>718</v>
      </c>
      <c r="J43" s="12">
        <f t="shared" si="9"/>
        <v>2044</v>
      </c>
      <c r="K43" s="13">
        <f>'[1]VINO AMPLIADA NOV 18'!AJ51+'[1]VINO AMPLIADA NOV 18'!AL51</f>
        <v>30455</v>
      </c>
      <c r="L43" s="13">
        <f>'[1]VINO AMPLIADA NOV 18'!AK51+'[1]VINO AMPLIADA NOV 18'!AM51</f>
        <v>15848</v>
      </c>
      <c r="M43" s="12">
        <f t="shared" si="10"/>
        <v>46303</v>
      </c>
      <c r="N43" s="13">
        <f t="shared" si="11"/>
        <v>109179</v>
      </c>
      <c r="O43" s="13">
        <f t="shared" si="11"/>
        <v>476003</v>
      </c>
      <c r="P43" s="14">
        <f t="shared" si="12"/>
        <v>585182</v>
      </c>
    </row>
    <row r="44" spans="1:16" x14ac:dyDescent="0.2">
      <c r="A44" s="10" t="s">
        <v>36</v>
      </c>
      <c r="B44" s="13">
        <f>'[1]VINO AMPLIADA NOV 18'!X52+'[1]VINO AMPLIADA NOV 18'!Z52</f>
        <v>49595</v>
      </c>
      <c r="C44" s="13">
        <f>'[1]VINO AMPLIADA NOV 18'!Y52+'[1]VINO AMPLIADA NOV 18'!AA52</f>
        <v>8896</v>
      </c>
      <c r="D44" s="12">
        <f t="shared" si="7"/>
        <v>58491</v>
      </c>
      <c r="E44" s="13">
        <f>'[1]VINO AMPLIADA NOV 18'!AB52+'[1]VINO AMPLIADA NOV 18'!AD52</f>
        <v>0</v>
      </c>
      <c r="F44" s="13">
        <f>'[1]VINO AMPLIADA NOV 18'!AC52+'[1]VINO AMPLIADA NOV 18'!AE52</f>
        <v>0</v>
      </c>
      <c r="G44" s="12">
        <f t="shared" si="8"/>
        <v>0</v>
      </c>
      <c r="H44" s="13">
        <f>'[1]VINO AMPLIADA NOV 18'!AF52+'[1]VINO AMPLIADA NOV 18'!AH52</f>
        <v>1246</v>
      </c>
      <c r="I44" s="13">
        <f>'[1]VINO AMPLIADA NOV 18'!AG52+'[1]VINO AMPLIADA NOV 18'!AI52</f>
        <v>0</v>
      </c>
      <c r="J44" s="12">
        <f t="shared" si="9"/>
        <v>1246</v>
      </c>
      <c r="K44" s="13">
        <f>'[1]VINO AMPLIADA NOV 18'!AJ52+'[1]VINO AMPLIADA NOV 18'!AL52</f>
        <v>30884</v>
      </c>
      <c r="L44" s="13">
        <f>'[1]VINO AMPLIADA NOV 18'!AK52+'[1]VINO AMPLIADA NOV 18'!AM52</f>
        <v>32209</v>
      </c>
      <c r="M44" s="12">
        <f t="shared" si="10"/>
        <v>63093</v>
      </c>
      <c r="N44" s="13">
        <f t="shared" si="11"/>
        <v>81725</v>
      </c>
      <c r="O44" s="13">
        <f t="shared" si="11"/>
        <v>41105</v>
      </c>
      <c r="P44" s="14">
        <f t="shared" si="12"/>
        <v>122830</v>
      </c>
    </row>
    <row r="45" spans="1:16" x14ac:dyDescent="0.2">
      <c r="A45" s="10" t="s">
        <v>2</v>
      </c>
      <c r="B45" s="13">
        <f>'[1]VINO AMPLIADA NOV 18'!X53+'[1]VINO AMPLIADA NOV 18'!Z53</f>
        <v>716076</v>
      </c>
      <c r="C45" s="13">
        <f>'[1]VINO AMPLIADA NOV 18'!Y53+'[1]VINO AMPLIADA NOV 18'!AA53</f>
        <v>29149</v>
      </c>
      <c r="D45" s="12">
        <f t="shared" si="7"/>
        <v>745225</v>
      </c>
      <c r="E45" s="13">
        <f>'[1]VINO AMPLIADA NOV 18'!AB53+'[1]VINO AMPLIADA NOV 18'!AD53</f>
        <v>19943</v>
      </c>
      <c r="F45" s="13">
        <f>'[1]VINO AMPLIADA NOV 18'!AC53+'[1]VINO AMPLIADA NOV 18'!AE53</f>
        <v>948</v>
      </c>
      <c r="G45" s="12">
        <f t="shared" si="8"/>
        <v>20891</v>
      </c>
      <c r="H45" s="13">
        <f>'[1]VINO AMPLIADA NOV 18'!AF53+'[1]VINO AMPLIADA NOV 18'!AH53</f>
        <v>161682</v>
      </c>
      <c r="I45" s="13">
        <f>'[1]VINO AMPLIADA NOV 18'!AG53+'[1]VINO AMPLIADA NOV 18'!AI53</f>
        <v>12324</v>
      </c>
      <c r="J45" s="12">
        <f t="shared" si="9"/>
        <v>174006</v>
      </c>
      <c r="K45" s="13">
        <f>'[1]VINO AMPLIADA NOV 18'!AJ53+'[1]VINO AMPLIADA NOV 18'!AL53</f>
        <v>255666</v>
      </c>
      <c r="L45" s="13">
        <f>'[1]VINO AMPLIADA NOV 18'!AK53+'[1]VINO AMPLIADA NOV 18'!AM53</f>
        <v>25703</v>
      </c>
      <c r="M45" s="12">
        <f t="shared" si="10"/>
        <v>281369</v>
      </c>
      <c r="N45" s="13">
        <f t="shared" si="11"/>
        <v>1153367</v>
      </c>
      <c r="O45" s="13">
        <f t="shared" si="11"/>
        <v>68124</v>
      </c>
      <c r="P45" s="14">
        <f t="shared" si="12"/>
        <v>1221491</v>
      </c>
    </row>
    <row r="46" spans="1:16" x14ac:dyDescent="0.2">
      <c r="A46" s="10" t="s">
        <v>1</v>
      </c>
      <c r="B46" s="13">
        <f>'[1]VINO AMPLIADA NOV 18'!X54+'[1]VINO AMPLIADA NOV 18'!Z54</f>
        <v>1268152</v>
      </c>
      <c r="C46" s="13">
        <f>'[1]VINO AMPLIADA NOV 18'!Y54+'[1]VINO AMPLIADA NOV 18'!AA54</f>
        <v>121083</v>
      </c>
      <c r="D46" s="12">
        <f t="shared" si="7"/>
        <v>1389235</v>
      </c>
      <c r="E46" s="13">
        <f>'[1]VINO AMPLIADA NOV 18'!AB54+'[1]VINO AMPLIADA NOV 18'!AD54</f>
        <v>29391</v>
      </c>
      <c r="F46" s="13">
        <f>'[1]VINO AMPLIADA NOV 18'!AC54+'[1]VINO AMPLIADA NOV 18'!AE54</f>
        <v>595</v>
      </c>
      <c r="G46" s="12">
        <f t="shared" si="8"/>
        <v>29986</v>
      </c>
      <c r="H46" s="13">
        <f>'[1]VINO AMPLIADA NOV 18'!AF54+'[1]VINO AMPLIADA NOV 18'!AH54</f>
        <v>70394</v>
      </c>
      <c r="I46" s="13">
        <f>'[1]VINO AMPLIADA NOV 18'!AG54+'[1]VINO AMPLIADA NOV 18'!AI54</f>
        <v>3591</v>
      </c>
      <c r="J46" s="12">
        <f t="shared" si="9"/>
        <v>73985</v>
      </c>
      <c r="K46" s="13">
        <f>'[1]VINO AMPLIADA NOV 18'!AJ54+'[1]VINO AMPLIADA NOV 18'!AL54</f>
        <v>35009</v>
      </c>
      <c r="L46" s="13">
        <f>'[1]VINO AMPLIADA NOV 18'!AK54+'[1]VINO AMPLIADA NOV 18'!AM54</f>
        <v>3829</v>
      </c>
      <c r="M46" s="12">
        <f t="shared" si="10"/>
        <v>38838</v>
      </c>
      <c r="N46" s="13">
        <f t="shared" si="11"/>
        <v>1402946</v>
      </c>
      <c r="O46" s="13">
        <f t="shared" si="11"/>
        <v>129098</v>
      </c>
      <c r="P46" s="14">
        <f t="shared" si="12"/>
        <v>1532044</v>
      </c>
    </row>
    <row r="47" spans="1:16" x14ac:dyDescent="0.2">
      <c r="A47" s="10" t="s">
        <v>7</v>
      </c>
      <c r="B47" s="13">
        <f>'[1]VINO AMPLIADA NOV 18'!X55+'[1]VINO AMPLIADA NOV 18'!Z55</f>
        <v>2313734</v>
      </c>
      <c r="C47" s="13">
        <f>'[1]VINO AMPLIADA NOV 18'!Y55+'[1]VINO AMPLIADA NOV 18'!AA55</f>
        <v>114876</v>
      </c>
      <c r="D47" s="12">
        <f t="shared" si="7"/>
        <v>2428610</v>
      </c>
      <c r="E47" s="13">
        <f>'[1]VINO AMPLIADA NOV 18'!AB55+'[1]VINO AMPLIADA NOV 18'!AD55</f>
        <v>45472</v>
      </c>
      <c r="F47" s="13">
        <f>'[1]VINO AMPLIADA NOV 18'!AC55+'[1]VINO AMPLIADA NOV 18'!AE55</f>
        <v>6648</v>
      </c>
      <c r="G47" s="12">
        <f t="shared" si="8"/>
        <v>52120</v>
      </c>
      <c r="H47" s="13">
        <f>'[1]VINO AMPLIADA NOV 18'!AF55+'[1]VINO AMPLIADA NOV 18'!AH55</f>
        <v>9784</v>
      </c>
      <c r="I47" s="13">
        <f>'[1]VINO AMPLIADA NOV 18'!AG55+'[1]VINO AMPLIADA NOV 18'!AI55</f>
        <v>1166</v>
      </c>
      <c r="J47" s="12">
        <f t="shared" si="9"/>
        <v>10950</v>
      </c>
      <c r="K47" s="13">
        <f>'[1]VINO AMPLIADA NOV 18'!AJ55+'[1]VINO AMPLIADA NOV 18'!AL55</f>
        <v>12954</v>
      </c>
      <c r="L47" s="13">
        <f>'[1]VINO AMPLIADA NOV 18'!AK55+'[1]VINO AMPLIADA NOV 18'!AM55</f>
        <v>743</v>
      </c>
      <c r="M47" s="12">
        <f t="shared" si="10"/>
        <v>13697</v>
      </c>
      <c r="N47" s="13">
        <f t="shared" si="11"/>
        <v>2381944</v>
      </c>
      <c r="O47" s="13">
        <f t="shared" si="11"/>
        <v>123433</v>
      </c>
      <c r="P47" s="14">
        <f t="shared" si="12"/>
        <v>2505377</v>
      </c>
    </row>
    <row r="48" spans="1:16" x14ac:dyDescent="0.2">
      <c r="A48" s="10" t="s">
        <v>38</v>
      </c>
      <c r="B48" s="13">
        <f>'[1]VINO AMPLIADA NOV 18'!X56+'[1]VINO AMPLIADA NOV 18'!Z56</f>
        <v>5430388</v>
      </c>
      <c r="C48" s="13">
        <f>'[1]VINO AMPLIADA NOV 18'!Y56+'[1]VINO AMPLIADA NOV 18'!AA56</f>
        <v>281186</v>
      </c>
      <c r="D48" s="12">
        <f t="shared" si="7"/>
        <v>5711574</v>
      </c>
      <c r="E48" s="13">
        <f>'[1]VINO AMPLIADA NOV 18'!AB56+'[1]VINO AMPLIADA NOV 18'!AD56</f>
        <v>55215</v>
      </c>
      <c r="F48" s="13">
        <f>'[1]VINO AMPLIADA NOV 18'!AC56+'[1]VINO AMPLIADA NOV 18'!AE56</f>
        <v>4846</v>
      </c>
      <c r="G48" s="12">
        <f t="shared" si="8"/>
        <v>60061</v>
      </c>
      <c r="H48" s="13">
        <f>'[1]VINO AMPLIADA NOV 18'!AF56+'[1]VINO AMPLIADA NOV 18'!AH56</f>
        <v>8656</v>
      </c>
      <c r="I48" s="13">
        <f>'[1]VINO AMPLIADA NOV 18'!AG56+'[1]VINO AMPLIADA NOV 18'!AI56</f>
        <v>1285</v>
      </c>
      <c r="J48" s="12">
        <f t="shared" si="9"/>
        <v>9941</v>
      </c>
      <c r="K48" s="13">
        <f>'[1]VINO AMPLIADA NOV 18'!AJ56+'[1]VINO AMPLIADA NOV 18'!AL56</f>
        <v>74290</v>
      </c>
      <c r="L48" s="13">
        <f>'[1]VINO AMPLIADA NOV 18'!AK56+'[1]VINO AMPLIADA NOV 18'!AM56</f>
        <v>7779</v>
      </c>
      <c r="M48" s="12">
        <f t="shared" si="10"/>
        <v>82069</v>
      </c>
      <c r="N48" s="13">
        <f t="shared" si="11"/>
        <v>5568549</v>
      </c>
      <c r="O48" s="13">
        <f t="shared" si="11"/>
        <v>295096</v>
      </c>
      <c r="P48" s="14">
        <f t="shared" si="12"/>
        <v>5863645</v>
      </c>
    </row>
    <row r="49" spans="1:24" ht="13.5" thickBot="1" x14ac:dyDescent="0.25">
      <c r="A49" s="10" t="s">
        <v>37</v>
      </c>
      <c r="B49" s="15">
        <f>'[1]VINO AMPLIADA NOV 18'!X57+'[1]VINO AMPLIADA NOV 18'!Z57</f>
        <v>1375588</v>
      </c>
      <c r="C49" s="15">
        <f>'[1]VINO AMPLIADA NOV 18'!Y57+'[1]VINO AMPLIADA NOV 18'!AA57</f>
        <v>565980</v>
      </c>
      <c r="D49" s="12">
        <f>B49+C49</f>
        <v>1941568</v>
      </c>
      <c r="E49" s="15">
        <f>'[1]VINO AMPLIADA NOV 18'!AB57+'[1]VINO AMPLIADA NOV 18'!AD57</f>
        <v>14120</v>
      </c>
      <c r="F49" s="15">
        <f>'[1]VINO AMPLIADA NOV 18'!AC57+'[1]VINO AMPLIADA NOV 18'!AE57</f>
        <v>2853</v>
      </c>
      <c r="G49" s="12">
        <f t="shared" si="8"/>
        <v>16973</v>
      </c>
      <c r="H49" s="15">
        <f>'[1]VINO AMPLIADA NOV 18'!AF57+'[1]VINO AMPLIADA NOV 18'!AH57</f>
        <v>263686</v>
      </c>
      <c r="I49" s="15">
        <f>'[1]VINO AMPLIADA NOV 18'!AG57+'[1]VINO AMPLIADA NOV 18'!AI57</f>
        <v>125496</v>
      </c>
      <c r="J49" s="12">
        <f t="shared" si="9"/>
        <v>389182</v>
      </c>
      <c r="K49" s="15">
        <f>'[1]VINO AMPLIADA NOV 18'!AJ57+'[1]VINO AMPLIADA NOV 18'!AL57</f>
        <v>420148</v>
      </c>
      <c r="L49" s="15">
        <f>'[1]VINO AMPLIADA NOV 18'!AK57+'[1]VINO AMPLIADA NOV 18'!AM57</f>
        <v>150480</v>
      </c>
      <c r="M49" s="12">
        <f t="shared" si="10"/>
        <v>570628</v>
      </c>
      <c r="N49" s="15">
        <f t="shared" si="11"/>
        <v>2073542</v>
      </c>
      <c r="O49" s="15">
        <f t="shared" si="11"/>
        <v>844809</v>
      </c>
      <c r="P49" s="16">
        <f t="shared" si="12"/>
        <v>2918351</v>
      </c>
    </row>
    <row r="50" spans="1:24" ht="13.5" thickBot="1" x14ac:dyDescent="0.25">
      <c r="A50" s="17" t="s">
        <v>39</v>
      </c>
      <c r="B50" s="18">
        <f>SUM(B33:B49)</f>
        <v>19624639</v>
      </c>
      <c r="C50" s="19">
        <f t="shared" ref="C50:N50" si="13">SUM(C33:C49)</f>
        <v>10208602</v>
      </c>
      <c r="D50" s="20">
        <f t="shared" si="13"/>
        <v>29833241</v>
      </c>
      <c r="E50" s="18">
        <f t="shared" si="13"/>
        <v>3433170</v>
      </c>
      <c r="F50" s="19">
        <f t="shared" si="13"/>
        <v>1974467</v>
      </c>
      <c r="G50" s="20">
        <f t="shared" si="13"/>
        <v>5407637</v>
      </c>
      <c r="H50" s="18">
        <f t="shared" si="13"/>
        <v>3230031</v>
      </c>
      <c r="I50" s="19">
        <f t="shared" si="13"/>
        <v>5587676</v>
      </c>
      <c r="J50" s="20">
        <f t="shared" si="13"/>
        <v>8817707</v>
      </c>
      <c r="K50" s="18">
        <f t="shared" si="13"/>
        <v>6186004</v>
      </c>
      <c r="L50" s="19">
        <f t="shared" si="13"/>
        <v>8422780</v>
      </c>
      <c r="M50" s="20">
        <f t="shared" si="13"/>
        <v>14608784</v>
      </c>
      <c r="N50" s="18">
        <f t="shared" si="13"/>
        <v>32473844</v>
      </c>
      <c r="O50" s="19">
        <f>SUM(O33:O49)</f>
        <v>26193525</v>
      </c>
      <c r="P50" s="20">
        <f>SUM(P33:P49)</f>
        <v>58667369</v>
      </c>
    </row>
    <row r="51" spans="1:24" x14ac:dyDescent="0.2">
      <c r="A51" s="5" t="s">
        <v>81</v>
      </c>
    </row>
    <row r="52" spans="1:24" ht="12.75" customHeight="1" x14ac:dyDescent="0.2"/>
    <row r="53" spans="1:24" ht="13.5" thickBot="1" x14ac:dyDescent="0.25"/>
    <row r="54" spans="1:24" ht="36" customHeight="1" thickBot="1" x14ac:dyDescent="0.25">
      <c r="A54" s="114" t="s">
        <v>107</v>
      </c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6"/>
      <c r="Q54" s="1"/>
      <c r="R54" s="1"/>
      <c r="S54" s="1"/>
      <c r="T54" s="1"/>
      <c r="U54" s="1"/>
      <c r="V54" s="1"/>
      <c r="W54" s="1"/>
      <c r="X54" s="1"/>
    </row>
    <row r="55" spans="1:24" ht="13.5" thickBot="1" x14ac:dyDescent="0.25"/>
    <row r="56" spans="1:24" x14ac:dyDescent="0.2">
      <c r="A56" s="131" t="s">
        <v>21</v>
      </c>
      <c r="B56" s="134" t="s">
        <v>26</v>
      </c>
      <c r="C56" s="135"/>
      <c r="D56" s="147"/>
      <c r="E56" s="134" t="s">
        <v>27</v>
      </c>
      <c r="F56" s="135"/>
      <c r="G56" s="147"/>
      <c r="H56" s="134" t="s">
        <v>28</v>
      </c>
      <c r="I56" s="135"/>
      <c r="J56" s="147"/>
      <c r="K56" s="134" t="s">
        <v>29</v>
      </c>
      <c r="L56" s="135"/>
      <c r="M56" s="147"/>
      <c r="N56" s="134" t="s">
        <v>30</v>
      </c>
      <c r="O56" s="135"/>
      <c r="P56" s="147"/>
    </row>
    <row r="57" spans="1:24" x14ac:dyDescent="0.2">
      <c r="A57" s="132"/>
      <c r="B57" s="136"/>
      <c r="C57" s="137"/>
      <c r="D57" s="148"/>
      <c r="E57" s="136"/>
      <c r="F57" s="137"/>
      <c r="G57" s="148"/>
      <c r="H57" s="136"/>
      <c r="I57" s="137"/>
      <c r="J57" s="148"/>
      <c r="K57" s="136"/>
      <c r="L57" s="137"/>
      <c r="M57" s="148"/>
      <c r="N57" s="136"/>
      <c r="O57" s="137"/>
      <c r="P57" s="148"/>
    </row>
    <row r="58" spans="1:24" ht="13.5" thickBot="1" x14ac:dyDescent="0.25">
      <c r="A58" s="133"/>
      <c r="B58" s="8" t="s">
        <v>31</v>
      </c>
      <c r="C58" s="9" t="s">
        <v>23</v>
      </c>
      <c r="D58" s="7" t="s">
        <v>32</v>
      </c>
      <c r="E58" s="8" t="s">
        <v>31</v>
      </c>
      <c r="F58" s="9" t="s">
        <v>23</v>
      </c>
      <c r="G58" s="7" t="s">
        <v>32</v>
      </c>
      <c r="H58" s="8" t="s">
        <v>31</v>
      </c>
      <c r="I58" s="9" t="s">
        <v>23</v>
      </c>
      <c r="J58" s="7" t="s">
        <v>32</v>
      </c>
      <c r="K58" s="8" t="s">
        <v>31</v>
      </c>
      <c r="L58" s="9" t="s">
        <v>23</v>
      </c>
      <c r="M58" s="7" t="s">
        <v>32</v>
      </c>
      <c r="N58" s="8" t="s">
        <v>31</v>
      </c>
      <c r="O58" s="9" t="s">
        <v>23</v>
      </c>
      <c r="P58" s="7" t="s">
        <v>32</v>
      </c>
    </row>
    <row r="59" spans="1:24" x14ac:dyDescent="0.2">
      <c r="A59" s="10" t="s">
        <v>11</v>
      </c>
      <c r="B59" s="11">
        <f>'[1]VINO AMPLIADA NOV 18'!X99+'[1]VINO AMPLIADA NOV 18'!Z99</f>
        <v>18737</v>
      </c>
      <c r="C59" s="11">
        <f>'[1]VINO AMPLIADA NOV 18'!Y99+'[1]VINO AMPLIADA NOV 18'!AA99</f>
        <v>38540</v>
      </c>
      <c r="D59" s="12">
        <f>B59+C59</f>
        <v>57277</v>
      </c>
      <c r="E59" s="11">
        <f>'[1]VINO AMPLIADA NOV 18'!AB99+'[1]VINO AMPLIADA NOV 18'!AD99</f>
        <v>14696</v>
      </c>
      <c r="F59" s="11">
        <f>'[1]VINO AMPLIADA NOV 18'!AC99+'[1]VINO AMPLIADA NOV 18'!AE99</f>
        <v>11143</v>
      </c>
      <c r="G59" s="12">
        <f>E59+F59</f>
        <v>25839</v>
      </c>
      <c r="H59" s="11">
        <f>'[1]VINO AMPLIADA NOV 18'!AF99+'[1]VINO AMPLIADA NOV 18'!AH99</f>
        <v>3438</v>
      </c>
      <c r="I59" s="11">
        <f>'[1]VINO AMPLIADA NOV 18'!AG99+'[1]VINO AMPLIADA NOV 18'!AI99</f>
        <v>3327</v>
      </c>
      <c r="J59" s="12">
        <f>H59+I59</f>
        <v>6765</v>
      </c>
      <c r="K59" s="11">
        <f>'[1]VINO AMPLIADA NOV 18'!AJ99+'[1]VINO AMPLIADA NOV 18'!AL99</f>
        <v>9795</v>
      </c>
      <c r="L59" s="11">
        <f>'[1]VINO AMPLIADA NOV 18'!AK99+'[1]VINO AMPLIADA NOV 18'!AM99</f>
        <v>11697</v>
      </c>
      <c r="M59" s="12">
        <f>K59+L59</f>
        <v>21492</v>
      </c>
      <c r="N59" s="11">
        <f>B59+E59+H59+K59</f>
        <v>46666</v>
      </c>
      <c r="O59" s="11">
        <f>C59+F59+I59+L59</f>
        <v>64707</v>
      </c>
      <c r="P59" s="12">
        <f>N59+O59</f>
        <v>111373</v>
      </c>
    </row>
    <row r="60" spans="1:24" x14ac:dyDescent="0.2">
      <c r="A60" s="10" t="s">
        <v>10</v>
      </c>
      <c r="B60" s="11">
        <f>'[1]VINO AMPLIADA NOV 18'!X100+'[1]VINO AMPLIADA NOV 18'!Z100</f>
        <v>31768</v>
      </c>
      <c r="C60" s="13">
        <f>'[1]VINO AMPLIADA NOV 18'!Y100+'[1]VINO AMPLIADA NOV 18'!AA100</f>
        <v>1865</v>
      </c>
      <c r="D60" s="12">
        <f t="shared" ref="D60:D74" si="14">B60+C60</f>
        <v>33633</v>
      </c>
      <c r="E60" s="13">
        <f>'[1]VINO AMPLIADA NOV 18'!AB100+'[1]VINO AMPLIADA NOV 18'!AD100</f>
        <v>5484</v>
      </c>
      <c r="F60" s="13">
        <f>'[1]VINO AMPLIADA NOV 18'!AC100+'[1]VINO AMPLIADA NOV 18'!AE100</f>
        <v>411</v>
      </c>
      <c r="G60" s="12">
        <f t="shared" ref="G60:G74" si="15">E60+F60</f>
        <v>5895</v>
      </c>
      <c r="H60" s="13">
        <f>'[1]VINO AMPLIADA NOV 18'!AF100+'[1]VINO AMPLIADA NOV 18'!AH100</f>
        <v>6361</v>
      </c>
      <c r="I60" s="13">
        <f>'[1]VINO AMPLIADA NOV 18'!AG100+'[1]VINO AMPLIADA NOV 18'!AI100</f>
        <v>501</v>
      </c>
      <c r="J60" s="12">
        <f t="shared" ref="J60:J75" si="16">H60+I60</f>
        <v>6862</v>
      </c>
      <c r="K60" s="13">
        <f>'[1]VINO AMPLIADA NOV 18'!AJ100+'[1]VINO AMPLIADA NOV 18'!AL100</f>
        <v>8970</v>
      </c>
      <c r="L60" s="13">
        <f>'[1]VINO AMPLIADA NOV 18'!AK100+'[1]VINO AMPLIADA NOV 18'!AM100</f>
        <v>1618</v>
      </c>
      <c r="M60" s="12">
        <f t="shared" ref="M60:M74" si="17">K60+L60</f>
        <v>10588</v>
      </c>
      <c r="N60" s="13">
        <f t="shared" ref="N60:O75" si="18">B60+E60+H60+K60</f>
        <v>52583</v>
      </c>
      <c r="O60" s="13">
        <f t="shared" si="18"/>
        <v>4395</v>
      </c>
      <c r="P60" s="14">
        <f t="shared" ref="P60:P75" si="19">N60+O60</f>
        <v>56978</v>
      </c>
    </row>
    <row r="61" spans="1:24" x14ac:dyDescent="0.2">
      <c r="A61" s="10" t="s">
        <v>13</v>
      </c>
      <c r="B61" s="11">
        <f>'[1]VINO AMPLIADA NOV 18'!X101+'[1]VINO AMPLIADA NOV 18'!Z101</f>
        <v>690</v>
      </c>
      <c r="C61" s="13">
        <f>'[1]VINO AMPLIADA NOV 18'!Y101+'[1]VINO AMPLIADA NOV 18'!AA101</f>
        <v>263</v>
      </c>
      <c r="D61" s="12">
        <f t="shared" si="14"/>
        <v>953</v>
      </c>
      <c r="E61" s="13">
        <f>'[1]VINO AMPLIADA NOV 18'!AB101+'[1]VINO AMPLIADA NOV 18'!AD101</f>
        <v>0</v>
      </c>
      <c r="F61" s="13">
        <f>'[1]VINO AMPLIADA NOV 18'!AC101+'[1]VINO AMPLIADA NOV 18'!AE101</f>
        <v>0</v>
      </c>
      <c r="G61" s="12">
        <f t="shared" si="15"/>
        <v>0</v>
      </c>
      <c r="H61" s="13">
        <f>'[1]VINO AMPLIADA NOV 18'!AF101+'[1]VINO AMPLIADA NOV 18'!AH101</f>
        <v>0</v>
      </c>
      <c r="I61" s="13">
        <f>'[1]VINO AMPLIADA NOV 18'!AG101+'[1]VINO AMPLIADA NOV 18'!AI101</f>
        <v>0</v>
      </c>
      <c r="J61" s="12">
        <f t="shared" si="16"/>
        <v>0</v>
      </c>
      <c r="K61" s="13">
        <f>'[1]VINO AMPLIADA NOV 18'!AJ101+'[1]VINO AMPLIADA NOV 18'!AL101</f>
        <v>2255</v>
      </c>
      <c r="L61" s="13">
        <f>'[1]VINO AMPLIADA NOV 18'!AK101+'[1]VINO AMPLIADA NOV 18'!AM101</f>
        <v>105</v>
      </c>
      <c r="M61" s="12">
        <f t="shared" si="17"/>
        <v>2360</v>
      </c>
      <c r="N61" s="13">
        <f t="shared" si="18"/>
        <v>2945</v>
      </c>
      <c r="O61" s="13">
        <f t="shared" si="18"/>
        <v>368</v>
      </c>
      <c r="P61" s="14">
        <f t="shared" si="19"/>
        <v>3313</v>
      </c>
    </row>
    <row r="62" spans="1:24" x14ac:dyDescent="0.2">
      <c r="A62" s="10" t="s">
        <v>16</v>
      </c>
      <c r="B62" s="13">
        <f>'[1]VINO AMPLIADA NOV 18'!X102+'[1]VINO AMPLIADA NOV 18'!Z102</f>
        <v>9098</v>
      </c>
      <c r="C62" s="13">
        <f>'[1]VINO AMPLIADA NOV 18'!Y102+'[1]VINO AMPLIADA NOV 18'!AA102</f>
        <v>2005</v>
      </c>
      <c r="D62" s="12">
        <f t="shared" si="14"/>
        <v>11103</v>
      </c>
      <c r="E62" s="13">
        <f>'[1]VINO AMPLIADA NOV 18'!AB102+'[1]VINO AMPLIADA NOV 18'!AD102</f>
        <v>19338</v>
      </c>
      <c r="F62" s="13">
        <f>'[1]VINO AMPLIADA NOV 18'!AC102+'[1]VINO AMPLIADA NOV 18'!AE102</f>
        <v>4857</v>
      </c>
      <c r="G62" s="12">
        <f t="shared" si="15"/>
        <v>24195</v>
      </c>
      <c r="H62" s="13">
        <f>'[1]VINO AMPLIADA NOV 18'!AF102+'[1]VINO AMPLIADA NOV 18'!AH102</f>
        <v>98</v>
      </c>
      <c r="I62" s="13">
        <f>'[1]VINO AMPLIADA NOV 18'!AG102+'[1]VINO AMPLIADA NOV 18'!AI102</f>
        <v>84</v>
      </c>
      <c r="J62" s="12">
        <f t="shared" si="16"/>
        <v>182</v>
      </c>
      <c r="K62" s="13">
        <f>'[1]VINO AMPLIADA NOV 18'!AJ102+'[1]VINO AMPLIADA NOV 18'!AL102</f>
        <v>627</v>
      </c>
      <c r="L62" s="13">
        <f>'[1]VINO AMPLIADA NOV 18'!AK102+'[1]VINO AMPLIADA NOV 18'!AM102</f>
        <v>143</v>
      </c>
      <c r="M62" s="12">
        <f t="shared" si="17"/>
        <v>770</v>
      </c>
      <c r="N62" s="13">
        <f t="shared" si="18"/>
        <v>29161</v>
      </c>
      <c r="O62" s="13">
        <f t="shared" si="18"/>
        <v>7089</v>
      </c>
      <c r="P62" s="14">
        <f t="shared" si="19"/>
        <v>36250</v>
      </c>
    </row>
    <row r="63" spans="1:24" x14ac:dyDescent="0.2">
      <c r="A63" s="10" t="s">
        <v>15</v>
      </c>
      <c r="B63" s="13">
        <f>'[1]VINO AMPLIADA NOV 18'!X103+'[1]VINO AMPLIADA NOV 18'!Z103</f>
        <v>18220</v>
      </c>
      <c r="C63" s="13">
        <f>'[1]VINO AMPLIADA NOV 18'!Y103+'[1]VINO AMPLIADA NOV 18'!AA103</f>
        <v>14713</v>
      </c>
      <c r="D63" s="12">
        <f t="shared" si="14"/>
        <v>32933</v>
      </c>
      <c r="E63" s="13">
        <f>'[1]VINO AMPLIADA NOV 18'!AB103+'[1]VINO AMPLIADA NOV 18'!AD103</f>
        <v>33</v>
      </c>
      <c r="F63" s="13">
        <f>'[1]VINO AMPLIADA NOV 18'!AC103+'[1]VINO AMPLIADA NOV 18'!AE103</f>
        <v>130</v>
      </c>
      <c r="G63" s="12">
        <f t="shared" si="15"/>
        <v>163</v>
      </c>
      <c r="H63" s="13">
        <f>'[1]VINO AMPLIADA NOV 18'!AF103+'[1]VINO AMPLIADA NOV 18'!AH103</f>
        <v>14</v>
      </c>
      <c r="I63" s="13">
        <f>'[1]VINO AMPLIADA NOV 18'!AG103+'[1]VINO AMPLIADA NOV 18'!AI103</f>
        <v>20</v>
      </c>
      <c r="J63" s="12">
        <f t="shared" si="16"/>
        <v>34</v>
      </c>
      <c r="K63" s="13">
        <f>'[1]VINO AMPLIADA NOV 18'!AJ103+'[1]VINO AMPLIADA NOV 18'!AL103</f>
        <v>747</v>
      </c>
      <c r="L63" s="13">
        <f>'[1]VINO AMPLIADA NOV 18'!AK103+'[1]VINO AMPLIADA NOV 18'!AM103</f>
        <v>321</v>
      </c>
      <c r="M63" s="12">
        <f t="shared" si="17"/>
        <v>1068</v>
      </c>
      <c r="N63" s="13">
        <f t="shared" si="18"/>
        <v>19014</v>
      </c>
      <c r="O63" s="13">
        <f t="shared" si="18"/>
        <v>15184</v>
      </c>
      <c r="P63" s="14">
        <f t="shared" si="19"/>
        <v>34198</v>
      </c>
    </row>
    <row r="64" spans="1:24" x14ac:dyDescent="0.2">
      <c r="A64" s="10" t="s">
        <v>14</v>
      </c>
      <c r="B64" s="13">
        <f>'[1]VINO AMPLIADA NOV 18'!X104+'[1]VINO AMPLIADA NOV 18'!Z104</f>
        <v>0</v>
      </c>
      <c r="C64" s="13">
        <f>'[1]VINO AMPLIADA NOV 18'!Y104+'[1]VINO AMPLIADA NOV 18'!AA104</f>
        <v>0</v>
      </c>
      <c r="D64" s="12">
        <f t="shared" si="14"/>
        <v>0</v>
      </c>
      <c r="E64" s="13">
        <f>'[1]VINO AMPLIADA NOV 18'!AB104+'[1]VINO AMPLIADA NOV 18'!AD104</f>
        <v>68</v>
      </c>
      <c r="F64" s="13">
        <f>'[1]VINO AMPLIADA NOV 18'!AC104+'[1]VINO AMPLIADA NOV 18'!AE104</f>
        <v>294</v>
      </c>
      <c r="G64" s="12">
        <f t="shared" si="15"/>
        <v>362</v>
      </c>
      <c r="H64" s="13">
        <f>'[1]VINO AMPLIADA NOV 18'!AF104+'[1]VINO AMPLIADA NOV 18'!AH104</f>
        <v>62</v>
      </c>
      <c r="I64" s="13">
        <f>'[1]VINO AMPLIADA NOV 18'!AG104+'[1]VINO AMPLIADA NOV 18'!AI104</f>
        <v>15</v>
      </c>
      <c r="J64" s="12">
        <f t="shared" si="16"/>
        <v>77</v>
      </c>
      <c r="K64" s="13">
        <f>'[1]VINO AMPLIADA NOV 18'!AJ104+'[1]VINO AMPLIADA NOV 18'!AL104</f>
        <v>445</v>
      </c>
      <c r="L64" s="13">
        <f>'[1]VINO AMPLIADA NOV 18'!AK104+'[1]VINO AMPLIADA NOV 18'!AM104</f>
        <v>71</v>
      </c>
      <c r="M64" s="12">
        <f t="shared" si="17"/>
        <v>516</v>
      </c>
      <c r="N64" s="13">
        <f t="shared" si="18"/>
        <v>575</v>
      </c>
      <c r="O64" s="13">
        <f t="shared" si="18"/>
        <v>380</v>
      </c>
      <c r="P64" s="14">
        <f t="shared" si="19"/>
        <v>955</v>
      </c>
    </row>
    <row r="65" spans="1:24" x14ac:dyDescent="0.2">
      <c r="A65" s="10" t="s">
        <v>5</v>
      </c>
      <c r="B65" s="13">
        <f>'[1]VINO AMPLIADA NOV 18'!X105+'[1]VINO AMPLIADA NOV 18'!Z105</f>
        <v>35517</v>
      </c>
      <c r="C65" s="13">
        <f>'[1]VINO AMPLIADA NOV 18'!Y105+'[1]VINO AMPLIADA NOV 18'!AA105</f>
        <v>2727</v>
      </c>
      <c r="D65" s="12">
        <f t="shared" si="14"/>
        <v>38244</v>
      </c>
      <c r="E65" s="13">
        <f>'[1]VINO AMPLIADA NOV 18'!AB105+'[1]VINO AMPLIADA NOV 18'!AD105</f>
        <v>27145</v>
      </c>
      <c r="F65" s="13">
        <f>'[1]VINO AMPLIADA NOV 18'!AC105+'[1]VINO AMPLIADA NOV 18'!AE105</f>
        <v>2843</v>
      </c>
      <c r="G65" s="12">
        <f t="shared" si="15"/>
        <v>29988</v>
      </c>
      <c r="H65" s="13">
        <f>'[1]VINO AMPLIADA NOV 18'!AF105+'[1]VINO AMPLIADA NOV 18'!AH105</f>
        <v>4702</v>
      </c>
      <c r="I65" s="13">
        <f>'[1]VINO AMPLIADA NOV 18'!AG105+'[1]VINO AMPLIADA NOV 18'!AI105</f>
        <v>424</v>
      </c>
      <c r="J65" s="12">
        <f t="shared" si="16"/>
        <v>5126</v>
      </c>
      <c r="K65" s="13">
        <f>'[1]VINO AMPLIADA NOV 18'!AJ105+'[1]VINO AMPLIADA NOV 18'!AL105</f>
        <v>5828</v>
      </c>
      <c r="L65" s="13">
        <f>'[1]VINO AMPLIADA NOV 18'!AK105+'[1]VINO AMPLIADA NOV 18'!AM105</f>
        <v>2539</v>
      </c>
      <c r="M65" s="12">
        <f t="shared" si="17"/>
        <v>8367</v>
      </c>
      <c r="N65" s="13">
        <f t="shared" si="18"/>
        <v>73192</v>
      </c>
      <c r="O65" s="13">
        <f t="shared" si="18"/>
        <v>8533</v>
      </c>
      <c r="P65" s="14">
        <f t="shared" si="19"/>
        <v>81725</v>
      </c>
    </row>
    <row r="66" spans="1:24" x14ac:dyDescent="0.2">
      <c r="A66" s="10" t="s">
        <v>33</v>
      </c>
      <c r="B66" s="13">
        <f>'[1]VINO AMPLIADA NOV 18'!X106+'[1]VINO AMPLIADA NOV 18'!Z106</f>
        <v>228838</v>
      </c>
      <c r="C66" s="13">
        <f>'[1]VINO AMPLIADA NOV 18'!Y106+'[1]VINO AMPLIADA NOV 18'!AA106</f>
        <v>10074</v>
      </c>
      <c r="D66" s="12">
        <f t="shared" si="14"/>
        <v>238912</v>
      </c>
      <c r="E66" s="13">
        <f>'[1]VINO AMPLIADA NOV 18'!AB106+'[1]VINO AMPLIADA NOV 18'!AD106</f>
        <v>30328</v>
      </c>
      <c r="F66" s="13">
        <f>'[1]VINO AMPLIADA NOV 18'!AC106+'[1]VINO AMPLIADA NOV 18'!AE106</f>
        <v>3308</v>
      </c>
      <c r="G66" s="12">
        <f t="shared" si="15"/>
        <v>33636</v>
      </c>
      <c r="H66" s="13">
        <f>'[1]VINO AMPLIADA NOV 18'!AF106+'[1]VINO AMPLIADA NOV 18'!AH106</f>
        <v>317</v>
      </c>
      <c r="I66" s="13">
        <f>'[1]VINO AMPLIADA NOV 18'!AG106+'[1]VINO AMPLIADA NOV 18'!AI106</f>
        <v>632</v>
      </c>
      <c r="J66" s="12">
        <f t="shared" si="16"/>
        <v>949</v>
      </c>
      <c r="K66" s="13">
        <f>'[1]VINO AMPLIADA NOV 18'!AJ106+'[1]VINO AMPLIADA NOV 18'!AL106</f>
        <v>27839</v>
      </c>
      <c r="L66" s="13">
        <f>'[1]VINO AMPLIADA NOV 18'!AK106+'[1]VINO AMPLIADA NOV 18'!AM106</f>
        <v>5257</v>
      </c>
      <c r="M66" s="12">
        <f t="shared" si="17"/>
        <v>33096</v>
      </c>
      <c r="N66" s="13">
        <f t="shared" si="18"/>
        <v>287322</v>
      </c>
      <c r="O66" s="13">
        <f t="shared" si="18"/>
        <v>19271</v>
      </c>
      <c r="P66" s="14">
        <f t="shared" si="19"/>
        <v>306593</v>
      </c>
    </row>
    <row r="67" spans="1:24" x14ac:dyDescent="0.2">
      <c r="A67" s="10" t="s">
        <v>34</v>
      </c>
      <c r="B67" s="13">
        <f>'[1]VINO AMPLIADA NOV 18'!X107+'[1]VINO AMPLIADA NOV 18'!Z107</f>
        <v>191265</v>
      </c>
      <c r="C67" s="13">
        <f>'[1]VINO AMPLIADA NOV 18'!Y107+'[1]VINO AMPLIADA NOV 18'!AA107</f>
        <v>81665</v>
      </c>
      <c r="D67" s="12">
        <f t="shared" si="14"/>
        <v>272930</v>
      </c>
      <c r="E67" s="13">
        <f>'[1]VINO AMPLIADA NOV 18'!AB107+'[1]VINO AMPLIADA NOV 18'!AD107</f>
        <v>3500</v>
      </c>
      <c r="F67" s="13">
        <f>'[1]VINO AMPLIADA NOV 18'!AC107+'[1]VINO AMPLIADA NOV 18'!AE107</f>
        <v>567</v>
      </c>
      <c r="G67" s="12">
        <f t="shared" si="15"/>
        <v>4067</v>
      </c>
      <c r="H67" s="13">
        <f>'[1]VINO AMPLIADA NOV 18'!AF107+'[1]VINO AMPLIADA NOV 18'!AH107</f>
        <v>8381</v>
      </c>
      <c r="I67" s="13">
        <f>'[1]VINO AMPLIADA NOV 18'!AG107+'[1]VINO AMPLIADA NOV 18'!AI107</f>
        <v>11937</v>
      </c>
      <c r="J67" s="12">
        <f t="shared" si="16"/>
        <v>20318</v>
      </c>
      <c r="K67" s="13">
        <f>'[1]VINO AMPLIADA NOV 18'!AJ107+'[1]VINO AMPLIADA NOV 18'!AL107</f>
        <v>60107</v>
      </c>
      <c r="L67" s="13">
        <f>'[1]VINO AMPLIADA NOV 18'!AK107+'[1]VINO AMPLIADA NOV 18'!AM107</f>
        <v>24801</v>
      </c>
      <c r="M67" s="12">
        <f t="shared" si="17"/>
        <v>84908</v>
      </c>
      <c r="N67" s="13">
        <f t="shared" si="18"/>
        <v>263253</v>
      </c>
      <c r="O67" s="13">
        <f t="shared" si="18"/>
        <v>118970</v>
      </c>
      <c r="P67" s="14">
        <f t="shared" si="19"/>
        <v>382223</v>
      </c>
    </row>
    <row r="68" spans="1:24" x14ac:dyDescent="0.2">
      <c r="A68" s="10" t="s">
        <v>4</v>
      </c>
      <c r="B68" s="13">
        <f>'[1]VINO AMPLIADA NOV 18'!X108+'[1]VINO AMPLIADA NOV 18'!Z108</f>
        <v>2393</v>
      </c>
      <c r="C68" s="13">
        <f>'[1]VINO AMPLIADA NOV 18'!Y108+'[1]VINO AMPLIADA NOV 18'!AA108</f>
        <v>7305</v>
      </c>
      <c r="D68" s="12">
        <f t="shared" si="14"/>
        <v>9698</v>
      </c>
      <c r="E68" s="13">
        <f>'[1]VINO AMPLIADA NOV 18'!AB108+'[1]VINO AMPLIADA NOV 18'!AD108</f>
        <v>13916</v>
      </c>
      <c r="F68" s="13">
        <f>'[1]VINO AMPLIADA NOV 18'!AC108+'[1]VINO AMPLIADA NOV 18'!AE108</f>
        <v>4677</v>
      </c>
      <c r="G68" s="12">
        <f t="shared" si="15"/>
        <v>18593</v>
      </c>
      <c r="H68" s="13">
        <f>'[1]VINO AMPLIADA NOV 18'!AF108+'[1]VINO AMPLIADA NOV 18'!AH108</f>
        <v>58</v>
      </c>
      <c r="I68" s="13">
        <f>'[1]VINO AMPLIADA NOV 18'!AG108+'[1]VINO AMPLIADA NOV 18'!AI108</f>
        <v>23</v>
      </c>
      <c r="J68" s="12">
        <f t="shared" si="16"/>
        <v>81</v>
      </c>
      <c r="K68" s="13">
        <f>'[1]VINO AMPLIADA NOV 18'!AJ108+'[1]VINO AMPLIADA NOV 18'!AL108</f>
        <v>12488</v>
      </c>
      <c r="L68" s="13">
        <f>'[1]VINO AMPLIADA NOV 18'!AK108+'[1]VINO AMPLIADA NOV 18'!AM108</f>
        <v>4955</v>
      </c>
      <c r="M68" s="12">
        <f t="shared" si="17"/>
        <v>17443</v>
      </c>
      <c r="N68" s="13">
        <f t="shared" si="18"/>
        <v>28855</v>
      </c>
      <c r="O68" s="13">
        <f t="shared" si="18"/>
        <v>16960</v>
      </c>
      <c r="P68" s="14">
        <f t="shared" si="19"/>
        <v>45815</v>
      </c>
    </row>
    <row r="69" spans="1:24" x14ac:dyDescent="0.2">
      <c r="A69" s="10" t="s">
        <v>35</v>
      </c>
      <c r="B69" s="13">
        <f>'[1]VINO AMPLIADA NOV 18'!X109+'[1]VINO AMPLIADA NOV 18'!Z109</f>
        <v>77260</v>
      </c>
      <c r="C69" s="13">
        <f>'[1]VINO AMPLIADA NOV 18'!Y109+'[1]VINO AMPLIADA NOV 18'!AA109</f>
        <v>102908</v>
      </c>
      <c r="D69" s="12">
        <f t="shared" si="14"/>
        <v>180168</v>
      </c>
      <c r="E69" s="13">
        <f>'[1]VINO AMPLIADA NOV 18'!AB109+'[1]VINO AMPLIADA NOV 18'!AD109</f>
        <v>1064</v>
      </c>
      <c r="F69" s="13">
        <f>'[1]VINO AMPLIADA NOV 18'!AC109+'[1]VINO AMPLIADA NOV 18'!AE109</f>
        <v>857</v>
      </c>
      <c r="G69" s="12">
        <f t="shared" si="15"/>
        <v>1921</v>
      </c>
      <c r="H69" s="13">
        <f>'[1]VINO AMPLIADA NOV 18'!AF109+'[1]VINO AMPLIADA NOV 18'!AH109</f>
        <v>2254</v>
      </c>
      <c r="I69" s="13">
        <f>'[1]VINO AMPLIADA NOV 18'!AG109+'[1]VINO AMPLIADA NOV 18'!AI109</f>
        <v>2678</v>
      </c>
      <c r="J69" s="12">
        <f t="shared" si="16"/>
        <v>4932</v>
      </c>
      <c r="K69" s="13">
        <f>'[1]VINO AMPLIADA NOV 18'!AJ109+'[1]VINO AMPLIADA NOV 18'!AL109</f>
        <v>10209</v>
      </c>
      <c r="L69" s="13">
        <f>'[1]VINO AMPLIADA NOV 18'!AK109+'[1]VINO AMPLIADA NOV 18'!AM109</f>
        <v>5102</v>
      </c>
      <c r="M69" s="12">
        <f t="shared" si="17"/>
        <v>15311</v>
      </c>
      <c r="N69" s="13">
        <f t="shared" si="18"/>
        <v>90787</v>
      </c>
      <c r="O69" s="13">
        <f t="shared" si="18"/>
        <v>111545</v>
      </c>
      <c r="P69" s="14">
        <f t="shared" si="19"/>
        <v>202332</v>
      </c>
    </row>
    <row r="70" spans="1:24" x14ac:dyDescent="0.2">
      <c r="A70" s="10" t="s">
        <v>36</v>
      </c>
      <c r="B70" s="13">
        <f>'[1]VINO AMPLIADA NOV 18'!X110+'[1]VINO AMPLIADA NOV 18'!Z110</f>
        <v>19694</v>
      </c>
      <c r="C70" s="13">
        <f>'[1]VINO AMPLIADA NOV 18'!Y110+'[1]VINO AMPLIADA NOV 18'!AA110</f>
        <v>2404</v>
      </c>
      <c r="D70" s="12">
        <f t="shared" si="14"/>
        <v>22098</v>
      </c>
      <c r="E70" s="13">
        <f>'[1]VINO AMPLIADA NOV 18'!AB110+'[1]VINO AMPLIADA NOV 18'!AD110</f>
        <v>313</v>
      </c>
      <c r="F70" s="13">
        <f>'[1]VINO AMPLIADA NOV 18'!AC110+'[1]VINO AMPLIADA NOV 18'!AE110</f>
        <v>0</v>
      </c>
      <c r="G70" s="12">
        <f t="shared" si="15"/>
        <v>313</v>
      </c>
      <c r="H70" s="13">
        <f>'[1]VINO AMPLIADA NOV 18'!AF110+'[1]VINO AMPLIADA NOV 18'!AH110</f>
        <v>61</v>
      </c>
      <c r="I70" s="13">
        <f>'[1]VINO AMPLIADA NOV 18'!AG110+'[1]VINO AMPLIADA NOV 18'!AI110</f>
        <v>0</v>
      </c>
      <c r="J70" s="12">
        <f t="shared" si="16"/>
        <v>61</v>
      </c>
      <c r="K70" s="13">
        <f>'[1]VINO AMPLIADA NOV 18'!AJ110+'[1]VINO AMPLIADA NOV 18'!AL110</f>
        <v>2533</v>
      </c>
      <c r="L70" s="13">
        <f>'[1]VINO AMPLIADA NOV 18'!AK110+'[1]VINO AMPLIADA NOV 18'!AM110</f>
        <v>1073</v>
      </c>
      <c r="M70" s="12">
        <f t="shared" si="17"/>
        <v>3606</v>
      </c>
      <c r="N70" s="13">
        <f t="shared" si="18"/>
        <v>22601</v>
      </c>
      <c r="O70" s="13">
        <f t="shared" si="18"/>
        <v>3477</v>
      </c>
      <c r="P70" s="14">
        <f t="shared" si="19"/>
        <v>26078</v>
      </c>
    </row>
    <row r="71" spans="1:24" x14ac:dyDescent="0.2">
      <c r="A71" s="10" t="s">
        <v>2</v>
      </c>
      <c r="B71" s="13">
        <f>'[1]VINO AMPLIADA NOV 18'!X111+'[1]VINO AMPLIADA NOV 18'!Z111</f>
        <v>20010</v>
      </c>
      <c r="C71" s="13">
        <f>'[1]VINO AMPLIADA NOV 18'!Y111+'[1]VINO AMPLIADA NOV 18'!AA111</f>
        <v>486</v>
      </c>
      <c r="D71" s="12">
        <f t="shared" si="14"/>
        <v>20496</v>
      </c>
      <c r="E71" s="13">
        <f>'[1]VINO AMPLIADA NOV 18'!AB111+'[1]VINO AMPLIADA NOV 18'!AD111</f>
        <v>0</v>
      </c>
      <c r="F71" s="13">
        <f>'[1]VINO AMPLIADA NOV 18'!AC111+'[1]VINO AMPLIADA NOV 18'!AE111</f>
        <v>0</v>
      </c>
      <c r="G71" s="12">
        <f t="shared" si="15"/>
        <v>0</v>
      </c>
      <c r="H71" s="13">
        <f>'[1]VINO AMPLIADA NOV 18'!AF111+'[1]VINO AMPLIADA NOV 18'!AH111</f>
        <v>2168</v>
      </c>
      <c r="I71" s="13">
        <f>'[1]VINO AMPLIADA NOV 18'!AG111+'[1]VINO AMPLIADA NOV 18'!AI111</f>
        <v>250</v>
      </c>
      <c r="J71" s="12">
        <f t="shared" si="16"/>
        <v>2418</v>
      </c>
      <c r="K71" s="13">
        <f>'[1]VINO AMPLIADA NOV 18'!AJ111+'[1]VINO AMPLIADA NOV 18'!AL111</f>
        <v>2144</v>
      </c>
      <c r="L71" s="13">
        <f>'[1]VINO AMPLIADA NOV 18'!AK111+'[1]VINO AMPLIADA NOV 18'!AM111</f>
        <v>324</v>
      </c>
      <c r="M71" s="12">
        <f t="shared" si="17"/>
        <v>2468</v>
      </c>
      <c r="N71" s="13">
        <f t="shared" si="18"/>
        <v>24322</v>
      </c>
      <c r="O71" s="13">
        <f t="shared" si="18"/>
        <v>1060</v>
      </c>
      <c r="P71" s="14">
        <f t="shared" si="19"/>
        <v>25382</v>
      </c>
    </row>
    <row r="72" spans="1:24" x14ac:dyDescent="0.2">
      <c r="A72" s="10" t="s">
        <v>1</v>
      </c>
      <c r="B72" s="13">
        <f>'[1]VINO AMPLIADA NOV 18'!X112+'[1]VINO AMPLIADA NOV 18'!Z112</f>
        <v>27812</v>
      </c>
      <c r="C72" s="13">
        <f>'[1]VINO AMPLIADA NOV 18'!Y112+'[1]VINO AMPLIADA NOV 18'!AA112</f>
        <v>1004</v>
      </c>
      <c r="D72" s="12">
        <f t="shared" si="14"/>
        <v>28816</v>
      </c>
      <c r="E72" s="13">
        <f>'[1]VINO AMPLIADA NOV 18'!AB112+'[1]VINO AMPLIADA NOV 18'!AD112</f>
        <v>2</v>
      </c>
      <c r="F72" s="13">
        <f>'[1]VINO AMPLIADA NOV 18'!AC112+'[1]VINO AMPLIADA NOV 18'!AE112</f>
        <v>0</v>
      </c>
      <c r="G72" s="12">
        <f t="shared" si="15"/>
        <v>2</v>
      </c>
      <c r="H72" s="13">
        <f>'[1]VINO AMPLIADA NOV 18'!AF112+'[1]VINO AMPLIADA NOV 18'!AH112</f>
        <v>647</v>
      </c>
      <c r="I72" s="13">
        <f>'[1]VINO AMPLIADA NOV 18'!AG112+'[1]VINO AMPLIADA NOV 18'!AI112</f>
        <v>37</v>
      </c>
      <c r="J72" s="12">
        <f t="shared" si="16"/>
        <v>684</v>
      </c>
      <c r="K72" s="13">
        <f>'[1]VINO AMPLIADA NOV 18'!AJ112+'[1]VINO AMPLIADA NOV 18'!AL112</f>
        <v>3693</v>
      </c>
      <c r="L72" s="13">
        <f>'[1]VINO AMPLIADA NOV 18'!AK112+'[1]VINO AMPLIADA NOV 18'!AM112</f>
        <v>5</v>
      </c>
      <c r="M72" s="12">
        <f t="shared" si="17"/>
        <v>3698</v>
      </c>
      <c r="N72" s="13">
        <f t="shared" si="18"/>
        <v>32154</v>
      </c>
      <c r="O72" s="13">
        <f t="shared" si="18"/>
        <v>1046</v>
      </c>
      <c r="P72" s="14">
        <f t="shared" si="19"/>
        <v>33200</v>
      </c>
    </row>
    <row r="73" spans="1:24" x14ac:dyDescent="0.2">
      <c r="A73" s="10" t="s">
        <v>7</v>
      </c>
      <c r="B73" s="13">
        <f>'[1]VINO AMPLIADA NOV 18'!X113+'[1]VINO AMPLIADA NOV 18'!Z113</f>
        <v>112578</v>
      </c>
      <c r="C73" s="13">
        <f>'[1]VINO AMPLIADA NOV 18'!Y113+'[1]VINO AMPLIADA NOV 18'!AA113</f>
        <v>32841</v>
      </c>
      <c r="D73" s="12">
        <f t="shared" si="14"/>
        <v>145419</v>
      </c>
      <c r="E73" s="13">
        <f>'[1]VINO AMPLIADA NOV 18'!AB113+'[1]VINO AMPLIADA NOV 18'!AD113</f>
        <v>22</v>
      </c>
      <c r="F73" s="13">
        <f>'[1]VINO AMPLIADA NOV 18'!AC113+'[1]VINO AMPLIADA NOV 18'!AE113</f>
        <v>0</v>
      </c>
      <c r="G73" s="12">
        <f t="shared" si="15"/>
        <v>22</v>
      </c>
      <c r="H73" s="13">
        <f>'[1]VINO AMPLIADA NOV 18'!AF113+'[1]VINO AMPLIADA NOV 18'!AH113</f>
        <v>535</v>
      </c>
      <c r="I73" s="13">
        <f>'[1]VINO AMPLIADA NOV 18'!AG113+'[1]VINO AMPLIADA NOV 18'!AI113</f>
        <v>0</v>
      </c>
      <c r="J73" s="12">
        <f t="shared" si="16"/>
        <v>535</v>
      </c>
      <c r="K73" s="13">
        <f>'[1]VINO AMPLIADA NOV 18'!AJ113+'[1]VINO AMPLIADA NOV 18'!AL113</f>
        <v>3</v>
      </c>
      <c r="L73" s="13">
        <f>'[1]VINO AMPLIADA NOV 18'!AK113+'[1]VINO AMPLIADA NOV 18'!AM113</f>
        <v>0</v>
      </c>
      <c r="M73" s="12">
        <f t="shared" si="17"/>
        <v>3</v>
      </c>
      <c r="N73" s="13">
        <f t="shared" si="18"/>
        <v>113138</v>
      </c>
      <c r="O73" s="13">
        <f t="shared" si="18"/>
        <v>32841</v>
      </c>
      <c r="P73" s="14">
        <f t="shared" si="19"/>
        <v>145979</v>
      </c>
    </row>
    <row r="74" spans="1:24" x14ac:dyDescent="0.2">
      <c r="A74" s="10" t="s">
        <v>38</v>
      </c>
      <c r="B74" s="13">
        <f>'[1]VINO AMPLIADA NOV 18'!X114+'[1]VINO AMPLIADA NOV 18'!Z114</f>
        <v>116557</v>
      </c>
      <c r="C74" s="13">
        <f>'[1]VINO AMPLIADA NOV 18'!Y114+'[1]VINO AMPLIADA NOV 18'!AA114</f>
        <v>6183</v>
      </c>
      <c r="D74" s="12">
        <f t="shared" si="14"/>
        <v>122740</v>
      </c>
      <c r="E74" s="13">
        <f>'[1]VINO AMPLIADA NOV 18'!AB114+'[1]VINO AMPLIADA NOV 18'!AD114</f>
        <v>0</v>
      </c>
      <c r="F74" s="13">
        <f>'[1]VINO AMPLIADA NOV 18'!AC114+'[1]VINO AMPLIADA NOV 18'!AE114</f>
        <v>0</v>
      </c>
      <c r="G74" s="12">
        <f t="shared" si="15"/>
        <v>0</v>
      </c>
      <c r="H74" s="13">
        <f>'[1]VINO AMPLIADA NOV 18'!AF114+'[1]VINO AMPLIADA NOV 18'!AH114</f>
        <v>0</v>
      </c>
      <c r="I74" s="13">
        <f>'[1]VINO AMPLIADA NOV 18'!AG114+'[1]VINO AMPLIADA NOV 18'!AI114</f>
        <v>0</v>
      </c>
      <c r="J74" s="12">
        <f t="shared" si="16"/>
        <v>0</v>
      </c>
      <c r="K74" s="13">
        <f>'[1]VINO AMPLIADA NOV 18'!AJ114+'[1]VINO AMPLIADA NOV 18'!AL114</f>
        <v>2168</v>
      </c>
      <c r="L74" s="13">
        <f>'[1]VINO AMPLIADA NOV 18'!AK114+'[1]VINO AMPLIADA NOV 18'!AM114</f>
        <v>492</v>
      </c>
      <c r="M74" s="12">
        <f t="shared" si="17"/>
        <v>2660</v>
      </c>
      <c r="N74" s="13">
        <f t="shared" si="18"/>
        <v>118725</v>
      </c>
      <c r="O74" s="13">
        <f t="shared" si="18"/>
        <v>6675</v>
      </c>
      <c r="P74" s="14">
        <f t="shared" si="19"/>
        <v>125400</v>
      </c>
    </row>
    <row r="75" spans="1:24" ht="13.5" thickBot="1" x14ac:dyDescent="0.25">
      <c r="A75" s="10" t="s">
        <v>37</v>
      </c>
      <c r="B75" s="15">
        <f>'[1]VINO AMPLIADA NOV 18'!X115+'[1]VINO AMPLIADA NOV 18'!Z115</f>
        <v>43867</v>
      </c>
      <c r="C75" s="15">
        <f>'[1]VINO AMPLIADA NOV 18'!Y115+'[1]VINO AMPLIADA NOV 18'!AA115</f>
        <v>3897</v>
      </c>
      <c r="D75" s="12">
        <f>B75+C75</f>
        <v>47764</v>
      </c>
      <c r="E75" s="15">
        <f>'[1]VINO AMPLIADA NOV 18'!AB115+'[1]VINO AMPLIADA NOV 18'!AD115</f>
        <v>2597</v>
      </c>
      <c r="F75" s="15">
        <f>'[1]VINO AMPLIADA NOV 18'!AC115+'[1]VINO AMPLIADA NOV 18'!AE115</f>
        <v>261</v>
      </c>
      <c r="G75" s="12">
        <f>E75+F75</f>
        <v>2858</v>
      </c>
      <c r="H75" s="15">
        <f>'[1]VINO AMPLIADA NOV 18'!AF115+'[1]VINO AMPLIADA NOV 18'!AH115</f>
        <v>3673</v>
      </c>
      <c r="I75" s="15">
        <f>'[1]VINO AMPLIADA NOV 18'!AG115+'[1]VINO AMPLIADA NOV 18'!AI115</f>
        <v>1419</v>
      </c>
      <c r="J75" s="12">
        <f t="shared" si="16"/>
        <v>5092</v>
      </c>
      <c r="K75" s="15">
        <f>'[1]VINO AMPLIADA NOV 18'!AJ115+'[1]VINO AMPLIADA NOV 18'!AL115</f>
        <v>7884</v>
      </c>
      <c r="L75" s="15">
        <f>'[1]VINO AMPLIADA NOV 18'!AK115+'[1]VINO AMPLIADA NOV 18'!AM115</f>
        <v>1519</v>
      </c>
      <c r="M75" s="12">
        <f>K75+L75</f>
        <v>9403</v>
      </c>
      <c r="N75" s="15">
        <f t="shared" si="18"/>
        <v>58021</v>
      </c>
      <c r="O75" s="15">
        <f>C75+F75+I75+L75</f>
        <v>7096</v>
      </c>
      <c r="P75" s="16">
        <f t="shared" si="19"/>
        <v>65117</v>
      </c>
    </row>
    <row r="76" spans="1:24" ht="13.5" thickBot="1" x14ac:dyDescent="0.25">
      <c r="A76" s="17" t="s">
        <v>39</v>
      </c>
      <c r="B76" s="18">
        <f>SUM(B59:B75)</f>
        <v>954304</v>
      </c>
      <c r="C76" s="19">
        <f t="shared" ref="C76:P76" si="20">SUM(C59:C75)</f>
        <v>308880</v>
      </c>
      <c r="D76" s="20">
        <f t="shared" si="20"/>
        <v>1263184</v>
      </c>
      <c r="E76" s="18">
        <f t="shared" si="20"/>
        <v>118506</v>
      </c>
      <c r="F76" s="19">
        <f t="shared" si="20"/>
        <v>29348</v>
      </c>
      <c r="G76" s="20">
        <f t="shared" si="20"/>
        <v>147854</v>
      </c>
      <c r="H76" s="18">
        <f t="shared" si="20"/>
        <v>32769</v>
      </c>
      <c r="I76" s="19">
        <f t="shared" si="20"/>
        <v>21347</v>
      </c>
      <c r="J76" s="20">
        <f t="shared" si="20"/>
        <v>54116</v>
      </c>
      <c r="K76" s="18">
        <f t="shared" si="20"/>
        <v>157735</v>
      </c>
      <c r="L76" s="19">
        <f t="shared" si="20"/>
        <v>60022</v>
      </c>
      <c r="M76" s="20">
        <f t="shared" si="20"/>
        <v>217757</v>
      </c>
      <c r="N76" s="18">
        <f t="shared" si="20"/>
        <v>1263314</v>
      </c>
      <c r="O76" s="19">
        <f>SUM(O59:O75)</f>
        <v>419597</v>
      </c>
      <c r="P76" s="20">
        <f t="shared" si="20"/>
        <v>1682911</v>
      </c>
    </row>
    <row r="77" spans="1:24" x14ac:dyDescent="0.2">
      <c r="A77" s="5" t="s">
        <v>81</v>
      </c>
    </row>
    <row r="79" spans="1:24" ht="13.5" thickBot="1" x14ac:dyDescent="0.25"/>
    <row r="80" spans="1:24" ht="30" customHeight="1" thickBot="1" x14ac:dyDescent="0.25">
      <c r="A80" s="114" t="s">
        <v>108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6"/>
      <c r="Q80" s="1"/>
      <c r="R80" s="1"/>
      <c r="S80" s="1"/>
      <c r="T80" s="1"/>
      <c r="U80" s="1"/>
      <c r="V80" s="1"/>
      <c r="W80" s="1"/>
      <c r="X80" s="1"/>
    </row>
    <row r="81" spans="1:16" ht="13.5" thickBot="1" x14ac:dyDescent="0.25"/>
    <row r="82" spans="1:16" x14ac:dyDescent="0.2">
      <c r="A82" s="131" t="s">
        <v>21</v>
      </c>
      <c r="B82" s="134" t="s">
        <v>26</v>
      </c>
      <c r="C82" s="135"/>
      <c r="D82" s="147"/>
      <c r="E82" s="134" t="s">
        <v>27</v>
      </c>
      <c r="F82" s="135"/>
      <c r="G82" s="147"/>
      <c r="H82" s="134" t="s">
        <v>28</v>
      </c>
      <c r="I82" s="135"/>
      <c r="J82" s="147"/>
      <c r="K82" s="134" t="s">
        <v>29</v>
      </c>
      <c r="L82" s="135"/>
      <c r="M82" s="147"/>
      <c r="N82" s="134" t="s">
        <v>30</v>
      </c>
      <c r="O82" s="135"/>
      <c r="P82" s="147"/>
    </row>
    <row r="83" spans="1:16" x14ac:dyDescent="0.2">
      <c r="A83" s="132"/>
      <c r="B83" s="136"/>
      <c r="C83" s="137"/>
      <c r="D83" s="148"/>
      <c r="E83" s="136"/>
      <c r="F83" s="137"/>
      <c r="G83" s="148"/>
      <c r="H83" s="136"/>
      <c r="I83" s="137"/>
      <c r="J83" s="148"/>
      <c r="K83" s="136"/>
      <c r="L83" s="137"/>
      <c r="M83" s="148"/>
      <c r="N83" s="136"/>
      <c r="O83" s="137"/>
      <c r="P83" s="148"/>
    </row>
    <row r="84" spans="1:16" ht="13.5" thickBot="1" x14ac:dyDescent="0.25">
      <c r="A84" s="133"/>
      <c r="B84" s="8" t="s">
        <v>31</v>
      </c>
      <c r="C84" s="9" t="s">
        <v>23</v>
      </c>
      <c r="D84" s="7" t="s">
        <v>32</v>
      </c>
      <c r="E84" s="8" t="s">
        <v>31</v>
      </c>
      <c r="F84" s="9" t="s">
        <v>23</v>
      </c>
      <c r="G84" s="7" t="s">
        <v>32</v>
      </c>
      <c r="H84" s="8" t="s">
        <v>31</v>
      </c>
      <c r="I84" s="9" t="s">
        <v>23</v>
      </c>
      <c r="J84" s="7" t="s">
        <v>32</v>
      </c>
      <c r="K84" s="8" t="s">
        <v>31</v>
      </c>
      <c r="L84" s="9" t="s">
        <v>23</v>
      </c>
      <c r="M84" s="7" t="s">
        <v>32</v>
      </c>
      <c r="N84" s="8" t="s">
        <v>31</v>
      </c>
      <c r="O84" s="9" t="s">
        <v>23</v>
      </c>
      <c r="P84" s="7" t="s">
        <v>32</v>
      </c>
    </row>
    <row r="85" spans="1:16" x14ac:dyDescent="0.2">
      <c r="A85" s="10" t="s">
        <v>11</v>
      </c>
      <c r="B85" s="11">
        <f>'[1]VINO AMPLIADA NOV 18'!X70+'[1]VINO AMPLIADA NOV 18'!Z70</f>
        <v>0</v>
      </c>
      <c r="C85" s="11">
        <f>'[1]VINO AMPLIADA NOV 18'!Y70+'[1]VINO AMPLIADA NOV 18'!AA70</f>
        <v>102612</v>
      </c>
      <c r="D85" s="12">
        <f>B85+C85</f>
        <v>102612</v>
      </c>
      <c r="E85" s="11">
        <f>'[1]VINO AMPLIADA NOV 18'!AB70+'[1]VINO AMPLIADA NOV 18'!AD70</f>
        <v>0</v>
      </c>
      <c r="F85" s="11">
        <f>'[1]VINO AMPLIADA NOV 18'!AC70+'[1]VINO AMPLIADA NOV 18'!AE70</f>
        <v>0</v>
      </c>
      <c r="G85" s="12">
        <f>E85+F85</f>
        <v>0</v>
      </c>
      <c r="H85" s="11">
        <f>'[1]VINO AMPLIADA NOV 18'!AF70+'[1]VINO AMPLIADA NOV 18'!AH70</f>
        <v>54</v>
      </c>
      <c r="I85" s="11">
        <f>'[1]VINO AMPLIADA NOV 18'!AG70+'[1]VINO AMPLIADA NOV 18'!AI70</f>
        <v>410</v>
      </c>
      <c r="J85" s="12">
        <f>H85+I85</f>
        <v>464</v>
      </c>
      <c r="K85" s="11">
        <f>'[1]VINO AMPLIADA NOV 18'!AJ70+'[1]VINO AMPLIADA NOV 18'!AL70</f>
        <v>1361</v>
      </c>
      <c r="L85" s="11">
        <f>'[1]VINO AMPLIADA NOV 18'!AK70+'[1]VINO AMPLIADA NOV 18'!AM70</f>
        <v>41020</v>
      </c>
      <c r="M85" s="12">
        <f>K85+L85</f>
        <v>42381</v>
      </c>
      <c r="N85" s="11">
        <f>B85+E85+H85+K85</f>
        <v>1415</v>
      </c>
      <c r="O85" s="11">
        <f>C85+F85+I85+L85</f>
        <v>144042</v>
      </c>
      <c r="P85" s="12">
        <f>N85+O85</f>
        <v>145457</v>
      </c>
    </row>
    <row r="86" spans="1:16" x14ac:dyDescent="0.2">
      <c r="A86" s="10" t="s">
        <v>10</v>
      </c>
      <c r="B86" s="13">
        <f>'[1]VINO AMPLIADA NOV 18'!X71+'[1]VINO AMPLIADA NOV 18'!Z71</f>
        <v>83516</v>
      </c>
      <c r="C86" s="13">
        <f>'[1]VINO AMPLIADA NOV 18'!Y71+'[1]VINO AMPLIADA NOV 18'!AA71</f>
        <v>5325</v>
      </c>
      <c r="D86" s="12">
        <f t="shared" ref="D86:D100" si="21">B86+C86</f>
        <v>88841</v>
      </c>
      <c r="E86" s="13">
        <f>'[1]VINO AMPLIADA NOV 18'!AB71+'[1]VINO AMPLIADA NOV 18'!AD71</f>
        <v>1186</v>
      </c>
      <c r="F86" s="13">
        <f>'[1]VINO AMPLIADA NOV 18'!AC71+'[1]VINO AMPLIADA NOV 18'!AE71</f>
        <v>358</v>
      </c>
      <c r="G86" s="12">
        <f t="shared" ref="G86:G100" si="22">E86+F86</f>
        <v>1544</v>
      </c>
      <c r="H86" s="13">
        <f>'[1]VINO AMPLIADA NOV 18'!AF71+'[1]VINO AMPLIADA NOV 18'!AH71</f>
        <v>3950</v>
      </c>
      <c r="I86" s="13">
        <f>'[1]VINO AMPLIADA NOV 18'!AG71+'[1]VINO AMPLIADA NOV 18'!AI71</f>
        <v>1416</v>
      </c>
      <c r="J86" s="12">
        <f t="shared" ref="J86:J100" si="23">H86+I86</f>
        <v>5366</v>
      </c>
      <c r="K86" s="13">
        <f>'[1]VINO AMPLIADA NOV 18'!AJ71+'[1]VINO AMPLIADA NOV 18'!AL71</f>
        <v>56080</v>
      </c>
      <c r="L86" s="13">
        <f>'[1]VINO AMPLIADA NOV 18'!AK71+'[1]VINO AMPLIADA NOV 18'!AM71</f>
        <v>5095</v>
      </c>
      <c r="M86" s="12">
        <f t="shared" ref="M86:M100" si="24">K86+L86</f>
        <v>61175</v>
      </c>
      <c r="N86" s="13">
        <f t="shared" ref="N86:O101" si="25">B86+E86+H86+K86</f>
        <v>144732</v>
      </c>
      <c r="O86" s="13">
        <f t="shared" si="25"/>
        <v>12194</v>
      </c>
      <c r="P86" s="14">
        <f t="shared" ref="P86:P100" si="26">N86+O86</f>
        <v>156926</v>
      </c>
    </row>
    <row r="87" spans="1:16" x14ac:dyDescent="0.2">
      <c r="A87" s="10" t="s">
        <v>13</v>
      </c>
      <c r="B87" s="13">
        <f>'[1]VINO AMPLIADA NOV 18'!X72+'[1]VINO AMPLIADA NOV 18'!Z72</f>
        <v>1035</v>
      </c>
      <c r="C87" s="13">
        <f>'[1]VINO AMPLIADA NOV 18'!Y72+'[1]VINO AMPLIADA NOV 18'!AA72</f>
        <v>1103</v>
      </c>
      <c r="D87" s="12">
        <f t="shared" si="21"/>
        <v>2138</v>
      </c>
      <c r="E87" s="13">
        <f>'[1]VINO AMPLIADA NOV 18'!AB72+'[1]VINO AMPLIADA NOV 18'!AD72</f>
        <v>479</v>
      </c>
      <c r="F87" s="13">
        <f>'[1]VINO AMPLIADA NOV 18'!AC72+'[1]VINO AMPLIADA NOV 18'!AE72</f>
        <v>242</v>
      </c>
      <c r="G87" s="12">
        <f t="shared" si="22"/>
        <v>721</v>
      </c>
      <c r="H87" s="13">
        <f>'[1]VINO AMPLIADA NOV 18'!AF72+'[1]VINO AMPLIADA NOV 18'!AH72</f>
        <v>1692</v>
      </c>
      <c r="I87" s="13">
        <f>'[1]VINO AMPLIADA NOV 18'!AG72+'[1]VINO AMPLIADA NOV 18'!AI72</f>
        <v>241</v>
      </c>
      <c r="J87" s="12">
        <f t="shared" si="23"/>
        <v>1933</v>
      </c>
      <c r="K87" s="13">
        <f>'[1]VINO AMPLIADA NOV 18'!AJ72+'[1]VINO AMPLIADA NOV 18'!AL72</f>
        <v>8737</v>
      </c>
      <c r="L87" s="13">
        <f>'[1]VINO AMPLIADA NOV 18'!AK72+'[1]VINO AMPLIADA NOV 18'!AM72</f>
        <v>4125</v>
      </c>
      <c r="M87" s="12">
        <f t="shared" si="24"/>
        <v>12862</v>
      </c>
      <c r="N87" s="13">
        <f t="shared" si="25"/>
        <v>11943</v>
      </c>
      <c r="O87" s="13">
        <f t="shared" si="25"/>
        <v>5711</v>
      </c>
      <c r="P87" s="14">
        <f t="shared" si="26"/>
        <v>17654</v>
      </c>
    </row>
    <row r="88" spans="1:16" x14ac:dyDescent="0.2">
      <c r="A88" s="10" t="s">
        <v>16</v>
      </c>
      <c r="B88" s="13">
        <f>'[1]VINO AMPLIADA NOV 18'!X73+'[1]VINO AMPLIADA NOV 18'!Z73</f>
        <v>0</v>
      </c>
      <c r="C88" s="13">
        <f>'[1]VINO AMPLIADA NOV 18'!Y73+'[1]VINO AMPLIADA NOV 18'!AA73</f>
        <v>0</v>
      </c>
      <c r="D88" s="12">
        <f t="shared" si="21"/>
        <v>0</v>
      </c>
      <c r="E88" s="13">
        <f>'[1]VINO AMPLIADA NOV 18'!AB73+'[1]VINO AMPLIADA NOV 18'!AD73</f>
        <v>0</v>
      </c>
      <c r="F88" s="13">
        <f>'[1]VINO AMPLIADA NOV 18'!AC73+'[1]VINO AMPLIADA NOV 18'!AE73</f>
        <v>0</v>
      </c>
      <c r="G88" s="12">
        <f t="shared" si="22"/>
        <v>0</v>
      </c>
      <c r="H88" s="13">
        <f>'[1]VINO AMPLIADA NOV 18'!AF73+'[1]VINO AMPLIADA NOV 18'!AH73</f>
        <v>687</v>
      </c>
      <c r="I88" s="13">
        <f>'[1]VINO AMPLIADA NOV 18'!AG73+'[1]VINO AMPLIADA NOV 18'!AI73</f>
        <v>36</v>
      </c>
      <c r="J88" s="12">
        <f t="shared" si="23"/>
        <v>723</v>
      </c>
      <c r="K88" s="13">
        <f>'[1]VINO AMPLIADA NOV 18'!AJ73+'[1]VINO AMPLIADA NOV 18'!AL73</f>
        <v>1307</v>
      </c>
      <c r="L88" s="13">
        <f>'[1]VINO AMPLIADA NOV 18'!AK73+'[1]VINO AMPLIADA NOV 18'!AM73</f>
        <v>203</v>
      </c>
      <c r="M88" s="12">
        <f t="shared" si="24"/>
        <v>1510</v>
      </c>
      <c r="N88" s="13">
        <f t="shared" si="25"/>
        <v>1994</v>
      </c>
      <c r="O88" s="13">
        <f t="shared" si="25"/>
        <v>239</v>
      </c>
      <c r="P88" s="14">
        <f t="shared" si="26"/>
        <v>2233</v>
      </c>
    </row>
    <row r="89" spans="1:16" x14ac:dyDescent="0.2">
      <c r="A89" s="10" t="s">
        <v>15</v>
      </c>
      <c r="B89" s="13">
        <f>'[1]VINO AMPLIADA NOV 18'!X74+'[1]VINO AMPLIADA NOV 18'!Z74</f>
        <v>0</v>
      </c>
      <c r="C89" s="13">
        <f>'[1]VINO AMPLIADA NOV 18'!Y74+'[1]VINO AMPLIADA NOV 18'!AA74</f>
        <v>0</v>
      </c>
      <c r="D89" s="12">
        <f t="shared" si="21"/>
        <v>0</v>
      </c>
      <c r="E89" s="13">
        <f>'[1]VINO AMPLIADA NOV 18'!AB74+'[1]VINO AMPLIADA NOV 18'!AD74</f>
        <v>0</v>
      </c>
      <c r="F89" s="13">
        <f>'[1]VINO AMPLIADA NOV 18'!AC74+'[1]VINO AMPLIADA NOV 18'!AE74</f>
        <v>0</v>
      </c>
      <c r="G89" s="12">
        <f t="shared" si="22"/>
        <v>0</v>
      </c>
      <c r="H89" s="13">
        <f>'[1]VINO AMPLIADA NOV 18'!AF74+'[1]VINO AMPLIADA NOV 18'!AH74</f>
        <v>0</v>
      </c>
      <c r="I89" s="13">
        <f>'[1]VINO AMPLIADA NOV 18'!AG74+'[1]VINO AMPLIADA NOV 18'!AI74</f>
        <v>0</v>
      </c>
      <c r="J89" s="12">
        <f t="shared" si="23"/>
        <v>0</v>
      </c>
      <c r="K89" s="13">
        <f>'[1]VINO AMPLIADA NOV 18'!AJ74+'[1]VINO AMPLIADA NOV 18'!AL74</f>
        <v>0</v>
      </c>
      <c r="L89" s="13">
        <f>'[1]VINO AMPLIADA NOV 18'!AK74+'[1]VINO AMPLIADA NOV 18'!AM74</f>
        <v>0</v>
      </c>
      <c r="M89" s="12">
        <f t="shared" si="24"/>
        <v>0</v>
      </c>
      <c r="N89" s="13">
        <f t="shared" si="25"/>
        <v>0</v>
      </c>
      <c r="O89" s="13">
        <f t="shared" si="25"/>
        <v>0</v>
      </c>
      <c r="P89" s="14">
        <f t="shared" si="26"/>
        <v>0</v>
      </c>
    </row>
    <row r="90" spans="1:16" x14ac:dyDescent="0.2">
      <c r="A90" s="10" t="s">
        <v>14</v>
      </c>
      <c r="B90" s="13">
        <f>'[1]VINO AMPLIADA NOV 18'!X75+'[1]VINO AMPLIADA NOV 18'!Z75</f>
        <v>101</v>
      </c>
      <c r="C90" s="13">
        <f>'[1]VINO AMPLIADA NOV 18'!Y75+'[1]VINO AMPLIADA NOV 18'!AA75</f>
        <v>13</v>
      </c>
      <c r="D90" s="12">
        <f t="shared" si="21"/>
        <v>114</v>
      </c>
      <c r="E90" s="13">
        <f>'[1]VINO AMPLIADA NOV 18'!AB75+'[1]VINO AMPLIADA NOV 18'!AD75</f>
        <v>460</v>
      </c>
      <c r="F90" s="13">
        <f>'[1]VINO AMPLIADA NOV 18'!AC75+'[1]VINO AMPLIADA NOV 18'!AE75</f>
        <v>1487</v>
      </c>
      <c r="G90" s="12">
        <f t="shared" si="22"/>
        <v>1947</v>
      </c>
      <c r="H90" s="13">
        <f>'[1]VINO AMPLIADA NOV 18'!AF75+'[1]VINO AMPLIADA NOV 18'!AH75</f>
        <v>76</v>
      </c>
      <c r="I90" s="13">
        <f>'[1]VINO AMPLIADA NOV 18'!AG75+'[1]VINO AMPLIADA NOV 18'!AI75</f>
        <v>42</v>
      </c>
      <c r="J90" s="12">
        <f t="shared" si="23"/>
        <v>118</v>
      </c>
      <c r="K90" s="13">
        <f>'[1]VINO AMPLIADA NOV 18'!AJ75+'[1]VINO AMPLIADA NOV 18'!AL75</f>
        <v>3292</v>
      </c>
      <c r="L90" s="13">
        <f>'[1]VINO AMPLIADA NOV 18'!AK75+'[1]VINO AMPLIADA NOV 18'!AM75</f>
        <v>1842</v>
      </c>
      <c r="M90" s="12">
        <f t="shared" si="24"/>
        <v>5134</v>
      </c>
      <c r="N90" s="13">
        <f t="shared" si="25"/>
        <v>3929</v>
      </c>
      <c r="O90" s="13">
        <f t="shared" si="25"/>
        <v>3384</v>
      </c>
      <c r="P90" s="14">
        <f t="shared" si="26"/>
        <v>7313</v>
      </c>
    </row>
    <row r="91" spans="1:16" x14ac:dyDescent="0.2">
      <c r="A91" s="10" t="s">
        <v>5</v>
      </c>
      <c r="B91" s="13">
        <f>'[1]VINO AMPLIADA NOV 18'!X76+'[1]VINO AMPLIADA NOV 18'!Z76</f>
        <v>5184</v>
      </c>
      <c r="C91" s="13">
        <f>'[1]VINO AMPLIADA NOV 18'!Y76+'[1]VINO AMPLIADA NOV 18'!AA76</f>
        <v>859</v>
      </c>
      <c r="D91" s="12">
        <f t="shared" si="21"/>
        <v>6043</v>
      </c>
      <c r="E91" s="13">
        <f>'[1]VINO AMPLIADA NOV 18'!AB76+'[1]VINO AMPLIADA NOV 18'!AD76</f>
        <v>2179</v>
      </c>
      <c r="F91" s="13">
        <f>'[1]VINO AMPLIADA NOV 18'!AC76+'[1]VINO AMPLIADA NOV 18'!AE76</f>
        <v>676</v>
      </c>
      <c r="G91" s="12">
        <f t="shared" si="22"/>
        <v>2855</v>
      </c>
      <c r="H91" s="13">
        <f>'[1]VINO AMPLIADA NOV 18'!AF76+'[1]VINO AMPLIADA NOV 18'!AH76</f>
        <v>2111</v>
      </c>
      <c r="I91" s="13">
        <f>'[1]VINO AMPLIADA NOV 18'!AG76+'[1]VINO AMPLIADA NOV 18'!AI76</f>
        <v>4040</v>
      </c>
      <c r="J91" s="12">
        <f t="shared" si="23"/>
        <v>6151</v>
      </c>
      <c r="K91" s="13">
        <f>'[1]VINO AMPLIADA NOV 18'!AJ76+'[1]VINO AMPLIADA NOV 18'!AL76</f>
        <v>29472</v>
      </c>
      <c r="L91" s="13">
        <f>'[1]VINO AMPLIADA NOV 18'!AK76+'[1]VINO AMPLIADA NOV 18'!AM76</f>
        <v>37623</v>
      </c>
      <c r="M91" s="12">
        <f t="shared" si="24"/>
        <v>67095</v>
      </c>
      <c r="N91" s="13">
        <f t="shared" si="25"/>
        <v>38946</v>
      </c>
      <c r="O91" s="13">
        <f t="shared" si="25"/>
        <v>43198</v>
      </c>
      <c r="P91" s="14">
        <f t="shared" si="26"/>
        <v>82144</v>
      </c>
    </row>
    <row r="92" spans="1:16" x14ac:dyDescent="0.2">
      <c r="A92" s="10" t="s">
        <v>33</v>
      </c>
      <c r="B92" s="13">
        <f>'[1]VINO AMPLIADA NOV 18'!X77+'[1]VINO AMPLIADA NOV 18'!Z77</f>
        <v>966</v>
      </c>
      <c r="C92" s="13">
        <f>'[1]VINO AMPLIADA NOV 18'!Y77+'[1]VINO AMPLIADA NOV 18'!AA77</f>
        <v>0</v>
      </c>
      <c r="D92" s="12">
        <f t="shared" si="21"/>
        <v>966</v>
      </c>
      <c r="E92" s="13">
        <f>'[1]VINO AMPLIADA NOV 18'!AB77+'[1]VINO AMPLIADA NOV 18'!AD77</f>
        <v>1228</v>
      </c>
      <c r="F92" s="13">
        <f>'[1]VINO AMPLIADA NOV 18'!AC77+'[1]VINO AMPLIADA NOV 18'!AE77</f>
        <v>132</v>
      </c>
      <c r="G92" s="12">
        <f t="shared" si="22"/>
        <v>1360</v>
      </c>
      <c r="H92" s="13">
        <f>'[1]VINO AMPLIADA NOV 18'!AF77+'[1]VINO AMPLIADA NOV 18'!AH77</f>
        <v>14</v>
      </c>
      <c r="I92" s="13">
        <f>'[1]VINO AMPLIADA NOV 18'!AG77+'[1]VINO AMPLIADA NOV 18'!AI77</f>
        <v>0</v>
      </c>
      <c r="J92" s="12">
        <f t="shared" si="23"/>
        <v>14</v>
      </c>
      <c r="K92" s="13">
        <f>'[1]VINO AMPLIADA NOV 18'!AJ77+'[1]VINO AMPLIADA NOV 18'!AL77</f>
        <v>9627</v>
      </c>
      <c r="L92" s="13">
        <f>'[1]VINO AMPLIADA NOV 18'!AK77+'[1]VINO AMPLIADA NOV 18'!AM77</f>
        <v>1202</v>
      </c>
      <c r="M92" s="12">
        <f t="shared" si="24"/>
        <v>10829</v>
      </c>
      <c r="N92" s="13">
        <f t="shared" si="25"/>
        <v>11835</v>
      </c>
      <c r="O92" s="13">
        <f t="shared" si="25"/>
        <v>1334</v>
      </c>
      <c r="P92" s="14">
        <f t="shared" si="26"/>
        <v>13169</v>
      </c>
    </row>
    <row r="93" spans="1:16" x14ac:dyDescent="0.2">
      <c r="A93" s="10" t="s">
        <v>34</v>
      </c>
      <c r="B93" s="13">
        <f>'[1]VINO AMPLIADA NOV 18'!X78+'[1]VINO AMPLIADA NOV 18'!Z78</f>
        <v>149485</v>
      </c>
      <c r="C93" s="13">
        <f>'[1]VINO AMPLIADA NOV 18'!Y78+'[1]VINO AMPLIADA NOV 18'!AA78</f>
        <v>458878</v>
      </c>
      <c r="D93" s="12">
        <f t="shared" si="21"/>
        <v>608363</v>
      </c>
      <c r="E93" s="13">
        <f>'[1]VINO AMPLIADA NOV 18'!AB78+'[1]VINO AMPLIADA NOV 18'!AD78</f>
        <v>619</v>
      </c>
      <c r="F93" s="13">
        <f>'[1]VINO AMPLIADA NOV 18'!AC78+'[1]VINO AMPLIADA NOV 18'!AE78</f>
        <v>1046</v>
      </c>
      <c r="G93" s="12">
        <f t="shared" si="22"/>
        <v>1665</v>
      </c>
      <c r="H93" s="13">
        <f>'[1]VINO AMPLIADA NOV 18'!AF78+'[1]VINO AMPLIADA NOV 18'!AH78</f>
        <v>816</v>
      </c>
      <c r="I93" s="13">
        <f>'[1]VINO AMPLIADA NOV 18'!AG78+'[1]VINO AMPLIADA NOV 18'!AI78</f>
        <v>388</v>
      </c>
      <c r="J93" s="12">
        <f t="shared" si="23"/>
        <v>1204</v>
      </c>
      <c r="K93" s="13">
        <f>'[1]VINO AMPLIADA NOV 18'!AJ78+'[1]VINO AMPLIADA NOV 18'!AL78</f>
        <v>34384</v>
      </c>
      <c r="L93" s="13">
        <f>'[1]VINO AMPLIADA NOV 18'!AK78+'[1]VINO AMPLIADA NOV 18'!AM78</f>
        <v>42188</v>
      </c>
      <c r="M93" s="12">
        <f t="shared" si="24"/>
        <v>76572</v>
      </c>
      <c r="N93" s="13">
        <f t="shared" si="25"/>
        <v>185304</v>
      </c>
      <c r="O93" s="13">
        <f t="shared" si="25"/>
        <v>502500</v>
      </c>
      <c r="P93" s="14">
        <f t="shared" si="26"/>
        <v>687804</v>
      </c>
    </row>
    <row r="94" spans="1:16" x14ac:dyDescent="0.2">
      <c r="A94" s="10" t="s">
        <v>4</v>
      </c>
      <c r="B94" s="13">
        <f>'[1]VINO AMPLIADA NOV 18'!X79+'[1]VINO AMPLIADA NOV 18'!Z79</f>
        <v>9834</v>
      </c>
      <c r="C94" s="13">
        <f>'[1]VINO AMPLIADA NOV 18'!Y79+'[1]VINO AMPLIADA NOV 18'!AA79</f>
        <v>3723</v>
      </c>
      <c r="D94" s="12">
        <f t="shared" si="21"/>
        <v>13557</v>
      </c>
      <c r="E94" s="13">
        <f>'[1]VINO AMPLIADA NOV 18'!AB79+'[1]VINO AMPLIADA NOV 18'!AD79</f>
        <v>1349</v>
      </c>
      <c r="F94" s="13">
        <f>'[1]VINO AMPLIADA NOV 18'!AC79+'[1]VINO AMPLIADA NOV 18'!AE79</f>
        <v>156</v>
      </c>
      <c r="G94" s="12">
        <f t="shared" si="22"/>
        <v>1505</v>
      </c>
      <c r="H94" s="13">
        <f>'[1]VINO AMPLIADA NOV 18'!AF79+'[1]VINO AMPLIADA NOV 18'!AH79</f>
        <v>883</v>
      </c>
      <c r="I94" s="13">
        <f>'[1]VINO AMPLIADA NOV 18'!AG79+'[1]VINO AMPLIADA NOV 18'!AI79</f>
        <v>6425</v>
      </c>
      <c r="J94" s="12">
        <f t="shared" si="23"/>
        <v>7308</v>
      </c>
      <c r="K94" s="13">
        <f>'[1]VINO AMPLIADA NOV 18'!AJ79+'[1]VINO AMPLIADA NOV 18'!AL79</f>
        <v>4931</v>
      </c>
      <c r="L94" s="13">
        <f>'[1]VINO AMPLIADA NOV 18'!AK79+'[1]VINO AMPLIADA NOV 18'!AM79</f>
        <v>6885</v>
      </c>
      <c r="M94" s="12">
        <f t="shared" si="24"/>
        <v>11816</v>
      </c>
      <c r="N94" s="13">
        <f t="shared" si="25"/>
        <v>16997</v>
      </c>
      <c r="O94" s="13">
        <f t="shared" si="25"/>
        <v>17189</v>
      </c>
      <c r="P94" s="14">
        <f t="shared" si="26"/>
        <v>34186</v>
      </c>
    </row>
    <row r="95" spans="1:16" x14ac:dyDescent="0.2">
      <c r="A95" s="10" t="s">
        <v>35</v>
      </c>
      <c r="B95" s="13">
        <f>'[1]VINO AMPLIADA NOV 18'!X80+'[1]VINO AMPLIADA NOV 18'!Z80</f>
        <v>4044</v>
      </c>
      <c r="C95" s="13">
        <f>'[1]VINO AMPLIADA NOV 18'!Y80+'[1]VINO AMPLIADA NOV 18'!AA80</f>
        <v>5097</v>
      </c>
      <c r="D95" s="12">
        <f t="shared" si="21"/>
        <v>9141</v>
      </c>
      <c r="E95" s="13">
        <f>'[1]VINO AMPLIADA NOV 18'!AB80+'[1]VINO AMPLIADA NOV 18'!AD80</f>
        <v>0</v>
      </c>
      <c r="F95" s="13">
        <f>'[1]VINO AMPLIADA NOV 18'!AC80+'[1]VINO AMPLIADA NOV 18'!AE80</f>
        <v>0</v>
      </c>
      <c r="G95" s="12">
        <f t="shared" si="22"/>
        <v>0</v>
      </c>
      <c r="H95" s="13">
        <f>'[1]VINO AMPLIADA NOV 18'!AF80+'[1]VINO AMPLIADA NOV 18'!AH80</f>
        <v>8905</v>
      </c>
      <c r="I95" s="13">
        <f>'[1]VINO AMPLIADA NOV 18'!AG80+'[1]VINO AMPLIADA NOV 18'!AI80</f>
        <v>11654</v>
      </c>
      <c r="J95" s="12">
        <f t="shared" si="23"/>
        <v>20559</v>
      </c>
      <c r="K95" s="13">
        <f>'[1]VINO AMPLIADA NOV 18'!AJ80+'[1]VINO AMPLIADA NOV 18'!AL80</f>
        <v>26548</v>
      </c>
      <c r="L95" s="13">
        <f>'[1]VINO AMPLIADA NOV 18'!AK80+'[1]VINO AMPLIADA NOV 18'!AM80</f>
        <v>25306</v>
      </c>
      <c r="M95" s="12">
        <f t="shared" si="24"/>
        <v>51854</v>
      </c>
      <c r="N95" s="13">
        <f t="shared" si="25"/>
        <v>39497</v>
      </c>
      <c r="O95" s="13">
        <f t="shared" si="25"/>
        <v>42057</v>
      </c>
      <c r="P95" s="14">
        <f t="shared" si="26"/>
        <v>81554</v>
      </c>
    </row>
    <row r="96" spans="1:16" x14ac:dyDescent="0.2">
      <c r="A96" s="10" t="s">
        <v>36</v>
      </c>
      <c r="B96" s="13">
        <f>'[1]VINO AMPLIADA NOV 18'!X81+'[1]VINO AMPLIADA NOV 18'!Z81</f>
        <v>432</v>
      </c>
      <c r="C96" s="13">
        <f>'[1]VINO AMPLIADA NOV 18'!Y81+'[1]VINO AMPLIADA NOV 18'!AA81</f>
        <v>0</v>
      </c>
      <c r="D96" s="12">
        <f t="shared" si="21"/>
        <v>432</v>
      </c>
      <c r="E96" s="13">
        <f>'[1]VINO AMPLIADA NOV 18'!AB81+'[1]VINO AMPLIADA NOV 18'!AD81</f>
        <v>0</v>
      </c>
      <c r="F96" s="13">
        <f>'[1]VINO AMPLIADA NOV 18'!AC81+'[1]VINO AMPLIADA NOV 18'!AE81</f>
        <v>0</v>
      </c>
      <c r="G96" s="12">
        <f t="shared" si="22"/>
        <v>0</v>
      </c>
      <c r="H96" s="13">
        <f>'[1]VINO AMPLIADA NOV 18'!AF81+'[1]VINO AMPLIADA NOV 18'!AH81</f>
        <v>0</v>
      </c>
      <c r="I96" s="13">
        <f>'[1]VINO AMPLIADA NOV 18'!AG81+'[1]VINO AMPLIADA NOV 18'!AI81</f>
        <v>0</v>
      </c>
      <c r="J96" s="12">
        <f t="shared" si="23"/>
        <v>0</v>
      </c>
      <c r="K96" s="13">
        <f>'[1]VINO AMPLIADA NOV 18'!AJ81+'[1]VINO AMPLIADA NOV 18'!AL81</f>
        <v>0</v>
      </c>
      <c r="L96" s="13">
        <f>'[1]VINO AMPLIADA NOV 18'!AK81+'[1]VINO AMPLIADA NOV 18'!AM81</f>
        <v>0</v>
      </c>
      <c r="M96" s="12">
        <f t="shared" si="24"/>
        <v>0</v>
      </c>
      <c r="N96" s="13">
        <f t="shared" si="25"/>
        <v>432</v>
      </c>
      <c r="O96" s="13">
        <f t="shared" si="25"/>
        <v>0</v>
      </c>
      <c r="P96" s="14">
        <f t="shared" si="26"/>
        <v>432</v>
      </c>
    </row>
    <row r="97" spans="1:16" x14ac:dyDescent="0.2">
      <c r="A97" s="10" t="s">
        <v>2</v>
      </c>
      <c r="B97" s="13">
        <f>'[1]VINO AMPLIADA NOV 18'!X82+'[1]VINO AMPLIADA NOV 18'!Z82</f>
        <v>1815</v>
      </c>
      <c r="C97" s="13">
        <f>'[1]VINO AMPLIADA NOV 18'!Y82+'[1]VINO AMPLIADA NOV 18'!AA82</f>
        <v>293</v>
      </c>
      <c r="D97" s="12">
        <f t="shared" si="21"/>
        <v>2108</v>
      </c>
      <c r="E97" s="13">
        <f>'[1]VINO AMPLIADA NOV 18'!AB82+'[1]VINO AMPLIADA NOV 18'!AD82</f>
        <v>0</v>
      </c>
      <c r="F97" s="13">
        <f>'[1]VINO AMPLIADA NOV 18'!AC82+'[1]VINO AMPLIADA NOV 18'!AE82</f>
        <v>17</v>
      </c>
      <c r="G97" s="12">
        <f t="shared" si="22"/>
        <v>17</v>
      </c>
      <c r="H97" s="13">
        <f>'[1]VINO AMPLIADA NOV 18'!AF82+'[1]VINO AMPLIADA NOV 18'!AH82</f>
        <v>200</v>
      </c>
      <c r="I97" s="13">
        <f>'[1]VINO AMPLIADA NOV 18'!AG82+'[1]VINO AMPLIADA NOV 18'!AI82</f>
        <v>9</v>
      </c>
      <c r="J97" s="12">
        <f t="shared" si="23"/>
        <v>209</v>
      </c>
      <c r="K97" s="13">
        <f>'[1]VINO AMPLIADA NOV 18'!AJ82+'[1]VINO AMPLIADA NOV 18'!AL82</f>
        <v>23484</v>
      </c>
      <c r="L97" s="13">
        <f>'[1]VINO AMPLIADA NOV 18'!AK82+'[1]VINO AMPLIADA NOV 18'!AM82</f>
        <v>35159</v>
      </c>
      <c r="M97" s="12">
        <f t="shared" si="24"/>
        <v>58643</v>
      </c>
      <c r="N97" s="13">
        <f t="shared" si="25"/>
        <v>25499</v>
      </c>
      <c r="O97" s="13">
        <f t="shared" si="25"/>
        <v>35478</v>
      </c>
      <c r="P97" s="14">
        <f t="shared" si="26"/>
        <v>60977</v>
      </c>
    </row>
    <row r="98" spans="1:16" x14ac:dyDescent="0.2">
      <c r="A98" s="10" t="s">
        <v>1</v>
      </c>
      <c r="B98" s="13">
        <f>'[1]VINO AMPLIADA NOV 18'!X83+'[1]VINO AMPLIADA NOV 18'!Z83</f>
        <v>533</v>
      </c>
      <c r="C98" s="13">
        <f>'[1]VINO AMPLIADA NOV 18'!Y83+'[1]VINO AMPLIADA NOV 18'!AA83</f>
        <v>719</v>
      </c>
      <c r="D98" s="12">
        <f t="shared" si="21"/>
        <v>1252</v>
      </c>
      <c r="E98" s="13">
        <f>'[1]VINO AMPLIADA NOV 18'!AB83+'[1]VINO AMPLIADA NOV 18'!AD83</f>
        <v>0</v>
      </c>
      <c r="F98" s="13">
        <f>'[1]VINO AMPLIADA NOV 18'!AC83+'[1]VINO AMPLIADA NOV 18'!AE83</f>
        <v>0</v>
      </c>
      <c r="G98" s="12">
        <f t="shared" si="22"/>
        <v>0</v>
      </c>
      <c r="H98" s="13">
        <f>'[1]VINO AMPLIADA NOV 18'!AF83+'[1]VINO AMPLIADA NOV 18'!AH83</f>
        <v>0</v>
      </c>
      <c r="I98" s="13">
        <f>'[1]VINO AMPLIADA NOV 18'!AG83+'[1]VINO AMPLIADA NOV 18'!AI83</f>
        <v>0</v>
      </c>
      <c r="J98" s="12">
        <f t="shared" si="23"/>
        <v>0</v>
      </c>
      <c r="K98" s="13">
        <f>'[1]VINO AMPLIADA NOV 18'!AJ83+'[1]VINO AMPLIADA NOV 18'!AL83</f>
        <v>1743</v>
      </c>
      <c r="L98" s="13">
        <f>'[1]VINO AMPLIADA NOV 18'!AK83+'[1]VINO AMPLIADA NOV 18'!AM83</f>
        <v>153</v>
      </c>
      <c r="M98" s="12">
        <f t="shared" si="24"/>
        <v>1896</v>
      </c>
      <c r="N98" s="13">
        <f t="shared" si="25"/>
        <v>2276</v>
      </c>
      <c r="O98" s="13">
        <f t="shared" si="25"/>
        <v>872</v>
      </c>
      <c r="P98" s="14">
        <f t="shared" si="26"/>
        <v>3148</v>
      </c>
    </row>
    <row r="99" spans="1:16" x14ac:dyDescent="0.2">
      <c r="A99" s="10" t="s">
        <v>7</v>
      </c>
      <c r="B99" s="13">
        <f>'[1]VINO AMPLIADA NOV 18'!X84+'[1]VINO AMPLIADA NOV 18'!Z84</f>
        <v>1840</v>
      </c>
      <c r="C99" s="13">
        <f>'[1]VINO AMPLIADA NOV 18'!Y84+'[1]VINO AMPLIADA NOV 18'!AA84</f>
        <v>114</v>
      </c>
      <c r="D99" s="12">
        <f t="shared" si="21"/>
        <v>1954</v>
      </c>
      <c r="E99" s="13">
        <f>'[1]VINO AMPLIADA NOV 18'!AB84+'[1]VINO AMPLIADA NOV 18'!AD84</f>
        <v>4984</v>
      </c>
      <c r="F99" s="13">
        <f>'[1]VINO AMPLIADA NOV 18'!AC84+'[1]VINO AMPLIADA NOV 18'!AE84</f>
        <v>785</v>
      </c>
      <c r="G99" s="12">
        <f t="shared" si="22"/>
        <v>5769</v>
      </c>
      <c r="H99" s="13">
        <f>'[1]VINO AMPLIADA NOV 18'!AF84+'[1]VINO AMPLIADA NOV 18'!AH84</f>
        <v>2035</v>
      </c>
      <c r="I99" s="13">
        <f>'[1]VINO AMPLIADA NOV 18'!AG84+'[1]VINO AMPLIADA NOV 18'!AI84</f>
        <v>1216</v>
      </c>
      <c r="J99" s="12">
        <f t="shared" si="23"/>
        <v>3251</v>
      </c>
      <c r="K99" s="13">
        <f>'[1]VINO AMPLIADA NOV 18'!AJ84+'[1]VINO AMPLIADA NOV 18'!AL84</f>
        <v>22142</v>
      </c>
      <c r="L99" s="13">
        <f>'[1]VINO AMPLIADA NOV 18'!AK84+'[1]VINO AMPLIADA NOV 18'!AM84</f>
        <v>7081</v>
      </c>
      <c r="M99" s="12">
        <f t="shared" si="24"/>
        <v>29223</v>
      </c>
      <c r="N99" s="13">
        <f t="shared" si="25"/>
        <v>31001</v>
      </c>
      <c r="O99" s="13">
        <f t="shared" si="25"/>
        <v>9196</v>
      </c>
      <c r="P99" s="14">
        <f t="shared" si="26"/>
        <v>40197</v>
      </c>
    </row>
    <row r="100" spans="1:16" x14ac:dyDescent="0.2">
      <c r="A100" s="10" t="s">
        <v>38</v>
      </c>
      <c r="B100" s="13">
        <f>'[1]VINO AMPLIADA NOV 18'!X85+'[1]VINO AMPLIADA NOV 18'!Z85</f>
        <v>77368</v>
      </c>
      <c r="C100" s="13">
        <f>'[1]VINO AMPLIADA NOV 18'!Y85+'[1]VINO AMPLIADA NOV 18'!AA85</f>
        <v>1400</v>
      </c>
      <c r="D100" s="12">
        <f t="shared" si="21"/>
        <v>78768</v>
      </c>
      <c r="E100" s="13">
        <f>'[1]VINO AMPLIADA NOV 18'!AB85+'[1]VINO AMPLIADA NOV 18'!AD85</f>
        <v>9276</v>
      </c>
      <c r="F100" s="13">
        <f>'[1]VINO AMPLIADA NOV 18'!AC85+'[1]VINO AMPLIADA NOV 18'!AE85</f>
        <v>1631</v>
      </c>
      <c r="G100" s="12">
        <f t="shared" si="22"/>
        <v>10907</v>
      </c>
      <c r="H100" s="13">
        <f>'[1]VINO AMPLIADA NOV 18'!AF85+'[1]VINO AMPLIADA NOV 18'!AH85</f>
        <v>7591</v>
      </c>
      <c r="I100" s="13">
        <f>'[1]VINO AMPLIADA NOV 18'!AG85+'[1]VINO AMPLIADA NOV 18'!AI85</f>
        <v>641</v>
      </c>
      <c r="J100" s="12">
        <f t="shared" si="23"/>
        <v>8232</v>
      </c>
      <c r="K100" s="13">
        <f>'[1]VINO AMPLIADA NOV 18'!AJ85+'[1]VINO AMPLIADA NOV 18'!AL85</f>
        <v>97187</v>
      </c>
      <c r="L100" s="13">
        <f>'[1]VINO AMPLIADA NOV 18'!AK85+'[1]VINO AMPLIADA NOV 18'!AM85</f>
        <v>8662</v>
      </c>
      <c r="M100" s="12">
        <f t="shared" si="24"/>
        <v>105849</v>
      </c>
      <c r="N100" s="13">
        <f t="shared" si="25"/>
        <v>191422</v>
      </c>
      <c r="O100" s="13">
        <f t="shared" si="25"/>
        <v>12334</v>
      </c>
      <c r="P100" s="14">
        <f t="shared" si="26"/>
        <v>203756</v>
      </c>
    </row>
    <row r="101" spans="1:16" ht="13.5" thickBot="1" x14ac:dyDescent="0.25">
      <c r="A101" s="10" t="s">
        <v>37</v>
      </c>
      <c r="B101" s="15">
        <f>'[1]VINO AMPLIADA NOV 18'!X86+'[1]VINO AMPLIADA NOV 18'!Z86</f>
        <v>83766</v>
      </c>
      <c r="C101" s="15">
        <f>'[1]VINO AMPLIADA NOV 18'!Y86+'[1]VINO AMPLIADA NOV 18'!AA86</f>
        <v>11035</v>
      </c>
      <c r="D101" s="12">
        <f>B101+C101</f>
        <v>94801</v>
      </c>
      <c r="E101" s="15">
        <f>'[1]VINO AMPLIADA NOV 18'!AB86+'[1]VINO AMPLIADA NOV 18'!AD86</f>
        <v>0</v>
      </c>
      <c r="F101" s="15">
        <f>'[1]VINO AMPLIADA NOV 18'!AC86+'[1]VINO AMPLIADA NOV 18'!AE86</f>
        <v>0</v>
      </c>
      <c r="G101" s="12">
        <f>E101+F101</f>
        <v>0</v>
      </c>
      <c r="H101" s="15">
        <f>'[1]VINO AMPLIADA NOV 18'!AF86+'[1]VINO AMPLIADA NOV 18'!AH86</f>
        <v>968</v>
      </c>
      <c r="I101" s="15">
        <f>'[1]VINO AMPLIADA NOV 18'!AG86+'[1]VINO AMPLIADA NOV 18'!AI86</f>
        <v>1453</v>
      </c>
      <c r="J101" s="12">
        <f>H101+I101</f>
        <v>2421</v>
      </c>
      <c r="K101" s="15">
        <f>'[1]VINO AMPLIADA NOV 18'!AJ86+'[1]VINO AMPLIADA NOV 18'!AL86</f>
        <v>15308</v>
      </c>
      <c r="L101" s="15">
        <f>'[1]VINO AMPLIADA NOV 18'!AK86+'[1]VINO AMPLIADA NOV 18'!AM86</f>
        <v>4155</v>
      </c>
      <c r="M101" s="12">
        <f>K101+L101</f>
        <v>19463</v>
      </c>
      <c r="N101" s="15">
        <f t="shared" si="25"/>
        <v>100042</v>
      </c>
      <c r="O101" s="15">
        <f t="shared" si="25"/>
        <v>16643</v>
      </c>
      <c r="P101" s="16">
        <f>N101+O101</f>
        <v>116685</v>
      </c>
    </row>
    <row r="102" spans="1:16" ht="13.5" thickBot="1" x14ac:dyDescent="0.25">
      <c r="A102" s="17" t="s">
        <v>39</v>
      </c>
      <c r="B102" s="18">
        <f>SUM(B85:B101)</f>
        <v>419919</v>
      </c>
      <c r="C102" s="19">
        <f t="shared" ref="C102:O102" si="27">SUM(C85:C101)</f>
        <v>591171</v>
      </c>
      <c r="D102" s="20">
        <f t="shared" si="27"/>
        <v>1011090</v>
      </c>
      <c r="E102" s="18">
        <f t="shared" si="27"/>
        <v>21760</v>
      </c>
      <c r="F102" s="19">
        <f t="shared" si="27"/>
        <v>6530</v>
      </c>
      <c r="G102" s="20">
        <f t="shared" si="27"/>
        <v>28290</v>
      </c>
      <c r="H102" s="18">
        <f t="shared" si="27"/>
        <v>29982</v>
      </c>
      <c r="I102" s="19">
        <f t="shared" si="27"/>
        <v>27971</v>
      </c>
      <c r="J102" s="20">
        <f t="shared" si="27"/>
        <v>57953</v>
      </c>
      <c r="K102" s="18">
        <f t="shared" si="27"/>
        <v>335603</v>
      </c>
      <c r="L102" s="19">
        <f t="shared" si="27"/>
        <v>220699</v>
      </c>
      <c r="M102" s="20">
        <f t="shared" si="27"/>
        <v>556302</v>
      </c>
      <c r="N102" s="18">
        <f t="shared" si="27"/>
        <v>807264</v>
      </c>
      <c r="O102" s="19">
        <f t="shared" si="27"/>
        <v>846371</v>
      </c>
      <c r="P102" s="20">
        <f>SUM(P85:P101)</f>
        <v>1653635</v>
      </c>
    </row>
    <row r="103" spans="1:16" x14ac:dyDescent="0.2">
      <c r="A103" s="5" t="s">
        <v>81</v>
      </c>
    </row>
    <row r="104" spans="1:16" ht="12.75" customHeight="1" x14ac:dyDescent="0.2"/>
  </sheetData>
  <mergeCells count="29">
    <mergeCell ref="A25:P25"/>
    <mergeCell ref="A28:P28"/>
    <mergeCell ref="A30:A32"/>
    <mergeCell ref="B30:D31"/>
    <mergeCell ref="E30:G31"/>
    <mergeCell ref="H30:J31"/>
    <mergeCell ref="K30:M31"/>
    <mergeCell ref="N30:P31"/>
    <mergeCell ref="A1:P1"/>
    <mergeCell ref="A3:A5"/>
    <mergeCell ref="B3:D4"/>
    <mergeCell ref="E3:G4"/>
    <mergeCell ref="H3:J4"/>
    <mergeCell ref="K3:M4"/>
    <mergeCell ref="N3:P4"/>
    <mergeCell ref="A54:P54"/>
    <mergeCell ref="A56:A58"/>
    <mergeCell ref="B56:D57"/>
    <mergeCell ref="E56:G57"/>
    <mergeCell ref="H56:J57"/>
    <mergeCell ref="K56:M57"/>
    <mergeCell ref="N56:P57"/>
    <mergeCell ref="A80:P80"/>
    <mergeCell ref="A82:A84"/>
    <mergeCell ref="B82:D83"/>
    <mergeCell ref="E82:G83"/>
    <mergeCell ref="H82:J83"/>
    <mergeCell ref="K82:M83"/>
    <mergeCell ref="N82:P83"/>
  </mergeCells>
  <printOptions horizontalCentered="1"/>
  <pageMargins left="0.70866141732283472" right="0.70866141732283472" top="1.8897637795275593" bottom="0.74803149606299213" header="0.31496062992125984" footer="0.31496062992125984"/>
  <pageSetup paperSize="9" scale="60" orientation="landscape" r:id="rId1"/>
  <headerFooter>
    <oddHeader>&amp;L&amp;G&amp;C&amp;"Arial,Negrita"DATOS CAMPAÑA 2018/19 
DECLARACIÓN AMPLIADA NOVIEMBRE DE 2018
FUENTE:INFOVI, EXTRACCIÓN DE 10.01.2019</oddHeader>
    <oddFooter>&amp;R&amp;G</oddFooter>
  </headerFooter>
  <rowBreaks count="3" manualBreakCount="3">
    <brk id="26" max="15" man="1"/>
    <brk id="52" max="15" man="1"/>
    <brk id="78" max="1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P101"/>
  <sheetViews>
    <sheetView tabSelected="1" zoomScale="115" zoomScaleNormal="115" zoomScaleSheetLayoutView="130" zoomScalePageLayoutView="10" workbookViewId="0">
      <selection activeCell="A73" sqref="A73"/>
    </sheetView>
  </sheetViews>
  <sheetFormatPr baseColWidth="10" defaultRowHeight="12.75" x14ac:dyDescent="0.2"/>
  <cols>
    <col min="1" max="1" width="24" customWidth="1"/>
    <col min="2" max="2" width="15.7109375" customWidth="1"/>
    <col min="3" max="3" width="15.42578125" customWidth="1"/>
    <col min="4" max="4" width="14.42578125" customWidth="1"/>
    <col min="5" max="5" width="15.5703125" customWidth="1"/>
    <col min="6" max="6" width="20.7109375" customWidth="1"/>
    <col min="7" max="7" width="22.5703125" customWidth="1"/>
    <col min="8" max="8" width="25.140625" customWidth="1"/>
  </cols>
  <sheetData>
    <row r="1" spans="1:16" ht="27.75" customHeight="1" thickBot="1" x14ac:dyDescent="0.25"/>
    <row r="2" spans="1:16" ht="33.75" customHeight="1" thickBot="1" x14ac:dyDescent="0.25">
      <c r="A2" s="114" t="s">
        <v>57</v>
      </c>
      <c r="B2" s="115"/>
      <c r="C2" s="115"/>
      <c r="D2" s="115"/>
      <c r="E2" s="115"/>
      <c r="F2" s="115"/>
      <c r="G2" s="115"/>
      <c r="H2" s="116"/>
      <c r="I2" s="1"/>
      <c r="J2" s="1"/>
      <c r="K2" s="1"/>
      <c r="L2" s="1"/>
      <c r="M2" s="1"/>
      <c r="N2" s="1"/>
      <c r="O2" s="1"/>
      <c r="P2" s="1"/>
    </row>
    <row r="3" spans="1:16" ht="13.5" thickBot="1" x14ac:dyDescent="0.25"/>
    <row r="4" spans="1:16" ht="12.75" customHeight="1" x14ac:dyDescent="0.2">
      <c r="A4" s="131" t="s">
        <v>21</v>
      </c>
      <c r="B4" s="134" t="s">
        <v>43</v>
      </c>
      <c r="C4" s="135"/>
      <c r="D4" s="134" t="s">
        <v>75</v>
      </c>
      <c r="E4" s="147"/>
      <c r="F4" s="142" t="s">
        <v>45</v>
      </c>
      <c r="G4" s="142" t="s">
        <v>76</v>
      </c>
      <c r="H4" s="142" t="s">
        <v>77</v>
      </c>
    </row>
    <row r="5" spans="1:16" ht="30" customHeight="1" x14ac:dyDescent="0.2">
      <c r="A5" s="132"/>
      <c r="B5" s="136"/>
      <c r="C5" s="137"/>
      <c r="D5" s="136"/>
      <c r="E5" s="148"/>
      <c r="F5" s="143"/>
      <c r="G5" s="145"/>
      <c r="H5" s="143"/>
    </row>
    <row r="6" spans="1:16" ht="13.5" thickBot="1" x14ac:dyDescent="0.25">
      <c r="A6" s="133"/>
      <c r="B6" s="8" t="s">
        <v>31</v>
      </c>
      <c r="C6" s="50" t="s">
        <v>23</v>
      </c>
      <c r="D6" s="8" t="s">
        <v>31</v>
      </c>
      <c r="E6" s="51" t="s">
        <v>23</v>
      </c>
      <c r="F6" s="144"/>
      <c r="G6" s="146"/>
      <c r="H6" s="144"/>
    </row>
    <row r="7" spans="1:16" x14ac:dyDescent="0.2">
      <c r="A7" s="10" t="s">
        <v>11</v>
      </c>
      <c r="B7" s="11">
        <v>73387</v>
      </c>
      <c r="C7" s="25">
        <v>1156946</v>
      </c>
      <c r="D7" s="52">
        <v>193</v>
      </c>
      <c r="E7" s="53">
        <v>28272</v>
      </c>
      <c r="F7" s="44">
        <v>1230333</v>
      </c>
      <c r="G7" s="12">
        <v>28465</v>
      </c>
      <c r="H7" s="12">
        <v>1258798</v>
      </c>
      <c r="J7" s="69"/>
      <c r="K7" s="70"/>
      <c r="L7" s="70"/>
      <c r="M7" s="70"/>
      <c r="N7" s="70"/>
    </row>
    <row r="8" spans="1:16" x14ac:dyDescent="0.2">
      <c r="A8" s="10" t="s">
        <v>10</v>
      </c>
      <c r="B8" s="13">
        <v>1270570</v>
      </c>
      <c r="C8" s="23">
        <v>173619</v>
      </c>
      <c r="D8" s="54">
        <v>0</v>
      </c>
      <c r="E8" s="30">
        <v>0</v>
      </c>
      <c r="F8" s="45">
        <v>1444189</v>
      </c>
      <c r="G8" s="14">
        <v>0</v>
      </c>
      <c r="H8" s="12">
        <v>1444189</v>
      </c>
      <c r="J8" s="70"/>
      <c r="K8" s="70"/>
      <c r="L8" s="70"/>
      <c r="M8" s="70"/>
      <c r="N8" s="70"/>
    </row>
    <row r="9" spans="1:16" x14ac:dyDescent="0.2">
      <c r="A9" s="10" t="s">
        <v>13</v>
      </c>
      <c r="B9" s="13">
        <v>327</v>
      </c>
      <c r="C9" s="23">
        <v>119</v>
      </c>
      <c r="D9" s="54">
        <v>0</v>
      </c>
      <c r="E9" s="30">
        <v>4</v>
      </c>
      <c r="F9" s="45">
        <v>446</v>
      </c>
      <c r="G9" s="14">
        <v>4</v>
      </c>
      <c r="H9" s="12">
        <v>450</v>
      </c>
      <c r="J9" s="70"/>
      <c r="K9" s="70"/>
      <c r="L9" s="70"/>
      <c r="M9" s="70"/>
      <c r="N9" s="70"/>
    </row>
    <row r="10" spans="1:16" x14ac:dyDescent="0.2">
      <c r="A10" s="10" t="s">
        <v>16</v>
      </c>
      <c r="B10" s="13">
        <v>34917</v>
      </c>
      <c r="C10" s="23">
        <v>18769</v>
      </c>
      <c r="D10" s="54">
        <v>69</v>
      </c>
      <c r="E10" s="30">
        <v>403</v>
      </c>
      <c r="F10" s="45">
        <v>53686</v>
      </c>
      <c r="G10" s="14">
        <v>472</v>
      </c>
      <c r="H10" s="12">
        <v>54158</v>
      </c>
      <c r="J10" s="70"/>
      <c r="K10" s="70"/>
      <c r="L10" s="70"/>
      <c r="M10" s="70"/>
      <c r="N10" s="70"/>
    </row>
    <row r="11" spans="1:16" x14ac:dyDescent="0.2">
      <c r="A11" s="10" t="s">
        <v>15</v>
      </c>
      <c r="B11" s="13">
        <v>26876</v>
      </c>
      <c r="C11" s="23">
        <v>46019</v>
      </c>
      <c r="D11" s="54">
        <v>551</v>
      </c>
      <c r="E11" s="30">
        <v>2927</v>
      </c>
      <c r="F11" s="45">
        <v>72895</v>
      </c>
      <c r="G11" s="14">
        <v>3478</v>
      </c>
      <c r="H11" s="12">
        <v>76373</v>
      </c>
    </row>
    <row r="12" spans="1:16" x14ac:dyDescent="0.2">
      <c r="A12" s="10" t="s">
        <v>14</v>
      </c>
      <c r="B12" s="13">
        <v>318</v>
      </c>
      <c r="C12" s="23">
        <v>281</v>
      </c>
      <c r="D12" s="54">
        <v>0</v>
      </c>
      <c r="E12" s="30">
        <v>0</v>
      </c>
      <c r="F12" s="45">
        <v>599</v>
      </c>
      <c r="G12" s="14">
        <v>0</v>
      </c>
      <c r="H12" s="12">
        <v>599</v>
      </c>
    </row>
    <row r="13" spans="1:16" x14ac:dyDescent="0.2">
      <c r="A13" s="10" t="s">
        <v>5</v>
      </c>
      <c r="B13" s="13">
        <v>10881012</v>
      </c>
      <c r="C13" s="23">
        <v>13625098</v>
      </c>
      <c r="D13" s="54">
        <v>628174</v>
      </c>
      <c r="E13" s="30">
        <v>3611749</v>
      </c>
      <c r="F13" s="45">
        <v>24506110</v>
      </c>
      <c r="G13" s="14">
        <v>4239923</v>
      </c>
      <c r="H13" s="12">
        <v>28746033</v>
      </c>
    </row>
    <row r="14" spans="1:16" x14ac:dyDescent="0.2">
      <c r="A14" s="10" t="s">
        <v>33</v>
      </c>
      <c r="B14" s="13">
        <v>1342028</v>
      </c>
      <c r="C14" s="23">
        <v>988479</v>
      </c>
      <c r="D14" s="54">
        <v>1132</v>
      </c>
      <c r="E14" s="30">
        <v>427</v>
      </c>
      <c r="F14" s="45">
        <v>2330507</v>
      </c>
      <c r="G14" s="14">
        <v>1559</v>
      </c>
      <c r="H14" s="12">
        <v>2332066</v>
      </c>
    </row>
    <row r="15" spans="1:16" x14ac:dyDescent="0.2">
      <c r="A15" s="10" t="s">
        <v>34</v>
      </c>
      <c r="B15" s="13">
        <v>813148</v>
      </c>
      <c r="C15" s="23">
        <v>2523372</v>
      </c>
      <c r="D15" s="54">
        <v>116</v>
      </c>
      <c r="E15" s="30">
        <v>7921</v>
      </c>
      <c r="F15" s="45">
        <v>3336520</v>
      </c>
      <c r="G15" s="14">
        <v>8037</v>
      </c>
      <c r="H15" s="12">
        <v>3344557</v>
      </c>
    </row>
    <row r="16" spans="1:16" x14ac:dyDescent="0.2">
      <c r="A16" s="10" t="s">
        <v>4</v>
      </c>
      <c r="B16" s="13">
        <v>1187681</v>
      </c>
      <c r="C16" s="23">
        <v>2438156</v>
      </c>
      <c r="D16" s="54">
        <v>23034</v>
      </c>
      <c r="E16" s="30">
        <v>119185</v>
      </c>
      <c r="F16" s="45">
        <v>3625837</v>
      </c>
      <c r="G16" s="14">
        <v>142219</v>
      </c>
      <c r="H16" s="12">
        <v>3768056</v>
      </c>
    </row>
    <row r="17" spans="1:8" x14ac:dyDescent="0.2">
      <c r="A17" s="10" t="s">
        <v>35</v>
      </c>
      <c r="B17" s="13">
        <v>86689</v>
      </c>
      <c r="C17" s="23">
        <v>372096</v>
      </c>
      <c r="D17" s="54">
        <v>172</v>
      </c>
      <c r="E17" s="30">
        <v>35</v>
      </c>
      <c r="F17" s="45">
        <v>458785</v>
      </c>
      <c r="G17" s="14">
        <v>207</v>
      </c>
      <c r="H17" s="12">
        <v>458992</v>
      </c>
    </row>
    <row r="18" spans="1:8" x14ac:dyDescent="0.2">
      <c r="A18" s="10" t="s">
        <v>36</v>
      </c>
      <c r="B18" s="13">
        <v>74406</v>
      </c>
      <c r="C18" s="23">
        <v>40939</v>
      </c>
      <c r="D18" s="54">
        <v>315</v>
      </c>
      <c r="E18" s="30">
        <v>3928</v>
      </c>
      <c r="F18" s="45">
        <v>115345</v>
      </c>
      <c r="G18" s="14">
        <v>4243</v>
      </c>
      <c r="H18" s="12">
        <v>119588</v>
      </c>
    </row>
    <row r="19" spans="1:8" x14ac:dyDescent="0.2">
      <c r="A19" s="10" t="s">
        <v>2</v>
      </c>
      <c r="B19" s="13">
        <v>847026</v>
      </c>
      <c r="C19" s="23">
        <v>36925</v>
      </c>
      <c r="D19" s="54">
        <v>24497</v>
      </c>
      <c r="E19" s="30">
        <v>41</v>
      </c>
      <c r="F19" s="45">
        <v>883951</v>
      </c>
      <c r="G19" s="14">
        <v>24538</v>
      </c>
      <c r="H19" s="12">
        <v>908489</v>
      </c>
    </row>
    <row r="20" spans="1:8" x14ac:dyDescent="0.2">
      <c r="A20" s="10" t="s">
        <v>1</v>
      </c>
      <c r="B20" s="13">
        <v>739503</v>
      </c>
      <c r="C20" s="23">
        <v>93575</v>
      </c>
      <c r="D20" s="54">
        <v>1243</v>
      </c>
      <c r="E20" s="30">
        <v>6116</v>
      </c>
      <c r="F20" s="45">
        <v>833078</v>
      </c>
      <c r="G20" s="14">
        <v>7359</v>
      </c>
      <c r="H20" s="12">
        <v>840437</v>
      </c>
    </row>
    <row r="21" spans="1:8" x14ac:dyDescent="0.2">
      <c r="A21" s="10" t="s">
        <v>7</v>
      </c>
      <c r="B21" s="13">
        <v>705563</v>
      </c>
      <c r="C21" s="23">
        <v>106129</v>
      </c>
      <c r="D21" s="54">
        <v>0</v>
      </c>
      <c r="E21" s="30">
        <v>0</v>
      </c>
      <c r="F21" s="45">
        <v>811692</v>
      </c>
      <c r="G21" s="14">
        <v>0</v>
      </c>
      <c r="H21" s="12">
        <v>811692</v>
      </c>
    </row>
    <row r="22" spans="1:8" x14ac:dyDescent="0.2">
      <c r="A22" s="10" t="s">
        <v>38</v>
      </c>
      <c r="B22" s="13">
        <v>2251389</v>
      </c>
      <c r="C22" s="23">
        <v>213617</v>
      </c>
      <c r="D22" s="54">
        <v>0</v>
      </c>
      <c r="E22" s="30">
        <v>0</v>
      </c>
      <c r="F22" s="45">
        <v>2465006</v>
      </c>
      <c r="G22" s="14">
        <v>0</v>
      </c>
      <c r="H22" s="12">
        <v>2465006</v>
      </c>
    </row>
    <row r="23" spans="1:8" ht="13.5" thickBot="1" x14ac:dyDescent="0.25">
      <c r="A23" s="10" t="s">
        <v>37</v>
      </c>
      <c r="B23" s="15">
        <v>1629074</v>
      </c>
      <c r="C23" s="24">
        <v>608120</v>
      </c>
      <c r="D23" s="55">
        <v>243232</v>
      </c>
      <c r="E23" s="32">
        <v>86180</v>
      </c>
      <c r="F23" s="46">
        <v>2237194</v>
      </c>
      <c r="G23" s="16">
        <v>329412</v>
      </c>
      <c r="H23" s="48">
        <v>2566606</v>
      </c>
    </row>
    <row r="24" spans="1:8" ht="13.5" thickBot="1" x14ac:dyDescent="0.25">
      <c r="A24" s="17" t="s">
        <v>39</v>
      </c>
      <c r="B24" s="18">
        <v>21963914</v>
      </c>
      <c r="C24" s="42">
        <v>22442259</v>
      </c>
      <c r="D24" s="56">
        <v>922728</v>
      </c>
      <c r="E24" s="57">
        <v>3867188</v>
      </c>
      <c r="F24" s="47">
        <v>44406173</v>
      </c>
      <c r="G24" s="20">
        <v>4789916</v>
      </c>
      <c r="H24" s="49">
        <v>49196089</v>
      </c>
    </row>
    <row r="25" spans="1:8" ht="13.5" thickBot="1" x14ac:dyDescent="0.25"/>
    <row r="26" spans="1:8" x14ac:dyDescent="0.2">
      <c r="A26" s="118" t="s">
        <v>48</v>
      </c>
      <c r="B26" s="121" t="s">
        <v>17</v>
      </c>
      <c r="C26" s="122"/>
      <c r="D26" s="62">
        <v>52876</v>
      </c>
    </row>
    <row r="27" spans="1:8" ht="15" customHeight="1" x14ac:dyDescent="0.2">
      <c r="A27" s="119"/>
      <c r="B27" s="123" t="s">
        <v>19</v>
      </c>
      <c r="C27" s="124"/>
      <c r="D27" s="63">
        <v>36730</v>
      </c>
    </row>
    <row r="28" spans="1:8" ht="15" customHeight="1" thickBot="1" x14ac:dyDescent="0.25">
      <c r="A28" s="120"/>
      <c r="B28" s="125" t="s">
        <v>18</v>
      </c>
      <c r="C28" s="126"/>
      <c r="D28" s="64">
        <v>6854</v>
      </c>
    </row>
    <row r="29" spans="1:8" ht="23.25" customHeight="1" thickBot="1" x14ac:dyDescent="0.25">
      <c r="A29" s="127" t="s">
        <v>20</v>
      </c>
      <c r="B29" s="128"/>
      <c r="C29" s="129"/>
      <c r="D29" s="65">
        <v>96460</v>
      </c>
    </row>
    <row r="30" spans="1:8" ht="18" customHeight="1" x14ac:dyDescent="0.2">
      <c r="A30" s="5" t="s">
        <v>81</v>
      </c>
    </row>
    <row r="31" spans="1:8" ht="13.5" customHeight="1" x14ac:dyDescent="0.2">
      <c r="A31" s="117" t="s">
        <v>52</v>
      </c>
      <c r="B31" s="117"/>
      <c r="C31" s="117"/>
      <c r="D31" s="117"/>
      <c r="E31" s="130"/>
      <c r="F31" s="130"/>
      <c r="G31" s="130"/>
      <c r="H31" s="130"/>
    </row>
    <row r="32" spans="1:8" ht="13.5" customHeight="1" x14ac:dyDescent="0.2">
      <c r="A32" s="117" t="s">
        <v>44</v>
      </c>
      <c r="B32" s="117"/>
      <c r="C32" s="117"/>
      <c r="D32" s="117"/>
      <c r="E32" s="130"/>
      <c r="F32" s="130"/>
      <c r="G32" s="130"/>
      <c r="H32" s="130"/>
    </row>
    <row r="33" spans="1:16" ht="13.5" customHeight="1" x14ac:dyDescent="0.2">
      <c r="A33" s="117" t="s">
        <v>63</v>
      </c>
      <c r="B33" s="117"/>
      <c r="C33" s="117"/>
      <c r="D33" s="117"/>
      <c r="E33" s="130"/>
      <c r="F33" s="130"/>
      <c r="G33" s="130"/>
      <c r="H33" s="130"/>
    </row>
    <row r="36" spans="1:16" ht="13.5" thickBot="1" x14ac:dyDescent="0.25"/>
    <row r="37" spans="1:16" ht="33.75" customHeight="1" thickBot="1" x14ac:dyDescent="0.25">
      <c r="A37" s="114" t="s">
        <v>58</v>
      </c>
      <c r="B37" s="115"/>
      <c r="C37" s="115"/>
      <c r="D37" s="115"/>
      <c r="E37" s="115"/>
      <c r="F37" s="115"/>
      <c r="G37" s="115"/>
      <c r="H37" s="116"/>
      <c r="I37" s="1"/>
      <c r="J37" s="1"/>
      <c r="K37" s="1"/>
      <c r="L37" s="1"/>
      <c r="M37" s="1"/>
      <c r="N37" s="1"/>
      <c r="O37" s="1"/>
      <c r="P37" s="1"/>
    </row>
    <row r="38" spans="1:16" ht="13.5" thickBot="1" x14ac:dyDescent="0.25"/>
    <row r="39" spans="1:16" ht="12.75" customHeight="1" x14ac:dyDescent="0.2">
      <c r="A39" s="131" t="s">
        <v>21</v>
      </c>
      <c r="B39" s="134" t="s">
        <v>43</v>
      </c>
      <c r="C39" s="135"/>
      <c r="D39" s="134" t="s">
        <v>78</v>
      </c>
      <c r="E39" s="147"/>
      <c r="F39" s="142" t="s">
        <v>45</v>
      </c>
      <c r="G39" s="142" t="s">
        <v>76</v>
      </c>
      <c r="H39" s="142" t="s">
        <v>79</v>
      </c>
    </row>
    <row r="40" spans="1:16" ht="30" customHeight="1" x14ac:dyDescent="0.2">
      <c r="A40" s="132"/>
      <c r="B40" s="136"/>
      <c r="C40" s="137"/>
      <c r="D40" s="136"/>
      <c r="E40" s="148"/>
      <c r="F40" s="143"/>
      <c r="G40" s="145"/>
      <c r="H40" s="143"/>
    </row>
    <row r="41" spans="1:16" ht="13.5" thickBot="1" x14ac:dyDescent="0.25">
      <c r="A41" s="133"/>
      <c r="B41" s="8" t="s">
        <v>31</v>
      </c>
      <c r="C41" s="50" t="s">
        <v>23</v>
      </c>
      <c r="D41" s="8" t="s">
        <v>31</v>
      </c>
      <c r="E41" s="51" t="s">
        <v>23</v>
      </c>
      <c r="F41" s="144"/>
      <c r="G41" s="146"/>
      <c r="H41" s="144"/>
    </row>
    <row r="42" spans="1:16" x14ac:dyDescent="0.2">
      <c r="A42" s="10" t="s">
        <v>11</v>
      </c>
      <c r="B42" s="11">
        <v>54439</v>
      </c>
      <c r="C42" s="25">
        <v>1143854</v>
      </c>
      <c r="D42" s="52">
        <v>193</v>
      </c>
      <c r="E42" s="53">
        <v>27146</v>
      </c>
      <c r="F42" s="44">
        <v>1198293</v>
      </c>
      <c r="G42" s="12">
        <v>27339</v>
      </c>
      <c r="H42" s="12">
        <v>1225632</v>
      </c>
    </row>
    <row r="43" spans="1:16" x14ac:dyDescent="0.2">
      <c r="A43" s="10" t="s">
        <v>10</v>
      </c>
      <c r="B43" s="13">
        <v>1249514</v>
      </c>
      <c r="C43" s="23">
        <v>170681</v>
      </c>
      <c r="D43" s="54">
        <v>0</v>
      </c>
      <c r="E43" s="30">
        <v>0</v>
      </c>
      <c r="F43" s="45">
        <v>1420195</v>
      </c>
      <c r="G43" s="14">
        <v>0</v>
      </c>
      <c r="H43" s="12">
        <v>1420195</v>
      </c>
    </row>
    <row r="44" spans="1:16" x14ac:dyDescent="0.2">
      <c r="A44" s="10" t="s">
        <v>13</v>
      </c>
      <c r="B44" s="13">
        <v>0</v>
      </c>
      <c r="C44" s="23">
        <v>0</v>
      </c>
      <c r="D44" s="54">
        <v>0</v>
      </c>
      <c r="E44" s="30">
        <v>4</v>
      </c>
      <c r="F44" s="45">
        <v>0</v>
      </c>
      <c r="G44" s="14">
        <v>4</v>
      </c>
      <c r="H44" s="12">
        <v>4</v>
      </c>
    </row>
    <row r="45" spans="1:16" x14ac:dyDescent="0.2">
      <c r="A45" s="10" t="s">
        <v>16</v>
      </c>
      <c r="B45" s="13">
        <v>21759</v>
      </c>
      <c r="C45" s="23">
        <v>13124</v>
      </c>
      <c r="D45" s="54">
        <v>0</v>
      </c>
      <c r="E45" s="30">
        <v>0</v>
      </c>
      <c r="F45" s="45">
        <v>34883</v>
      </c>
      <c r="G45" s="14">
        <v>0</v>
      </c>
      <c r="H45" s="12">
        <v>34883</v>
      </c>
    </row>
    <row r="46" spans="1:16" x14ac:dyDescent="0.2">
      <c r="A46" s="10" t="s">
        <v>15</v>
      </c>
      <c r="B46" s="13">
        <v>14173</v>
      </c>
      <c r="C46" s="23">
        <v>30801</v>
      </c>
      <c r="D46" s="54">
        <v>551</v>
      </c>
      <c r="E46" s="30">
        <v>2927</v>
      </c>
      <c r="F46" s="45">
        <v>44974</v>
      </c>
      <c r="G46" s="14">
        <v>3478</v>
      </c>
      <c r="H46" s="12">
        <v>48452</v>
      </c>
    </row>
    <row r="47" spans="1:16" x14ac:dyDescent="0.2">
      <c r="A47" s="10" t="s">
        <v>14</v>
      </c>
      <c r="B47" s="13">
        <v>0</v>
      </c>
      <c r="C47" s="23">
        <v>0</v>
      </c>
      <c r="D47" s="54">
        <v>0</v>
      </c>
      <c r="E47" s="30">
        <v>0</v>
      </c>
      <c r="F47" s="45">
        <v>0</v>
      </c>
      <c r="G47" s="14">
        <v>0</v>
      </c>
      <c r="H47" s="12">
        <v>0</v>
      </c>
    </row>
    <row r="48" spans="1:16" x14ac:dyDescent="0.2">
      <c r="A48" s="10" t="s">
        <v>5</v>
      </c>
      <c r="B48" s="13">
        <v>10853056</v>
      </c>
      <c r="C48" s="23">
        <v>13619985</v>
      </c>
      <c r="D48" s="54">
        <v>628174</v>
      </c>
      <c r="E48" s="30">
        <v>3611749</v>
      </c>
      <c r="F48" s="45">
        <v>24473041</v>
      </c>
      <c r="G48" s="14">
        <v>4239923</v>
      </c>
      <c r="H48" s="12">
        <v>28712964</v>
      </c>
    </row>
    <row r="49" spans="1:8" x14ac:dyDescent="0.2">
      <c r="A49" s="10" t="s">
        <v>33</v>
      </c>
      <c r="B49" s="13">
        <v>1217746</v>
      </c>
      <c r="C49" s="23">
        <v>979857</v>
      </c>
      <c r="D49" s="54">
        <v>166</v>
      </c>
      <c r="E49" s="30">
        <v>310</v>
      </c>
      <c r="F49" s="45">
        <v>2197603</v>
      </c>
      <c r="G49" s="14">
        <v>476</v>
      </c>
      <c r="H49" s="12">
        <v>2198079</v>
      </c>
    </row>
    <row r="50" spans="1:8" x14ac:dyDescent="0.2">
      <c r="A50" s="10" t="s">
        <v>34</v>
      </c>
      <c r="B50" s="13">
        <v>745996</v>
      </c>
      <c r="C50" s="23">
        <v>2488495</v>
      </c>
      <c r="D50" s="54">
        <v>87</v>
      </c>
      <c r="E50" s="30">
        <v>7921</v>
      </c>
      <c r="F50" s="45">
        <v>3234491</v>
      </c>
      <c r="G50" s="14">
        <v>8008</v>
      </c>
      <c r="H50" s="12">
        <v>3242499</v>
      </c>
    </row>
    <row r="51" spans="1:8" x14ac:dyDescent="0.2">
      <c r="A51" s="10" t="s">
        <v>4</v>
      </c>
      <c r="B51" s="13">
        <v>1178147</v>
      </c>
      <c r="C51" s="23">
        <v>2434129</v>
      </c>
      <c r="D51" s="54">
        <v>23034</v>
      </c>
      <c r="E51" s="30">
        <v>119185</v>
      </c>
      <c r="F51" s="45">
        <v>3612276</v>
      </c>
      <c r="G51" s="14">
        <v>142219</v>
      </c>
      <c r="H51" s="12">
        <v>3754495</v>
      </c>
    </row>
    <row r="52" spans="1:8" x14ac:dyDescent="0.2">
      <c r="A52" s="10" t="s">
        <v>35</v>
      </c>
      <c r="B52" s="13">
        <v>52780</v>
      </c>
      <c r="C52" s="23">
        <v>318940</v>
      </c>
      <c r="D52" s="54">
        <v>0</v>
      </c>
      <c r="E52" s="30">
        <v>0</v>
      </c>
      <c r="F52" s="45">
        <v>371720</v>
      </c>
      <c r="G52" s="14">
        <v>0</v>
      </c>
      <c r="H52" s="12">
        <v>371720</v>
      </c>
    </row>
    <row r="53" spans="1:8" x14ac:dyDescent="0.2">
      <c r="A53" s="10" t="s">
        <v>36</v>
      </c>
      <c r="B53" s="13">
        <v>62347</v>
      </c>
      <c r="C53" s="23">
        <v>38027</v>
      </c>
      <c r="D53" s="54">
        <v>315</v>
      </c>
      <c r="E53" s="30">
        <v>3928</v>
      </c>
      <c r="F53" s="45">
        <v>100374</v>
      </c>
      <c r="G53" s="14">
        <v>4243</v>
      </c>
      <c r="H53" s="12">
        <v>104617</v>
      </c>
    </row>
    <row r="54" spans="1:8" x14ac:dyDescent="0.2">
      <c r="A54" s="10" t="s">
        <v>2</v>
      </c>
      <c r="B54" s="13">
        <v>837645</v>
      </c>
      <c r="C54" s="23">
        <v>36140</v>
      </c>
      <c r="D54" s="54">
        <v>24497</v>
      </c>
      <c r="E54" s="30">
        <v>41</v>
      </c>
      <c r="F54" s="45">
        <v>873785</v>
      </c>
      <c r="G54" s="14">
        <v>24538</v>
      </c>
      <c r="H54" s="12">
        <v>898323</v>
      </c>
    </row>
    <row r="55" spans="1:8" x14ac:dyDescent="0.2">
      <c r="A55" s="10" t="s">
        <v>1</v>
      </c>
      <c r="B55" s="13">
        <v>727588</v>
      </c>
      <c r="C55" s="23">
        <v>93027</v>
      </c>
      <c r="D55" s="54">
        <v>1243</v>
      </c>
      <c r="E55" s="30">
        <v>6116</v>
      </c>
      <c r="F55" s="45">
        <v>820615</v>
      </c>
      <c r="G55" s="14">
        <v>7359</v>
      </c>
      <c r="H55" s="12">
        <v>827974</v>
      </c>
    </row>
    <row r="56" spans="1:8" x14ac:dyDescent="0.2">
      <c r="A56" s="10" t="s">
        <v>7</v>
      </c>
      <c r="B56" s="13">
        <v>652972</v>
      </c>
      <c r="C56" s="23">
        <v>88391</v>
      </c>
      <c r="D56" s="54">
        <v>0</v>
      </c>
      <c r="E56" s="30">
        <v>0</v>
      </c>
      <c r="F56" s="45">
        <v>741363</v>
      </c>
      <c r="G56" s="14">
        <v>0</v>
      </c>
      <c r="H56" s="12">
        <v>741363</v>
      </c>
    </row>
    <row r="57" spans="1:8" x14ac:dyDescent="0.2">
      <c r="A57" s="10" t="s">
        <v>38</v>
      </c>
      <c r="B57" s="13">
        <v>2199887</v>
      </c>
      <c r="C57" s="23">
        <v>209447</v>
      </c>
      <c r="D57" s="54">
        <v>0</v>
      </c>
      <c r="E57" s="30">
        <v>0</v>
      </c>
      <c r="F57" s="45">
        <v>2409334</v>
      </c>
      <c r="G57" s="14">
        <v>0</v>
      </c>
      <c r="H57" s="12">
        <v>2409334</v>
      </c>
    </row>
    <row r="58" spans="1:8" ht="13.5" thickBot="1" x14ac:dyDescent="0.25">
      <c r="A58" s="10" t="s">
        <v>37</v>
      </c>
      <c r="B58" s="15">
        <v>1607853</v>
      </c>
      <c r="C58" s="24">
        <v>603493</v>
      </c>
      <c r="D58" s="55">
        <v>243232</v>
      </c>
      <c r="E58" s="32">
        <v>86090</v>
      </c>
      <c r="F58" s="46">
        <v>2211346</v>
      </c>
      <c r="G58" s="16">
        <v>329322</v>
      </c>
      <c r="H58" s="48">
        <v>2540668</v>
      </c>
    </row>
    <row r="59" spans="1:8" ht="13.5" thickBot="1" x14ac:dyDescent="0.25">
      <c r="A59" s="17" t="s">
        <v>39</v>
      </c>
      <c r="B59" s="18">
        <v>21475902</v>
      </c>
      <c r="C59" s="42">
        <v>22268391</v>
      </c>
      <c r="D59" s="56">
        <v>921492</v>
      </c>
      <c r="E59" s="57">
        <v>3865417</v>
      </c>
      <c r="F59" s="47">
        <v>43744293</v>
      </c>
      <c r="G59" s="20">
        <v>4786909</v>
      </c>
      <c r="H59" s="49">
        <v>48531202</v>
      </c>
    </row>
    <row r="60" spans="1:8" ht="13.5" thickBot="1" x14ac:dyDescent="0.25"/>
    <row r="61" spans="1:8" x14ac:dyDescent="0.2">
      <c r="A61" s="118" t="s">
        <v>48</v>
      </c>
      <c r="B61" s="121" t="s">
        <v>17</v>
      </c>
      <c r="C61" s="122"/>
      <c r="D61" s="62">
        <v>52873</v>
      </c>
    </row>
    <row r="62" spans="1:8" ht="15" customHeight="1" x14ac:dyDescent="0.2">
      <c r="A62" s="119"/>
      <c r="B62" s="123" t="s">
        <v>19</v>
      </c>
      <c r="C62" s="124"/>
      <c r="D62" s="63">
        <v>36539</v>
      </c>
    </row>
    <row r="63" spans="1:8" ht="15" customHeight="1" thickBot="1" x14ac:dyDescent="0.25">
      <c r="A63" s="120"/>
      <c r="B63" s="125" t="s">
        <v>18</v>
      </c>
      <c r="C63" s="126"/>
      <c r="D63" s="64">
        <v>6623</v>
      </c>
    </row>
    <row r="64" spans="1:8" ht="23.25" customHeight="1" thickBot="1" x14ac:dyDescent="0.25">
      <c r="A64" s="127" t="s">
        <v>20</v>
      </c>
      <c r="B64" s="128"/>
      <c r="C64" s="129"/>
      <c r="D64" s="65">
        <v>96035</v>
      </c>
    </row>
    <row r="65" spans="1:16" ht="18" customHeight="1" x14ac:dyDescent="0.2">
      <c r="A65" s="5" t="s">
        <v>81</v>
      </c>
    </row>
    <row r="66" spans="1:16" ht="13.5" customHeight="1" x14ac:dyDescent="0.2">
      <c r="A66" s="117" t="s">
        <v>46</v>
      </c>
      <c r="B66" s="117"/>
      <c r="C66" s="117"/>
      <c r="D66" s="117"/>
      <c r="E66" s="130"/>
      <c r="F66" s="130"/>
      <c r="G66" s="130"/>
      <c r="H66" s="130"/>
    </row>
    <row r="67" spans="1:16" ht="13.5" customHeight="1" x14ac:dyDescent="0.2">
      <c r="A67" s="117" t="s">
        <v>64</v>
      </c>
      <c r="B67" s="117"/>
      <c r="C67" s="117"/>
      <c r="D67" s="117"/>
      <c r="E67" s="130"/>
      <c r="F67" s="130"/>
      <c r="G67" s="130"/>
      <c r="H67" s="130"/>
    </row>
    <row r="68" spans="1:16" ht="13.5" customHeight="1" x14ac:dyDescent="0.2">
      <c r="A68" s="66"/>
      <c r="B68" s="66"/>
      <c r="C68" s="66"/>
      <c r="D68" s="66"/>
      <c r="E68" s="67"/>
      <c r="F68" s="67"/>
      <c r="G68" s="67"/>
      <c r="H68" s="67"/>
    </row>
    <row r="70" spans="1:16" ht="13.5" thickBot="1" x14ac:dyDescent="0.25"/>
    <row r="71" spans="1:16" ht="33.75" customHeight="1" thickBot="1" x14ac:dyDescent="0.25">
      <c r="A71" s="114" t="s">
        <v>59</v>
      </c>
      <c r="B71" s="115"/>
      <c r="C71" s="115"/>
      <c r="D71" s="115"/>
      <c r="E71" s="115"/>
      <c r="F71" s="115"/>
      <c r="G71" s="115"/>
      <c r="H71" s="116"/>
      <c r="I71" s="1"/>
      <c r="J71" s="1"/>
      <c r="K71" s="1"/>
      <c r="L71" s="1"/>
      <c r="M71" s="1"/>
      <c r="N71" s="1"/>
      <c r="O71" s="1"/>
      <c r="P71" s="1"/>
    </row>
    <row r="72" spans="1:16" ht="13.5" thickBot="1" x14ac:dyDescent="0.25"/>
    <row r="73" spans="1:16" ht="12.75" customHeight="1" x14ac:dyDescent="0.2">
      <c r="A73" s="131" t="s">
        <v>21</v>
      </c>
      <c r="B73" s="134" t="s">
        <v>43</v>
      </c>
      <c r="C73" s="135"/>
      <c r="D73" s="138" t="s">
        <v>80</v>
      </c>
      <c r="E73" s="139"/>
      <c r="F73" s="142" t="s">
        <v>45</v>
      </c>
      <c r="G73" s="142" t="s">
        <v>76</v>
      </c>
      <c r="H73" s="142" t="s">
        <v>79</v>
      </c>
    </row>
    <row r="74" spans="1:16" ht="30" customHeight="1" x14ac:dyDescent="0.2">
      <c r="A74" s="132"/>
      <c r="B74" s="136"/>
      <c r="C74" s="137"/>
      <c r="D74" s="140"/>
      <c r="E74" s="141"/>
      <c r="F74" s="143"/>
      <c r="G74" s="145"/>
      <c r="H74" s="143"/>
    </row>
    <row r="75" spans="1:16" ht="13.5" thickBot="1" x14ac:dyDescent="0.25">
      <c r="A75" s="133"/>
      <c r="B75" s="8" t="s">
        <v>31</v>
      </c>
      <c r="C75" s="50" t="s">
        <v>23</v>
      </c>
      <c r="D75" s="8" t="s">
        <v>31</v>
      </c>
      <c r="E75" s="51" t="s">
        <v>23</v>
      </c>
      <c r="F75" s="144"/>
      <c r="G75" s="146"/>
      <c r="H75" s="144"/>
    </row>
    <row r="76" spans="1:16" x14ac:dyDescent="0.2">
      <c r="A76" s="10" t="s">
        <v>11</v>
      </c>
      <c r="B76" s="11">
        <v>18948</v>
      </c>
      <c r="C76" s="25">
        <v>13092</v>
      </c>
      <c r="D76" s="52">
        <v>0</v>
      </c>
      <c r="E76" s="53">
        <v>1126</v>
      </c>
      <c r="F76" s="44">
        <v>32040</v>
      </c>
      <c r="G76" s="12">
        <v>1126</v>
      </c>
      <c r="H76" s="12">
        <v>33166</v>
      </c>
    </row>
    <row r="77" spans="1:16" x14ac:dyDescent="0.2">
      <c r="A77" s="10" t="s">
        <v>10</v>
      </c>
      <c r="B77" s="13">
        <v>21056</v>
      </c>
      <c r="C77" s="23">
        <v>2938</v>
      </c>
      <c r="D77" s="54">
        <v>0</v>
      </c>
      <c r="E77" s="30">
        <v>0</v>
      </c>
      <c r="F77" s="45">
        <v>23994</v>
      </c>
      <c r="G77" s="14">
        <v>0</v>
      </c>
      <c r="H77" s="12">
        <v>23994</v>
      </c>
      <c r="J77" s="71"/>
      <c r="K77" s="72"/>
      <c r="L77" s="72"/>
      <c r="M77" s="72"/>
    </row>
    <row r="78" spans="1:16" x14ac:dyDescent="0.2">
      <c r="A78" s="10" t="s">
        <v>13</v>
      </c>
      <c r="B78" s="13">
        <v>327</v>
      </c>
      <c r="C78" s="23">
        <v>119</v>
      </c>
      <c r="D78" s="54">
        <v>0</v>
      </c>
      <c r="E78" s="30">
        <v>0</v>
      </c>
      <c r="F78" s="45">
        <v>446</v>
      </c>
      <c r="G78" s="14">
        <v>0</v>
      </c>
      <c r="H78" s="12">
        <v>446</v>
      </c>
      <c r="J78" s="72"/>
      <c r="K78" s="72"/>
      <c r="L78" s="72"/>
      <c r="M78" s="72"/>
    </row>
    <row r="79" spans="1:16" x14ac:dyDescent="0.2">
      <c r="A79" s="10" t="s">
        <v>16</v>
      </c>
      <c r="B79" s="13">
        <v>13158</v>
      </c>
      <c r="C79" s="23">
        <v>5645</v>
      </c>
      <c r="D79" s="54">
        <v>69</v>
      </c>
      <c r="E79" s="30">
        <v>403</v>
      </c>
      <c r="F79" s="45">
        <v>18803</v>
      </c>
      <c r="G79" s="14">
        <v>472</v>
      </c>
      <c r="H79" s="12">
        <v>19275</v>
      </c>
      <c r="J79" s="72"/>
      <c r="K79" s="72"/>
      <c r="L79" s="72"/>
      <c r="M79" s="72"/>
    </row>
    <row r="80" spans="1:16" x14ac:dyDescent="0.2">
      <c r="A80" s="10" t="s">
        <v>15</v>
      </c>
      <c r="B80" s="13">
        <v>12703</v>
      </c>
      <c r="C80" s="23">
        <v>15218</v>
      </c>
      <c r="D80" s="54">
        <v>0</v>
      </c>
      <c r="E80" s="30">
        <v>0</v>
      </c>
      <c r="F80" s="45">
        <v>27921</v>
      </c>
      <c r="G80" s="14">
        <v>0</v>
      </c>
      <c r="H80" s="12">
        <v>27921</v>
      </c>
      <c r="J80" s="72"/>
      <c r="K80" s="72"/>
      <c r="L80" s="72"/>
      <c r="M80" s="72"/>
    </row>
    <row r="81" spans="1:13" x14ac:dyDescent="0.2">
      <c r="A81" s="10" t="s">
        <v>14</v>
      </c>
      <c r="B81" s="13">
        <v>318</v>
      </c>
      <c r="C81" s="23">
        <v>281</v>
      </c>
      <c r="D81" s="54">
        <v>0</v>
      </c>
      <c r="E81" s="30">
        <v>0</v>
      </c>
      <c r="F81" s="45">
        <v>599</v>
      </c>
      <c r="G81" s="14">
        <v>0</v>
      </c>
      <c r="H81" s="12">
        <v>599</v>
      </c>
      <c r="J81" s="72"/>
      <c r="K81" s="72"/>
      <c r="L81" s="72"/>
      <c r="M81" s="72"/>
    </row>
    <row r="82" spans="1:13" x14ac:dyDescent="0.2">
      <c r="A82" s="10" t="s">
        <v>5</v>
      </c>
      <c r="B82" s="13">
        <v>27956</v>
      </c>
      <c r="C82" s="23">
        <v>5113</v>
      </c>
      <c r="D82" s="54">
        <v>0</v>
      </c>
      <c r="E82" s="30">
        <v>0</v>
      </c>
      <c r="F82" s="45">
        <v>33069</v>
      </c>
      <c r="G82" s="14">
        <v>0</v>
      </c>
      <c r="H82" s="12">
        <v>33069</v>
      </c>
      <c r="J82" s="72"/>
      <c r="K82" s="72"/>
      <c r="L82" s="72"/>
      <c r="M82" s="72"/>
    </row>
    <row r="83" spans="1:13" x14ac:dyDescent="0.2">
      <c r="A83" s="10" t="s">
        <v>33</v>
      </c>
      <c r="B83" s="13">
        <v>124282</v>
      </c>
      <c r="C83" s="23">
        <v>8622</v>
      </c>
      <c r="D83" s="54">
        <v>966</v>
      </c>
      <c r="E83" s="30">
        <v>117</v>
      </c>
      <c r="F83" s="45">
        <v>132904</v>
      </c>
      <c r="G83" s="14">
        <v>1083</v>
      </c>
      <c r="H83" s="12">
        <v>133987</v>
      </c>
      <c r="J83" s="72"/>
      <c r="K83" s="72"/>
      <c r="L83" s="72"/>
      <c r="M83" s="72"/>
    </row>
    <row r="84" spans="1:13" x14ac:dyDescent="0.2">
      <c r="A84" s="10" t="s">
        <v>34</v>
      </c>
      <c r="B84" s="13">
        <v>67152</v>
      </c>
      <c r="C84" s="23">
        <v>34877</v>
      </c>
      <c r="D84" s="54">
        <v>29</v>
      </c>
      <c r="E84" s="30">
        <v>0</v>
      </c>
      <c r="F84" s="45">
        <v>102029</v>
      </c>
      <c r="G84" s="14">
        <v>29</v>
      </c>
      <c r="H84" s="12">
        <v>102058</v>
      </c>
      <c r="J84" s="72"/>
      <c r="K84" s="72"/>
      <c r="L84" s="72"/>
      <c r="M84" s="72"/>
    </row>
    <row r="85" spans="1:13" x14ac:dyDescent="0.2">
      <c r="A85" s="10" t="s">
        <v>4</v>
      </c>
      <c r="B85" s="13">
        <v>9534</v>
      </c>
      <c r="C85" s="23">
        <v>4027</v>
      </c>
      <c r="D85" s="54">
        <v>0</v>
      </c>
      <c r="E85" s="30">
        <v>0</v>
      </c>
      <c r="F85" s="45">
        <v>13561</v>
      </c>
      <c r="G85" s="14">
        <v>0</v>
      </c>
      <c r="H85" s="12">
        <v>13561</v>
      </c>
      <c r="J85" s="72"/>
      <c r="K85" s="72"/>
      <c r="L85" s="72"/>
      <c r="M85" s="72"/>
    </row>
    <row r="86" spans="1:13" x14ac:dyDescent="0.2">
      <c r="A86" s="10" t="s">
        <v>35</v>
      </c>
      <c r="B86" s="13">
        <v>33909</v>
      </c>
      <c r="C86" s="23">
        <v>53156</v>
      </c>
      <c r="D86" s="54">
        <v>172</v>
      </c>
      <c r="E86" s="30">
        <v>35</v>
      </c>
      <c r="F86" s="45">
        <v>87065</v>
      </c>
      <c r="G86" s="14">
        <v>207</v>
      </c>
      <c r="H86" s="12">
        <v>87272</v>
      </c>
      <c r="J86" s="72"/>
      <c r="K86" s="72"/>
      <c r="L86" s="72"/>
      <c r="M86" s="72"/>
    </row>
    <row r="87" spans="1:13" x14ac:dyDescent="0.2">
      <c r="A87" s="10" t="s">
        <v>36</v>
      </c>
      <c r="B87" s="13">
        <v>12059</v>
      </c>
      <c r="C87" s="23">
        <v>2912</v>
      </c>
      <c r="D87" s="54">
        <v>0</v>
      </c>
      <c r="E87" s="30">
        <v>0</v>
      </c>
      <c r="F87" s="45">
        <v>14971</v>
      </c>
      <c r="G87" s="14">
        <v>0</v>
      </c>
      <c r="H87" s="12">
        <v>14971</v>
      </c>
      <c r="J87" s="72"/>
      <c r="K87" s="72"/>
      <c r="L87" s="72"/>
      <c r="M87" s="72"/>
    </row>
    <row r="88" spans="1:13" x14ac:dyDescent="0.2">
      <c r="A88" s="10" t="s">
        <v>2</v>
      </c>
      <c r="B88" s="13">
        <v>9381</v>
      </c>
      <c r="C88" s="23">
        <v>785</v>
      </c>
      <c r="D88" s="54">
        <v>0</v>
      </c>
      <c r="E88" s="30">
        <v>0</v>
      </c>
      <c r="F88" s="45">
        <v>10166</v>
      </c>
      <c r="G88" s="14">
        <v>0</v>
      </c>
      <c r="H88" s="12">
        <v>10166</v>
      </c>
      <c r="J88" s="72"/>
      <c r="K88" s="72"/>
      <c r="L88" s="72"/>
      <c r="M88" s="72"/>
    </row>
    <row r="89" spans="1:13" x14ac:dyDescent="0.2">
      <c r="A89" s="10" t="s">
        <v>1</v>
      </c>
      <c r="B89" s="13">
        <v>11915</v>
      </c>
      <c r="C89" s="23">
        <v>548</v>
      </c>
      <c r="D89" s="54">
        <v>0</v>
      </c>
      <c r="E89" s="30">
        <v>0</v>
      </c>
      <c r="F89" s="45">
        <v>12463</v>
      </c>
      <c r="G89" s="14">
        <v>0</v>
      </c>
      <c r="H89" s="12">
        <v>12463</v>
      </c>
      <c r="J89" s="72"/>
      <c r="K89" s="72"/>
      <c r="L89" s="72"/>
      <c r="M89" s="72"/>
    </row>
    <row r="90" spans="1:13" x14ac:dyDescent="0.2">
      <c r="A90" s="10" t="s">
        <v>7</v>
      </c>
      <c r="B90" s="13">
        <v>52591</v>
      </c>
      <c r="C90" s="23">
        <v>17738</v>
      </c>
      <c r="D90" s="54">
        <v>0</v>
      </c>
      <c r="E90" s="30">
        <v>0</v>
      </c>
      <c r="F90" s="45">
        <v>70329</v>
      </c>
      <c r="G90" s="14">
        <v>0</v>
      </c>
      <c r="H90" s="12">
        <v>70329</v>
      </c>
      <c r="J90" s="72"/>
      <c r="K90" s="72"/>
      <c r="L90" s="72"/>
      <c r="M90" s="72"/>
    </row>
    <row r="91" spans="1:13" x14ac:dyDescent="0.2">
      <c r="A91" s="10" t="s">
        <v>38</v>
      </c>
      <c r="B91" s="13">
        <v>51502</v>
      </c>
      <c r="C91" s="23">
        <v>4170</v>
      </c>
      <c r="D91" s="54">
        <v>0</v>
      </c>
      <c r="E91" s="30">
        <v>0</v>
      </c>
      <c r="F91" s="45">
        <v>55672</v>
      </c>
      <c r="G91" s="14">
        <v>0</v>
      </c>
      <c r="H91" s="12">
        <v>55672</v>
      </c>
      <c r="J91" s="72"/>
      <c r="K91" s="72"/>
      <c r="L91" s="72"/>
      <c r="M91" s="72"/>
    </row>
    <row r="92" spans="1:13" ht="13.5" thickBot="1" x14ac:dyDescent="0.25">
      <c r="A92" s="10" t="s">
        <v>37</v>
      </c>
      <c r="B92" s="15">
        <v>21221</v>
      </c>
      <c r="C92" s="24">
        <v>4627</v>
      </c>
      <c r="D92" s="55">
        <v>0</v>
      </c>
      <c r="E92" s="32">
        <v>90</v>
      </c>
      <c r="F92" s="46">
        <v>25848</v>
      </c>
      <c r="G92" s="16">
        <v>90</v>
      </c>
      <c r="H92" s="48">
        <v>25938</v>
      </c>
    </row>
    <row r="93" spans="1:13" ht="13.5" thickBot="1" x14ac:dyDescent="0.25">
      <c r="A93" s="17" t="s">
        <v>39</v>
      </c>
      <c r="B93" s="18">
        <v>488012</v>
      </c>
      <c r="C93" s="42">
        <v>173868</v>
      </c>
      <c r="D93" s="56">
        <v>1236</v>
      </c>
      <c r="E93" s="57">
        <v>1771</v>
      </c>
      <c r="F93" s="47">
        <v>661880</v>
      </c>
      <c r="G93" s="20">
        <v>3007</v>
      </c>
      <c r="H93" s="49">
        <v>664887</v>
      </c>
    </row>
    <row r="94" spans="1:13" ht="13.5" customHeight="1" thickBot="1" x14ac:dyDescent="0.25"/>
    <row r="95" spans="1:13" x14ac:dyDescent="0.2">
      <c r="A95" s="118" t="s">
        <v>48</v>
      </c>
      <c r="B95" s="121" t="s">
        <v>17</v>
      </c>
      <c r="C95" s="122"/>
      <c r="D95" s="62">
        <v>3</v>
      </c>
    </row>
    <row r="96" spans="1:13" ht="15" customHeight="1" x14ac:dyDescent="0.2">
      <c r="A96" s="119"/>
      <c r="B96" s="123" t="s">
        <v>19</v>
      </c>
      <c r="C96" s="124"/>
      <c r="D96" s="63">
        <v>191</v>
      </c>
    </row>
    <row r="97" spans="1:8" ht="15" customHeight="1" thickBot="1" x14ac:dyDescent="0.25">
      <c r="A97" s="120"/>
      <c r="B97" s="125" t="s">
        <v>18</v>
      </c>
      <c r="C97" s="126"/>
      <c r="D97" s="64">
        <v>231</v>
      </c>
    </row>
    <row r="98" spans="1:8" ht="23.25" customHeight="1" thickBot="1" x14ac:dyDescent="0.25">
      <c r="A98" s="127" t="s">
        <v>20</v>
      </c>
      <c r="B98" s="128"/>
      <c r="C98" s="129"/>
      <c r="D98" s="65">
        <v>425</v>
      </c>
    </row>
    <row r="99" spans="1:8" x14ac:dyDescent="0.2">
      <c r="A99" s="5" t="s">
        <v>81</v>
      </c>
    </row>
    <row r="100" spans="1:8" x14ac:dyDescent="0.2">
      <c r="A100" s="117" t="s">
        <v>46</v>
      </c>
      <c r="B100" s="117"/>
      <c r="C100" s="117"/>
      <c r="D100" s="117"/>
      <c r="E100" s="130"/>
      <c r="F100" s="130"/>
      <c r="G100" s="130"/>
      <c r="H100" s="130"/>
    </row>
    <row r="101" spans="1:8" x14ac:dyDescent="0.2">
      <c r="A101" s="117" t="s">
        <v>64</v>
      </c>
      <c r="B101" s="117"/>
      <c r="C101" s="117"/>
      <c r="D101" s="117"/>
      <c r="E101" s="130"/>
      <c r="F101" s="130"/>
      <c r="G101" s="130"/>
      <c r="H101" s="130"/>
    </row>
  </sheetData>
  <mergeCells count="43">
    <mergeCell ref="A33:H33"/>
    <mergeCell ref="A31:H31"/>
    <mergeCell ref="F4:F6"/>
    <mergeCell ref="G4:G6"/>
    <mergeCell ref="A32:H32"/>
    <mergeCell ref="A26:A28"/>
    <mergeCell ref="B26:C26"/>
    <mergeCell ref="B27:C27"/>
    <mergeCell ref="B28:C28"/>
    <mergeCell ref="A29:C29"/>
    <mergeCell ref="A37:H37"/>
    <mergeCell ref="A39:A41"/>
    <mergeCell ref="B39:C40"/>
    <mergeCell ref="D39:E40"/>
    <mergeCell ref="F39:F41"/>
    <mergeCell ref="G39:G41"/>
    <mergeCell ref="H39:H41"/>
    <mergeCell ref="A2:H2"/>
    <mergeCell ref="A4:A6"/>
    <mergeCell ref="B4:C5"/>
    <mergeCell ref="D4:E5"/>
    <mergeCell ref="H4:H6"/>
    <mergeCell ref="A100:H100"/>
    <mergeCell ref="A101:H101"/>
    <mergeCell ref="A66:H66"/>
    <mergeCell ref="A67:H67"/>
    <mergeCell ref="A71:H71"/>
    <mergeCell ref="A73:A75"/>
    <mergeCell ref="B73:C74"/>
    <mergeCell ref="D73:E74"/>
    <mergeCell ref="F73:F75"/>
    <mergeCell ref="G73:G75"/>
    <mergeCell ref="H73:H75"/>
    <mergeCell ref="A95:A97"/>
    <mergeCell ref="B95:C95"/>
    <mergeCell ref="B96:C96"/>
    <mergeCell ref="B97:C97"/>
    <mergeCell ref="A98:C98"/>
    <mergeCell ref="A61:A63"/>
    <mergeCell ref="B61:C61"/>
    <mergeCell ref="B62:C62"/>
    <mergeCell ref="B63:C63"/>
    <mergeCell ref="A64:C64"/>
  </mergeCells>
  <printOptions horizontalCentered="1"/>
  <pageMargins left="0.70866141732283472" right="0.70866141732283472" top="1.8897637795275593" bottom="0.74803149606299213" header="0.31496062992125984" footer="0.31496062992125984"/>
  <pageSetup paperSize="9" scale="60" orientation="landscape" r:id="rId1"/>
  <headerFooter>
    <oddHeader>&amp;L&amp;G&amp;C&amp;"Arial,Negrita"DATOS CAMPAÑA 2018/19 
DECLARACIÓN AMPLIADA NOVIEMBRE DE 2018
FUENTE:INFOVI, EXTRACCIÓN DE 10.01.2019</oddHeader>
    <oddFooter>&amp;R&amp;G</oddFooter>
  </headerFooter>
  <rowBreaks count="2" manualBreakCount="2">
    <brk id="35" max="16383" man="1"/>
    <brk id="6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X80"/>
  <sheetViews>
    <sheetView tabSelected="1" zoomScale="115" zoomScaleNormal="115" zoomScalePageLayoutView="10" workbookViewId="0">
      <selection activeCell="A73" sqref="A73"/>
    </sheetView>
  </sheetViews>
  <sheetFormatPr baseColWidth="10" defaultRowHeight="12.75" x14ac:dyDescent="0.2"/>
  <cols>
    <col min="1" max="1" width="24" customWidth="1"/>
  </cols>
  <sheetData>
    <row r="1" spans="1:24" ht="28.5" customHeight="1" thickBot="1" x14ac:dyDescent="0.25"/>
    <row r="2" spans="1:24" ht="33.75" customHeight="1" thickBot="1" x14ac:dyDescent="0.25">
      <c r="A2" s="114" t="s">
        <v>60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6"/>
      <c r="Q2" s="1"/>
      <c r="R2" s="1"/>
      <c r="S2" s="1"/>
      <c r="T2" s="1"/>
      <c r="U2" s="1"/>
      <c r="V2" s="1"/>
      <c r="W2" s="1"/>
      <c r="X2" s="1"/>
    </row>
    <row r="3" spans="1:24" ht="13.5" thickBot="1" x14ac:dyDescent="0.25"/>
    <row r="4" spans="1:24" x14ac:dyDescent="0.2">
      <c r="A4" s="131" t="s">
        <v>21</v>
      </c>
      <c r="B4" s="134" t="s">
        <v>26</v>
      </c>
      <c r="C4" s="135"/>
      <c r="D4" s="147"/>
      <c r="E4" s="134" t="s">
        <v>27</v>
      </c>
      <c r="F4" s="135"/>
      <c r="G4" s="147"/>
      <c r="H4" s="134" t="s">
        <v>28</v>
      </c>
      <c r="I4" s="135"/>
      <c r="J4" s="147"/>
      <c r="K4" s="134" t="s">
        <v>29</v>
      </c>
      <c r="L4" s="135"/>
      <c r="M4" s="147"/>
      <c r="N4" s="134" t="s">
        <v>30</v>
      </c>
      <c r="O4" s="135"/>
      <c r="P4" s="147"/>
    </row>
    <row r="5" spans="1:24" x14ac:dyDescent="0.2">
      <c r="A5" s="132"/>
      <c r="B5" s="136"/>
      <c r="C5" s="137"/>
      <c r="D5" s="148"/>
      <c r="E5" s="136"/>
      <c r="F5" s="137"/>
      <c r="G5" s="148"/>
      <c r="H5" s="136"/>
      <c r="I5" s="137"/>
      <c r="J5" s="148"/>
      <c r="K5" s="136"/>
      <c r="L5" s="137"/>
      <c r="M5" s="148"/>
      <c r="N5" s="136"/>
      <c r="O5" s="137"/>
      <c r="P5" s="148"/>
    </row>
    <row r="6" spans="1:24" ht="18" customHeight="1" thickBot="1" x14ac:dyDescent="0.25">
      <c r="A6" s="133"/>
      <c r="B6" s="8" t="s">
        <v>31</v>
      </c>
      <c r="C6" s="9" t="s">
        <v>23</v>
      </c>
      <c r="D6" s="7" t="s">
        <v>32</v>
      </c>
      <c r="E6" s="8" t="s">
        <v>31</v>
      </c>
      <c r="F6" s="9" t="s">
        <v>23</v>
      </c>
      <c r="G6" s="7" t="s">
        <v>32</v>
      </c>
      <c r="H6" s="8" t="s">
        <v>31</v>
      </c>
      <c r="I6" s="9" t="s">
        <v>23</v>
      </c>
      <c r="J6" s="7" t="s">
        <v>32</v>
      </c>
      <c r="K6" s="8" t="s">
        <v>31</v>
      </c>
      <c r="L6" s="9" t="s">
        <v>23</v>
      </c>
      <c r="M6" s="7" t="s">
        <v>32</v>
      </c>
      <c r="N6" s="8" t="s">
        <v>31</v>
      </c>
      <c r="O6" s="9" t="s">
        <v>23</v>
      </c>
      <c r="P6" s="7" t="s">
        <v>32</v>
      </c>
    </row>
    <row r="7" spans="1:24" x14ac:dyDescent="0.2">
      <c r="A7" s="10" t="s">
        <v>11</v>
      </c>
      <c r="B7" s="11">
        <v>11654</v>
      </c>
      <c r="C7" s="11">
        <v>835872</v>
      </c>
      <c r="D7" s="12">
        <v>847526</v>
      </c>
      <c r="E7" s="11">
        <v>21514</v>
      </c>
      <c r="F7" s="11">
        <v>26036</v>
      </c>
      <c r="G7" s="12">
        <v>47550</v>
      </c>
      <c r="H7" s="11">
        <v>24499</v>
      </c>
      <c r="I7" s="11">
        <v>3778</v>
      </c>
      <c r="J7" s="12">
        <v>28277</v>
      </c>
      <c r="K7" s="11">
        <v>15720</v>
      </c>
      <c r="L7" s="11">
        <v>291260</v>
      </c>
      <c r="M7" s="12">
        <v>306980</v>
      </c>
      <c r="N7" s="11">
        <v>73387</v>
      </c>
      <c r="O7" s="11">
        <v>1156946</v>
      </c>
      <c r="P7" s="12">
        <v>1230333</v>
      </c>
    </row>
    <row r="8" spans="1:24" x14ac:dyDescent="0.2">
      <c r="A8" s="10" t="s">
        <v>10</v>
      </c>
      <c r="B8" s="13">
        <v>1040068</v>
      </c>
      <c r="C8" s="13">
        <v>153261</v>
      </c>
      <c r="D8" s="12">
        <v>1193329</v>
      </c>
      <c r="E8" s="13">
        <v>27005</v>
      </c>
      <c r="F8" s="13">
        <v>4958</v>
      </c>
      <c r="G8" s="12">
        <v>31963</v>
      </c>
      <c r="H8" s="13">
        <v>131431</v>
      </c>
      <c r="I8" s="13">
        <v>12260</v>
      </c>
      <c r="J8" s="12">
        <v>143691</v>
      </c>
      <c r="K8" s="13">
        <v>72066</v>
      </c>
      <c r="L8" s="13">
        <v>3140</v>
      </c>
      <c r="M8" s="12">
        <v>75206</v>
      </c>
      <c r="N8" s="13">
        <v>1270570</v>
      </c>
      <c r="O8" s="13">
        <v>173619</v>
      </c>
      <c r="P8" s="14">
        <v>1444189</v>
      </c>
    </row>
    <row r="9" spans="1:24" x14ac:dyDescent="0.2">
      <c r="A9" s="10" t="s">
        <v>13</v>
      </c>
      <c r="B9" s="13">
        <v>300</v>
      </c>
      <c r="C9" s="13">
        <v>114</v>
      </c>
      <c r="D9" s="12">
        <v>414</v>
      </c>
      <c r="E9" s="13">
        <v>0</v>
      </c>
      <c r="F9" s="13">
        <v>0</v>
      </c>
      <c r="G9" s="12">
        <v>0</v>
      </c>
      <c r="H9" s="13">
        <v>0</v>
      </c>
      <c r="I9" s="13">
        <v>0</v>
      </c>
      <c r="J9" s="12">
        <v>0</v>
      </c>
      <c r="K9" s="13">
        <v>27</v>
      </c>
      <c r="L9" s="13">
        <v>5</v>
      </c>
      <c r="M9" s="12">
        <v>32</v>
      </c>
      <c r="N9" s="13">
        <v>327</v>
      </c>
      <c r="O9" s="13">
        <v>119</v>
      </c>
      <c r="P9" s="14">
        <v>446</v>
      </c>
    </row>
    <row r="10" spans="1:24" x14ac:dyDescent="0.2">
      <c r="A10" s="10" t="s">
        <v>16</v>
      </c>
      <c r="B10" s="13">
        <v>21218</v>
      </c>
      <c r="C10" s="13">
        <v>11359</v>
      </c>
      <c r="D10" s="12">
        <v>32577</v>
      </c>
      <c r="E10" s="13">
        <v>13526</v>
      </c>
      <c r="F10" s="13">
        <v>7346</v>
      </c>
      <c r="G10" s="12">
        <v>20872</v>
      </c>
      <c r="H10" s="13">
        <v>25</v>
      </c>
      <c r="I10" s="13">
        <v>6</v>
      </c>
      <c r="J10" s="12">
        <v>31</v>
      </c>
      <c r="K10" s="13">
        <v>148</v>
      </c>
      <c r="L10" s="13">
        <v>58</v>
      </c>
      <c r="M10" s="12">
        <v>206</v>
      </c>
      <c r="N10" s="13">
        <v>34917</v>
      </c>
      <c r="O10" s="13">
        <v>18769</v>
      </c>
      <c r="P10" s="14">
        <v>53686</v>
      </c>
    </row>
    <row r="11" spans="1:24" x14ac:dyDescent="0.2">
      <c r="A11" s="10" t="s">
        <v>15</v>
      </c>
      <c r="B11" s="13">
        <v>26076</v>
      </c>
      <c r="C11" s="13">
        <v>45155</v>
      </c>
      <c r="D11" s="12">
        <v>71231</v>
      </c>
      <c r="E11" s="13">
        <v>57</v>
      </c>
      <c r="F11" s="13">
        <v>135</v>
      </c>
      <c r="G11" s="12">
        <v>192</v>
      </c>
      <c r="H11" s="13">
        <v>0</v>
      </c>
      <c r="I11" s="13">
        <v>20</v>
      </c>
      <c r="J11" s="12">
        <v>20</v>
      </c>
      <c r="K11" s="13">
        <v>743</v>
      </c>
      <c r="L11" s="13">
        <v>709</v>
      </c>
      <c r="M11" s="12">
        <v>1452</v>
      </c>
      <c r="N11" s="13">
        <v>26876</v>
      </c>
      <c r="O11" s="13">
        <v>46019</v>
      </c>
      <c r="P11" s="14">
        <v>72895</v>
      </c>
    </row>
    <row r="12" spans="1:24" x14ac:dyDescent="0.2">
      <c r="A12" s="10" t="s">
        <v>14</v>
      </c>
      <c r="B12" s="13">
        <v>0</v>
      </c>
      <c r="C12" s="13">
        <v>0</v>
      </c>
      <c r="D12" s="12">
        <v>0</v>
      </c>
      <c r="E12" s="13">
        <v>30</v>
      </c>
      <c r="F12" s="13">
        <v>221</v>
      </c>
      <c r="G12" s="12">
        <v>251</v>
      </c>
      <c r="H12" s="13">
        <v>12</v>
      </c>
      <c r="I12" s="13">
        <v>0</v>
      </c>
      <c r="J12" s="12">
        <v>12</v>
      </c>
      <c r="K12" s="13">
        <v>276</v>
      </c>
      <c r="L12" s="13">
        <v>60</v>
      </c>
      <c r="M12" s="12">
        <v>336</v>
      </c>
      <c r="N12" s="13">
        <v>318</v>
      </c>
      <c r="O12" s="13">
        <v>281</v>
      </c>
      <c r="P12" s="14">
        <v>599</v>
      </c>
    </row>
    <row r="13" spans="1:24" x14ac:dyDescent="0.2">
      <c r="A13" s="10" t="s">
        <v>5</v>
      </c>
      <c r="B13" s="13">
        <v>1816123</v>
      </c>
      <c r="C13" s="13">
        <v>669110</v>
      </c>
      <c r="D13" s="12">
        <v>2485233</v>
      </c>
      <c r="E13" s="13">
        <v>2524304</v>
      </c>
      <c r="F13" s="13">
        <v>1538265</v>
      </c>
      <c r="G13" s="12">
        <v>4062569</v>
      </c>
      <c r="H13" s="13">
        <v>2528695</v>
      </c>
      <c r="I13" s="13">
        <v>5616235</v>
      </c>
      <c r="J13" s="12">
        <v>8144930</v>
      </c>
      <c r="K13" s="13">
        <v>4011890</v>
      </c>
      <c r="L13" s="13">
        <v>5801488</v>
      </c>
      <c r="M13" s="12">
        <v>9813378</v>
      </c>
      <c r="N13" s="13">
        <v>10881012</v>
      </c>
      <c r="O13" s="13">
        <v>13625098</v>
      </c>
      <c r="P13" s="14">
        <v>24506110</v>
      </c>
    </row>
    <row r="14" spans="1:24" x14ac:dyDescent="0.2">
      <c r="A14" s="10" t="s">
        <v>33</v>
      </c>
      <c r="B14" s="13">
        <v>1164587</v>
      </c>
      <c r="C14" s="13">
        <v>912939</v>
      </c>
      <c r="D14" s="12">
        <v>2077526</v>
      </c>
      <c r="E14" s="13">
        <v>120972</v>
      </c>
      <c r="F14" s="13">
        <v>54392</v>
      </c>
      <c r="G14" s="12">
        <v>175364</v>
      </c>
      <c r="H14" s="13">
        <v>17479</v>
      </c>
      <c r="I14" s="13">
        <v>1234</v>
      </c>
      <c r="J14" s="12">
        <v>18713</v>
      </c>
      <c r="K14" s="13">
        <v>38990</v>
      </c>
      <c r="L14" s="13">
        <v>19914</v>
      </c>
      <c r="M14" s="12">
        <v>58904</v>
      </c>
      <c r="N14" s="13">
        <v>1342028</v>
      </c>
      <c r="O14" s="13">
        <v>988479</v>
      </c>
      <c r="P14" s="14">
        <v>2330507</v>
      </c>
    </row>
    <row r="15" spans="1:24" x14ac:dyDescent="0.2">
      <c r="A15" s="10" t="s">
        <v>34</v>
      </c>
      <c r="B15" s="13">
        <v>745091</v>
      </c>
      <c r="C15" s="13">
        <v>2216537</v>
      </c>
      <c r="D15" s="12">
        <v>2961628</v>
      </c>
      <c r="E15" s="13">
        <v>4104</v>
      </c>
      <c r="F15" s="13">
        <v>3214</v>
      </c>
      <c r="G15" s="12">
        <v>7318</v>
      </c>
      <c r="H15" s="13">
        <v>10503</v>
      </c>
      <c r="I15" s="13">
        <v>44573</v>
      </c>
      <c r="J15" s="12">
        <v>55076</v>
      </c>
      <c r="K15" s="13">
        <v>53450</v>
      </c>
      <c r="L15" s="13">
        <v>259048</v>
      </c>
      <c r="M15" s="12">
        <v>312498</v>
      </c>
      <c r="N15" s="13">
        <v>813148</v>
      </c>
      <c r="O15" s="13">
        <v>2523372</v>
      </c>
      <c r="P15" s="14">
        <v>3336520</v>
      </c>
    </row>
    <row r="16" spans="1:24" x14ac:dyDescent="0.2">
      <c r="A16" s="10" t="s">
        <v>4</v>
      </c>
      <c r="B16" s="13">
        <v>59355</v>
      </c>
      <c r="C16" s="13">
        <v>75013</v>
      </c>
      <c r="D16" s="12">
        <v>134368</v>
      </c>
      <c r="E16" s="13">
        <v>178364</v>
      </c>
      <c r="F16" s="13">
        <v>250739</v>
      </c>
      <c r="G16" s="12">
        <v>429103</v>
      </c>
      <c r="H16" s="13">
        <v>185495</v>
      </c>
      <c r="I16" s="13">
        <v>361592</v>
      </c>
      <c r="J16" s="12">
        <v>547087</v>
      </c>
      <c r="K16" s="13">
        <v>764467</v>
      </c>
      <c r="L16" s="13">
        <v>1750812</v>
      </c>
      <c r="M16" s="12">
        <v>2515279</v>
      </c>
      <c r="N16" s="13">
        <v>1187681</v>
      </c>
      <c r="O16" s="13">
        <v>2438156</v>
      </c>
      <c r="P16" s="14">
        <v>3625837</v>
      </c>
    </row>
    <row r="17" spans="1:16" x14ac:dyDescent="0.2">
      <c r="A17" s="10" t="s">
        <v>35</v>
      </c>
      <c r="B17" s="13">
        <v>72107</v>
      </c>
      <c r="C17" s="13">
        <v>365340</v>
      </c>
      <c r="D17" s="12">
        <v>437447</v>
      </c>
      <c r="E17" s="13">
        <v>566</v>
      </c>
      <c r="F17" s="13">
        <v>780</v>
      </c>
      <c r="G17" s="12">
        <v>1346</v>
      </c>
      <c r="H17" s="13">
        <v>1850</v>
      </c>
      <c r="I17" s="13">
        <v>1984</v>
      </c>
      <c r="J17" s="12">
        <v>3834</v>
      </c>
      <c r="K17" s="13">
        <v>12166</v>
      </c>
      <c r="L17" s="13">
        <v>3992</v>
      </c>
      <c r="M17" s="12">
        <v>16158</v>
      </c>
      <c r="N17" s="13">
        <v>86689</v>
      </c>
      <c r="O17" s="13">
        <v>372096</v>
      </c>
      <c r="P17" s="14">
        <v>458785</v>
      </c>
    </row>
    <row r="18" spans="1:16" x14ac:dyDescent="0.2">
      <c r="A18" s="10" t="s">
        <v>36</v>
      </c>
      <c r="B18" s="13">
        <v>44767</v>
      </c>
      <c r="C18" s="13">
        <v>10622</v>
      </c>
      <c r="D18" s="12">
        <v>55389</v>
      </c>
      <c r="E18" s="13">
        <v>0</v>
      </c>
      <c r="F18" s="13">
        <v>0</v>
      </c>
      <c r="G18" s="12">
        <v>0</v>
      </c>
      <c r="H18" s="13">
        <v>1331</v>
      </c>
      <c r="I18" s="13">
        <v>0</v>
      </c>
      <c r="J18" s="12">
        <v>1331</v>
      </c>
      <c r="K18" s="13">
        <v>28308</v>
      </c>
      <c r="L18" s="13">
        <v>30317</v>
      </c>
      <c r="M18" s="12">
        <v>58625</v>
      </c>
      <c r="N18" s="13">
        <v>74406</v>
      </c>
      <c r="O18" s="13">
        <v>40939</v>
      </c>
      <c r="P18" s="14">
        <v>115345</v>
      </c>
    </row>
    <row r="19" spans="1:16" x14ac:dyDescent="0.2">
      <c r="A19" s="10" t="s">
        <v>2</v>
      </c>
      <c r="B19" s="13">
        <v>439869</v>
      </c>
      <c r="C19" s="13">
        <v>19516</v>
      </c>
      <c r="D19" s="12">
        <v>459385</v>
      </c>
      <c r="E19" s="13">
        <v>11738</v>
      </c>
      <c r="F19" s="13">
        <v>0</v>
      </c>
      <c r="G19" s="12">
        <v>11738</v>
      </c>
      <c r="H19" s="13">
        <v>186737</v>
      </c>
      <c r="I19" s="13">
        <v>7519</v>
      </c>
      <c r="J19" s="12">
        <v>194256</v>
      </c>
      <c r="K19" s="13">
        <v>208682</v>
      </c>
      <c r="L19" s="13">
        <v>9890</v>
      </c>
      <c r="M19" s="12">
        <v>218572</v>
      </c>
      <c r="N19" s="13">
        <v>847026</v>
      </c>
      <c r="O19" s="13">
        <v>36925</v>
      </c>
      <c r="P19" s="14">
        <v>883951</v>
      </c>
    </row>
    <row r="20" spans="1:16" x14ac:dyDescent="0.2">
      <c r="A20" s="10" t="s">
        <v>1</v>
      </c>
      <c r="B20" s="13">
        <v>631530</v>
      </c>
      <c r="C20" s="13">
        <v>89918</v>
      </c>
      <c r="D20" s="12">
        <v>721448</v>
      </c>
      <c r="E20" s="13">
        <v>14388</v>
      </c>
      <c r="F20" s="13">
        <v>81</v>
      </c>
      <c r="G20" s="12">
        <v>14469</v>
      </c>
      <c r="H20" s="13">
        <v>63566</v>
      </c>
      <c r="I20" s="13">
        <v>3113</v>
      </c>
      <c r="J20" s="12">
        <v>66679</v>
      </c>
      <c r="K20" s="13">
        <v>30019</v>
      </c>
      <c r="L20" s="13">
        <v>463</v>
      </c>
      <c r="M20" s="12">
        <v>30482</v>
      </c>
      <c r="N20" s="13">
        <v>739503</v>
      </c>
      <c r="O20" s="13">
        <v>93575</v>
      </c>
      <c r="P20" s="14">
        <v>833078</v>
      </c>
    </row>
    <row r="21" spans="1:16" x14ac:dyDescent="0.2">
      <c r="A21" s="10" t="s">
        <v>7</v>
      </c>
      <c r="B21" s="13">
        <v>701076</v>
      </c>
      <c r="C21" s="13">
        <v>105966</v>
      </c>
      <c r="D21" s="12">
        <v>807042</v>
      </c>
      <c r="E21" s="13">
        <v>0</v>
      </c>
      <c r="F21" s="13">
        <v>0</v>
      </c>
      <c r="G21" s="12">
        <v>0</v>
      </c>
      <c r="H21" s="13">
        <v>3305</v>
      </c>
      <c r="I21" s="13">
        <v>143</v>
      </c>
      <c r="J21" s="12">
        <v>3448</v>
      </c>
      <c r="K21" s="13">
        <v>1182</v>
      </c>
      <c r="L21" s="13">
        <v>20</v>
      </c>
      <c r="M21" s="12">
        <v>1202</v>
      </c>
      <c r="N21" s="13">
        <v>705563</v>
      </c>
      <c r="O21" s="13">
        <v>106129</v>
      </c>
      <c r="P21" s="14">
        <v>811692</v>
      </c>
    </row>
    <row r="22" spans="1:16" x14ac:dyDescent="0.2">
      <c r="A22" s="10" t="s">
        <v>38</v>
      </c>
      <c r="B22" s="13">
        <v>2233106</v>
      </c>
      <c r="C22" s="13">
        <v>208642</v>
      </c>
      <c r="D22" s="12">
        <v>2441748</v>
      </c>
      <c r="E22" s="13">
        <v>0</v>
      </c>
      <c r="F22" s="13">
        <v>770</v>
      </c>
      <c r="G22" s="12">
        <v>770</v>
      </c>
      <c r="H22" s="13">
        <v>600</v>
      </c>
      <c r="I22" s="13">
        <v>730</v>
      </c>
      <c r="J22" s="12">
        <v>1330</v>
      </c>
      <c r="K22" s="13">
        <v>17683</v>
      </c>
      <c r="L22" s="13">
        <v>3475</v>
      </c>
      <c r="M22" s="12">
        <v>21158</v>
      </c>
      <c r="N22" s="13">
        <v>2251389</v>
      </c>
      <c r="O22" s="13">
        <v>213617</v>
      </c>
      <c r="P22" s="14">
        <v>2465006</v>
      </c>
    </row>
    <row r="23" spans="1:16" ht="13.5" thickBot="1" x14ac:dyDescent="0.25">
      <c r="A23" s="10" t="s">
        <v>37</v>
      </c>
      <c r="B23" s="15">
        <v>1116382</v>
      </c>
      <c r="C23" s="15">
        <v>472457</v>
      </c>
      <c r="D23" s="12">
        <v>1588839</v>
      </c>
      <c r="E23" s="15">
        <v>3365</v>
      </c>
      <c r="F23" s="15">
        <v>536</v>
      </c>
      <c r="G23" s="12">
        <v>3901</v>
      </c>
      <c r="H23" s="15">
        <v>165868</v>
      </c>
      <c r="I23" s="15">
        <v>93401</v>
      </c>
      <c r="J23" s="12">
        <v>259269</v>
      </c>
      <c r="K23" s="15">
        <v>343459</v>
      </c>
      <c r="L23" s="15">
        <v>41726</v>
      </c>
      <c r="M23" s="12">
        <v>385185</v>
      </c>
      <c r="N23" s="15">
        <v>1629074</v>
      </c>
      <c r="O23" s="15">
        <v>608120</v>
      </c>
      <c r="P23" s="16">
        <v>2237194</v>
      </c>
    </row>
    <row r="24" spans="1:16" ht="20.25" customHeight="1" thickBot="1" x14ac:dyDescent="0.25">
      <c r="A24" s="17" t="s">
        <v>39</v>
      </c>
      <c r="B24" s="18">
        <v>10123309</v>
      </c>
      <c r="C24" s="19">
        <v>6191821</v>
      </c>
      <c r="D24" s="20">
        <v>16315130</v>
      </c>
      <c r="E24" s="18">
        <v>2919933</v>
      </c>
      <c r="F24" s="19">
        <v>1887473</v>
      </c>
      <c r="G24" s="20">
        <v>4807406</v>
      </c>
      <c r="H24" s="18">
        <v>3321396</v>
      </c>
      <c r="I24" s="19">
        <v>6146588</v>
      </c>
      <c r="J24" s="20">
        <v>9467984</v>
      </c>
      <c r="K24" s="18">
        <v>5599276</v>
      </c>
      <c r="L24" s="19">
        <v>8216377</v>
      </c>
      <c r="M24" s="20">
        <v>13815653</v>
      </c>
      <c r="N24" s="18">
        <v>21963914</v>
      </c>
      <c r="O24" s="19">
        <v>22442259</v>
      </c>
      <c r="P24" s="20">
        <v>44406173</v>
      </c>
    </row>
    <row r="25" spans="1:16" ht="14.25" customHeight="1" x14ac:dyDescent="0.2">
      <c r="A25" s="5" t="s">
        <v>81</v>
      </c>
    </row>
    <row r="26" spans="1:16" ht="17.25" customHeight="1" x14ac:dyDescent="0.2">
      <c r="A26" s="117" t="s">
        <v>51</v>
      </c>
      <c r="B26" s="117"/>
      <c r="C26" s="117"/>
      <c r="D26" s="117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</row>
    <row r="29" spans="1:16" ht="13.5" thickBot="1" x14ac:dyDescent="0.25"/>
    <row r="30" spans="1:16" ht="35.25" customHeight="1" thickBot="1" x14ac:dyDescent="0.25">
      <c r="A30" s="114" t="s">
        <v>61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6"/>
    </row>
    <row r="31" spans="1:16" ht="13.5" thickBot="1" x14ac:dyDescent="0.25"/>
    <row r="32" spans="1:16" x14ac:dyDescent="0.2">
      <c r="A32" s="131" t="s">
        <v>21</v>
      </c>
      <c r="B32" s="134" t="s">
        <v>26</v>
      </c>
      <c r="C32" s="135"/>
      <c r="D32" s="147"/>
      <c r="E32" s="134" t="s">
        <v>27</v>
      </c>
      <c r="F32" s="135"/>
      <c r="G32" s="147"/>
      <c r="H32" s="134" t="s">
        <v>28</v>
      </c>
      <c r="I32" s="135"/>
      <c r="J32" s="147"/>
      <c r="K32" s="134" t="s">
        <v>29</v>
      </c>
      <c r="L32" s="135"/>
      <c r="M32" s="147"/>
      <c r="N32" s="134" t="s">
        <v>30</v>
      </c>
      <c r="O32" s="135"/>
      <c r="P32" s="147"/>
    </row>
    <row r="33" spans="1:16" x14ac:dyDescent="0.2">
      <c r="A33" s="132"/>
      <c r="B33" s="136"/>
      <c r="C33" s="137"/>
      <c r="D33" s="148"/>
      <c r="E33" s="136"/>
      <c r="F33" s="137"/>
      <c r="G33" s="148"/>
      <c r="H33" s="136"/>
      <c r="I33" s="137"/>
      <c r="J33" s="148"/>
      <c r="K33" s="136"/>
      <c r="L33" s="137"/>
      <c r="M33" s="148"/>
      <c r="N33" s="136"/>
      <c r="O33" s="137"/>
      <c r="P33" s="148"/>
    </row>
    <row r="34" spans="1:16" ht="13.5" thickBot="1" x14ac:dyDescent="0.25">
      <c r="A34" s="133"/>
      <c r="B34" s="8" t="s">
        <v>31</v>
      </c>
      <c r="C34" s="9" t="s">
        <v>23</v>
      </c>
      <c r="D34" s="7" t="s">
        <v>32</v>
      </c>
      <c r="E34" s="8" t="s">
        <v>31</v>
      </c>
      <c r="F34" s="9" t="s">
        <v>23</v>
      </c>
      <c r="G34" s="7" t="s">
        <v>32</v>
      </c>
      <c r="H34" s="8" t="s">
        <v>31</v>
      </c>
      <c r="I34" s="9" t="s">
        <v>23</v>
      </c>
      <c r="J34" s="7" t="s">
        <v>32</v>
      </c>
      <c r="K34" s="8" t="s">
        <v>31</v>
      </c>
      <c r="L34" s="9" t="s">
        <v>23</v>
      </c>
      <c r="M34" s="7" t="s">
        <v>32</v>
      </c>
      <c r="N34" s="8" t="s">
        <v>31</v>
      </c>
      <c r="O34" s="9" t="s">
        <v>23</v>
      </c>
      <c r="P34" s="7" t="s">
        <v>32</v>
      </c>
    </row>
    <row r="35" spans="1:16" x14ac:dyDescent="0.2">
      <c r="A35" s="10" t="s">
        <v>11</v>
      </c>
      <c r="B35" s="11">
        <v>4554</v>
      </c>
      <c r="C35" s="11">
        <v>829698</v>
      </c>
      <c r="D35" s="12">
        <v>834252</v>
      </c>
      <c r="E35" s="11">
        <v>15879</v>
      </c>
      <c r="F35" s="11">
        <v>24942</v>
      </c>
      <c r="G35" s="12">
        <v>40821</v>
      </c>
      <c r="H35" s="11">
        <v>22544</v>
      </c>
      <c r="I35" s="11">
        <v>1862</v>
      </c>
      <c r="J35" s="12">
        <v>24406</v>
      </c>
      <c r="K35" s="11">
        <v>11462</v>
      </c>
      <c r="L35" s="11">
        <v>287352</v>
      </c>
      <c r="M35" s="12">
        <v>298814</v>
      </c>
      <c r="N35" s="11">
        <v>54439</v>
      </c>
      <c r="O35" s="11">
        <v>1143854</v>
      </c>
      <c r="P35" s="12">
        <v>1198293</v>
      </c>
    </row>
    <row r="36" spans="1:16" x14ac:dyDescent="0.2">
      <c r="A36" s="10" t="s">
        <v>10</v>
      </c>
      <c r="B36" s="13">
        <v>1030265</v>
      </c>
      <c r="C36" s="13">
        <v>151556</v>
      </c>
      <c r="D36" s="12">
        <v>1181821</v>
      </c>
      <c r="E36" s="13">
        <v>24563</v>
      </c>
      <c r="F36" s="13">
        <v>4778</v>
      </c>
      <c r="G36" s="12">
        <v>29341</v>
      </c>
      <c r="H36" s="13">
        <v>127147</v>
      </c>
      <c r="I36" s="13">
        <v>12025</v>
      </c>
      <c r="J36" s="12">
        <v>139172</v>
      </c>
      <c r="K36" s="13">
        <v>67539</v>
      </c>
      <c r="L36" s="13">
        <v>2322</v>
      </c>
      <c r="M36" s="12">
        <v>69861</v>
      </c>
      <c r="N36" s="13">
        <v>1249514</v>
      </c>
      <c r="O36" s="13">
        <v>170681</v>
      </c>
      <c r="P36" s="14">
        <v>1420195</v>
      </c>
    </row>
    <row r="37" spans="1:16" x14ac:dyDescent="0.2">
      <c r="A37" s="10" t="s">
        <v>13</v>
      </c>
      <c r="B37" s="13">
        <v>0</v>
      </c>
      <c r="C37" s="13">
        <v>0</v>
      </c>
      <c r="D37" s="12">
        <v>0</v>
      </c>
      <c r="E37" s="13">
        <v>0</v>
      </c>
      <c r="F37" s="13">
        <v>0</v>
      </c>
      <c r="G37" s="12">
        <v>0</v>
      </c>
      <c r="H37" s="13">
        <v>0</v>
      </c>
      <c r="I37" s="13">
        <v>0</v>
      </c>
      <c r="J37" s="12">
        <v>0</v>
      </c>
      <c r="K37" s="13">
        <v>0</v>
      </c>
      <c r="L37" s="13">
        <v>0</v>
      </c>
      <c r="M37" s="12">
        <v>0</v>
      </c>
      <c r="N37" s="13">
        <v>0</v>
      </c>
      <c r="O37" s="13">
        <v>0</v>
      </c>
      <c r="P37" s="14">
        <v>0</v>
      </c>
    </row>
    <row r="38" spans="1:16" x14ac:dyDescent="0.2">
      <c r="A38" s="10" t="s">
        <v>16</v>
      </c>
      <c r="B38" s="13">
        <v>17050</v>
      </c>
      <c r="C38" s="13">
        <v>9622</v>
      </c>
      <c r="D38" s="12">
        <v>26672</v>
      </c>
      <c r="E38" s="13">
        <v>4709</v>
      </c>
      <c r="F38" s="13">
        <v>3502</v>
      </c>
      <c r="G38" s="12">
        <v>8211</v>
      </c>
      <c r="H38" s="13">
        <v>0</v>
      </c>
      <c r="I38" s="13">
        <v>0</v>
      </c>
      <c r="J38" s="12">
        <v>0</v>
      </c>
      <c r="K38" s="13">
        <v>0</v>
      </c>
      <c r="L38" s="13">
        <v>0</v>
      </c>
      <c r="M38" s="12">
        <v>0</v>
      </c>
      <c r="N38" s="13">
        <v>21759</v>
      </c>
      <c r="O38" s="13">
        <v>13124</v>
      </c>
      <c r="P38" s="14">
        <v>34883</v>
      </c>
    </row>
    <row r="39" spans="1:16" x14ac:dyDescent="0.2">
      <c r="A39" s="10" t="s">
        <v>15</v>
      </c>
      <c r="B39" s="13">
        <v>13632</v>
      </c>
      <c r="C39" s="13">
        <v>30179</v>
      </c>
      <c r="D39" s="12">
        <v>43811</v>
      </c>
      <c r="E39" s="13">
        <v>27</v>
      </c>
      <c r="F39" s="13">
        <v>25</v>
      </c>
      <c r="G39" s="12">
        <v>52</v>
      </c>
      <c r="H39" s="13">
        <v>0</v>
      </c>
      <c r="I39" s="13">
        <v>0</v>
      </c>
      <c r="J39" s="12">
        <v>0</v>
      </c>
      <c r="K39" s="13">
        <v>514</v>
      </c>
      <c r="L39" s="13">
        <v>597</v>
      </c>
      <c r="M39" s="12">
        <v>1111</v>
      </c>
      <c r="N39" s="13">
        <v>14173</v>
      </c>
      <c r="O39" s="13">
        <v>30801</v>
      </c>
      <c r="P39" s="14">
        <v>44974</v>
      </c>
    </row>
    <row r="40" spans="1:16" x14ac:dyDescent="0.2">
      <c r="A40" s="10" t="s">
        <v>14</v>
      </c>
      <c r="B40" s="13">
        <v>0</v>
      </c>
      <c r="C40" s="13">
        <v>0</v>
      </c>
      <c r="D40" s="12">
        <v>0</v>
      </c>
      <c r="E40" s="13">
        <v>0</v>
      </c>
      <c r="F40" s="13">
        <v>0</v>
      </c>
      <c r="G40" s="12">
        <v>0</v>
      </c>
      <c r="H40" s="13">
        <v>0</v>
      </c>
      <c r="I40" s="13">
        <v>0</v>
      </c>
      <c r="J40" s="12">
        <v>0</v>
      </c>
      <c r="K40" s="13">
        <v>0</v>
      </c>
      <c r="L40" s="13">
        <v>0</v>
      </c>
      <c r="M40" s="12">
        <v>0</v>
      </c>
      <c r="N40" s="13">
        <v>0</v>
      </c>
      <c r="O40" s="13">
        <v>0</v>
      </c>
      <c r="P40" s="14">
        <v>0</v>
      </c>
    </row>
    <row r="41" spans="1:16" x14ac:dyDescent="0.2">
      <c r="A41" s="10" t="s">
        <v>5</v>
      </c>
      <c r="B41" s="13">
        <v>1804722</v>
      </c>
      <c r="C41" s="13">
        <v>667230</v>
      </c>
      <c r="D41" s="12">
        <v>2471952</v>
      </c>
      <c r="E41" s="13">
        <v>2515006</v>
      </c>
      <c r="F41" s="13">
        <v>1536413</v>
      </c>
      <c r="G41" s="12">
        <v>4051419</v>
      </c>
      <c r="H41" s="13">
        <v>2525366</v>
      </c>
      <c r="I41" s="13">
        <v>5616056</v>
      </c>
      <c r="J41" s="12">
        <v>8141422</v>
      </c>
      <c r="K41" s="13">
        <v>4007962</v>
      </c>
      <c r="L41" s="13">
        <v>5800286</v>
      </c>
      <c r="M41" s="12">
        <v>9808248</v>
      </c>
      <c r="N41" s="13">
        <v>10853056</v>
      </c>
      <c r="O41" s="13">
        <v>13619985</v>
      </c>
      <c r="P41" s="14">
        <v>24473041</v>
      </c>
    </row>
    <row r="42" spans="1:16" x14ac:dyDescent="0.2">
      <c r="A42" s="10" t="s">
        <v>33</v>
      </c>
      <c r="B42" s="13">
        <v>1062854</v>
      </c>
      <c r="C42" s="13">
        <v>907043</v>
      </c>
      <c r="D42" s="12">
        <v>1969897</v>
      </c>
      <c r="E42" s="13">
        <v>108334</v>
      </c>
      <c r="F42" s="13">
        <v>52876</v>
      </c>
      <c r="G42" s="12">
        <v>161210</v>
      </c>
      <c r="H42" s="13">
        <v>11542</v>
      </c>
      <c r="I42" s="13">
        <v>711</v>
      </c>
      <c r="J42" s="12">
        <v>12253</v>
      </c>
      <c r="K42" s="13">
        <v>35016</v>
      </c>
      <c r="L42" s="13">
        <v>19227</v>
      </c>
      <c r="M42" s="12">
        <v>54243</v>
      </c>
      <c r="N42" s="13">
        <v>1217746</v>
      </c>
      <c r="O42" s="13">
        <v>979857</v>
      </c>
      <c r="P42" s="14">
        <v>2197603</v>
      </c>
    </row>
    <row r="43" spans="1:16" x14ac:dyDescent="0.2">
      <c r="A43" s="10" t="s">
        <v>34</v>
      </c>
      <c r="B43" s="13">
        <v>686128</v>
      </c>
      <c r="C43" s="13">
        <v>2190647</v>
      </c>
      <c r="D43" s="12">
        <v>2876775</v>
      </c>
      <c r="E43" s="13">
        <v>4104</v>
      </c>
      <c r="F43" s="13">
        <v>3214</v>
      </c>
      <c r="G43" s="12">
        <v>7318</v>
      </c>
      <c r="H43" s="13">
        <v>10131</v>
      </c>
      <c r="I43" s="13">
        <v>43978</v>
      </c>
      <c r="J43" s="12">
        <v>54109</v>
      </c>
      <c r="K43" s="13">
        <v>45633</v>
      </c>
      <c r="L43" s="13">
        <v>250656</v>
      </c>
      <c r="M43" s="12">
        <v>296289</v>
      </c>
      <c r="N43" s="13">
        <v>745996</v>
      </c>
      <c r="O43" s="13">
        <v>2488495</v>
      </c>
      <c r="P43" s="14">
        <v>3234491</v>
      </c>
    </row>
    <row r="44" spans="1:16" x14ac:dyDescent="0.2">
      <c r="A44" s="10" t="s">
        <v>4</v>
      </c>
      <c r="B44" s="13">
        <v>59031</v>
      </c>
      <c r="C44" s="13">
        <v>74987</v>
      </c>
      <c r="D44" s="12">
        <v>134018</v>
      </c>
      <c r="E44" s="13">
        <v>172687</v>
      </c>
      <c r="F44" s="13">
        <v>248730</v>
      </c>
      <c r="G44" s="12">
        <v>421417</v>
      </c>
      <c r="H44" s="13">
        <v>185439</v>
      </c>
      <c r="I44" s="13">
        <v>361588</v>
      </c>
      <c r="J44" s="12">
        <v>547027</v>
      </c>
      <c r="K44" s="13">
        <v>760990</v>
      </c>
      <c r="L44" s="13">
        <v>1748824</v>
      </c>
      <c r="M44" s="12">
        <v>2509814</v>
      </c>
      <c r="N44" s="13">
        <v>1178147</v>
      </c>
      <c r="O44" s="13">
        <v>2434129</v>
      </c>
      <c r="P44" s="14">
        <v>3612276</v>
      </c>
    </row>
    <row r="45" spans="1:16" x14ac:dyDescent="0.2">
      <c r="A45" s="10" t="s">
        <v>35</v>
      </c>
      <c r="B45" s="13">
        <v>51616</v>
      </c>
      <c r="C45" s="13">
        <v>318621</v>
      </c>
      <c r="D45" s="12">
        <v>370237</v>
      </c>
      <c r="E45" s="13">
        <v>0</v>
      </c>
      <c r="F45" s="13">
        <v>0</v>
      </c>
      <c r="G45" s="12">
        <v>0</v>
      </c>
      <c r="H45" s="13">
        <v>0</v>
      </c>
      <c r="I45" s="13">
        <v>0</v>
      </c>
      <c r="J45" s="12">
        <v>0</v>
      </c>
      <c r="K45" s="13">
        <v>1164</v>
      </c>
      <c r="L45" s="13">
        <v>319</v>
      </c>
      <c r="M45" s="12">
        <v>1483</v>
      </c>
      <c r="N45" s="13">
        <v>52780</v>
      </c>
      <c r="O45" s="13">
        <v>318940</v>
      </c>
      <c r="P45" s="14">
        <v>371720</v>
      </c>
    </row>
    <row r="46" spans="1:16" x14ac:dyDescent="0.2">
      <c r="A46" s="10" t="s">
        <v>36</v>
      </c>
      <c r="B46" s="13">
        <v>34276</v>
      </c>
      <c r="C46" s="13">
        <v>8469</v>
      </c>
      <c r="D46" s="12">
        <v>42745</v>
      </c>
      <c r="E46" s="13">
        <v>0</v>
      </c>
      <c r="F46" s="13">
        <v>0</v>
      </c>
      <c r="G46" s="12">
        <v>0</v>
      </c>
      <c r="H46" s="13">
        <v>1246</v>
      </c>
      <c r="I46" s="13">
        <v>0</v>
      </c>
      <c r="J46" s="12">
        <v>1246</v>
      </c>
      <c r="K46" s="13">
        <v>26825</v>
      </c>
      <c r="L46" s="13">
        <v>29558</v>
      </c>
      <c r="M46" s="12">
        <v>56383</v>
      </c>
      <c r="N46" s="13">
        <v>62347</v>
      </c>
      <c r="O46" s="13">
        <v>38027</v>
      </c>
      <c r="P46" s="14">
        <v>100374</v>
      </c>
    </row>
    <row r="47" spans="1:16" x14ac:dyDescent="0.2">
      <c r="A47" s="10" t="s">
        <v>2</v>
      </c>
      <c r="B47" s="13">
        <v>431648</v>
      </c>
      <c r="C47" s="13">
        <v>19241</v>
      </c>
      <c r="D47" s="12">
        <v>450889</v>
      </c>
      <c r="E47" s="13">
        <v>11738</v>
      </c>
      <c r="F47" s="13">
        <v>0</v>
      </c>
      <c r="G47" s="12">
        <v>11738</v>
      </c>
      <c r="H47" s="13">
        <v>186279</v>
      </c>
      <c r="I47" s="13">
        <v>7322</v>
      </c>
      <c r="J47" s="12">
        <v>193601</v>
      </c>
      <c r="K47" s="13">
        <v>207980</v>
      </c>
      <c r="L47" s="13">
        <v>9577</v>
      </c>
      <c r="M47" s="12">
        <v>217557</v>
      </c>
      <c r="N47" s="13">
        <v>837645</v>
      </c>
      <c r="O47" s="13">
        <v>36140</v>
      </c>
      <c r="P47" s="14">
        <v>873785</v>
      </c>
    </row>
    <row r="48" spans="1:16" x14ac:dyDescent="0.2">
      <c r="A48" s="10" t="s">
        <v>1</v>
      </c>
      <c r="B48" s="13">
        <v>623262</v>
      </c>
      <c r="C48" s="13">
        <v>89432</v>
      </c>
      <c r="D48" s="12">
        <v>712694</v>
      </c>
      <c r="E48" s="13">
        <v>14388</v>
      </c>
      <c r="F48" s="13">
        <v>81</v>
      </c>
      <c r="G48" s="12">
        <v>14469</v>
      </c>
      <c r="H48" s="13">
        <v>63555</v>
      </c>
      <c r="I48" s="13">
        <v>3108</v>
      </c>
      <c r="J48" s="12">
        <v>66663</v>
      </c>
      <c r="K48" s="13">
        <v>26383</v>
      </c>
      <c r="L48" s="13">
        <v>406</v>
      </c>
      <c r="M48" s="12">
        <v>26789</v>
      </c>
      <c r="N48" s="13">
        <v>727588</v>
      </c>
      <c r="O48" s="13">
        <v>93027</v>
      </c>
      <c r="P48" s="14">
        <v>820615</v>
      </c>
    </row>
    <row r="49" spans="1:16" x14ac:dyDescent="0.2">
      <c r="A49" s="10" t="s">
        <v>7</v>
      </c>
      <c r="B49" s="13">
        <v>648850</v>
      </c>
      <c r="C49" s="13">
        <v>88228</v>
      </c>
      <c r="D49" s="12">
        <v>737078</v>
      </c>
      <c r="E49" s="13">
        <v>0</v>
      </c>
      <c r="F49" s="13">
        <v>0</v>
      </c>
      <c r="G49" s="12">
        <v>0</v>
      </c>
      <c r="H49" s="13">
        <v>2940</v>
      </c>
      <c r="I49" s="13">
        <v>143</v>
      </c>
      <c r="J49" s="12">
        <v>3083</v>
      </c>
      <c r="K49" s="13">
        <v>1182</v>
      </c>
      <c r="L49" s="13">
        <v>20</v>
      </c>
      <c r="M49" s="12">
        <v>1202</v>
      </c>
      <c r="N49" s="13">
        <v>652972</v>
      </c>
      <c r="O49" s="13">
        <v>88391</v>
      </c>
      <c r="P49" s="14">
        <v>741363</v>
      </c>
    </row>
    <row r="50" spans="1:16" x14ac:dyDescent="0.2">
      <c r="A50" s="10" t="s">
        <v>38</v>
      </c>
      <c r="B50" s="13">
        <v>2182057</v>
      </c>
      <c r="C50" s="13">
        <v>204492</v>
      </c>
      <c r="D50" s="12">
        <v>2386549</v>
      </c>
      <c r="E50" s="13">
        <v>0</v>
      </c>
      <c r="F50" s="13">
        <v>770</v>
      </c>
      <c r="G50" s="12">
        <v>770</v>
      </c>
      <c r="H50" s="13">
        <v>600</v>
      </c>
      <c r="I50" s="13">
        <v>730</v>
      </c>
      <c r="J50" s="12">
        <v>1330</v>
      </c>
      <c r="K50" s="13">
        <v>17230</v>
      </c>
      <c r="L50" s="13">
        <v>3455</v>
      </c>
      <c r="M50" s="12">
        <v>20685</v>
      </c>
      <c r="N50" s="13">
        <v>2199887</v>
      </c>
      <c r="O50" s="13">
        <v>209447</v>
      </c>
      <c r="P50" s="14">
        <v>2409334</v>
      </c>
    </row>
    <row r="51" spans="1:16" ht="13.5" thickBot="1" x14ac:dyDescent="0.25">
      <c r="A51" s="10" t="s">
        <v>37</v>
      </c>
      <c r="B51" s="15">
        <v>1101855</v>
      </c>
      <c r="C51" s="15">
        <v>469442</v>
      </c>
      <c r="D51" s="12">
        <v>1571297</v>
      </c>
      <c r="E51" s="15">
        <v>2343</v>
      </c>
      <c r="F51" s="15">
        <v>375</v>
      </c>
      <c r="G51" s="12">
        <v>2718</v>
      </c>
      <c r="H51" s="15">
        <v>163846</v>
      </c>
      <c r="I51" s="15">
        <v>92629</v>
      </c>
      <c r="J51" s="12">
        <v>256475</v>
      </c>
      <c r="K51" s="15">
        <v>339809</v>
      </c>
      <c r="L51" s="15">
        <v>41047</v>
      </c>
      <c r="M51" s="12">
        <v>380856</v>
      </c>
      <c r="N51" s="15">
        <v>1607853</v>
      </c>
      <c r="O51" s="15">
        <v>603493</v>
      </c>
      <c r="P51" s="16">
        <v>2211346</v>
      </c>
    </row>
    <row r="52" spans="1:16" ht="13.5" thickBot="1" x14ac:dyDescent="0.25">
      <c r="A52" s="17" t="s">
        <v>39</v>
      </c>
      <c r="B52" s="18">
        <v>9751800</v>
      </c>
      <c r="C52" s="19">
        <v>6058887</v>
      </c>
      <c r="D52" s="20">
        <v>15810687</v>
      </c>
      <c r="E52" s="18">
        <v>2873778</v>
      </c>
      <c r="F52" s="19">
        <v>1875706</v>
      </c>
      <c r="G52" s="20">
        <v>4749484</v>
      </c>
      <c r="H52" s="18">
        <v>3300635</v>
      </c>
      <c r="I52" s="19">
        <v>6140152</v>
      </c>
      <c r="J52" s="20">
        <v>9440787</v>
      </c>
      <c r="K52" s="18">
        <v>5549689</v>
      </c>
      <c r="L52" s="19">
        <v>8193646</v>
      </c>
      <c r="M52" s="20">
        <v>13743335</v>
      </c>
      <c r="N52" s="18">
        <v>21475902</v>
      </c>
      <c r="O52" s="19">
        <v>22268391</v>
      </c>
      <c r="P52" s="20">
        <v>43744293</v>
      </c>
    </row>
    <row r="53" spans="1:16" x14ac:dyDescent="0.2">
      <c r="A53" s="5" t="s">
        <v>81</v>
      </c>
    </row>
    <row r="56" spans="1:16" ht="13.5" thickBot="1" x14ac:dyDescent="0.25"/>
    <row r="57" spans="1:16" ht="35.25" customHeight="1" thickBot="1" x14ac:dyDescent="0.25">
      <c r="A57" s="114" t="s">
        <v>62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6"/>
    </row>
    <row r="58" spans="1:16" ht="13.5" thickBot="1" x14ac:dyDescent="0.25"/>
    <row r="59" spans="1:16" x14ac:dyDescent="0.2">
      <c r="A59" s="131" t="s">
        <v>21</v>
      </c>
      <c r="B59" s="149" t="s">
        <v>26</v>
      </c>
      <c r="C59" s="135"/>
      <c r="D59" s="147"/>
      <c r="E59" s="134" t="s">
        <v>27</v>
      </c>
      <c r="F59" s="135"/>
      <c r="G59" s="147"/>
      <c r="H59" s="134" t="s">
        <v>28</v>
      </c>
      <c r="I59" s="135"/>
      <c r="J59" s="147"/>
      <c r="K59" s="134" t="s">
        <v>29</v>
      </c>
      <c r="L59" s="135"/>
      <c r="M59" s="147"/>
      <c r="N59" s="134" t="s">
        <v>30</v>
      </c>
      <c r="O59" s="135"/>
      <c r="P59" s="147"/>
    </row>
    <row r="60" spans="1:16" x14ac:dyDescent="0.2">
      <c r="A60" s="132"/>
      <c r="B60" s="136"/>
      <c r="C60" s="137"/>
      <c r="D60" s="148"/>
      <c r="E60" s="136"/>
      <c r="F60" s="137"/>
      <c r="G60" s="148"/>
      <c r="H60" s="136"/>
      <c r="I60" s="137"/>
      <c r="J60" s="148"/>
      <c r="K60" s="136"/>
      <c r="L60" s="137"/>
      <c r="M60" s="148"/>
      <c r="N60" s="136"/>
      <c r="O60" s="137"/>
      <c r="P60" s="148"/>
    </row>
    <row r="61" spans="1:16" ht="13.5" thickBot="1" x14ac:dyDescent="0.25">
      <c r="A61" s="133"/>
      <c r="B61" s="8" t="s">
        <v>31</v>
      </c>
      <c r="C61" s="9" t="s">
        <v>23</v>
      </c>
      <c r="D61" s="7" t="s">
        <v>32</v>
      </c>
      <c r="E61" s="8" t="s">
        <v>31</v>
      </c>
      <c r="F61" s="9" t="s">
        <v>23</v>
      </c>
      <c r="G61" s="7" t="s">
        <v>32</v>
      </c>
      <c r="H61" s="8" t="s">
        <v>31</v>
      </c>
      <c r="I61" s="9" t="s">
        <v>23</v>
      </c>
      <c r="J61" s="7" t="s">
        <v>32</v>
      </c>
      <c r="K61" s="8" t="s">
        <v>31</v>
      </c>
      <c r="L61" s="9" t="s">
        <v>23</v>
      </c>
      <c r="M61" s="7" t="s">
        <v>32</v>
      </c>
      <c r="N61" s="8" t="s">
        <v>31</v>
      </c>
      <c r="O61" s="9" t="s">
        <v>23</v>
      </c>
      <c r="P61" s="7" t="s">
        <v>32</v>
      </c>
    </row>
    <row r="62" spans="1:16" x14ac:dyDescent="0.2">
      <c r="A62" s="10" t="s">
        <v>11</v>
      </c>
      <c r="B62" s="11">
        <v>7100</v>
      </c>
      <c r="C62" s="11">
        <v>6174</v>
      </c>
      <c r="D62" s="12">
        <v>13274</v>
      </c>
      <c r="E62" s="11">
        <v>5635</v>
      </c>
      <c r="F62" s="11">
        <v>1094</v>
      </c>
      <c r="G62" s="12">
        <v>6729</v>
      </c>
      <c r="H62" s="11">
        <v>1955</v>
      </c>
      <c r="I62" s="11">
        <v>1916</v>
      </c>
      <c r="J62" s="12">
        <v>3871</v>
      </c>
      <c r="K62" s="11">
        <v>4258</v>
      </c>
      <c r="L62" s="11">
        <v>3908</v>
      </c>
      <c r="M62" s="12">
        <v>8166</v>
      </c>
      <c r="N62" s="11">
        <v>18948</v>
      </c>
      <c r="O62" s="11">
        <v>13092</v>
      </c>
      <c r="P62" s="12">
        <v>32040</v>
      </c>
    </row>
    <row r="63" spans="1:16" x14ac:dyDescent="0.2">
      <c r="A63" s="10" t="s">
        <v>10</v>
      </c>
      <c r="B63" s="13">
        <v>9803</v>
      </c>
      <c r="C63" s="13">
        <v>1705</v>
      </c>
      <c r="D63" s="12">
        <v>11508</v>
      </c>
      <c r="E63" s="13">
        <v>2442</v>
      </c>
      <c r="F63" s="13">
        <v>180</v>
      </c>
      <c r="G63" s="12">
        <v>2622</v>
      </c>
      <c r="H63" s="13">
        <v>4284</v>
      </c>
      <c r="I63" s="13">
        <v>235</v>
      </c>
      <c r="J63" s="12">
        <v>4519</v>
      </c>
      <c r="K63" s="13">
        <v>4527</v>
      </c>
      <c r="L63" s="13">
        <v>818</v>
      </c>
      <c r="M63" s="12">
        <v>5345</v>
      </c>
      <c r="N63" s="13">
        <v>21056</v>
      </c>
      <c r="O63" s="13">
        <v>2938</v>
      </c>
      <c r="P63" s="14">
        <v>23994</v>
      </c>
    </row>
    <row r="64" spans="1:16" x14ac:dyDescent="0.2">
      <c r="A64" s="10" t="s">
        <v>13</v>
      </c>
      <c r="B64" s="13">
        <v>300</v>
      </c>
      <c r="C64" s="13">
        <v>114</v>
      </c>
      <c r="D64" s="12">
        <v>414</v>
      </c>
      <c r="E64" s="13">
        <v>0</v>
      </c>
      <c r="F64" s="13">
        <v>0</v>
      </c>
      <c r="G64" s="12">
        <v>0</v>
      </c>
      <c r="H64" s="13">
        <v>0</v>
      </c>
      <c r="I64" s="13">
        <v>0</v>
      </c>
      <c r="J64" s="12">
        <v>0</v>
      </c>
      <c r="K64" s="13">
        <v>27</v>
      </c>
      <c r="L64" s="13">
        <v>5</v>
      </c>
      <c r="M64" s="12">
        <v>32</v>
      </c>
      <c r="N64" s="13">
        <v>327</v>
      </c>
      <c r="O64" s="13">
        <v>119</v>
      </c>
      <c r="P64" s="14">
        <v>446</v>
      </c>
    </row>
    <row r="65" spans="1:16" x14ac:dyDescent="0.2">
      <c r="A65" s="10" t="s">
        <v>16</v>
      </c>
      <c r="B65" s="13">
        <v>4168</v>
      </c>
      <c r="C65" s="13">
        <v>1737</v>
      </c>
      <c r="D65" s="12">
        <v>5905</v>
      </c>
      <c r="E65" s="13">
        <v>8817</v>
      </c>
      <c r="F65" s="13">
        <v>3844</v>
      </c>
      <c r="G65" s="12">
        <v>12661</v>
      </c>
      <c r="H65" s="13">
        <v>25</v>
      </c>
      <c r="I65" s="13">
        <v>6</v>
      </c>
      <c r="J65" s="12">
        <v>31</v>
      </c>
      <c r="K65" s="13">
        <v>148</v>
      </c>
      <c r="L65" s="13">
        <v>58</v>
      </c>
      <c r="M65" s="12">
        <v>206</v>
      </c>
      <c r="N65" s="13">
        <v>13158</v>
      </c>
      <c r="O65" s="13">
        <v>5645</v>
      </c>
      <c r="P65" s="14">
        <v>18803</v>
      </c>
    </row>
    <row r="66" spans="1:16" x14ac:dyDescent="0.2">
      <c r="A66" s="10" t="s">
        <v>15</v>
      </c>
      <c r="B66" s="13">
        <v>12444</v>
      </c>
      <c r="C66" s="13">
        <v>14976</v>
      </c>
      <c r="D66" s="12">
        <v>27420</v>
      </c>
      <c r="E66" s="13">
        <v>30</v>
      </c>
      <c r="F66" s="13">
        <v>110</v>
      </c>
      <c r="G66" s="12">
        <v>140</v>
      </c>
      <c r="H66" s="13">
        <v>0</v>
      </c>
      <c r="I66" s="13">
        <v>20</v>
      </c>
      <c r="J66" s="12">
        <v>20</v>
      </c>
      <c r="K66" s="13">
        <v>229</v>
      </c>
      <c r="L66" s="13">
        <v>112</v>
      </c>
      <c r="M66" s="12">
        <v>341</v>
      </c>
      <c r="N66" s="13">
        <v>12703</v>
      </c>
      <c r="O66" s="13">
        <v>15218</v>
      </c>
      <c r="P66" s="14">
        <v>27921</v>
      </c>
    </row>
    <row r="67" spans="1:16" x14ac:dyDescent="0.2">
      <c r="A67" s="10" t="s">
        <v>14</v>
      </c>
      <c r="B67" s="13">
        <v>0</v>
      </c>
      <c r="C67" s="13">
        <v>0</v>
      </c>
      <c r="D67" s="12">
        <v>0</v>
      </c>
      <c r="E67" s="13">
        <v>30</v>
      </c>
      <c r="F67" s="13">
        <v>221</v>
      </c>
      <c r="G67" s="12">
        <v>251</v>
      </c>
      <c r="H67" s="13">
        <v>12</v>
      </c>
      <c r="I67" s="13">
        <v>0</v>
      </c>
      <c r="J67" s="12">
        <v>12</v>
      </c>
      <c r="K67" s="13">
        <v>276</v>
      </c>
      <c r="L67" s="13">
        <v>60</v>
      </c>
      <c r="M67" s="12">
        <v>336</v>
      </c>
      <c r="N67" s="13">
        <v>318</v>
      </c>
      <c r="O67" s="13">
        <v>281</v>
      </c>
      <c r="P67" s="14">
        <v>599</v>
      </c>
    </row>
    <row r="68" spans="1:16" x14ac:dyDescent="0.2">
      <c r="A68" s="10" t="s">
        <v>5</v>
      </c>
      <c r="B68" s="13">
        <v>11401</v>
      </c>
      <c r="C68" s="13">
        <v>1880</v>
      </c>
      <c r="D68" s="12">
        <v>13281</v>
      </c>
      <c r="E68" s="13">
        <v>9298</v>
      </c>
      <c r="F68" s="13">
        <v>1852</v>
      </c>
      <c r="G68" s="12">
        <v>11150</v>
      </c>
      <c r="H68" s="13">
        <v>3329</v>
      </c>
      <c r="I68" s="13">
        <v>179</v>
      </c>
      <c r="J68" s="12">
        <v>3508</v>
      </c>
      <c r="K68" s="13">
        <v>3928</v>
      </c>
      <c r="L68" s="13">
        <v>1202</v>
      </c>
      <c r="M68" s="12">
        <v>5130</v>
      </c>
      <c r="N68" s="13">
        <v>27956</v>
      </c>
      <c r="O68" s="13">
        <v>5113</v>
      </c>
      <c r="P68" s="14">
        <v>33069</v>
      </c>
    </row>
    <row r="69" spans="1:16" x14ac:dyDescent="0.2">
      <c r="A69" s="10" t="s">
        <v>33</v>
      </c>
      <c r="B69" s="13">
        <v>101733</v>
      </c>
      <c r="C69" s="13">
        <v>5896</v>
      </c>
      <c r="D69" s="12">
        <v>107629</v>
      </c>
      <c r="E69" s="13">
        <v>12638</v>
      </c>
      <c r="F69" s="13">
        <v>1516</v>
      </c>
      <c r="G69" s="12">
        <v>14154</v>
      </c>
      <c r="H69" s="13">
        <v>5937</v>
      </c>
      <c r="I69" s="13">
        <v>523</v>
      </c>
      <c r="J69" s="12">
        <v>6460</v>
      </c>
      <c r="K69" s="13">
        <v>3974</v>
      </c>
      <c r="L69" s="13">
        <v>687</v>
      </c>
      <c r="M69" s="12">
        <v>4661</v>
      </c>
      <c r="N69" s="13">
        <v>124282</v>
      </c>
      <c r="O69" s="13">
        <v>8622</v>
      </c>
      <c r="P69" s="14">
        <v>132904</v>
      </c>
    </row>
    <row r="70" spans="1:16" x14ac:dyDescent="0.2">
      <c r="A70" s="10" t="s">
        <v>34</v>
      </c>
      <c r="B70" s="13">
        <v>58963</v>
      </c>
      <c r="C70" s="13">
        <v>25890</v>
      </c>
      <c r="D70" s="12">
        <v>84853</v>
      </c>
      <c r="E70" s="13">
        <v>0</v>
      </c>
      <c r="F70" s="13">
        <v>0</v>
      </c>
      <c r="G70" s="12">
        <v>0</v>
      </c>
      <c r="H70" s="13">
        <v>372</v>
      </c>
      <c r="I70" s="13">
        <v>595</v>
      </c>
      <c r="J70" s="12">
        <v>967</v>
      </c>
      <c r="K70" s="13">
        <v>7817</v>
      </c>
      <c r="L70" s="13">
        <v>8392</v>
      </c>
      <c r="M70" s="12">
        <v>16209</v>
      </c>
      <c r="N70" s="13">
        <v>67152</v>
      </c>
      <c r="O70" s="13">
        <v>34877</v>
      </c>
      <c r="P70" s="14">
        <v>102029</v>
      </c>
    </row>
    <row r="71" spans="1:16" x14ac:dyDescent="0.2">
      <c r="A71" s="10" t="s">
        <v>4</v>
      </c>
      <c r="B71" s="13">
        <v>324</v>
      </c>
      <c r="C71" s="13">
        <v>26</v>
      </c>
      <c r="D71" s="12">
        <v>350</v>
      </c>
      <c r="E71" s="13">
        <v>5677</v>
      </c>
      <c r="F71" s="13">
        <v>2009</v>
      </c>
      <c r="G71" s="12">
        <v>7686</v>
      </c>
      <c r="H71" s="13">
        <v>56</v>
      </c>
      <c r="I71" s="13">
        <v>4</v>
      </c>
      <c r="J71" s="12">
        <v>60</v>
      </c>
      <c r="K71" s="13">
        <v>3477</v>
      </c>
      <c r="L71" s="13">
        <v>1988</v>
      </c>
      <c r="M71" s="12">
        <v>5465</v>
      </c>
      <c r="N71" s="13">
        <v>9534</v>
      </c>
      <c r="O71" s="13">
        <v>4027</v>
      </c>
      <c r="P71" s="14">
        <v>13561</v>
      </c>
    </row>
    <row r="72" spans="1:16" x14ac:dyDescent="0.2">
      <c r="A72" s="10" t="s">
        <v>35</v>
      </c>
      <c r="B72" s="13">
        <v>20491</v>
      </c>
      <c r="C72" s="13">
        <v>46719</v>
      </c>
      <c r="D72" s="12">
        <v>67210</v>
      </c>
      <c r="E72" s="13">
        <v>566</v>
      </c>
      <c r="F72" s="13">
        <v>780</v>
      </c>
      <c r="G72" s="12">
        <v>1346</v>
      </c>
      <c r="H72" s="13">
        <v>1850</v>
      </c>
      <c r="I72" s="13">
        <v>1984</v>
      </c>
      <c r="J72" s="12">
        <v>3834</v>
      </c>
      <c r="K72" s="13">
        <v>11002</v>
      </c>
      <c r="L72" s="13">
        <v>3673</v>
      </c>
      <c r="M72" s="12">
        <v>14675</v>
      </c>
      <c r="N72" s="13">
        <v>33909</v>
      </c>
      <c r="O72" s="13">
        <v>53156</v>
      </c>
      <c r="P72" s="14">
        <v>87065</v>
      </c>
    </row>
    <row r="73" spans="1:16" x14ac:dyDescent="0.2">
      <c r="A73" s="10" t="s">
        <v>36</v>
      </c>
      <c r="B73" s="13">
        <v>10491</v>
      </c>
      <c r="C73" s="13">
        <v>2153</v>
      </c>
      <c r="D73" s="12">
        <v>12644</v>
      </c>
      <c r="E73" s="13">
        <v>0</v>
      </c>
      <c r="F73" s="13">
        <v>0</v>
      </c>
      <c r="G73" s="12">
        <v>0</v>
      </c>
      <c r="H73" s="13">
        <v>85</v>
      </c>
      <c r="I73" s="13">
        <v>0</v>
      </c>
      <c r="J73" s="12">
        <v>85</v>
      </c>
      <c r="K73" s="13">
        <v>1483</v>
      </c>
      <c r="L73" s="13">
        <v>759</v>
      </c>
      <c r="M73" s="12">
        <v>2242</v>
      </c>
      <c r="N73" s="13">
        <v>12059</v>
      </c>
      <c r="O73" s="13">
        <v>2912</v>
      </c>
      <c r="P73" s="14">
        <v>14971</v>
      </c>
    </row>
    <row r="74" spans="1:16" x14ac:dyDescent="0.2">
      <c r="A74" s="10" t="s">
        <v>2</v>
      </c>
      <c r="B74" s="13">
        <v>8221</v>
      </c>
      <c r="C74" s="13">
        <v>275</v>
      </c>
      <c r="D74" s="12">
        <v>8496</v>
      </c>
      <c r="E74" s="13">
        <v>0</v>
      </c>
      <c r="F74" s="13">
        <v>0</v>
      </c>
      <c r="G74" s="12">
        <v>0</v>
      </c>
      <c r="H74" s="13">
        <v>458</v>
      </c>
      <c r="I74" s="13">
        <v>197</v>
      </c>
      <c r="J74" s="12">
        <v>655</v>
      </c>
      <c r="K74" s="13">
        <v>702</v>
      </c>
      <c r="L74" s="13">
        <v>313</v>
      </c>
      <c r="M74" s="12">
        <v>1015</v>
      </c>
      <c r="N74" s="13">
        <v>9381</v>
      </c>
      <c r="O74" s="13">
        <v>785</v>
      </c>
      <c r="P74" s="14">
        <v>10166</v>
      </c>
    </row>
    <row r="75" spans="1:16" x14ac:dyDescent="0.2">
      <c r="A75" s="10" t="s">
        <v>1</v>
      </c>
      <c r="B75" s="13">
        <v>8268</v>
      </c>
      <c r="C75" s="13">
        <v>486</v>
      </c>
      <c r="D75" s="12">
        <v>8754</v>
      </c>
      <c r="E75" s="13">
        <v>0</v>
      </c>
      <c r="F75" s="13">
        <v>0</v>
      </c>
      <c r="G75" s="12">
        <v>0</v>
      </c>
      <c r="H75" s="13">
        <v>11</v>
      </c>
      <c r="I75" s="13">
        <v>5</v>
      </c>
      <c r="J75" s="12">
        <v>16</v>
      </c>
      <c r="K75" s="13">
        <v>3636</v>
      </c>
      <c r="L75" s="13">
        <v>57</v>
      </c>
      <c r="M75" s="12">
        <v>3693</v>
      </c>
      <c r="N75" s="13">
        <v>11915</v>
      </c>
      <c r="O75" s="13">
        <v>548</v>
      </c>
      <c r="P75" s="14">
        <v>12463</v>
      </c>
    </row>
    <row r="76" spans="1:16" x14ac:dyDescent="0.2">
      <c r="A76" s="10" t="s">
        <v>7</v>
      </c>
      <c r="B76" s="13">
        <v>52226</v>
      </c>
      <c r="C76" s="13">
        <v>17738</v>
      </c>
      <c r="D76" s="12">
        <v>69964</v>
      </c>
      <c r="E76" s="13">
        <v>0</v>
      </c>
      <c r="F76" s="13">
        <v>0</v>
      </c>
      <c r="G76" s="12">
        <v>0</v>
      </c>
      <c r="H76" s="13">
        <v>365</v>
      </c>
      <c r="I76" s="13">
        <v>0</v>
      </c>
      <c r="J76" s="12">
        <v>365</v>
      </c>
      <c r="K76" s="13">
        <v>0</v>
      </c>
      <c r="L76" s="13">
        <v>0</v>
      </c>
      <c r="M76" s="12">
        <v>0</v>
      </c>
      <c r="N76" s="13">
        <v>52591</v>
      </c>
      <c r="O76" s="13">
        <v>17738</v>
      </c>
      <c r="P76" s="14">
        <v>70329</v>
      </c>
    </row>
    <row r="77" spans="1:16" x14ac:dyDescent="0.2">
      <c r="A77" s="10" t="s">
        <v>38</v>
      </c>
      <c r="B77" s="13">
        <v>51049</v>
      </c>
      <c r="C77" s="13">
        <v>4150</v>
      </c>
      <c r="D77" s="12">
        <v>55199</v>
      </c>
      <c r="E77" s="13">
        <v>0</v>
      </c>
      <c r="F77" s="13">
        <v>0</v>
      </c>
      <c r="G77" s="12">
        <v>0</v>
      </c>
      <c r="H77" s="13">
        <v>0</v>
      </c>
      <c r="I77" s="13">
        <v>0</v>
      </c>
      <c r="J77" s="12">
        <v>0</v>
      </c>
      <c r="K77" s="13">
        <v>453</v>
      </c>
      <c r="L77" s="13">
        <v>20</v>
      </c>
      <c r="M77" s="12">
        <v>473</v>
      </c>
      <c r="N77" s="13">
        <v>51502</v>
      </c>
      <c r="O77" s="13">
        <v>4170</v>
      </c>
      <c r="P77" s="14">
        <v>55672</v>
      </c>
    </row>
    <row r="78" spans="1:16" ht="13.5" thickBot="1" x14ac:dyDescent="0.25">
      <c r="A78" s="10" t="s">
        <v>37</v>
      </c>
      <c r="B78" s="15">
        <v>14527</v>
      </c>
      <c r="C78" s="15">
        <v>3015</v>
      </c>
      <c r="D78" s="12">
        <v>17542</v>
      </c>
      <c r="E78" s="15">
        <v>1022</v>
      </c>
      <c r="F78" s="15">
        <v>161</v>
      </c>
      <c r="G78" s="12">
        <v>1183</v>
      </c>
      <c r="H78" s="15">
        <v>2022</v>
      </c>
      <c r="I78" s="15">
        <v>772</v>
      </c>
      <c r="J78" s="12">
        <v>2794</v>
      </c>
      <c r="K78" s="15">
        <v>3650</v>
      </c>
      <c r="L78" s="15">
        <v>679</v>
      </c>
      <c r="M78" s="12">
        <v>4329</v>
      </c>
      <c r="N78" s="15">
        <v>21221</v>
      </c>
      <c r="O78" s="15">
        <v>4627</v>
      </c>
      <c r="P78" s="16">
        <v>25848</v>
      </c>
    </row>
    <row r="79" spans="1:16" ht="13.5" thickBot="1" x14ac:dyDescent="0.25">
      <c r="A79" s="17" t="s">
        <v>39</v>
      </c>
      <c r="B79" s="18">
        <v>371509</v>
      </c>
      <c r="C79" s="19">
        <v>132934</v>
      </c>
      <c r="D79" s="20">
        <v>504443</v>
      </c>
      <c r="E79" s="18">
        <v>46155</v>
      </c>
      <c r="F79" s="19">
        <v>11767</v>
      </c>
      <c r="G79" s="20">
        <v>57922</v>
      </c>
      <c r="H79" s="18">
        <v>20761</v>
      </c>
      <c r="I79" s="19">
        <v>6436</v>
      </c>
      <c r="J79" s="20">
        <v>27197</v>
      </c>
      <c r="K79" s="18">
        <v>49587</v>
      </c>
      <c r="L79" s="19">
        <v>22731</v>
      </c>
      <c r="M79" s="20">
        <v>72318</v>
      </c>
      <c r="N79" s="18">
        <v>488012</v>
      </c>
      <c r="O79" s="19">
        <v>173868</v>
      </c>
      <c r="P79" s="20">
        <v>661880</v>
      </c>
    </row>
    <row r="80" spans="1:16" x14ac:dyDescent="0.2">
      <c r="A80" s="5" t="s">
        <v>81</v>
      </c>
    </row>
  </sheetData>
  <mergeCells count="22">
    <mergeCell ref="A26:P26"/>
    <mergeCell ref="A2:P2"/>
    <mergeCell ref="A4:A6"/>
    <mergeCell ref="B4:D5"/>
    <mergeCell ref="E4:G5"/>
    <mergeCell ref="H4:J5"/>
    <mergeCell ref="K4:M5"/>
    <mergeCell ref="N4:P5"/>
    <mergeCell ref="A30:P30"/>
    <mergeCell ref="A32:A34"/>
    <mergeCell ref="B32:D33"/>
    <mergeCell ref="E32:G33"/>
    <mergeCell ref="H32:J33"/>
    <mergeCell ref="K32:M33"/>
    <mergeCell ref="N32:P33"/>
    <mergeCell ref="A57:P57"/>
    <mergeCell ref="A59:A61"/>
    <mergeCell ref="B59:D60"/>
    <mergeCell ref="E59:G60"/>
    <mergeCell ref="H59:J60"/>
    <mergeCell ref="K59:M60"/>
    <mergeCell ref="N59:P60"/>
  </mergeCells>
  <printOptions horizontalCentered="1"/>
  <pageMargins left="0.70866141732283472" right="0.70866141732283472" top="1.8897637795275593" bottom="0.74803149606299213" header="0.31496062992125984" footer="0.31496062992125984"/>
  <pageSetup paperSize="9" scale="60" orientation="landscape" r:id="rId1"/>
  <headerFooter>
    <oddHeader>&amp;L&amp;G&amp;C&amp;"Arial,Negrita"DATOS CAMPAÑA 2018/19 
DECLARACIÓN AMPLIADA NOVIEMBRE DE 2018
FUENTE:INFOVI, EXTRACCIÓN DE 10.01.2019</oddHeader>
    <oddFooter>&amp;R&amp;G</oddFooter>
  </headerFooter>
  <rowBreaks count="2" manualBreakCount="2">
    <brk id="28" max="16383" man="1"/>
    <brk id="55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107"/>
  <sheetViews>
    <sheetView showGridLines="0" tabSelected="1" zoomScale="93" zoomScaleNormal="93" workbookViewId="0">
      <selection activeCell="A73" sqref="A73"/>
    </sheetView>
  </sheetViews>
  <sheetFormatPr baseColWidth="10" defaultRowHeight="12.75" x14ac:dyDescent="0.2"/>
  <cols>
    <col min="1" max="1" width="24.42578125" customWidth="1"/>
    <col min="2" max="2" width="18.140625" bestFit="1" customWidth="1"/>
    <col min="3" max="3" width="17.7109375" bestFit="1" customWidth="1"/>
    <col min="4" max="4" width="17.5703125" customWidth="1"/>
    <col min="5" max="6" width="17.140625" customWidth="1"/>
    <col min="7" max="7" width="9" customWidth="1"/>
    <col min="8" max="8" width="10.5703125" customWidth="1"/>
    <col min="9" max="9" width="14.85546875" customWidth="1"/>
  </cols>
  <sheetData>
    <row r="1" spans="1:19" ht="29.25" customHeight="1" thickBot="1" x14ac:dyDescent="0.25"/>
    <row r="2" spans="1:19" ht="35.25" customHeight="1" thickBot="1" x14ac:dyDescent="0.25">
      <c r="A2" s="165" t="s">
        <v>65</v>
      </c>
      <c r="B2" s="166"/>
      <c r="C2" s="167"/>
      <c r="D2" s="167"/>
      <c r="E2" s="168"/>
      <c r="F2" s="16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6.5" thickBot="1" x14ac:dyDescent="0.3">
      <c r="A3" s="2"/>
      <c r="B3" s="2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7.75" customHeight="1" thickBot="1" x14ac:dyDescent="0.25">
      <c r="A4" s="155" t="s">
        <v>21</v>
      </c>
      <c r="B4" s="158" t="s">
        <v>66</v>
      </c>
      <c r="C4" s="159"/>
      <c r="D4" s="159"/>
      <c r="E4" s="160"/>
      <c r="F4" s="142" t="s">
        <v>67</v>
      </c>
    </row>
    <row r="5" spans="1:19" ht="13.5" thickBot="1" x14ac:dyDescent="0.25">
      <c r="A5" s="156"/>
      <c r="B5" s="161" t="s">
        <v>22</v>
      </c>
      <c r="C5" s="162"/>
      <c r="D5" s="163" t="s">
        <v>23</v>
      </c>
      <c r="E5" s="164"/>
      <c r="F5" s="143"/>
    </row>
    <row r="6" spans="1:19" ht="13.5" thickBot="1" x14ac:dyDescent="0.25">
      <c r="A6" s="157"/>
      <c r="B6" s="26" t="s">
        <v>40</v>
      </c>
      <c r="C6" s="27" t="s">
        <v>25</v>
      </c>
      <c r="D6" s="28" t="s">
        <v>24</v>
      </c>
      <c r="E6" s="29" t="s">
        <v>25</v>
      </c>
      <c r="F6" s="144"/>
    </row>
    <row r="7" spans="1:19" x14ac:dyDescent="0.2">
      <c r="A7" s="10" t="s">
        <v>11</v>
      </c>
      <c r="B7" s="11">
        <v>18116</v>
      </c>
      <c r="C7" s="11">
        <v>17058</v>
      </c>
      <c r="D7" s="11">
        <v>431349</v>
      </c>
      <c r="E7" s="31">
        <v>196636</v>
      </c>
      <c r="F7" s="34">
        <v>663159</v>
      </c>
    </row>
    <row r="8" spans="1:19" x14ac:dyDescent="0.2">
      <c r="A8" s="10" t="s">
        <v>10</v>
      </c>
      <c r="B8" s="13">
        <v>226810</v>
      </c>
      <c r="C8" s="13">
        <v>270591</v>
      </c>
      <c r="D8" s="13">
        <v>24492</v>
      </c>
      <c r="E8" s="30">
        <v>48109</v>
      </c>
      <c r="F8" s="35">
        <v>570002</v>
      </c>
    </row>
    <row r="9" spans="1:19" x14ac:dyDescent="0.2">
      <c r="A9" s="10" t="s">
        <v>13</v>
      </c>
      <c r="B9" s="13">
        <v>934</v>
      </c>
      <c r="C9" s="13">
        <v>11633</v>
      </c>
      <c r="D9" s="13">
        <v>225</v>
      </c>
      <c r="E9" s="30">
        <v>5993</v>
      </c>
      <c r="F9" s="35">
        <v>18785</v>
      </c>
    </row>
    <row r="10" spans="1:19" x14ac:dyDescent="0.2">
      <c r="A10" s="10" t="s">
        <v>16</v>
      </c>
      <c r="B10" s="13">
        <v>2304</v>
      </c>
      <c r="C10" s="13">
        <v>9916</v>
      </c>
      <c r="D10" s="13">
        <v>100</v>
      </c>
      <c r="E10" s="30">
        <v>3431</v>
      </c>
      <c r="F10" s="35">
        <v>15751</v>
      </c>
    </row>
    <row r="11" spans="1:19" x14ac:dyDescent="0.2">
      <c r="A11" s="10" t="s">
        <v>15</v>
      </c>
      <c r="B11" s="13">
        <v>1241</v>
      </c>
      <c r="C11" s="13">
        <v>6403</v>
      </c>
      <c r="D11" s="13">
        <v>642</v>
      </c>
      <c r="E11" s="30">
        <v>10281</v>
      </c>
      <c r="F11" s="35">
        <v>18567</v>
      </c>
    </row>
    <row r="12" spans="1:19" x14ac:dyDescent="0.2">
      <c r="A12" s="10" t="s">
        <v>14</v>
      </c>
      <c r="B12" s="13">
        <v>1050</v>
      </c>
      <c r="C12" s="13">
        <v>2694</v>
      </c>
      <c r="D12" s="13">
        <v>1247</v>
      </c>
      <c r="E12" s="30">
        <v>2872</v>
      </c>
      <c r="F12" s="35">
        <v>7863</v>
      </c>
    </row>
    <row r="13" spans="1:19" x14ac:dyDescent="0.2">
      <c r="A13" s="10" t="s">
        <v>5</v>
      </c>
      <c r="B13" s="13">
        <v>2936331</v>
      </c>
      <c r="C13" s="13">
        <v>1077596</v>
      </c>
      <c r="D13" s="13">
        <v>4197275</v>
      </c>
      <c r="E13" s="30">
        <v>705124</v>
      </c>
      <c r="F13" s="35">
        <v>8916326</v>
      </c>
    </row>
    <row r="14" spans="1:19" x14ac:dyDescent="0.2">
      <c r="A14" s="10" t="s">
        <v>9</v>
      </c>
      <c r="B14" s="13">
        <v>90774</v>
      </c>
      <c r="C14" s="13">
        <v>370505</v>
      </c>
      <c r="D14" s="13">
        <v>137219</v>
      </c>
      <c r="E14" s="30">
        <v>247218</v>
      </c>
      <c r="F14" s="35">
        <v>845716</v>
      </c>
    </row>
    <row r="15" spans="1:19" x14ac:dyDescent="0.2">
      <c r="A15" s="10" t="s">
        <v>12</v>
      </c>
      <c r="B15" s="13">
        <v>294006</v>
      </c>
      <c r="C15" s="13">
        <v>477305</v>
      </c>
      <c r="D15" s="13">
        <v>575423</v>
      </c>
      <c r="E15" s="30">
        <v>1016103</v>
      </c>
      <c r="F15" s="35">
        <v>2362837</v>
      </c>
    </row>
    <row r="16" spans="1:19" x14ac:dyDescent="0.2">
      <c r="A16" s="10" t="s">
        <v>4</v>
      </c>
      <c r="B16" s="13">
        <v>412332</v>
      </c>
      <c r="C16" s="13">
        <v>141957</v>
      </c>
      <c r="D16" s="13">
        <v>495892</v>
      </c>
      <c r="E16" s="30">
        <v>112378</v>
      </c>
      <c r="F16" s="35">
        <v>1162559</v>
      </c>
    </row>
    <row r="17" spans="1:19" x14ac:dyDescent="0.2">
      <c r="A17" s="10" t="s">
        <v>3</v>
      </c>
      <c r="B17" s="13">
        <v>71035</v>
      </c>
      <c r="C17" s="13">
        <v>85976</v>
      </c>
      <c r="D17" s="13">
        <v>79290</v>
      </c>
      <c r="E17" s="30">
        <v>169258</v>
      </c>
      <c r="F17" s="35">
        <v>405559</v>
      </c>
    </row>
    <row r="18" spans="1:19" x14ac:dyDescent="0.2">
      <c r="A18" s="10" t="s">
        <v>8</v>
      </c>
      <c r="B18" s="13">
        <v>6728</v>
      </c>
      <c r="C18" s="13">
        <v>7528</v>
      </c>
      <c r="D18" s="13">
        <v>4216</v>
      </c>
      <c r="E18" s="30">
        <v>2913</v>
      </c>
      <c r="F18" s="35">
        <v>21385</v>
      </c>
    </row>
    <row r="19" spans="1:19" x14ac:dyDescent="0.2">
      <c r="A19" s="10" t="s">
        <v>2</v>
      </c>
      <c r="B19" s="13">
        <v>225662</v>
      </c>
      <c r="C19" s="13">
        <v>249918</v>
      </c>
      <c r="D19" s="13">
        <v>7951</v>
      </c>
      <c r="E19" s="30">
        <v>103151</v>
      </c>
      <c r="F19" s="35">
        <v>586682</v>
      </c>
    </row>
    <row r="20" spans="1:19" x14ac:dyDescent="0.2">
      <c r="A20" s="10" t="s">
        <v>1</v>
      </c>
      <c r="B20" s="13">
        <v>209196</v>
      </c>
      <c r="C20" s="13">
        <v>196955</v>
      </c>
      <c r="D20" s="13">
        <v>10433</v>
      </c>
      <c r="E20" s="30">
        <v>30339</v>
      </c>
      <c r="F20" s="35">
        <v>446923</v>
      </c>
    </row>
    <row r="21" spans="1:19" x14ac:dyDescent="0.2">
      <c r="A21" s="10" t="s">
        <v>7</v>
      </c>
      <c r="B21" s="13">
        <v>70240</v>
      </c>
      <c r="C21" s="13">
        <v>352913</v>
      </c>
      <c r="D21" s="13">
        <v>3129</v>
      </c>
      <c r="E21" s="30">
        <v>62524</v>
      </c>
      <c r="F21" s="35">
        <v>488806</v>
      </c>
    </row>
    <row r="22" spans="1:19" x14ac:dyDescent="0.2">
      <c r="A22" s="10" t="s">
        <v>6</v>
      </c>
      <c r="B22" s="13">
        <v>341823</v>
      </c>
      <c r="C22" s="13">
        <v>602206</v>
      </c>
      <c r="D22" s="13">
        <v>30884</v>
      </c>
      <c r="E22" s="30">
        <v>66390</v>
      </c>
      <c r="F22" s="35">
        <v>1041303</v>
      </c>
    </row>
    <row r="23" spans="1:19" ht="13.5" thickBot="1" x14ac:dyDescent="0.25">
      <c r="A23" s="10" t="s">
        <v>0</v>
      </c>
      <c r="B23" s="15">
        <v>862839</v>
      </c>
      <c r="C23" s="15">
        <v>280584</v>
      </c>
      <c r="D23" s="15">
        <v>180596</v>
      </c>
      <c r="E23" s="32">
        <v>131873</v>
      </c>
      <c r="F23" s="36">
        <v>1455892</v>
      </c>
    </row>
    <row r="24" spans="1:19" ht="13.5" thickBot="1" x14ac:dyDescent="0.25">
      <c r="A24" s="17" t="s">
        <v>20</v>
      </c>
      <c r="B24" s="39">
        <v>5771421</v>
      </c>
      <c r="C24" s="39">
        <v>4161738</v>
      </c>
      <c r="D24" s="40">
        <v>6180363</v>
      </c>
      <c r="E24" s="41">
        <v>2914593</v>
      </c>
      <c r="F24" s="33">
        <v>19028115</v>
      </c>
    </row>
    <row r="25" spans="1:19" x14ac:dyDescent="0.2">
      <c r="A25" s="5" t="s">
        <v>68</v>
      </c>
      <c r="E25" s="6"/>
      <c r="F25" s="6"/>
    </row>
    <row r="26" spans="1:19" ht="24.75" customHeight="1" x14ac:dyDescent="0.2">
      <c r="A26" s="117" t="s">
        <v>50</v>
      </c>
      <c r="B26" s="117"/>
      <c r="C26" s="117"/>
      <c r="D26" s="117"/>
      <c r="E26" s="130"/>
      <c r="F26" s="130"/>
    </row>
    <row r="27" spans="1:19" ht="13.5" customHeight="1" x14ac:dyDescent="0.2"/>
    <row r="28" spans="1:19" x14ac:dyDescent="0.2">
      <c r="A28" s="21"/>
      <c r="C28" s="4"/>
      <c r="D28" s="6"/>
      <c r="E28" s="4"/>
    </row>
    <row r="29" spans="1:19" ht="13.5" thickBot="1" x14ac:dyDescent="0.25"/>
    <row r="30" spans="1:19" ht="54" customHeight="1" thickBot="1" x14ac:dyDescent="0.25">
      <c r="A30" s="165" t="s">
        <v>69</v>
      </c>
      <c r="B30" s="166"/>
      <c r="C30" s="167"/>
      <c r="D30" s="167"/>
      <c r="E30" s="168"/>
      <c r="F30" s="16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6.5" thickBot="1" x14ac:dyDescent="0.3">
      <c r="A31" s="2"/>
      <c r="B31" s="2"/>
      <c r="C31" s="3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7.75" customHeight="1" thickBot="1" x14ac:dyDescent="0.25">
      <c r="A32" s="155" t="s">
        <v>21</v>
      </c>
      <c r="B32" s="158" t="s">
        <v>66</v>
      </c>
      <c r="C32" s="159"/>
      <c r="D32" s="159"/>
      <c r="E32" s="160"/>
      <c r="F32" s="142" t="s">
        <v>67</v>
      </c>
    </row>
    <row r="33" spans="1:9" ht="13.5" thickBot="1" x14ac:dyDescent="0.25">
      <c r="A33" s="156"/>
      <c r="B33" s="161" t="s">
        <v>22</v>
      </c>
      <c r="C33" s="162"/>
      <c r="D33" s="163" t="s">
        <v>23</v>
      </c>
      <c r="E33" s="164"/>
      <c r="F33" s="143"/>
    </row>
    <row r="34" spans="1:9" ht="13.5" thickBot="1" x14ac:dyDescent="0.25">
      <c r="A34" s="157"/>
      <c r="B34" s="26" t="s">
        <v>40</v>
      </c>
      <c r="C34" s="27" t="s">
        <v>25</v>
      </c>
      <c r="D34" s="28" t="s">
        <v>24</v>
      </c>
      <c r="E34" s="29" t="s">
        <v>25</v>
      </c>
      <c r="F34" s="144"/>
    </row>
    <row r="35" spans="1:9" x14ac:dyDescent="0.2">
      <c r="A35" s="10" t="s">
        <v>11</v>
      </c>
      <c r="B35" s="11">
        <v>17343</v>
      </c>
      <c r="C35" s="11">
        <v>10380</v>
      </c>
      <c r="D35" s="11">
        <v>409346</v>
      </c>
      <c r="E35" s="31">
        <v>187383</v>
      </c>
      <c r="F35" s="34">
        <v>624452</v>
      </c>
    </row>
    <row r="36" spans="1:9" x14ac:dyDescent="0.2">
      <c r="A36" s="10" t="s">
        <v>10</v>
      </c>
      <c r="B36" s="13">
        <v>188675</v>
      </c>
      <c r="C36" s="13">
        <v>180846</v>
      </c>
      <c r="D36" s="13">
        <v>22095</v>
      </c>
      <c r="E36" s="30">
        <v>40857</v>
      </c>
      <c r="F36" s="35">
        <v>432473</v>
      </c>
    </row>
    <row r="37" spans="1:9" x14ac:dyDescent="0.2">
      <c r="A37" s="10" t="s">
        <v>13</v>
      </c>
      <c r="B37" s="13">
        <v>0</v>
      </c>
      <c r="C37" s="13">
        <v>0</v>
      </c>
      <c r="D37" s="13">
        <v>0</v>
      </c>
      <c r="E37" s="30">
        <v>0</v>
      </c>
      <c r="F37" s="35">
        <v>0</v>
      </c>
    </row>
    <row r="38" spans="1:9" x14ac:dyDescent="0.2">
      <c r="A38" s="10" t="s">
        <v>16</v>
      </c>
      <c r="B38" s="13">
        <v>9</v>
      </c>
      <c r="C38" s="13">
        <v>5598</v>
      </c>
      <c r="D38" s="13">
        <v>1</v>
      </c>
      <c r="E38" s="30">
        <v>1815</v>
      </c>
      <c r="F38" s="35">
        <v>7423</v>
      </c>
    </row>
    <row r="39" spans="1:9" x14ac:dyDescent="0.2">
      <c r="A39" s="10" t="s">
        <v>15</v>
      </c>
      <c r="B39" s="13">
        <v>309</v>
      </c>
      <c r="C39" s="13">
        <v>3420</v>
      </c>
      <c r="D39" s="13">
        <v>240</v>
      </c>
      <c r="E39" s="30">
        <v>6852</v>
      </c>
      <c r="F39" s="35">
        <v>10821</v>
      </c>
    </row>
    <row r="40" spans="1:9" x14ac:dyDescent="0.2">
      <c r="A40" s="10" t="s">
        <v>14</v>
      </c>
      <c r="B40" s="13">
        <v>0</v>
      </c>
      <c r="C40" s="13">
        <v>0</v>
      </c>
      <c r="D40" s="13">
        <v>0</v>
      </c>
      <c r="E40" s="30">
        <v>0</v>
      </c>
      <c r="F40" s="35">
        <v>0</v>
      </c>
    </row>
    <row r="41" spans="1:9" x14ac:dyDescent="0.2">
      <c r="A41" s="10" t="s">
        <v>5</v>
      </c>
      <c r="B41" s="13">
        <v>2927234</v>
      </c>
      <c r="C41" s="13">
        <v>1057538</v>
      </c>
      <c r="D41" s="13">
        <v>4165917</v>
      </c>
      <c r="E41" s="30">
        <v>699245</v>
      </c>
      <c r="F41" s="35">
        <v>8849934</v>
      </c>
    </row>
    <row r="42" spans="1:9" x14ac:dyDescent="0.2">
      <c r="A42" s="10" t="s">
        <v>9</v>
      </c>
      <c r="B42" s="13">
        <v>76281</v>
      </c>
      <c r="C42" s="13">
        <v>328555</v>
      </c>
      <c r="D42" s="13">
        <v>136415</v>
      </c>
      <c r="E42" s="30">
        <v>241882</v>
      </c>
      <c r="F42" s="35">
        <v>783133</v>
      </c>
    </row>
    <row r="43" spans="1:9" x14ac:dyDescent="0.2">
      <c r="A43" s="10" t="s">
        <v>12</v>
      </c>
      <c r="B43" s="13">
        <v>264211</v>
      </c>
      <c r="C43" s="13">
        <v>282023</v>
      </c>
      <c r="D43" s="13">
        <v>519025</v>
      </c>
      <c r="E43" s="30">
        <v>793680</v>
      </c>
      <c r="F43" s="35">
        <v>1858939</v>
      </c>
    </row>
    <row r="44" spans="1:9" x14ac:dyDescent="0.2">
      <c r="A44" s="10" t="s">
        <v>4</v>
      </c>
      <c r="B44" s="13">
        <v>409897</v>
      </c>
      <c r="C44" s="13">
        <v>135798</v>
      </c>
      <c r="D44" s="13">
        <v>494764</v>
      </c>
      <c r="E44" s="30">
        <v>97772</v>
      </c>
      <c r="F44" s="35">
        <v>1138231</v>
      </c>
    </row>
    <row r="45" spans="1:9" x14ac:dyDescent="0.2">
      <c r="A45" s="10" t="s">
        <v>3</v>
      </c>
      <c r="B45" s="13">
        <v>5472</v>
      </c>
      <c r="C45" s="13">
        <v>46188</v>
      </c>
      <c r="D45" s="13">
        <v>26107</v>
      </c>
      <c r="E45" s="30">
        <v>120683</v>
      </c>
      <c r="F45" s="35">
        <v>198450</v>
      </c>
    </row>
    <row r="46" spans="1:9" x14ac:dyDescent="0.2">
      <c r="A46" s="10" t="s">
        <v>8</v>
      </c>
      <c r="B46" s="13">
        <v>5454</v>
      </c>
      <c r="C46" s="13">
        <v>5522</v>
      </c>
      <c r="D46" s="13">
        <v>3912</v>
      </c>
      <c r="E46" s="30">
        <v>2622</v>
      </c>
      <c r="F46" s="35">
        <v>17510</v>
      </c>
    </row>
    <row r="47" spans="1:9" x14ac:dyDescent="0.2">
      <c r="A47" s="10" t="s">
        <v>2</v>
      </c>
      <c r="B47" s="13">
        <v>223627</v>
      </c>
      <c r="C47" s="13">
        <v>217038</v>
      </c>
      <c r="D47" s="13">
        <v>7563</v>
      </c>
      <c r="E47" s="30">
        <v>91915</v>
      </c>
      <c r="F47" s="35">
        <v>540143</v>
      </c>
    </row>
    <row r="48" spans="1:9" x14ac:dyDescent="0.2">
      <c r="A48" s="10" t="s">
        <v>1</v>
      </c>
      <c r="B48" s="13">
        <v>181392</v>
      </c>
      <c r="C48" s="13">
        <v>190636</v>
      </c>
      <c r="D48" s="13">
        <v>10358</v>
      </c>
      <c r="E48" s="30">
        <v>29701</v>
      </c>
      <c r="F48" s="35">
        <v>412087</v>
      </c>
      <c r="I48" s="95"/>
    </row>
    <row r="49" spans="1:19" x14ac:dyDescent="0.2">
      <c r="A49" s="10" t="s">
        <v>7</v>
      </c>
      <c r="B49" s="13">
        <v>59971</v>
      </c>
      <c r="C49" s="13">
        <v>281311</v>
      </c>
      <c r="D49" s="13">
        <v>1869</v>
      </c>
      <c r="E49" s="30">
        <v>38342</v>
      </c>
      <c r="F49" s="35">
        <v>381493</v>
      </c>
    </row>
    <row r="50" spans="1:19" x14ac:dyDescent="0.2">
      <c r="A50" s="10" t="s">
        <v>6</v>
      </c>
      <c r="B50" s="13">
        <v>291953</v>
      </c>
      <c r="C50" s="13">
        <v>562421</v>
      </c>
      <c r="D50" s="13">
        <v>17614</v>
      </c>
      <c r="E50" s="30">
        <v>62851</v>
      </c>
      <c r="F50" s="35">
        <v>934839</v>
      </c>
    </row>
    <row r="51" spans="1:19" ht="13.5" thickBot="1" x14ac:dyDescent="0.25">
      <c r="A51" s="10" t="s">
        <v>0</v>
      </c>
      <c r="B51" s="15">
        <v>800222</v>
      </c>
      <c r="C51" s="15">
        <v>229203</v>
      </c>
      <c r="D51" s="15">
        <v>176637</v>
      </c>
      <c r="E51" s="32">
        <v>121929</v>
      </c>
      <c r="F51" s="36">
        <v>1327991</v>
      </c>
    </row>
    <row r="52" spans="1:19" ht="13.5" thickBot="1" x14ac:dyDescent="0.25">
      <c r="A52" s="17" t="s">
        <v>20</v>
      </c>
      <c r="B52" s="39">
        <v>5452050</v>
      </c>
      <c r="C52" s="39">
        <v>3536477</v>
      </c>
      <c r="D52" s="40">
        <v>5991863</v>
      </c>
      <c r="E52" s="41">
        <v>2537529</v>
      </c>
      <c r="F52" s="33">
        <v>17517919</v>
      </c>
    </row>
    <row r="53" spans="1:19" ht="15.75" customHeight="1" x14ac:dyDescent="0.2">
      <c r="A53" s="5" t="s">
        <v>70</v>
      </c>
      <c r="E53" s="6"/>
      <c r="F53" s="6"/>
    </row>
    <row r="55" spans="1:19" ht="13.5" thickBot="1" x14ac:dyDescent="0.25"/>
    <row r="56" spans="1:19" ht="52.5" customHeight="1" thickBot="1" x14ac:dyDescent="0.25">
      <c r="A56" s="165" t="s">
        <v>71</v>
      </c>
      <c r="B56" s="166"/>
      <c r="C56" s="167"/>
      <c r="D56" s="167"/>
      <c r="E56" s="168"/>
      <c r="F56" s="16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6.5" thickBot="1" x14ac:dyDescent="0.3">
      <c r="A57" s="2"/>
      <c r="B57" s="2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27.75" customHeight="1" thickBot="1" x14ac:dyDescent="0.25">
      <c r="A58" s="155" t="s">
        <v>21</v>
      </c>
      <c r="B58" s="158" t="s">
        <v>66</v>
      </c>
      <c r="C58" s="159"/>
      <c r="D58" s="159"/>
      <c r="E58" s="160"/>
      <c r="F58" s="142" t="s">
        <v>67</v>
      </c>
    </row>
    <row r="59" spans="1:19" ht="13.5" thickBot="1" x14ac:dyDescent="0.25">
      <c r="A59" s="156"/>
      <c r="B59" s="161" t="s">
        <v>22</v>
      </c>
      <c r="C59" s="162"/>
      <c r="D59" s="163" t="s">
        <v>23</v>
      </c>
      <c r="E59" s="164"/>
      <c r="F59" s="143"/>
    </row>
    <row r="60" spans="1:19" ht="13.5" thickBot="1" x14ac:dyDescent="0.25">
      <c r="A60" s="157"/>
      <c r="B60" s="26" t="s">
        <v>40</v>
      </c>
      <c r="C60" s="27" t="s">
        <v>25</v>
      </c>
      <c r="D60" s="28" t="s">
        <v>24</v>
      </c>
      <c r="E60" s="29" t="s">
        <v>25</v>
      </c>
      <c r="F60" s="144"/>
    </row>
    <row r="61" spans="1:19" x14ac:dyDescent="0.2">
      <c r="A61" s="10" t="s">
        <v>11</v>
      </c>
      <c r="B61" s="11">
        <v>528</v>
      </c>
      <c r="C61" s="11">
        <v>5544</v>
      </c>
      <c r="D61" s="11">
        <v>5634</v>
      </c>
      <c r="E61" s="31">
        <v>4242</v>
      </c>
      <c r="F61" s="34">
        <v>15948</v>
      </c>
    </row>
    <row r="62" spans="1:19" x14ac:dyDescent="0.2">
      <c r="A62" s="10" t="s">
        <v>10</v>
      </c>
      <c r="B62" s="13">
        <v>2427</v>
      </c>
      <c r="C62" s="13">
        <v>3722</v>
      </c>
      <c r="D62" s="13">
        <v>185</v>
      </c>
      <c r="E62" s="30">
        <v>700</v>
      </c>
      <c r="F62" s="35">
        <v>7034</v>
      </c>
    </row>
    <row r="63" spans="1:19" x14ac:dyDescent="0.2">
      <c r="A63" s="10" t="s">
        <v>13</v>
      </c>
      <c r="B63" s="13">
        <v>105</v>
      </c>
      <c r="C63" s="13">
        <v>336</v>
      </c>
      <c r="D63" s="13">
        <v>39</v>
      </c>
      <c r="E63" s="30">
        <v>57</v>
      </c>
      <c r="F63" s="35">
        <v>537</v>
      </c>
    </row>
    <row r="64" spans="1:19" x14ac:dyDescent="0.2">
      <c r="A64" s="10" t="s">
        <v>16</v>
      </c>
      <c r="B64" s="13">
        <v>134</v>
      </c>
      <c r="C64" s="13">
        <v>2552</v>
      </c>
      <c r="D64" s="13">
        <v>1</v>
      </c>
      <c r="E64" s="30">
        <v>984</v>
      </c>
      <c r="F64" s="35">
        <v>3671</v>
      </c>
    </row>
    <row r="65" spans="1:6" x14ac:dyDescent="0.2">
      <c r="A65" s="10" t="s">
        <v>15</v>
      </c>
      <c r="B65" s="13">
        <v>932</v>
      </c>
      <c r="C65" s="13">
        <v>2983</v>
      </c>
      <c r="D65" s="13">
        <v>402</v>
      </c>
      <c r="E65" s="30">
        <v>3429</v>
      </c>
      <c r="F65" s="35">
        <v>7746</v>
      </c>
    </row>
    <row r="66" spans="1:6" x14ac:dyDescent="0.2">
      <c r="A66" s="10" t="s">
        <v>14</v>
      </c>
      <c r="B66" s="13">
        <v>0</v>
      </c>
      <c r="C66" s="13">
        <v>47</v>
      </c>
      <c r="D66" s="13">
        <v>14</v>
      </c>
      <c r="E66" s="30">
        <v>61</v>
      </c>
      <c r="F66" s="35">
        <v>122</v>
      </c>
    </row>
    <row r="67" spans="1:6" x14ac:dyDescent="0.2">
      <c r="A67" s="10" t="s">
        <v>5</v>
      </c>
      <c r="B67" s="13">
        <v>3204</v>
      </c>
      <c r="C67" s="13">
        <v>7561</v>
      </c>
      <c r="D67" s="13">
        <v>386</v>
      </c>
      <c r="E67" s="30">
        <v>1340</v>
      </c>
      <c r="F67" s="35">
        <v>12491</v>
      </c>
    </row>
    <row r="68" spans="1:6" x14ac:dyDescent="0.2">
      <c r="A68" s="10" t="s">
        <v>9</v>
      </c>
      <c r="B68" s="13">
        <v>8940</v>
      </c>
      <c r="C68" s="13">
        <v>37075</v>
      </c>
      <c r="D68" s="13">
        <v>284</v>
      </c>
      <c r="E68" s="30">
        <v>4454</v>
      </c>
      <c r="F68" s="35">
        <v>50753</v>
      </c>
    </row>
    <row r="69" spans="1:6" x14ac:dyDescent="0.2">
      <c r="A69" s="10" t="s">
        <v>12</v>
      </c>
      <c r="B69" s="13">
        <v>9965</v>
      </c>
      <c r="C69" s="13">
        <v>94327</v>
      </c>
      <c r="D69" s="13">
        <v>11699</v>
      </c>
      <c r="E69" s="30">
        <v>27377</v>
      </c>
      <c r="F69" s="35">
        <v>143368</v>
      </c>
    </row>
    <row r="70" spans="1:6" x14ac:dyDescent="0.2">
      <c r="A70" s="10" t="s">
        <v>4</v>
      </c>
      <c r="B70" s="13">
        <v>2363</v>
      </c>
      <c r="C70" s="13">
        <v>2590</v>
      </c>
      <c r="D70" s="13">
        <v>862</v>
      </c>
      <c r="E70" s="30">
        <v>1510</v>
      </c>
      <c r="F70" s="35">
        <v>7325</v>
      </c>
    </row>
    <row r="71" spans="1:6" x14ac:dyDescent="0.2">
      <c r="A71" s="10" t="s">
        <v>3</v>
      </c>
      <c r="B71" s="13">
        <v>2927</v>
      </c>
      <c r="C71" s="13">
        <v>7028</v>
      </c>
      <c r="D71" s="13">
        <v>4477</v>
      </c>
      <c r="E71" s="30">
        <v>17817</v>
      </c>
      <c r="F71" s="35">
        <v>32249</v>
      </c>
    </row>
    <row r="72" spans="1:6" x14ac:dyDescent="0.2">
      <c r="A72" s="10" t="s">
        <v>8</v>
      </c>
      <c r="B72" s="13">
        <v>1274</v>
      </c>
      <c r="C72" s="13">
        <v>1778</v>
      </c>
      <c r="D72" s="13">
        <v>304</v>
      </c>
      <c r="E72" s="30">
        <v>291</v>
      </c>
      <c r="F72" s="35">
        <v>3647</v>
      </c>
    </row>
    <row r="73" spans="1:6" x14ac:dyDescent="0.2">
      <c r="A73" s="10" t="s">
        <v>2</v>
      </c>
      <c r="B73" s="13">
        <v>624</v>
      </c>
      <c r="C73" s="13">
        <v>6573</v>
      </c>
      <c r="D73" s="13">
        <v>82</v>
      </c>
      <c r="E73" s="30">
        <v>394</v>
      </c>
      <c r="F73" s="35">
        <v>7673</v>
      </c>
    </row>
    <row r="74" spans="1:6" x14ac:dyDescent="0.2">
      <c r="A74" s="10" t="s">
        <v>1</v>
      </c>
      <c r="B74" s="13">
        <v>27610</v>
      </c>
      <c r="C74" s="13">
        <v>3841</v>
      </c>
      <c r="D74" s="13">
        <v>60</v>
      </c>
      <c r="E74" s="30">
        <v>290</v>
      </c>
      <c r="F74" s="35">
        <v>31801</v>
      </c>
    </row>
    <row r="75" spans="1:6" x14ac:dyDescent="0.2">
      <c r="A75" s="10" t="s">
        <v>7</v>
      </c>
      <c r="B75" s="13">
        <v>7853</v>
      </c>
      <c r="C75" s="13">
        <v>11819</v>
      </c>
      <c r="D75" s="13">
        <v>821</v>
      </c>
      <c r="E75" s="30">
        <v>7890</v>
      </c>
      <c r="F75" s="35">
        <v>28383</v>
      </c>
    </row>
    <row r="76" spans="1:6" x14ac:dyDescent="0.2">
      <c r="A76" s="10" t="s">
        <v>6</v>
      </c>
      <c r="B76" s="13">
        <v>7523</v>
      </c>
      <c r="C76" s="13">
        <v>8622</v>
      </c>
      <c r="D76" s="13">
        <v>414</v>
      </c>
      <c r="E76" s="30">
        <v>460</v>
      </c>
      <c r="F76" s="35">
        <v>17019</v>
      </c>
    </row>
    <row r="77" spans="1:6" ht="13.5" thickBot="1" x14ac:dyDescent="0.25">
      <c r="A77" s="10" t="s">
        <v>0</v>
      </c>
      <c r="B77" s="15">
        <v>7491</v>
      </c>
      <c r="C77" s="15">
        <v>13843</v>
      </c>
      <c r="D77" s="15">
        <v>799</v>
      </c>
      <c r="E77" s="32">
        <v>2893</v>
      </c>
      <c r="F77" s="36">
        <v>25026</v>
      </c>
    </row>
    <row r="78" spans="1:6" ht="13.5" thickBot="1" x14ac:dyDescent="0.25">
      <c r="A78" s="17" t="s">
        <v>20</v>
      </c>
      <c r="B78" s="39">
        <v>83900</v>
      </c>
      <c r="C78" s="39">
        <v>210241</v>
      </c>
      <c r="D78" s="40">
        <v>26463</v>
      </c>
      <c r="E78" s="41">
        <v>74189</v>
      </c>
      <c r="F78" s="33">
        <v>394793</v>
      </c>
    </row>
    <row r="79" spans="1:6" x14ac:dyDescent="0.2">
      <c r="A79" s="5" t="s">
        <v>70</v>
      </c>
      <c r="E79" s="6"/>
      <c r="F79" s="6"/>
    </row>
    <row r="80" spans="1:6" ht="12.75" customHeight="1" x14ac:dyDescent="0.2">
      <c r="A80" s="117"/>
      <c r="B80" s="117"/>
      <c r="C80" s="117"/>
      <c r="D80" s="117"/>
      <c r="E80" s="130"/>
      <c r="F80" s="130"/>
    </row>
    <row r="82" spans="1:19" ht="13.5" thickBot="1" x14ac:dyDescent="0.25"/>
    <row r="83" spans="1:19" ht="56.25" customHeight="1" thickBot="1" x14ac:dyDescent="0.25">
      <c r="A83" s="150" t="s">
        <v>82</v>
      </c>
      <c r="B83" s="151"/>
      <c r="C83" s="152"/>
      <c r="D83" s="152"/>
      <c r="E83" s="153"/>
      <c r="F83" s="15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6.5" thickBot="1" x14ac:dyDescent="0.3">
      <c r="A84" s="2"/>
      <c r="B84" s="2"/>
      <c r="C84" s="3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27.75" customHeight="1" thickBot="1" x14ac:dyDescent="0.25">
      <c r="A85" s="155" t="s">
        <v>21</v>
      </c>
      <c r="B85" s="158" t="s">
        <v>66</v>
      </c>
      <c r="C85" s="159"/>
      <c r="D85" s="159"/>
      <c r="E85" s="160"/>
      <c r="F85" s="142" t="s">
        <v>67</v>
      </c>
    </row>
    <row r="86" spans="1:19" ht="13.5" thickBot="1" x14ac:dyDescent="0.25">
      <c r="A86" s="156"/>
      <c r="B86" s="161" t="s">
        <v>22</v>
      </c>
      <c r="C86" s="162"/>
      <c r="D86" s="163" t="s">
        <v>23</v>
      </c>
      <c r="E86" s="164"/>
      <c r="F86" s="143"/>
    </row>
    <row r="87" spans="1:19" ht="13.5" thickBot="1" x14ac:dyDescent="0.25">
      <c r="A87" s="157"/>
      <c r="B87" s="26" t="s">
        <v>40</v>
      </c>
      <c r="C87" s="27" t="s">
        <v>25</v>
      </c>
      <c r="D87" s="28" t="s">
        <v>24</v>
      </c>
      <c r="E87" s="29" t="s">
        <v>25</v>
      </c>
      <c r="F87" s="144"/>
    </row>
    <row r="88" spans="1:19" x14ac:dyDescent="0.2">
      <c r="A88" s="10" t="s">
        <v>11</v>
      </c>
      <c r="B88" s="11">
        <v>245</v>
      </c>
      <c r="C88" s="11">
        <v>1134</v>
      </c>
      <c r="D88" s="11">
        <v>16369</v>
      </c>
      <c r="E88" s="31">
        <v>5011</v>
      </c>
      <c r="F88" s="34">
        <v>22759</v>
      </c>
    </row>
    <row r="89" spans="1:19" x14ac:dyDescent="0.2">
      <c r="A89" s="10" t="s">
        <v>10</v>
      </c>
      <c r="B89" s="13">
        <v>35708</v>
      </c>
      <c r="C89" s="13">
        <v>86023</v>
      </c>
      <c r="D89" s="13">
        <v>2212</v>
      </c>
      <c r="E89" s="30">
        <v>6552</v>
      </c>
      <c r="F89" s="35">
        <v>130495</v>
      </c>
    </row>
    <row r="90" spans="1:19" x14ac:dyDescent="0.2">
      <c r="A90" s="10" t="s">
        <v>13</v>
      </c>
      <c r="B90" s="13">
        <v>829</v>
      </c>
      <c r="C90" s="13">
        <v>11297</v>
      </c>
      <c r="D90" s="13">
        <v>186</v>
      </c>
      <c r="E90" s="30">
        <v>5936</v>
      </c>
      <c r="F90" s="35">
        <v>18248</v>
      </c>
    </row>
    <row r="91" spans="1:19" x14ac:dyDescent="0.2">
      <c r="A91" s="10" t="s">
        <v>16</v>
      </c>
      <c r="B91" s="13">
        <v>2161</v>
      </c>
      <c r="C91" s="13">
        <v>1766</v>
      </c>
      <c r="D91" s="13">
        <v>98</v>
      </c>
      <c r="E91" s="30">
        <v>632</v>
      </c>
      <c r="F91" s="35">
        <v>4657</v>
      </c>
    </row>
    <row r="92" spans="1:19" x14ac:dyDescent="0.2">
      <c r="A92" s="10" t="s">
        <v>15</v>
      </c>
      <c r="B92" s="13">
        <v>0</v>
      </c>
      <c r="C92" s="13">
        <v>0</v>
      </c>
      <c r="D92" s="13">
        <v>0</v>
      </c>
      <c r="E92" s="30">
        <v>0</v>
      </c>
      <c r="F92" s="35">
        <v>0</v>
      </c>
    </row>
    <row r="93" spans="1:19" x14ac:dyDescent="0.2">
      <c r="A93" s="10" t="s">
        <v>14</v>
      </c>
      <c r="B93" s="13">
        <v>1050</v>
      </c>
      <c r="C93" s="13">
        <v>2647</v>
      </c>
      <c r="D93" s="13">
        <v>1233</v>
      </c>
      <c r="E93" s="30">
        <v>2811</v>
      </c>
      <c r="F93" s="35">
        <v>7741</v>
      </c>
    </row>
    <row r="94" spans="1:19" x14ac:dyDescent="0.2">
      <c r="A94" s="10" t="s">
        <v>5</v>
      </c>
      <c r="B94" s="13">
        <v>5893</v>
      </c>
      <c r="C94" s="13">
        <v>12497</v>
      </c>
      <c r="D94" s="13">
        <v>30972</v>
      </c>
      <c r="E94" s="30">
        <v>4539</v>
      </c>
      <c r="F94" s="35">
        <v>53901</v>
      </c>
    </row>
    <row r="95" spans="1:19" x14ac:dyDescent="0.2">
      <c r="A95" s="10" t="s">
        <v>9</v>
      </c>
      <c r="B95" s="13">
        <v>5553</v>
      </c>
      <c r="C95" s="13">
        <v>4875</v>
      </c>
      <c r="D95" s="13">
        <v>520</v>
      </c>
      <c r="E95" s="30">
        <v>882</v>
      </c>
      <c r="F95" s="35">
        <v>11830</v>
      </c>
    </row>
    <row r="96" spans="1:19" x14ac:dyDescent="0.2">
      <c r="A96" s="10" t="s">
        <v>12</v>
      </c>
      <c r="B96" s="13">
        <v>19830</v>
      </c>
      <c r="C96" s="13">
        <v>100955</v>
      </c>
      <c r="D96" s="13">
        <v>44699</v>
      </c>
      <c r="E96" s="30">
        <v>195046</v>
      </c>
      <c r="F96" s="35">
        <v>360530</v>
      </c>
    </row>
    <row r="97" spans="1:6" x14ac:dyDescent="0.2">
      <c r="A97" s="10" t="s">
        <v>4</v>
      </c>
      <c r="B97" s="13">
        <v>72</v>
      </c>
      <c r="C97" s="13">
        <v>3569</v>
      </c>
      <c r="D97" s="13">
        <v>266</v>
      </c>
      <c r="E97" s="30">
        <v>13096</v>
      </c>
      <c r="F97" s="35">
        <v>17003</v>
      </c>
    </row>
    <row r="98" spans="1:6" x14ac:dyDescent="0.2">
      <c r="A98" s="10" t="s">
        <v>3</v>
      </c>
      <c r="B98" s="13">
        <v>62636</v>
      </c>
      <c r="C98" s="13">
        <v>32760</v>
      </c>
      <c r="D98" s="13">
        <v>48706</v>
      </c>
      <c r="E98" s="30">
        <v>30758</v>
      </c>
      <c r="F98" s="35">
        <v>174860</v>
      </c>
    </row>
    <row r="99" spans="1:6" x14ac:dyDescent="0.2">
      <c r="A99" s="10" t="s">
        <v>8</v>
      </c>
      <c r="B99" s="13">
        <v>0</v>
      </c>
      <c r="C99" s="13">
        <v>228</v>
      </c>
      <c r="D99" s="13">
        <v>0</v>
      </c>
      <c r="E99" s="30">
        <v>0</v>
      </c>
      <c r="F99" s="35">
        <v>228</v>
      </c>
    </row>
    <row r="100" spans="1:6" x14ac:dyDescent="0.2">
      <c r="A100" s="10" t="s">
        <v>2</v>
      </c>
      <c r="B100" s="13">
        <v>1411</v>
      </c>
      <c r="C100" s="13">
        <v>26307</v>
      </c>
      <c r="D100" s="13">
        <v>306</v>
      </c>
      <c r="E100" s="30">
        <v>10842</v>
      </c>
      <c r="F100" s="35">
        <v>38866</v>
      </c>
    </row>
    <row r="101" spans="1:6" x14ac:dyDescent="0.2">
      <c r="A101" s="10" t="s">
        <v>1</v>
      </c>
      <c r="B101" s="13">
        <v>194</v>
      </c>
      <c r="C101" s="13">
        <v>2478</v>
      </c>
      <c r="D101" s="13">
        <v>15</v>
      </c>
      <c r="E101" s="30">
        <v>348</v>
      </c>
      <c r="F101" s="35">
        <v>3035</v>
      </c>
    </row>
    <row r="102" spans="1:6" x14ac:dyDescent="0.2">
      <c r="A102" s="10" t="s">
        <v>7</v>
      </c>
      <c r="B102" s="13">
        <v>2416</v>
      </c>
      <c r="C102" s="13">
        <v>59783</v>
      </c>
      <c r="D102" s="13">
        <v>439</v>
      </c>
      <c r="E102" s="30">
        <v>16292</v>
      </c>
      <c r="F102" s="35">
        <v>78930</v>
      </c>
    </row>
    <row r="103" spans="1:6" x14ac:dyDescent="0.2">
      <c r="A103" s="10" t="s">
        <v>6</v>
      </c>
      <c r="B103" s="13">
        <v>42347</v>
      </c>
      <c r="C103" s="13">
        <v>31163</v>
      </c>
      <c r="D103" s="13">
        <v>12856</v>
      </c>
      <c r="E103" s="30">
        <v>3079</v>
      </c>
      <c r="F103" s="35">
        <v>89445</v>
      </c>
    </row>
    <row r="104" spans="1:6" ht="13.5" thickBot="1" x14ac:dyDescent="0.25">
      <c r="A104" s="10" t="s">
        <v>0</v>
      </c>
      <c r="B104" s="15">
        <v>55126</v>
      </c>
      <c r="C104" s="15">
        <v>37538</v>
      </c>
      <c r="D104" s="15">
        <v>3160</v>
      </c>
      <c r="E104" s="32">
        <v>7051</v>
      </c>
      <c r="F104" s="36">
        <v>102875</v>
      </c>
    </row>
    <row r="105" spans="1:6" ht="13.5" thickBot="1" x14ac:dyDescent="0.25">
      <c r="A105" s="17" t="s">
        <v>20</v>
      </c>
      <c r="B105" s="39">
        <v>235471</v>
      </c>
      <c r="C105" s="39">
        <v>415020</v>
      </c>
      <c r="D105" s="40">
        <v>162037</v>
      </c>
      <c r="E105" s="41">
        <v>302875</v>
      </c>
      <c r="F105" s="33">
        <v>1115403</v>
      </c>
    </row>
    <row r="106" spans="1:6" x14ac:dyDescent="0.2">
      <c r="A106" s="5" t="s">
        <v>70</v>
      </c>
      <c r="E106" s="6"/>
      <c r="F106" s="6"/>
    </row>
    <row r="107" spans="1:6" ht="12.75" customHeight="1" x14ac:dyDescent="0.2">
      <c r="A107" s="117"/>
      <c r="B107" s="117"/>
      <c r="C107" s="117"/>
      <c r="D107" s="117"/>
      <c r="E107" s="130"/>
      <c r="F107" s="130"/>
    </row>
  </sheetData>
  <mergeCells count="27">
    <mergeCell ref="A2:F2"/>
    <mergeCell ref="A4:A6"/>
    <mergeCell ref="B4:E4"/>
    <mergeCell ref="F4:F6"/>
    <mergeCell ref="B5:C5"/>
    <mergeCell ref="D5:E5"/>
    <mergeCell ref="A26:F26"/>
    <mergeCell ref="A30:F30"/>
    <mergeCell ref="A32:A34"/>
    <mergeCell ref="B32:E32"/>
    <mergeCell ref="F32:F34"/>
    <mergeCell ref="B33:C33"/>
    <mergeCell ref="D33:E33"/>
    <mergeCell ref="A56:F56"/>
    <mergeCell ref="A58:A60"/>
    <mergeCell ref="B58:E58"/>
    <mergeCell ref="F58:F60"/>
    <mergeCell ref="B59:C59"/>
    <mergeCell ref="D59:E59"/>
    <mergeCell ref="A107:F107"/>
    <mergeCell ref="A80:F80"/>
    <mergeCell ref="A83:F83"/>
    <mergeCell ref="A85:A87"/>
    <mergeCell ref="B85:E85"/>
    <mergeCell ref="F85:F87"/>
    <mergeCell ref="B86:C86"/>
    <mergeCell ref="D86:E86"/>
  </mergeCells>
  <printOptions horizontalCentered="1"/>
  <pageMargins left="0.70866141732283472" right="0.70866141732283472" top="1.8897637795275593" bottom="0.74803149606299213" header="0.31496062992125984" footer="0.31496062992125984"/>
  <pageSetup paperSize="9" scale="65" orientation="landscape" r:id="rId1"/>
  <headerFooter>
    <oddHeader>&amp;L&amp;G&amp;C&amp;"Arial,Negrita"DATOS CAMPAÑA 2018/19 
DECLARACIÓN AMPLIADA NOVIEMBRE DE 2018
FUENTE:INFOVI, EXTRACCIÓN DE 
10 de Enero de 2019</oddHeader>
    <oddFooter>&amp;R&amp;G</oddFooter>
  </headerFooter>
  <rowBreaks count="3" manualBreakCount="3">
    <brk id="28" max="5" man="1"/>
    <brk id="54" max="5" man="1"/>
    <brk id="81" max="5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110"/>
  <sheetViews>
    <sheetView showGridLines="0" tabSelected="1" topLeftCell="E1" zoomScale="93" zoomScaleNormal="93" zoomScaleSheetLayoutView="90" workbookViewId="0">
      <selection activeCell="A73" sqref="A73"/>
    </sheetView>
  </sheetViews>
  <sheetFormatPr baseColWidth="10" defaultRowHeight="12.75" outlineLevelCol="1" x14ac:dyDescent="0.2"/>
  <cols>
    <col min="1" max="4" width="0" hidden="1" customWidth="1" outlineLevel="1"/>
    <col min="5" max="5" width="24.42578125" customWidth="1" collapsed="1"/>
    <col min="6" max="6" width="12" customWidth="1"/>
    <col min="7" max="7" width="10.42578125" customWidth="1"/>
    <col min="8" max="8" width="10.5703125" customWidth="1"/>
    <col min="9" max="9" width="11.140625" customWidth="1"/>
    <col min="10" max="10" width="11.42578125" customWidth="1"/>
    <col min="11" max="11" width="10.5703125" customWidth="1"/>
    <col min="12" max="12" width="11.140625" customWidth="1"/>
    <col min="13" max="13" width="10.140625" customWidth="1"/>
    <col min="14" max="14" width="12.42578125" customWidth="1"/>
    <col min="15" max="15" width="11.7109375" customWidth="1"/>
    <col min="16" max="16" width="10.28515625" customWidth="1"/>
    <col min="17" max="17" width="10.7109375" customWidth="1"/>
    <col min="18" max="19" width="11.42578125" customWidth="1"/>
    <col min="20" max="20" width="11.5703125" customWidth="1"/>
  </cols>
  <sheetData>
    <row r="1" spans="1:30" ht="27.75" customHeight="1" thickBot="1" x14ac:dyDescent="0.25"/>
    <row r="2" spans="1:30" ht="38.25" customHeight="1" thickBot="1" x14ac:dyDescent="0.3">
      <c r="C2" s="96"/>
      <c r="D2" s="97"/>
      <c r="E2" s="150" t="s">
        <v>84</v>
      </c>
      <c r="F2" s="151"/>
      <c r="G2" s="151"/>
      <c r="H2" s="151"/>
      <c r="I2" s="151"/>
      <c r="J2" s="151"/>
      <c r="K2" s="151"/>
      <c r="L2" s="151"/>
      <c r="M2" s="152"/>
      <c r="N2" s="152"/>
      <c r="O2" s="152"/>
      <c r="P2" s="152"/>
      <c r="Q2" s="152"/>
      <c r="R2" s="152"/>
      <c r="S2" s="152"/>
      <c r="T2" s="170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thickBot="1" x14ac:dyDescent="0.3">
      <c r="C3" s="97"/>
      <c r="D3" s="97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7.75" customHeight="1" x14ac:dyDescent="0.2">
      <c r="D4" s="98"/>
      <c r="E4" s="131" t="s">
        <v>21</v>
      </c>
      <c r="F4" s="134" t="s">
        <v>26</v>
      </c>
      <c r="G4" s="135"/>
      <c r="H4" s="147"/>
      <c r="I4" s="134" t="s">
        <v>27</v>
      </c>
      <c r="J4" s="135"/>
      <c r="K4" s="147"/>
      <c r="L4" s="134" t="s">
        <v>28</v>
      </c>
      <c r="M4" s="135"/>
      <c r="N4" s="147"/>
      <c r="O4" s="134" t="s">
        <v>29</v>
      </c>
      <c r="P4" s="135"/>
      <c r="Q4" s="147"/>
      <c r="R4" s="134" t="s">
        <v>30</v>
      </c>
      <c r="S4" s="135"/>
      <c r="T4" s="147"/>
    </row>
    <row r="5" spans="1:30" x14ac:dyDescent="0.2">
      <c r="D5" s="99"/>
      <c r="E5" s="132"/>
      <c r="F5" s="136"/>
      <c r="G5" s="137"/>
      <c r="H5" s="148"/>
      <c r="I5" s="136"/>
      <c r="J5" s="137"/>
      <c r="K5" s="148"/>
      <c r="L5" s="136"/>
      <c r="M5" s="137"/>
      <c r="N5" s="148"/>
      <c r="O5" s="136"/>
      <c r="P5" s="137"/>
      <c r="Q5" s="148"/>
      <c r="R5" s="136"/>
      <c r="S5" s="137"/>
      <c r="T5" s="148"/>
    </row>
    <row r="6" spans="1:30" ht="13.5" thickBot="1" x14ac:dyDescent="0.25">
      <c r="D6" s="99"/>
      <c r="E6" s="133"/>
      <c r="F6" s="8" t="s">
        <v>31</v>
      </c>
      <c r="G6" s="9" t="s">
        <v>23</v>
      </c>
      <c r="H6" s="7" t="s">
        <v>32</v>
      </c>
      <c r="I6" s="8" t="s">
        <v>31</v>
      </c>
      <c r="J6" s="9" t="s">
        <v>23</v>
      </c>
      <c r="K6" s="7" t="s">
        <v>32</v>
      </c>
      <c r="L6" s="8" t="s">
        <v>31</v>
      </c>
      <c r="M6" s="9" t="s">
        <v>23</v>
      </c>
      <c r="N6" s="7" t="s">
        <v>32</v>
      </c>
      <c r="O6" s="8" t="s">
        <v>31</v>
      </c>
      <c r="P6" s="9" t="s">
        <v>23</v>
      </c>
      <c r="Q6" s="7" t="s">
        <v>32</v>
      </c>
      <c r="R6" s="8" t="s">
        <v>31</v>
      </c>
      <c r="S6" s="9" t="s">
        <v>23</v>
      </c>
      <c r="T6" s="7" t="s">
        <v>32</v>
      </c>
    </row>
    <row r="7" spans="1:30" ht="13.5" thickBot="1" x14ac:dyDescent="0.25">
      <c r="D7" s="100"/>
      <c r="E7" s="10" t="s">
        <v>11</v>
      </c>
      <c r="F7" s="11">
        <f>F36+F64+F92</f>
        <v>3750</v>
      </c>
      <c r="G7" s="11">
        <f t="shared" ref="G7:Q7" si="0">G36+G64+G92</f>
        <v>499757</v>
      </c>
      <c r="H7" s="12">
        <f t="shared" si="0"/>
        <v>503507</v>
      </c>
      <c r="I7" s="11">
        <f t="shared" si="0"/>
        <v>8622</v>
      </c>
      <c r="J7" s="11">
        <f t="shared" si="0"/>
        <v>19843</v>
      </c>
      <c r="K7" s="12">
        <f t="shared" si="0"/>
        <v>28465</v>
      </c>
      <c r="L7" s="11">
        <f t="shared" si="0"/>
        <v>7962</v>
      </c>
      <c r="M7" s="11">
        <f t="shared" si="0"/>
        <v>14544</v>
      </c>
      <c r="N7" s="12">
        <f t="shared" si="0"/>
        <v>22506</v>
      </c>
      <c r="O7" s="11">
        <f t="shared" si="0"/>
        <v>14840</v>
      </c>
      <c r="P7" s="11">
        <f t="shared" si="0"/>
        <v>93841</v>
      </c>
      <c r="Q7" s="12">
        <f t="shared" si="0"/>
        <v>108681</v>
      </c>
      <c r="R7" s="11">
        <f t="shared" ref="R7:S23" si="1">F7+I7+L7+O7</f>
        <v>35174</v>
      </c>
      <c r="S7" s="11">
        <f t="shared" si="1"/>
        <v>627985</v>
      </c>
      <c r="T7" s="12">
        <f t="shared" ref="T7:T23" si="2">R7+S7</f>
        <v>663159</v>
      </c>
    </row>
    <row r="8" spans="1:30" ht="14.25" x14ac:dyDescent="0.2">
      <c r="A8" s="101"/>
      <c r="B8" s="102"/>
      <c r="C8" s="103"/>
      <c r="D8" s="104"/>
      <c r="E8" s="10" t="s">
        <v>10</v>
      </c>
      <c r="F8" s="13">
        <f t="shared" ref="F8:Q23" si="3">F37+F65+F93</f>
        <v>305007</v>
      </c>
      <c r="G8" s="13">
        <f t="shared" si="3"/>
        <v>44572</v>
      </c>
      <c r="H8" s="12">
        <f t="shared" si="3"/>
        <v>349579</v>
      </c>
      <c r="I8" s="13">
        <f t="shared" si="3"/>
        <v>8822</v>
      </c>
      <c r="J8" s="13">
        <f t="shared" si="3"/>
        <v>3331</v>
      </c>
      <c r="K8" s="12">
        <f t="shared" si="3"/>
        <v>12153</v>
      </c>
      <c r="L8" s="13">
        <f t="shared" si="3"/>
        <v>29276</v>
      </c>
      <c r="M8" s="13">
        <f t="shared" si="3"/>
        <v>14975</v>
      </c>
      <c r="N8" s="12">
        <f t="shared" si="3"/>
        <v>44251</v>
      </c>
      <c r="O8" s="13">
        <f t="shared" si="3"/>
        <v>154296</v>
      </c>
      <c r="P8" s="13">
        <f t="shared" si="3"/>
        <v>9723</v>
      </c>
      <c r="Q8" s="12">
        <f t="shared" si="3"/>
        <v>164019</v>
      </c>
      <c r="R8" s="13">
        <f t="shared" si="1"/>
        <v>497401</v>
      </c>
      <c r="S8" s="13">
        <f t="shared" si="1"/>
        <v>72601</v>
      </c>
      <c r="T8" s="14">
        <f t="shared" si="2"/>
        <v>570002</v>
      </c>
    </row>
    <row r="9" spans="1:30" ht="14.25" x14ac:dyDescent="0.2">
      <c r="A9" s="105"/>
      <c r="B9" s="102"/>
      <c r="C9" s="103"/>
      <c r="D9" s="104"/>
      <c r="E9" s="10" t="s">
        <v>13</v>
      </c>
      <c r="F9" s="13">
        <f t="shared" si="3"/>
        <v>2066</v>
      </c>
      <c r="G9" s="13">
        <f t="shared" si="3"/>
        <v>1377</v>
      </c>
      <c r="H9" s="12">
        <f t="shared" si="3"/>
        <v>3443</v>
      </c>
      <c r="I9" s="13">
        <f t="shared" si="3"/>
        <v>276</v>
      </c>
      <c r="J9" s="13">
        <f t="shared" si="3"/>
        <v>220</v>
      </c>
      <c r="K9" s="12">
        <f t="shared" si="3"/>
        <v>496</v>
      </c>
      <c r="L9" s="13">
        <f t="shared" si="3"/>
        <v>3053</v>
      </c>
      <c r="M9" s="13">
        <f t="shared" si="3"/>
        <v>776</v>
      </c>
      <c r="N9" s="12">
        <f t="shared" si="3"/>
        <v>3829</v>
      </c>
      <c r="O9" s="13">
        <f t="shared" si="3"/>
        <v>7172</v>
      </c>
      <c r="P9" s="13">
        <f t="shared" si="3"/>
        <v>3845</v>
      </c>
      <c r="Q9" s="12">
        <f t="shared" si="3"/>
        <v>11017</v>
      </c>
      <c r="R9" s="13">
        <f t="shared" si="1"/>
        <v>12567</v>
      </c>
      <c r="S9" s="13">
        <f t="shared" si="1"/>
        <v>6218</v>
      </c>
      <c r="T9" s="14">
        <f t="shared" si="2"/>
        <v>18785</v>
      </c>
    </row>
    <row r="10" spans="1:30" ht="14.25" x14ac:dyDescent="0.2">
      <c r="A10" s="105"/>
      <c r="B10" s="102"/>
      <c r="C10" s="103"/>
      <c r="D10" s="104"/>
      <c r="E10" s="10" t="s">
        <v>16</v>
      </c>
      <c r="F10" s="13">
        <f t="shared" si="3"/>
        <v>4339</v>
      </c>
      <c r="G10" s="13">
        <f t="shared" si="3"/>
        <v>1755</v>
      </c>
      <c r="H10" s="12">
        <f t="shared" si="3"/>
        <v>6094</v>
      </c>
      <c r="I10" s="13">
        <f t="shared" si="3"/>
        <v>3766</v>
      </c>
      <c r="J10" s="13">
        <f t="shared" si="3"/>
        <v>990</v>
      </c>
      <c r="K10" s="12">
        <f t="shared" si="3"/>
        <v>4756</v>
      </c>
      <c r="L10" s="13">
        <f t="shared" si="3"/>
        <v>2139</v>
      </c>
      <c r="M10" s="13">
        <f t="shared" si="3"/>
        <v>151</v>
      </c>
      <c r="N10" s="12">
        <f t="shared" si="3"/>
        <v>2290</v>
      </c>
      <c r="O10" s="13">
        <f t="shared" si="3"/>
        <v>1976</v>
      </c>
      <c r="P10" s="13">
        <f t="shared" si="3"/>
        <v>635</v>
      </c>
      <c r="Q10" s="12">
        <f t="shared" si="3"/>
        <v>2611</v>
      </c>
      <c r="R10" s="13">
        <f t="shared" si="1"/>
        <v>12220</v>
      </c>
      <c r="S10" s="13">
        <f t="shared" si="1"/>
        <v>3531</v>
      </c>
      <c r="T10" s="14">
        <f t="shared" si="2"/>
        <v>15751</v>
      </c>
    </row>
    <row r="11" spans="1:30" ht="14.25" x14ac:dyDescent="0.2">
      <c r="A11" s="105"/>
      <c r="B11" s="102"/>
      <c r="C11" s="103"/>
      <c r="D11" s="104"/>
      <c r="E11" s="10" t="s">
        <v>15</v>
      </c>
      <c r="F11" s="13">
        <f t="shared" si="3"/>
        <v>6681</v>
      </c>
      <c r="G11" s="13">
        <f t="shared" si="3"/>
        <v>10235</v>
      </c>
      <c r="H11" s="12">
        <f t="shared" si="3"/>
        <v>16916</v>
      </c>
      <c r="I11" s="13">
        <f t="shared" si="3"/>
        <v>2</v>
      </c>
      <c r="J11" s="13">
        <f t="shared" si="3"/>
        <v>6</v>
      </c>
      <c r="K11" s="12">
        <f t="shared" si="3"/>
        <v>8</v>
      </c>
      <c r="L11" s="13">
        <f t="shared" si="3"/>
        <v>74</v>
      </c>
      <c r="M11" s="13">
        <f t="shared" si="3"/>
        <v>1</v>
      </c>
      <c r="N11" s="12">
        <f t="shared" si="3"/>
        <v>75</v>
      </c>
      <c r="O11" s="13">
        <f t="shared" si="3"/>
        <v>887</v>
      </c>
      <c r="P11" s="13">
        <f t="shared" si="3"/>
        <v>681</v>
      </c>
      <c r="Q11" s="12">
        <f t="shared" si="3"/>
        <v>1568</v>
      </c>
      <c r="R11" s="13">
        <f t="shared" si="1"/>
        <v>7644</v>
      </c>
      <c r="S11" s="13">
        <f t="shared" si="1"/>
        <v>10923</v>
      </c>
      <c r="T11" s="14">
        <f t="shared" si="2"/>
        <v>18567</v>
      </c>
    </row>
    <row r="12" spans="1:30" ht="14.25" x14ac:dyDescent="0.2">
      <c r="A12" s="105"/>
      <c r="B12" s="102"/>
      <c r="C12" s="103"/>
      <c r="D12" s="104"/>
      <c r="E12" s="10" t="s">
        <v>14</v>
      </c>
      <c r="F12" s="13">
        <f t="shared" si="3"/>
        <v>28</v>
      </c>
      <c r="G12" s="13">
        <f t="shared" si="3"/>
        <v>15</v>
      </c>
      <c r="H12" s="12">
        <f t="shared" si="3"/>
        <v>43</v>
      </c>
      <c r="I12" s="13">
        <f t="shared" si="3"/>
        <v>862</v>
      </c>
      <c r="J12" s="13">
        <f t="shared" si="3"/>
        <v>110</v>
      </c>
      <c r="K12" s="12">
        <f t="shared" si="3"/>
        <v>972</v>
      </c>
      <c r="L12" s="13">
        <f t="shared" si="3"/>
        <v>43</v>
      </c>
      <c r="M12" s="13">
        <f t="shared" si="3"/>
        <v>6</v>
      </c>
      <c r="N12" s="12">
        <f t="shared" si="3"/>
        <v>49</v>
      </c>
      <c r="O12" s="13">
        <f t="shared" si="3"/>
        <v>2811</v>
      </c>
      <c r="P12" s="13">
        <f t="shared" si="3"/>
        <v>3988</v>
      </c>
      <c r="Q12" s="12">
        <f t="shared" si="3"/>
        <v>6799</v>
      </c>
      <c r="R12" s="13">
        <f t="shared" si="1"/>
        <v>3744</v>
      </c>
      <c r="S12" s="13">
        <f t="shared" si="1"/>
        <v>4119</v>
      </c>
      <c r="T12" s="14">
        <f t="shared" si="2"/>
        <v>7863</v>
      </c>
    </row>
    <row r="13" spans="1:30" ht="14.25" x14ac:dyDescent="0.2">
      <c r="A13" s="105"/>
      <c r="B13" s="102"/>
      <c r="C13" s="103"/>
      <c r="D13" s="104"/>
      <c r="E13" s="10" t="s">
        <v>5</v>
      </c>
      <c r="F13" s="13">
        <f t="shared" si="3"/>
        <v>604563</v>
      </c>
      <c r="G13" s="13">
        <f t="shared" si="3"/>
        <v>182615</v>
      </c>
      <c r="H13" s="12">
        <f t="shared" si="3"/>
        <v>787178</v>
      </c>
      <c r="I13" s="13">
        <f t="shared" si="3"/>
        <v>360236</v>
      </c>
      <c r="J13" s="13">
        <f t="shared" si="3"/>
        <v>163189</v>
      </c>
      <c r="K13" s="12">
        <f t="shared" si="3"/>
        <v>523425</v>
      </c>
      <c r="L13" s="13">
        <f t="shared" si="3"/>
        <v>657053</v>
      </c>
      <c r="M13" s="13">
        <f t="shared" si="3"/>
        <v>892176</v>
      </c>
      <c r="N13" s="12">
        <f t="shared" si="3"/>
        <v>1549229</v>
      </c>
      <c r="O13" s="13">
        <f t="shared" si="3"/>
        <v>2392075</v>
      </c>
      <c r="P13" s="13">
        <f t="shared" si="3"/>
        <v>3664419</v>
      </c>
      <c r="Q13" s="12">
        <f t="shared" si="3"/>
        <v>6056494</v>
      </c>
      <c r="R13" s="13">
        <f t="shared" si="1"/>
        <v>4013927</v>
      </c>
      <c r="S13" s="13">
        <f t="shared" si="1"/>
        <v>4902399</v>
      </c>
      <c r="T13" s="14">
        <f t="shared" si="2"/>
        <v>8916326</v>
      </c>
    </row>
    <row r="14" spans="1:30" ht="14.25" x14ac:dyDescent="0.2">
      <c r="A14" s="105"/>
      <c r="B14" s="102"/>
      <c r="C14" s="103"/>
      <c r="D14" s="104"/>
      <c r="E14" s="10" t="s">
        <v>33</v>
      </c>
      <c r="F14" s="13">
        <f t="shared" si="3"/>
        <v>351356</v>
      </c>
      <c r="G14" s="13">
        <f t="shared" si="3"/>
        <v>341314</v>
      </c>
      <c r="H14" s="12">
        <f t="shared" si="3"/>
        <v>692670</v>
      </c>
      <c r="I14" s="13">
        <f t="shared" si="3"/>
        <v>42463</v>
      </c>
      <c r="J14" s="13">
        <f t="shared" si="3"/>
        <v>19069</v>
      </c>
      <c r="K14" s="12">
        <f t="shared" si="3"/>
        <v>61532</v>
      </c>
      <c r="L14" s="13">
        <f t="shared" si="3"/>
        <v>4386</v>
      </c>
      <c r="M14" s="13">
        <f t="shared" si="3"/>
        <v>996</v>
      </c>
      <c r="N14" s="12">
        <f t="shared" si="3"/>
        <v>5382</v>
      </c>
      <c r="O14" s="13">
        <f t="shared" si="3"/>
        <v>63074</v>
      </c>
      <c r="P14" s="13">
        <f t="shared" si="3"/>
        <v>23058</v>
      </c>
      <c r="Q14" s="12">
        <f t="shared" si="3"/>
        <v>86132</v>
      </c>
      <c r="R14" s="13">
        <f t="shared" si="1"/>
        <v>461279</v>
      </c>
      <c r="S14" s="13">
        <f t="shared" si="1"/>
        <v>384437</v>
      </c>
      <c r="T14" s="14">
        <f t="shared" si="2"/>
        <v>845716</v>
      </c>
    </row>
    <row r="15" spans="1:30" ht="14.25" x14ac:dyDescent="0.2">
      <c r="A15" s="105"/>
      <c r="B15" s="102"/>
      <c r="C15" s="103"/>
      <c r="D15" s="104"/>
      <c r="E15" s="10" t="s">
        <v>34</v>
      </c>
      <c r="F15" s="13">
        <f t="shared" si="3"/>
        <v>421654</v>
      </c>
      <c r="G15" s="13">
        <f t="shared" si="3"/>
        <v>1258838</v>
      </c>
      <c r="H15" s="12">
        <f t="shared" si="3"/>
        <v>1680492</v>
      </c>
      <c r="I15" s="13">
        <f t="shared" si="3"/>
        <v>32351</v>
      </c>
      <c r="J15" s="13">
        <f t="shared" si="3"/>
        <v>8101</v>
      </c>
      <c r="K15" s="12">
        <f t="shared" si="3"/>
        <v>40452</v>
      </c>
      <c r="L15" s="13">
        <f t="shared" si="3"/>
        <v>28440</v>
      </c>
      <c r="M15" s="13">
        <f t="shared" si="3"/>
        <v>57294</v>
      </c>
      <c r="N15" s="12">
        <f t="shared" si="3"/>
        <v>85734</v>
      </c>
      <c r="O15" s="13">
        <f t="shared" si="3"/>
        <v>288866</v>
      </c>
      <c r="P15" s="13">
        <f t="shared" si="3"/>
        <v>267293</v>
      </c>
      <c r="Q15" s="12">
        <f t="shared" si="3"/>
        <v>556159</v>
      </c>
      <c r="R15" s="13">
        <f t="shared" si="1"/>
        <v>771311</v>
      </c>
      <c r="S15" s="13">
        <f t="shared" si="1"/>
        <v>1591526</v>
      </c>
      <c r="T15" s="14">
        <f t="shared" si="2"/>
        <v>2362837</v>
      </c>
    </row>
    <row r="16" spans="1:30" ht="14.25" x14ac:dyDescent="0.2">
      <c r="A16" s="105"/>
      <c r="B16" s="102"/>
      <c r="C16" s="103"/>
      <c r="D16" s="104"/>
      <c r="E16" s="10" t="s">
        <v>4</v>
      </c>
      <c r="F16" s="13">
        <f t="shared" si="3"/>
        <v>14828</v>
      </c>
      <c r="G16" s="13">
        <f t="shared" si="3"/>
        <v>19383</v>
      </c>
      <c r="H16" s="12">
        <f t="shared" si="3"/>
        <v>34211</v>
      </c>
      <c r="I16" s="13">
        <f t="shared" si="3"/>
        <v>24790</v>
      </c>
      <c r="J16" s="13">
        <f t="shared" si="3"/>
        <v>23520</v>
      </c>
      <c r="K16" s="12">
        <f t="shared" si="3"/>
        <v>48310</v>
      </c>
      <c r="L16" s="13">
        <f t="shared" si="3"/>
        <v>96721</v>
      </c>
      <c r="M16" s="13">
        <f t="shared" si="3"/>
        <v>64550</v>
      </c>
      <c r="N16" s="12">
        <f t="shared" si="3"/>
        <v>161271</v>
      </c>
      <c r="O16" s="13">
        <f t="shared" si="3"/>
        <v>417950</v>
      </c>
      <c r="P16" s="13">
        <f t="shared" si="3"/>
        <v>500817</v>
      </c>
      <c r="Q16" s="12">
        <f t="shared" si="3"/>
        <v>918767</v>
      </c>
      <c r="R16" s="13">
        <f t="shared" si="1"/>
        <v>554289</v>
      </c>
      <c r="S16" s="13">
        <f t="shared" si="1"/>
        <v>608270</v>
      </c>
      <c r="T16" s="14">
        <f t="shared" si="2"/>
        <v>1162559</v>
      </c>
    </row>
    <row r="17" spans="1:30" ht="14.25" x14ac:dyDescent="0.2">
      <c r="A17" s="105"/>
      <c r="B17" s="102"/>
      <c r="C17" s="103"/>
      <c r="D17" s="104"/>
      <c r="E17" s="10" t="s">
        <v>35</v>
      </c>
      <c r="F17" s="13">
        <f t="shared" si="3"/>
        <v>27644</v>
      </c>
      <c r="G17" s="13">
        <f t="shared" si="3"/>
        <v>145277</v>
      </c>
      <c r="H17" s="12">
        <f t="shared" si="3"/>
        <v>172921</v>
      </c>
      <c r="I17" s="13">
        <f t="shared" si="3"/>
        <v>838</v>
      </c>
      <c r="J17" s="13">
        <f t="shared" si="3"/>
        <v>355</v>
      </c>
      <c r="K17" s="12">
        <f t="shared" si="3"/>
        <v>1193</v>
      </c>
      <c r="L17" s="13">
        <f t="shared" si="3"/>
        <v>16764</v>
      </c>
      <c r="M17" s="13">
        <f t="shared" si="3"/>
        <v>9356</v>
      </c>
      <c r="N17" s="12">
        <f t="shared" si="3"/>
        <v>26120</v>
      </c>
      <c r="O17" s="13">
        <f t="shared" si="3"/>
        <v>111765</v>
      </c>
      <c r="P17" s="13">
        <f t="shared" si="3"/>
        <v>93560</v>
      </c>
      <c r="Q17" s="12">
        <f t="shared" si="3"/>
        <v>205325</v>
      </c>
      <c r="R17" s="13">
        <f t="shared" si="1"/>
        <v>157011</v>
      </c>
      <c r="S17" s="13">
        <f t="shared" si="1"/>
        <v>248548</v>
      </c>
      <c r="T17" s="14">
        <f t="shared" si="2"/>
        <v>405559</v>
      </c>
    </row>
    <row r="18" spans="1:30" ht="14.25" x14ac:dyDescent="0.2">
      <c r="A18" s="105"/>
      <c r="B18" s="102"/>
      <c r="C18" s="103"/>
      <c r="D18" s="104"/>
      <c r="E18" s="10" t="s">
        <v>36</v>
      </c>
      <c r="F18" s="13">
        <f t="shared" si="3"/>
        <v>10087</v>
      </c>
      <c r="G18" s="13">
        <f t="shared" si="3"/>
        <v>2322</v>
      </c>
      <c r="H18" s="12">
        <f t="shared" si="3"/>
        <v>12409</v>
      </c>
      <c r="I18" s="13">
        <f t="shared" si="3"/>
        <v>38</v>
      </c>
      <c r="J18" s="13">
        <f t="shared" si="3"/>
        <v>0</v>
      </c>
      <c r="K18" s="12">
        <f t="shared" si="3"/>
        <v>38</v>
      </c>
      <c r="L18" s="13">
        <f t="shared" si="3"/>
        <v>0</v>
      </c>
      <c r="M18" s="13">
        <f t="shared" si="3"/>
        <v>0</v>
      </c>
      <c r="N18" s="12">
        <f t="shared" si="3"/>
        <v>0</v>
      </c>
      <c r="O18" s="13">
        <f t="shared" si="3"/>
        <v>4131</v>
      </c>
      <c r="P18" s="13">
        <f t="shared" si="3"/>
        <v>4807</v>
      </c>
      <c r="Q18" s="12">
        <f t="shared" si="3"/>
        <v>8938</v>
      </c>
      <c r="R18" s="13">
        <f t="shared" si="1"/>
        <v>14256</v>
      </c>
      <c r="S18" s="13">
        <f t="shared" si="1"/>
        <v>7129</v>
      </c>
      <c r="T18" s="14">
        <f t="shared" si="2"/>
        <v>21385</v>
      </c>
    </row>
    <row r="19" spans="1:30" ht="14.25" x14ac:dyDescent="0.2">
      <c r="A19" s="105"/>
      <c r="B19" s="102"/>
      <c r="C19" s="103"/>
      <c r="D19" s="104"/>
      <c r="E19" s="10" t="s">
        <v>2</v>
      </c>
      <c r="F19" s="13">
        <f t="shared" si="3"/>
        <v>153076</v>
      </c>
      <c r="G19" s="13">
        <f t="shared" si="3"/>
        <v>9092</v>
      </c>
      <c r="H19" s="12">
        <f t="shared" si="3"/>
        <v>162168</v>
      </c>
      <c r="I19" s="13">
        <f t="shared" si="3"/>
        <v>11207</v>
      </c>
      <c r="J19" s="13">
        <f t="shared" si="3"/>
        <v>495</v>
      </c>
      <c r="K19" s="12">
        <f t="shared" si="3"/>
        <v>11702</v>
      </c>
      <c r="L19" s="13">
        <f t="shared" si="3"/>
        <v>95315</v>
      </c>
      <c r="M19" s="13">
        <f t="shared" si="3"/>
        <v>14040</v>
      </c>
      <c r="N19" s="12">
        <f t="shared" si="3"/>
        <v>109355</v>
      </c>
      <c r="O19" s="13">
        <f t="shared" si="3"/>
        <v>215982</v>
      </c>
      <c r="P19" s="13">
        <f t="shared" si="3"/>
        <v>87475</v>
      </c>
      <c r="Q19" s="12">
        <f t="shared" si="3"/>
        <v>303457</v>
      </c>
      <c r="R19" s="13">
        <f t="shared" si="1"/>
        <v>475580</v>
      </c>
      <c r="S19" s="13">
        <f t="shared" si="1"/>
        <v>111102</v>
      </c>
      <c r="T19" s="14">
        <f t="shared" si="2"/>
        <v>586682</v>
      </c>
    </row>
    <row r="20" spans="1:30" ht="14.25" x14ac:dyDescent="0.2">
      <c r="A20" s="105"/>
      <c r="B20" s="102"/>
      <c r="C20" s="103"/>
      <c r="D20" s="104"/>
      <c r="E20" s="10" t="s">
        <v>1</v>
      </c>
      <c r="F20" s="13">
        <f t="shared" si="3"/>
        <v>321245</v>
      </c>
      <c r="G20" s="13">
        <f t="shared" si="3"/>
        <v>35681</v>
      </c>
      <c r="H20" s="12">
        <f t="shared" si="3"/>
        <v>356926</v>
      </c>
      <c r="I20" s="13">
        <f t="shared" si="3"/>
        <v>22154</v>
      </c>
      <c r="J20" s="13">
        <f t="shared" si="3"/>
        <v>1324</v>
      </c>
      <c r="K20" s="12">
        <f t="shared" si="3"/>
        <v>23478</v>
      </c>
      <c r="L20" s="13">
        <f t="shared" si="3"/>
        <v>10518</v>
      </c>
      <c r="M20" s="13">
        <f t="shared" si="3"/>
        <v>1377</v>
      </c>
      <c r="N20" s="12">
        <f t="shared" si="3"/>
        <v>11895</v>
      </c>
      <c r="O20" s="13">
        <f t="shared" si="3"/>
        <v>52234</v>
      </c>
      <c r="P20" s="13">
        <f t="shared" si="3"/>
        <v>2390</v>
      </c>
      <c r="Q20" s="12">
        <f t="shared" si="3"/>
        <v>54624</v>
      </c>
      <c r="R20" s="13">
        <f t="shared" si="1"/>
        <v>406151</v>
      </c>
      <c r="S20" s="13">
        <f t="shared" si="1"/>
        <v>40772</v>
      </c>
      <c r="T20" s="14">
        <f t="shared" si="2"/>
        <v>446923</v>
      </c>
    </row>
    <row r="21" spans="1:30" ht="14.25" x14ac:dyDescent="0.2">
      <c r="A21" s="105"/>
      <c r="B21" s="102"/>
      <c r="C21" s="103"/>
      <c r="D21" s="104"/>
      <c r="E21" s="10" t="s">
        <v>7</v>
      </c>
      <c r="F21" s="13">
        <f t="shared" si="3"/>
        <v>341640</v>
      </c>
      <c r="G21" s="13">
        <f t="shared" si="3"/>
        <v>45486</v>
      </c>
      <c r="H21" s="12">
        <f t="shared" si="3"/>
        <v>387126</v>
      </c>
      <c r="I21" s="13">
        <f t="shared" si="3"/>
        <v>15431</v>
      </c>
      <c r="J21" s="13">
        <f t="shared" si="3"/>
        <v>3559</v>
      </c>
      <c r="K21" s="12">
        <f t="shared" si="3"/>
        <v>18990</v>
      </c>
      <c r="L21" s="13">
        <f t="shared" si="3"/>
        <v>3443</v>
      </c>
      <c r="M21" s="13">
        <f t="shared" si="3"/>
        <v>837</v>
      </c>
      <c r="N21" s="12">
        <f t="shared" si="3"/>
        <v>4280</v>
      </c>
      <c r="O21" s="13">
        <f t="shared" si="3"/>
        <v>62639</v>
      </c>
      <c r="P21" s="13">
        <f t="shared" si="3"/>
        <v>15771</v>
      </c>
      <c r="Q21" s="12">
        <f t="shared" si="3"/>
        <v>78410</v>
      </c>
      <c r="R21" s="13">
        <f t="shared" si="1"/>
        <v>423153</v>
      </c>
      <c r="S21" s="13">
        <f t="shared" si="1"/>
        <v>65653</v>
      </c>
      <c r="T21" s="14">
        <f t="shared" si="2"/>
        <v>488806</v>
      </c>
    </row>
    <row r="22" spans="1:30" ht="14.25" x14ac:dyDescent="0.2">
      <c r="A22" s="106"/>
      <c r="B22" s="107"/>
      <c r="C22" s="108"/>
      <c r="D22" s="109"/>
      <c r="E22" s="10" t="s">
        <v>38</v>
      </c>
      <c r="F22" s="13">
        <f t="shared" si="3"/>
        <v>825799</v>
      </c>
      <c r="G22" s="13">
        <f t="shared" si="3"/>
        <v>68028</v>
      </c>
      <c r="H22" s="12">
        <f t="shared" si="3"/>
        <v>893827</v>
      </c>
      <c r="I22" s="13">
        <f t="shared" si="3"/>
        <v>19582</v>
      </c>
      <c r="J22" s="13">
        <f t="shared" si="3"/>
        <v>2994</v>
      </c>
      <c r="K22" s="12">
        <f t="shared" si="3"/>
        <v>22576</v>
      </c>
      <c r="L22" s="13">
        <f t="shared" si="3"/>
        <v>6561</v>
      </c>
      <c r="M22" s="13">
        <f t="shared" si="3"/>
        <v>918</v>
      </c>
      <c r="N22" s="12">
        <f t="shared" si="3"/>
        <v>7479</v>
      </c>
      <c r="O22" s="13">
        <f t="shared" si="3"/>
        <v>92087</v>
      </c>
      <c r="P22" s="13">
        <f t="shared" si="3"/>
        <v>25334</v>
      </c>
      <c r="Q22" s="12">
        <f t="shared" si="3"/>
        <v>117421</v>
      </c>
      <c r="R22" s="13">
        <f t="shared" si="1"/>
        <v>944029</v>
      </c>
      <c r="S22" s="13">
        <f t="shared" si="1"/>
        <v>97274</v>
      </c>
      <c r="T22" s="14">
        <f t="shared" si="2"/>
        <v>1041303</v>
      </c>
    </row>
    <row r="23" spans="1:30" ht="15" thickBot="1" x14ac:dyDescent="0.25">
      <c r="A23" s="105"/>
      <c r="B23" s="102"/>
      <c r="C23" s="103"/>
      <c r="D23" s="104"/>
      <c r="E23" s="10" t="s">
        <v>37</v>
      </c>
      <c r="F23" s="15">
        <f t="shared" si="3"/>
        <v>366652</v>
      </c>
      <c r="G23" s="15">
        <f t="shared" si="3"/>
        <v>129741</v>
      </c>
      <c r="H23" s="12">
        <f t="shared" si="3"/>
        <v>496393</v>
      </c>
      <c r="I23" s="15">
        <f t="shared" si="3"/>
        <v>19665</v>
      </c>
      <c r="J23" s="15">
        <f t="shared" si="3"/>
        <v>3424</v>
      </c>
      <c r="K23" s="12">
        <f t="shared" si="3"/>
        <v>23089</v>
      </c>
      <c r="L23" s="15">
        <f t="shared" si="3"/>
        <v>82301</v>
      </c>
      <c r="M23" s="15">
        <f t="shared" si="3"/>
        <v>55072</v>
      </c>
      <c r="N23" s="12">
        <f t="shared" si="3"/>
        <v>137373</v>
      </c>
      <c r="O23" s="15">
        <f t="shared" si="3"/>
        <v>674805</v>
      </c>
      <c r="P23" s="15">
        <f t="shared" si="3"/>
        <v>124232</v>
      </c>
      <c r="Q23" s="12">
        <f t="shared" si="3"/>
        <v>799037</v>
      </c>
      <c r="R23" s="15">
        <f t="shared" si="1"/>
        <v>1143423</v>
      </c>
      <c r="S23" s="15">
        <f t="shared" si="1"/>
        <v>312469</v>
      </c>
      <c r="T23" s="16">
        <f t="shared" si="2"/>
        <v>1455892</v>
      </c>
    </row>
    <row r="24" spans="1:30" ht="15" thickBot="1" x14ac:dyDescent="0.25">
      <c r="A24" s="105"/>
      <c r="B24" s="102"/>
      <c r="C24" s="103"/>
      <c r="D24" s="104"/>
      <c r="E24" s="17" t="s">
        <v>39</v>
      </c>
      <c r="F24" s="18">
        <f>SUM(F7:F23)</f>
        <v>3760415</v>
      </c>
      <c r="G24" s="19">
        <f t="shared" ref="G24:T24" si="4">SUM(G7:G23)</f>
        <v>2795488</v>
      </c>
      <c r="H24" s="20">
        <f t="shared" si="4"/>
        <v>6555903</v>
      </c>
      <c r="I24" s="18">
        <f t="shared" si="4"/>
        <v>571105</v>
      </c>
      <c r="J24" s="19">
        <f t="shared" si="4"/>
        <v>250530</v>
      </c>
      <c r="K24" s="20">
        <f t="shared" si="4"/>
        <v>821635</v>
      </c>
      <c r="L24" s="18">
        <f t="shared" si="4"/>
        <v>1044049</v>
      </c>
      <c r="M24" s="19">
        <f t="shared" si="4"/>
        <v>1127069</v>
      </c>
      <c r="N24" s="20">
        <f t="shared" si="4"/>
        <v>2171118</v>
      </c>
      <c r="O24" s="18">
        <f t="shared" si="4"/>
        <v>4557590</v>
      </c>
      <c r="P24" s="19">
        <f t="shared" si="4"/>
        <v>4921869</v>
      </c>
      <c r="Q24" s="20">
        <f t="shared" si="4"/>
        <v>9479459</v>
      </c>
      <c r="R24" s="18">
        <f t="shared" si="4"/>
        <v>9933159</v>
      </c>
      <c r="S24" s="19">
        <f t="shared" si="4"/>
        <v>9094956</v>
      </c>
      <c r="T24" s="20">
        <f t="shared" si="4"/>
        <v>19028115</v>
      </c>
    </row>
    <row r="25" spans="1:30" x14ac:dyDescent="0.2">
      <c r="E25" s="5" t="s">
        <v>70</v>
      </c>
    </row>
    <row r="26" spans="1:30" ht="12.75" customHeight="1" x14ac:dyDescent="0.2">
      <c r="E26" s="117" t="s">
        <v>50</v>
      </c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</row>
    <row r="27" spans="1:30" ht="13.5" customHeight="1" x14ac:dyDescent="0.2"/>
    <row r="30" spans="1:30" ht="13.5" thickBot="1" x14ac:dyDescent="0.25"/>
    <row r="31" spans="1:30" ht="46.5" customHeight="1" thickBot="1" x14ac:dyDescent="0.3">
      <c r="C31" s="96"/>
      <c r="D31" s="97"/>
      <c r="E31" s="150" t="s">
        <v>85</v>
      </c>
      <c r="F31" s="151"/>
      <c r="G31" s="151"/>
      <c r="H31" s="151"/>
      <c r="I31" s="151"/>
      <c r="J31" s="151"/>
      <c r="K31" s="151"/>
      <c r="L31" s="151"/>
      <c r="M31" s="152"/>
      <c r="N31" s="152"/>
      <c r="O31" s="152"/>
      <c r="P31" s="152"/>
      <c r="Q31" s="152"/>
      <c r="R31" s="152"/>
      <c r="S31" s="152"/>
      <c r="T31" s="170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8.75" thickBot="1" x14ac:dyDescent="0.3">
      <c r="C32" s="97"/>
      <c r="D32" s="97"/>
      <c r="E32" s="2"/>
      <c r="F32" s="2"/>
      <c r="G32" s="2"/>
      <c r="H32" s="2"/>
      <c r="I32" s="2"/>
      <c r="J32" s="2"/>
      <c r="K32" s="2"/>
      <c r="L32" s="2"/>
      <c r="M32" s="3"/>
      <c r="N32" s="3"/>
      <c r="O32" s="3"/>
      <c r="P32" s="3"/>
      <c r="Q32" s="3"/>
      <c r="R32" s="3"/>
      <c r="S32" s="3"/>
      <c r="T32" s="3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20" ht="27.75" customHeight="1" x14ac:dyDescent="0.2">
      <c r="D33" s="98"/>
      <c r="E33" s="131" t="s">
        <v>21</v>
      </c>
      <c r="F33" s="134" t="s">
        <v>26</v>
      </c>
      <c r="G33" s="135"/>
      <c r="H33" s="147"/>
      <c r="I33" s="134" t="s">
        <v>27</v>
      </c>
      <c r="J33" s="135"/>
      <c r="K33" s="147"/>
      <c r="L33" s="134" t="s">
        <v>28</v>
      </c>
      <c r="M33" s="135"/>
      <c r="N33" s="147"/>
      <c r="O33" s="134" t="s">
        <v>29</v>
      </c>
      <c r="P33" s="135"/>
      <c r="Q33" s="147"/>
      <c r="R33" s="134" t="s">
        <v>30</v>
      </c>
      <c r="S33" s="135"/>
      <c r="T33" s="147"/>
    </row>
    <row r="34" spans="1:20" x14ac:dyDescent="0.2">
      <c r="D34" s="99"/>
      <c r="E34" s="132"/>
      <c r="F34" s="136"/>
      <c r="G34" s="137"/>
      <c r="H34" s="148"/>
      <c r="I34" s="136"/>
      <c r="J34" s="137"/>
      <c r="K34" s="148"/>
      <c r="L34" s="136"/>
      <c r="M34" s="137"/>
      <c r="N34" s="148"/>
      <c r="O34" s="136"/>
      <c r="P34" s="137"/>
      <c r="Q34" s="148"/>
      <c r="R34" s="136"/>
      <c r="S34" s="137"/>
      <c r="T34" s="148"/>
    </row>
    <row r="35" spans="1:20" ht="13.5" thickBot="1" x14ac:dyDescent="0.25">
      <c r="D35" s="99"/>
      <c r="E35" s="133"/>
      <c r="F35" s="8" t="s">
        <v>31</v>
      </c>
      <c r="G35" s="9" t="s">
        <v>23</v>
      </c>
      <c r="H35" s="7" t="s">
        <v>32</v>
      </c>
      <c r="I35" s="8" t="s">
        <v>31</v>
      </c>
      <c r="J35" s="9" t="s">
        <v>23</v>
      </c>
      <c r="K35" s="7" t="s">
        <v>32</v>
      </c>
      <c r="L35" s="8" t="s">
        <v>31</v>
      </c>
      <c r="M35" s="9" t="s">
        <v>23</v>
      </c>
      <c r="N35" s="7" t="s">
        <v>32</v>
      </c>
      <c r="O35" s="8" t="s">
        <v>31</v>
      </c>
      <c r="P35" s="9" t="s">
        <v>23</v>
      </c>
      <c r="Q35" s="7" t="s">
        <v>32</v>
      </c>
      <c r="R35" s="8" t="s">
        <v>31</v>
      </c>
      <c r="S35" s="9" t="s">
        <v>23</v>
      </c>
      <c r="T35" s="7" t="s">
        <v>32</v>
      </c>
    </row>
    <row r="36" spans="1:20" ht="13.5" thickBot="1" x14ac:dyDescent="0.25">
      <c r="D36" s="100"/>
      <c r="E36" s="10" t="s">
        <v>11</v>
      </c>
      <c r="F36" s="11">
        <v>1657</v>
      </c>
      <c r="G36" s="11">
        <v>486196</v>
      </c>
      <c r="H36" s="12">
        <v>487853</v>
      </c>
      <c r="I36" s="11">
        <v>7217</v>
      </c>
      <c r="J36" s="11">
        <v>18907</v>
      </c>
      <c r="K36" s="12">
        <v>26124</v>
      </c>
      <c r="L36" s="11">
        <v>7288</v>
      </c>
      <c r="M36" s="11">
        <v>12833</v>
      </c>
      <c r="N36" s="12">
        <v>20121</v>
      </c>
      <c r="O36" s="11">
        <v>11561</v>
      </c>
      <c r="P36" s="11">
        <v>78793</v>
      </c>
      <c r="Q36" s="12">
        <v>90354</v>
      </c>
      <c r="R36" s="11">
        <f t="shared" ref="R36:S52" si="5">F36+I36+L36+O36</f>
        <v>27723</v>
      </c>
      <c r="S36" s="11">
        <f t="shared" si="5"/>
        <v>596729</v>
      </c>
      <c r="T36" s="12">
        <f t="shared" ref="T36:T52" si="6">R36+S36</f>
        <v>624452</v>
      </c>
    </row>
    <row r="37" spans="1:20" ht="14.25" x14ac:dyDescent="0.2">
      <c r="A37" s="101"/>
      <c r="B37" s="102"/>
      <c r="C37" s="103"/>
      <c r="D37" s="104"/>
      <c r="E37" s="10" t="s">
        <v>10</v>
      </c>
      <c r="F37" s="13">
        <v>239099</v>
      </c>
      <c r="G37" s="13">
        <v>40886</v>
      </c>
      <c r="H37" s="12">
        <v>279985</v>
      </c>
      <c r="I37" s="13">
        <v>8104</v>
      </c>
      <c r="J37" s="13">
        <v>3051</v>
      </c>
      <c r="K37" s="12">
        <v>11155</v>
      </c>
      <c r="L37" s="13">
        <v>27284</v>
      </c>
      <c r="M37" s="13">
        <v>11635</v>
      </c>
      <c r="N37" s="12">
        <v>38919</v>
      </c>
      <c r="O37" s="13">
        <v>95034</v>
      </c>
      <c r="P37" s="13">
        <v>7380</v>
      </c>
      <c r="Q37" s="12">
        <v>102414</v>
      </c>
      <c r="R37" s="13">
        <f t="shared" si="5"/>
        <v>369521</v>
      </c>
      <c r="S37" s="13">
        <f t="shared" si="5"/>
        <v>62952</v>
      </c>
      <c r="T37" s="14">
        <f t="shared" si="6"/>
        <v>432473</v>
      </c>
    </row>
    <row r="38" spans="1:20" ht="14.25" x14ac:dyDescent="0.2">
      <c r="A38" s="105"/>
      <c r="B38" s="102"/>
      <c r="C38" s="103"/>
      <c r="D38" s="104"/>
      <c r="E38" s="10" t="s">
        <v>13</v>
      </c>
      <c r="F38" s="13">
        <v>0</v>
      </c>
      <c r="G38" s="13">
        <v>0</v>
      </c>
      <c r="H38" s="12">
        <v>0</v>
      </c>
      <c r="I38" s="13">
        <v>0</v>
      </c>
      <c r="J38" s="13">
        <v>0</v>
      </c>
      <c r="K38" s="12">
        <v>0</v>
      </c>
      <c r="L38" s="13">
        <v>0</v>
      </c>
      <c r="M38" s="13">
        <v>0</v>
      </c>
      <c r="N38" s="12">
        <v>0</v>
      </c>
      <c r="O38" s="13">
        <v>0</v>
      </c>
      <c r="P38" s="13">
        <v>0</v>
      </c>
      <c r="Q38" s="12">
        <v>0</v>
      </c>
      <c r="R38" s="13">
        <f t="shared" si="5"/>
        <v>0</v>
      </c>
      <c r="S38" s="13">
        <f t="shared" si="5"/>
        <v>0</v>
      </c>
      <c r="T38" s="14">
        <f t="shared" si="6"/>
        <v>0</v>
      </c>
    </row>
    <row r="39" spans="1:20" ht="14.25" x14ac:dyDescent="0.2">
      <c r="A39" s="105"/>
      <c r="B39" s="102"/>
      <c r="C39" s="103"/>
      <c r="D39" s="104"/>
      <c r="E39" s="10" t="s">
        <v>16</v>
      </c>
      <c r="F39" s="13">
        <v>3483</v>
      </c>
      <c r="G39" s="13">
        <v>1462</v>
      </c>
      <c r="H39" s="12">
        <v>4945</v>
      </c>
      <c r="I39" s="13">
        <v>2027</v>
      </c>
      <c r="J39" s="13">
        <v>332</v>
      </c>
      <c r="K39" s="12">
        <v>2359</v>
      </c>
      <c r="L39" s="13">
        <v>0</v>
      </c>
      <c r="M39" s="13">
        <v>0</v>
      </c>
      <c r="N39" s="12">
        <v>0</v>
      </c>
      <c r="O39" s="13">
        <v>97</v>
      </c>
      <c r="P39" s="13">
        <v>22</v>
      </c>
      <c r="Q39" s="12">
        <v>119</v>
      </c>
      <c r="R39" s="13">
        <f t="shared" si="5"/>
        <v>5607</v>
      </c>
      <c r="S39" s="13">
        <f t="shared" si="5"/>
        <v>1816</v>
      </c>
      <c r="T39" s="14">
        <f t="shared" si="6"/>
        <v>7423</v>
      </c>
    </row>
    <row r="40" spans="1:20" ht="14.25" x14ac:dyDescent="0.2">
      <c r="A40" s="105"/>
      <c r="B40" s="102"/>
      <c r="C40" s="103"/>
      <c r="D40" s="104"/>
      <c r="E40" s="10" t="s">
        <v>15</v>
      </c>
      <c r="F40" s="13">
        <v>3366</v>
      </c>
      <c r="G40" s="13">
        <v>6894</v>
      </c>
      <c r="H40" s="12">
        <v>10260</v>
      </c>
      <c r="I40" s="13">
        <v>0</v>
      </c>
      <c r="J40" s="13">
        <v>0</v>
      </c>
      <c r="K40" s="12">
        <v>0</v>
      </c>
      <c r="L40" s="13">
        <v>0</v>
      </c>
      <c r="M40" s="13">
        <v>0</v>
      </c>
      <c r="N40" s="12">
        <v>0</v>
      </c>
      <c r="O40" s="13">
        <v>363</v>
      </c>
      <c r="P40" s="13">
        <v>198</v>
      </c>
      <c r="Q40" s="12">
        <v>561</v>
      </c>
      <c r="R40" s="13">
        <f t="shared" si="5"/>
        <v>3729</v>
      </c>
      <c r="S40" s="13">
        <f t="shared" si="5"/>
        <v>7092</v>
      </c>
      <c r="T40" s="14">
        <f t="shared" si="6"/>
        <v>10821</v>
      </c>
    </row>
    <row r="41" spans="1:20" ht="14.25" x14ac:dyDescent="0.2">
      <c r="A41" s="105"/>
      <c r="B41" s="102"/>
      <c r="C41" s="103"/>
      <c r="D41" s="104"/>
      <c r="E41" s="10" t="s">
        <v>14</v>
      </c>
      <c r="F41" s="13">
        <v>0</v>
      </c>
      <c r="G41" s="13">
        <v>0</v>
      </c>
      <c r="H41" s="12">
        <v>0</v>
      </c>
      <c r="I41" s="13">
        <v>0</v>
      </c>
      <c r="J41" s="13">
        <v>0</v>
      </c>
      <c r="K41" s="12">
        <v>0</v>
      </c>
      <c r="L41" s="13">
        <v>0</v>
      </c>
      <c r="M41" s="13">
        <v>0</v>
      </c>
      <c r="N41" s="12">
        <v>0</v>
      </c>
      <c r="O41" s="13">
        <v>0</v>
      </c>
      <c r="P41" s="13">
        <v>0</v>
      </c>
      <c r="Q41" s="12">
        <v>0</v>
      </c>
      <c r="R41" s="13">
        <f t="shared" si="5"/>
        <v>0</v>
      </c>
      <c r="S41" s="13">
        <f t="shared" si="5"/>
        <v>0</v>
      </c>
      <c r="T41" s="14">
        <f t="shared" si="6"/>
        <v>0</v>
      </c>
    </row>
    <row r="42" spans="1:20" ht="14.25" x14ac:dyDescent="0.2">
      <c r="A42" s="105"/>
      <c r="B42" s="102"/>
      <c r="C42" s="103"/>
      <c r="D42" s="104"/>
      <c r="E42" s="10" t="s">
        <v>5</v>
      </c>
      <c r="F42" s="13">
        <v>598514</v>
      </c>
      <c r="G42" s="13">
        <v>181846</v>
      </c>
      <c r="H42" s="12">
        <v>780360</v>
      </c>
      <c r="I42" s="13">
        <v>353737</v>
      </c>
      <c r="J42" s="13">
        <v>162335</v>
      </c>
      <c r="K42" s="12">
        <v>516072</v>
      </c>
      <c r="L42" s="13">
        <v>653449</v>
      </c>
      <c r="M42" s="13">
        <v>888860</v>
      </c>
      <c r="N42" s="12">
        <v>1542309</v>
      </c>
      <c r="O42" s="13">
        <v>2379072</v>
      </c>
      <c r="P42" s="13">
        <v>3632121</v>
      </c>
      <c r="Q42" s="12">
        <v>6011193</v>
      </c>
      <c r="R42" s="13">
        <f t="shared" si="5"/>
        <v>3984772</v>
      </c>
      <c r="S42" s="13">
        <f t="shared" si="5"/>
        <v>4865162</v>
      </c>
      <c r="T42" s="14">
        <f t="shared" si="6"/>
        <v>8849934</v>
      </c>
    </row>
    <row r="43" spans="1:20" ht="14.25" x14ac:dyDescent="0.2">
      <c r="A43" s="105"/>
      <c r="B43" s="102"/>
      <c r="C43" s="103"/>
      <c r="D43" s="104"/>
      <c r="E43" s="10" t="s">
        <v>33</v>
      </c>
      <c r="F43" s="13">
        <v>317855</v>
      </c>
      <c r="G43" s="13">
        <v>338621</v>
      </c>
      <c r="H43" s="12">
        <v>656476</v>
      </c>
      <c r="I43" s="13">
        <v>38907</v>
      </c>
      <c r="J43" s="13">
        <v>18231</v>
      </c>
      <c r="K43" s="12">
        <v>57138</v>
      </c>
      <c r="L43" s="13">
        <v>1851</v>
      </c>
      <c r="M43" s="13">
        <v>257</v>
      </c>
      <c r="N43" s="12">
        <v>2108</v>
      </c>
      <c r="O43" s="13">
        <v>46223</v>
      </c>
      <c r="P43" s="13">
        <v>21188</v>
      </c>
      <c r="Q43" s="12">
        <v>67411</v>
      </c>
      <c r="R43" s="13">
        <f t="shared" si="5"/>
        <v>404836</v>
      </c>
      <c r="S43" s="13">
        <f t="shared" si="5"/>
        <v>378297</v>
      </c>
      <c r="T43" s="14">
        <f t="shared" si="6"/>
        <v>783133</v>
      </c>
    </row>
    <row r="44" spans="1:20" ht="14.25" x14ac:dyDescent="0.2">
      <c r="A44" s="105"/>
      <c r="B44" s="102"/>
      <c r="C44" s="103"/>
      <c r="D44" s="104"/>
      <c r="E44" s="10" t="s">
        <v>34</v>
      </c>
      <c r="F44" s="13">
        <v>322656</v>
      </c>
      <c r="G44" s="13">
        <v>1046192</v>
      </c>
      <c r="H44" s="12">
        <v>1368848</v>
      </c>
      <c r="I44" s="13">
        <v>32142</v>
      </c>
      <c r="J44" s="13">
        <v>8004</v>
      </c>
      <c r="K44" s="12">
        <v>40146</v>
      </c>
      <c r="L44" s="13">
        <v>14725</v>
      </c>
      <c r="M44" s="13">
        <v>43242</v>
      </c>
      <c r="N44" s="12">
        <v>57967</v>
      </c>
      <c r="O44" s="13">
        <v>176711</v>
      </c>
      <c r="P44" s="13">
        <v>215267</v>
      </c>
      <c r="Q44" s="12">
        <v>391978</v>
      </c>
      <c r="R44" s="13">
        <f t="shared" si="5"/>
        <v>546234</v>
      </c>
      <c r="S44" s="13">
        <f t="shared" si="5"/>
        <v>1312705</v>
      </c>
      <c r="T44" s="14">
        <f t="shared" si="6"/>
        <v>1858939</v>
      </c>
    </row>
    <row r="45" spans="1:20" ht="14.25" x14ac:dyDescent="0.2">
      <c r="A45" s="105"/>
      <c r="B45" s="102"/>
      <c r="C45" s="103"/>
      <c r="D45" s="104"/>
      <c r="E45" s="10" t="s">
        <v>4</v>
      </c>
      <c r="F45" s="13">
        <v>13709</v>
      </c>
      <c r="G45" s="13">
        <v>18026</v>
      </c>
      <c r="H45" s="12">
        <v>31735</v>
      </c>
      <c r="I45" s="13">
        <v>22459</v>
      </c>
      <c r="J45" s="13">
        <v>22958</v>
      </c>
      <c r="K45" s="12">
        <v>45417</v>
      </c>
      <c r="L45" s="13">
        <v>96230</v>
      </c>
      <c r="M45" s="13">
        <v>61731</v>
      </c>
      <c r="N45" s="12">
        <v>157961</v>
      </c>
      <c r="O45" s="13">
        <v>413297</v>
      </c>
      <c r="P45" s="13">
        <v>489821</v>
      </c>
      <c r="Q45" s="12">
        <v>903118</v>
      </c>
      <c r="R45" s="13">
        <f t="shared" si="5"/>
        <v>545695</v>
      </c>
      <c r="S45" s="13">
        <f t="shared" si="5"/>
        <v>592536</v>
      </c>
      <c r="T45" s="14">
        <f t="shared" si="6"/>
        <v>1138231</v>
      </c>
    </row>
    <row r="46" spans="1:20" ht="14.25" x14ac:dyDescent="0.2">
      <c r="A46" s="105"/>
      <c r="B46" s="102"/>
      <c r="C46" s="103"/>
      <c r="D46" s="104"/>
      <c r="E46" s="10" t="s">
        <v>35</v>
      </c>
      <c r="F46" s="13">
        <v>18811</v>
      </c>
      <c r="G46" s="13">
        <v>121886</v>
      </c>
      <c r="H46" s="12">
        <v>140697</v>
      </c>
      <c r="I46" s="13">
        <v>524</v>
      </c>
      <c r="J46" s="13">
        <v>260</v>
      </c>
      <c r="K46" s="12">
        <v>784</v>
      </c>
      <c r="L46" s="13">
        <v>5484</v>
      </c>
      <c r="M46" s="13">
        <v>3339</v>
      </c>
      <c r="N46" s="12">
        <v>8823</v>
      </c>
      <c r="O46" s="13">
        <v>26841</v>
      </c>
      <c r="P46" s="13">
        <v>21305</v>
      </c>
      <c r="Q46" s="12">
        <v>48146</v>
      </c>
      <c r="R46" s="13">
        <f t="shared" si="5"/>
        <v>51660</v>
      </c>
      <c r="S46" s="13">
        <f t="shared" si="5"/>
        <v>146790</v>
      </c>
      <c r="T46" s="14">
        <f t="shared" si="6"/>
        <v>198450</v>
      </c>
    </row>
    <row r="47" spans="1:20" ht="14.25" x14ac:dyDescent="0.2">
      <c r="A47" s="105"/>
      <c r="B47" s="102"/>
      <c r="C47" s="103"/>
      <c r="D47" s="104"/>
      <c r="E47" s="10" t="s">
        <v>36</v>
      </c>
      <c r="F47" s="13">
        <v>7255</v>
      </c>
      <c r="G47" s="13">
        <v>2039</v>
      </c>
      <c r="H47" s="12">
        <v>9294</v>
      </c>
      <c r="I47" s="13">
        <v>0</v>
      </c>
      <c r="J47" s="13">
        <v>0</v>
      </c>
      <c r="K47" s="12">
        <v>0</v>
      </c>
      <c r="L47" s="13">
        <v>0</v>
      </c>
      <c r="M47" s="13">
        <v>0</v>
      </c>
      <c r="N47" s="12">
        <v>0</v>
      </c>
      <c r="O47" s="13">
        <v>3721</v>
      </c>
      <c r="P47" s="13">
        <v>4495</v>
      </c>
      <c r="Q47" s="12">
        <v>8216</v>
      </c>
      <c r="R47" s="13">
        <f t="shared" si="5"/>
        <v>10976</v>
      </c>
      <c r="S47" s="13">
        <f t="shared" si="5"/>
        <v>6534</v>
      </c>
      <c r="T47" s="14">
        <f t="shared" si="6"/>
        <v>17510</v>
      </c>
    </row>
    <row r="48" spans="1:20" ht="14.25" x14ac:dyDescent="0.2">
      <c r="A48" s="105"/>
      <c r="B48" s="102"/>
      <c r="C48" s="103"/>
      <c r="D48" s="104"/>
      <c r="E48" s="10" t="s">
        <v>2</v>
      </c>
      <c r="F48" s="13">
        <v>144594</v>
      </c>
      <c r="G48" s="13">
        <v>8655</v>
      </c>
      <c r="H48" s="12">
        <v>153249</v>
      </c>
      <c r="I48" s="13">
        <v>11202</v>
      </c>
      <c r="J48" s="13">
        <v>470</v>
      </c>
      <c r="K48" s="12">
        <v>11672</v>
      </c>
      <c r="L48" s="13">
        <v>94979</v>
      </c>
      <c r="M48" s="13">
        <v>13666</v>
      </c>
      <c r="N48" s="12">
        <v>108645</v>
      </c>
      <c r="O48" s="13">
        <v>189890</v>
      </c>
      <c r="P48" s="13">
        <v>76687</v>
      </c>
      <c r="Q48" s="12">
        <v>266577</v>
      </c>
      <c r="R48" s="13">
        <f t="shared" si="5"/>
        <v>440665</v>
      </c>
      <c r="S48" s="13">
        <f t="shared" si="5"/>
        <v>99478</v>
      </c>
      <c r="T48" s="14">
        <f t="shared" si="6"/>
        <v>540143</v>
      </c>
    </row>
    <row r="49" spans="1:30" ht="14.25" x14ac:dyDescent="0.2">
      <c r="A49" s="105"/>
      <c r="B49" s="102"/>
      <c r="C49" s="103"/>
      <c r="D49" s="104"/>
      <c r="E49" s="10" t="s">
        <v>1</v>
      </c>
      <c r="F49" s="13">
        <v>300628</v>
      </c>
      <c r="G49" s="13">
        <v>35198</v>
      </c>
      <c r="H49" s="12">
        <v>335826</v>
      </c>
      <c r="I49" s="13">
        <v>22154</v>
      </c>
      <c r="J49" s="13">
        <v>1324</v>
      </c>
      <c r="K49" s="12">
        <v>23478</v>
      </c>
      <c r="L49" s="13">
        <v>10513</v>
      </c>
      <c r="M49" s="13">
        <v>1377</v>
      </c>
      <c r="N49" s="12">
        <v>11890</v>
      </c>
      <c r="O49" s="13">
        <v>38733</v>
      </c>
      <c r="P49" s="13">
        <v>2160</v>
      </c>
      <c r="Q49" s="12">
        <v>40893</v>
      </c>
      <c r="R49" s="13">
        <f t="shared" si="5"/>
        <v>372028</v>
      </c>
      <c r="S49" s="13">
        <f t="shared" si="5"/>
        <v>40059</v>
      </c>
      <c r="T49" s="14">
        <f t="shared" si="6"/>
        <v>412087</v>
      </c>
    </row>
    <row r="50" spans="1:30" ht="14.25" x14ac:dyDescent="0.2">
      <c r="A50" s="105"/>
      <c r="B50" s="102"/>
      <c r="C50" s="103"/>
      <c r="D50" s="104"/>
      <c r="E50" s="10" t="s">
        <v>7</v>
      </c>
      <c r="F50" s="13">
        <v>321225</v>
      </c>
      <c r="G50" s="13">
        <v>36586</v>
      </c>
      <c r="H50" s="12">
        <v>357811</v>
      </c>
      <c r="I50" s="13">
        <v>13732</v>
      </c>
      <c r="J50" s="13">
        <v>2633</v>
      </c>
      <c r="K50" s="12">
        <v>16365</v>
      </c>
      <c r="L50" s="13">
        <v>2401</v>
      </c>
      <c r="M50" s="13">
        <v>357</v>
      </c>
      <c r="N50" s="12">
        <v>2758</v>
      </c>
      <c r="O50" s="13">
        <v>3924</v>
      </c>
      <c r="P50" s="13">
        <v>635</v>
      </c>
      <c r="Q50" s="12">
        <v>4559</v>
      </c>
      <c r="R50" s="13">
        <f t="shared" si="5"/>
        <v>341282</v>
      </c>
      <c r="S50" s="13">
        <f t="shared" si="5"/>
        <v>40211</v>
      </c>
      <c r="T50" s="14">
        <f t="shared" si="6"/>
        <v>381493</v>
      </c>
    </row>
    <row r="51" spans="1:30" ht="14.25" x14ac:dyDescent="0.2">
      <c r="A51" s="106"/>
      <c r="B51" s="107"/>
      <c r="C51" s="108"/>
      <c r="D51" s="109"/>
      <c r="E51" s="10" t="s">
        <v>38</v>
      </c>
      <c r="F51" s="13">
        <v>796530</v>
      </c>
      <c r="G51" s="13">
        <v>66284</v>
      </c>
      <c r="H51" s="12">
        <v>862814</v>
      </c>
      <c r="I51" s="13">
        <v>18862</v>
      </c>
      <c r="J51" s="13">
        <v>2839</v>
      </c>
      <c r="K51" s="12">
        <v>21701</v>
      </c>
      <c r="L51" s="13">
        <v>1527</v>
      </c>
      <c r="M51" s="13">
        <v>606</v>
      </c>
      <c r="N51" s="12">
        <v>2133</v>
      </c>
      <c r="O51" s="13">
        <v>37455</v>
      </c>
      <c r="P51" s="13">
        <v>10736</v>
      </c>
      <c r="Q51" s="12">
        <v>48191</v>
      </c>
      <c r="R51" s="13">
        <f t="shared" si="5"/>
        <v>854374</v>
      </c>
      <c r="S51" s="13">
        <f t="shared" si="5"/>
        <v>80465</v>
      </c>
      <c r="T51" s="14">
        <f t="shared" si="6"/>
        <v>934839</v>
      </c>
    </row>
    <row r="52" spans="1:30" ht="15" thickBot="1" x14ac:dyDescent="0.25">
      <c r="A52" s="105"/>
      <c r="B52" s="102"/>
      <c r="C52" s="103"/>
      <c r="D52" s="104"/>
      <c r="E52" s="10" t="s">
        <v>37</v>
      </c>
      <c r="F52" s="15">
        <v>319698</v>
      </c>
      <c r="G52" s="15">
        <v>121962</v>
      </c>
      <c r="H52" s="12">
        <v>441660</v>
      </c>
      <c r="I52" s="15">
        <v>19226</v>
      </c>
      <c r="J52" s="15">
        <v>3415</v>
      </c>
      <c r="K52" s="12">
        <v>22641</v>
      </c>
      <c r="L52" s="15">
        <v>78455</v>
      </c>
      <c r="M52" s="15">
        <v>53518</v>
      </c>
      <c r="N52" s="12">
        <v>131973</v>
      </c>
      <c r="O52" s="15">
        <v>612046</v>
      </c>
      <c r="P52" s="15">
        <v>119671</v>
      </c>
      <c r="Q52" s="12">
        <v>731717</v>
      </c>
      <c r="R52" s="15">
        <f t="shared" si="5"/>
        <v>1029425</v>
      </c>
      <c r="S52" s="15">
        <f t="shared" si="5"/>
        <v>298566</v>
      </c>
      <c r="T52" s="16">
        <f t="shared" si="6"/>
        <v>1327991</v>
      </c>
    </row>
    <row r="53" spans="1:30" ht="15" thickBot="1" x14ac:dyDescent="0.25">
      <c r="A53" s="105"/>
      <c r="B53" s="102"/>
      <c r="C53" s="103"/>
      <c r="D53" s="104"/>
      <c r="E53" s="17" t="s">
        <v>39</v>
      </c>
      <c r="F53" s="18">
        <f>SUM(F36:F52)</f>
        <v>3409080</v>
      </c>
      <c r="G53" s="19">
        <f t="shared" ref="G53:T53" si="7">SUM(G36:G52)</f>
        <v>2512733</v>
      </c>
      <c r="H53" s="20">
        <f t="shared" si="7"/>
        <v>5921813</v>
      </c>
      <c r="I53" s="18">
        <f t="shared" si="7"/>
        <v>550293</v>
      </c>
      <c r="J53" s="19">
        <f t="shared" si="7"/>
        <v>244759</v>
      </c>
      <c r="K53" s="20">
        <f t="shared" si="7"/>
        <v>795052</v>
      </c>
      <c r="L53" s="18">
        <f t="shared" si="7"/>
        <v>994186</v>
      </c>
      <c r="M53" s="19">
        <f t="shared" si="7"/>
        <v>1091421</v>
      </c>
      <c r="N53" s="20">
        <f t="shared" si="7"/>
        <v>2085607</v>
      </c>
      <c r="O53" s="18">
        <f t="shared" si="7"/>
        <v>4034968</v>
      </c>
      <c r="P53" s="19">
        <f t="shared" si="7"/>
        <v>4680479</v>
      </c>
      <c r="Q53" s="20">
        <f t="shared" si="7"/>
        <v>8715447</v>
      </c>
      <c r="R53" s="18">
        <f t="shared" si="7"/>
        <v>8988527</v>
      </c>
      <c r="S53" s="19">
        <f t="shared" si="7"/>
        <v>8529392</v>
      </c>
      <c r="T53" s="20">
        <f t="shared" si="7"/>
        <v>17517919</v>
      </c>
    </row>
    <row r="54" spans="1:30" x14ac:dyDescent="0.2">
      <c r="E54" s="5" t="s">
        <v>70</v>
      </c>
    </row>
    <row r="55" spans="1:30" x14ac:dyDescent="0.2">
      <c r="E55" s="5"/>
    </row>
    <row r="56" spans="1:30" x14ac:dyDescent="0.2">
      <c r="E56" s="5"/>
    </row>
    <row r="57" spans="1:30" ht="12.75" customHeight="1" x14ac:dyDescent="0.2"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</row>
    <row r="58" spans="1:30" ht="13.5" thickBot="1" x14ac:dyDescent="0.25"/>
    <row r="59" spans="1:30" ht="42" customHeight="1" thickBot="1" x14ac:dyDescent="0.3">
      <c r="C59" s="96"/>
      <c r="D59" s="97"/>
      <c r="E59" s="150" t="s">
        <v>86</v>
      </c>
      <c r="F59" s="151"/>
      <c r="G59" s="151"/>
      <c r="H59" s="151"/>
      <c r="I59" s="151"/>
      <c r="J59" s="151"/>
      <c r="K59" s="151"/>
      <c r="L59" s="151"/>
      <c r="M59" s="152"/>
      <c r="N59" s="152"/>
      <c r="O59" s="152"/>
      <c r="P59" s="152"/>
      <c r="Q59" s="152"/>
      <c r="R59" s="152"/>
      <c r="S59" s="152"/>
      <c r="T59" s="170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8.75" thickBot="1" x14ac:dyDescent="0.3">
      <c r="C60" s="97"/>
      <c r="D60" s="97"/>
      <c r="E60" s="2"/>
      <c r="F60" s="2"/>
      <c r="G60" s="2"/>
      <c r="H60" s="2"/>
      <c r="I60" s="2"/>
      <c r="J60" s="2"/>
      <c r="K60" s="2"/>
      <c r="L60" s="2"/>
      <c r="M60" s="3"/>
      <c r="N60" s="3"/>
      <c r="O60" s="3"/>
      <c r="P60" s="3"/>
      <c r="Q60" s="3"/>
      <c r="R60" s="3"/>
      <c r="S60" s="3"/>
      <c r="T60" s="3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27.75" customHeight="1" x14ac:dyDescent="0.2">
      <c r="D61" s="98"/>
      <c r="E61" s="131" t="s">
        <v>21</v>
      </c>
      <c r="F61" s="134" t="s">
        <v>26</v>
      </c>
      <c r="G61" s="135"/>
      <c r="H61" s="147"/>
      <c r="I61" s="134" t="s">
        <v>27</v>
      </c>
      <c r="J61" s="135"/>
      <c r="K61" s="147"/>
      <c r="L61" s="134" t="s">
        <v>28</v>
      </c>
      <c r="M61" s="135"/>
      <c r="N61" s="147"/>
      <c r="O61" s="134" t="s">
        <v>29</v>
      </c>
      <c r="P61" s="135"/>
      <c r="Q61" s="147"/>
      <c r="R61" s="134" t="s">
        <v>30</v>
      </c>
      <c r="S61" s="135"/>
      <c r="T61" s="147"/>
    </row>
    <row r="62" spans="1:30" x14ac:dyDescent="0.2">
      <c r="D62" s="99"/>
      <c r="E62" s="132"/>
      <c r="F62" s="136"/>
      <c r="G62" s="137"/>
      <c r="H62" s="148"/>
      <c r="I62" s="136"/>
      <c r="J62" s="137"/>
      <c r="K62" s="148"/>
      <c r="L62" s="136"/>
      <c r="M62" s="137"/>
      <c r="N62" s="148"/>
      <c r="O62" s="136"/>
      <c r="P62" s="137"/>
      <c r="Q62" s="148"/>
      <c r="R62" s="136"/>
      <c r="S62" s="137"/>
      <c r="T62" s="148"/>
    </row>
    <row r="63" spans="1:30" ht="13.5" thickBot="1" x14ac:dyDescent="0.25">
      <c r="D63" s="99"/>
      <c r="E63" s="133"/>
      <c r="F63" s="8" t="s">
        <v>31</v>
      </c>
      <c r="G63" s="9" t="s">
        <v>23</v>
      </c>
      <c r="H63" s="7" t="s">
        <v>32</v>
      </c>
      <c r="I63" s="8" t="s">
        <v>31</v>
      </c>
      <c r="J63" s="9" t="s">
        <v>23</v>
      </c>
      <c r="K63" s="7" t="s">
        <v>32</v>
      </c>
      <c r="L63" s="8" t="s">
        <v>31</v>
      </c>
      <c r="M63" s="9" t="s">
        <v>23</v>
      </c>
      <c r="N63" s="7" t="s">
        <v>32</v>
      </c>
      <c r="O63" s="8" t="s">
        <v>31</v>
      </c>
      <c r="P63" s="9" t="s">
        <v>23</v>
      </c>
      <c r="Q63" s="7" t="s">
        <v>32</v>
      </c>
      <c r="R63" s="8" t="s">
        <v>31</v>
      </c>
      <c r="S63" s="9" t="s">
        <v>23</v>
      </c>
      <c r="T63" s="7" t="s">
        <v>32</v>
      </c>
    </row>
    <row r="64" spans="1:30" ht="13.5" thickBot="1" x14ac:dyDescent="0.25">
      <c r="D64" s="100"/>
      <c r="E64" s="10" t="s">
        <v>11</v>
      </c>
      <c r="F64" s="11">
        <v>2091</v>
      </c>
      <c r="G64" s="11">
        <v>3310</v>
      </c>
      <c r="H64" s="12">
        <v>5401</v>
      </c>
      <c r="I64" s="11">
        <v>1405</v>
      </c>
      <c r="J64" s="11">
        <v>936</v>
      </c>
      <c r="K64" s="12">
        <v>2341</v>
      </c>
      <c r="L64" s="11">
        <v>656</v>
      </c>
      <c r="M64" s="11">
        <v>431</v>
      </c>
      <c r="N64" s="12">
        <v>1087</v>
      </c>
      <c r="O64" s="11">
        <v>1920</v>
      </c>
      <c r="P64" s="11">
        <v>5199</v>
      </c>
      <c r="Q64" s="12">
        <v>7119</v>
      </c>
      <c r="R64" s="11">
        <f t="shared" ref="R64:S80" si="8">F64+I64+L64+O64</f>
        <v>6072</v>
      </c>
      <c r="S64" s="11">
        <f t="shared" si="8"/>
        <v>9876</v>
      </c>
      <c r="T64" s="12">
        <f t="shared" ref="T64:T80" si="9">R64+S64</f>
        <v>15948</v>
      </c>
    </row>
    <row r="65" spans="1:20" ht="14.25" x14ac:dyDescent="0.2">
      <c r="A65" s="101"/>
      <c r="B65" s="102"/>
      <c r="C65" s="103"/>
      <c r="D65" s="104"/>
      <c r="E65" s="10" t="s">
        <v>10</v>
      </c>
      <c r="F65" s="13">
        <v>3535</v>
      </c>
      <c r="G65" s="13">
        <v>367</v>
      </c>
      <c r="H65" s="12">
        <v>3902</v>
      </c>
      <c r="I65" s="13">
        <v>477</v>
      </c>
      <c r="J65" s="13">
        <v>167</v>
      </c>
      <c r="K65" s="12">
        <v>644</v>
      </c>
      <c r="L65" s="13">
        <v>516</v>
      </c>
      <c r="M65" s="13">
        <v>122</v>
      </c>
      <c r="N65" s="12">
        <v>638</v>
      </c>
      <c r="O65" s="13">
        <v>1621</v>
      </c>
      <c r="P65" s="13">
        <v>229</v>
      </c>
      <c r="Q65" s="12">
        <v>1850</v>
      </c>
      <c r="R65" s="13">
        <f t="shared" si="8"/>
        <v>6149</v>
      </c>
      <c r="S65" s="13">
        <f t="shared" si="8"/>
        <v>885</v>
      </c>
      <c r="T65" s="14">
        <f t="shared" si="9"/>
        <v>7034</v>
      </c>
    </row>
    <row r="66" spans="1:20" ht="14.25" x14ac:dyDescent="0.2">
      <c r="A66" s="105"/>
      <c r="B66" s="102"/>
      <c r="C66" s="103"/>
      <c r="D66" s="104"/>
      <c r="E66" s="10" t="s">
        <v>13</v>
      </c>
      <c r="F66" s="13">
        <v>126</v>
      </c>
      <c r="G66" s="13">
        <v>57</v>
      </c>
      <c r="H66" s="12">
        <v>183</v>
      </c>
      <c r="I66" s="13">
        <v>0</v>
      </c>
      <c r="J66" s="13">
        <v>0</v>
      </c>
      <c r="K66" s="12">
        <v>0</v>
      </c>
      <c r="L66" s="13">
        <v>0</v>
      </c>
      <c r="M66" s="13">
        <v>0</v>
      </c>
      <c r="N66" s="12">
        <v>0</v>
      </c>
      <c r="O66" s="13">
        <v>315</v>
      </c>
      <c r="P66" s="13">
        <v>39</v>
      </c>
      <c r="Q66" s="12">
        <v>354</v>
      </c>
      <c r="R66" s="13">
        <f t="shared" si="8"/>
        <v>441</v>
      </c>
      <c r="S66" s="13">
        <f t="shared" si="8"/>
        <v>96</v>
      </c>
      <c r="T66" s="14">
        <f t="shared" si="9"/>
        <v>537</v>
      </c>
    </row>
    <row r="67" spans="1:20" ht="14.25" x14ac:dyDescent="0.2">
      <c r="A67" s="105"/>
      <c r="B67" s="102"/>
      <c r="C67" s="103"/>
      <c r="D67" s="104"/>
      <c r="E67" s="10" t="s">
        <v>16</v>
      </c>
      <c r="F67" s="13">
        <v>856</v>
      </c>
      <c r="G67" s="13">
        <v>293</v>
      </c>
      <c r="H67" s="12">
        <v>1149</v>
      </c>
      <c r="I67" s="13">
        <v>1739</v>
      </c>
      <c r="J67" s="13">
        <v>658</v>
      </c>
      <c r="K67" s="12">
        <v>2397</v>
      </c>
      <c r="L67" s="13">
        <v>5</v>
      </c>
      <c r="M67" s="13">
        <v>3</v>
      </c>
      <c r="N67" s="12">
        <v>8</v>
      </c>
      <c r="O67" s="13">
        <v>86</v>
      </c>
      <c r="P67" s="13">
        <v>31</v>
      </c>
      <c r="Q67" s="12">
        <v>117</v>
      </c>
      <c r="R67" s="13">
        <f t="shared" si="8"/>
        <v>2686</v>
      </c>
      <c r="S67" s="13">
        <f t="shared" si="8"/>
        <v>985</v>
      </c>
      <c r="T67" s="14">
        <f t="shared" si="9"/>
        <v>3671</v>
      </c>
    </row>
    <row r="68" spans="1:20" ht="14.25" x14ac:dyDescent="0.2">
      <c r="A68" s="105"/>
      <c r="B68" s="102"/>
      <c r="C68" s="103"/>
      <c r="D68" s="104"/>
      <c r="E68" s="10" t="s">
        <v>15</v>
      </c>
      <c r="F68" s="13">
        <v>3315</v>
      </c>
      <c r="G68" s="13">
        <v>3341</v>
      </c>
      <c r="H68" s="12">
        <v>6656</v>
      </c>
      <c r="I68" s="13">
        <v>2</v>
      </c>
      <c r="J68" s="13">
        <v>6</v>
      </c>
      <c r="K68" s="12">
        <v>8</v>
      </c>
      <c r="L68" s="13">
        <v>74</v>
      </c>
      <c r="M68" s="13">
        <v>1</v>
      </c>
      <c r="N68" s="12">
        <v>75</v>
      </c>
      <c r="O68" s="13">
        <v>524</v>
      </c>
      <c r="P68" s="13">
        <v>483</v>
      </c>
      <c r="Q68" s="12">
        <v>1007</v>
      </c>
      <c r="R68" s="13">
        <f t="shared" si="8"/>
        <v>3915</v>
      </c>
      <c r="S68" s="13">
        <f t="shared" si="8"/>
        <v>3831</v>
      </c>
      <c r="T68" s="14">
        <f t="shared" si="9"/>
        <v>7746</v>
      </c>
    </row>
    <row r="69" spans="1:20" ht="14.25" x14ac:dyDescent="0.2">
      <c r="A69" s="105"/>
      <c r="B69" s="102"/>
      <c r="C69" s="103"/>
      <c r="D69" s="104"/>
      <c r="E69" s="10" t="s">
        <v>14</v>
      </c>
      <c r="F69" s="13">
        <v>0</v>
      </c>
      <c r="G69" s="13">
        <v>0</v>
      </c>
      <c r="H69" s="12">
        <v>0</v>
      </c>
      <c r="I69" s="13">
        <v>22</v>
      </c>
      <c r="J69" s="13">
        <v>72</v>
      </c>
      <c r="K69" s="12">
        <v>94</v>
      </c>
      <c r="L69" s="13">
        <v>25</v>
      </c>
      <c r="M69" s="13">
        <v>3</v>
      </c>
      <c r="N69" s="12">
        <v>28</v>
      </c>
      <c r="O69" s="13">
        <v>0</v>
      </c>
      <c r="P69" s="13">
        <v>0</v>
      </c>
      <c r="Q69" s="12">
        <v>0</v>
      </c>
      <c r="R69" s="13">
        <f t="shared" si="8"/>
        <v>47</v>
      </c>
      <c r="S69" s="13">
        <f t="shared" si="8"/>
        <v>75</v>
      </c>
      <c r="T69" s="14">
        <f t="shared" si="9"/>
        <v>122</v>
      </c>
    </row>
    <row r="70" spans="1:20" ht="14.25" x14ac:dyDescent="0.2">
      <c r="A70" s="105"/>
      <c r="B70" s="102"/>
      <c r="C70" s="103"/>
      <c r="D70" s="104"/>
      <c r="E70" s="10" t="s">
        <v>5</v>
      </c>
      <c r="F70" s="13">
        <v>3005</v>
      </c>
      <c r="G70" s="13">
        <v>264</v>
      </c>
      <c r="H70" s="12">
        <v>3269</v>
      </c>
      <c r="I70" s="13">
        <v>4581</v>
      </c>
      <c r="J70" s="13">
        <v>595</v>
      </c>
      <c r="K70" s="12">
        <v>5176</v>
      </c>
      <c r="L70" s="13">
        <v>892</v>
      </c>
      <c r="M70" s="13">
        <v>179</v>
      </c>
      <c r="N70" s="12">
        <v>1071</v>
      </c>
      <c r="O70" s="13">
        <v>2287</v>
      </c>
      <c r="P70" s="13">
        <v>688</v>
      </c>
      <c r="Q70" s="12">
        <v>2975</v>
      </c>
      <c r="R70" s="13">
        <f t="shared" si="8"/>
        <v>10765</v>
      </c>
      <c r="S70" s="13">
        <f t="shared" si="8"/>
        <v>1726</v>
      </c>
      <c r="T70" s="14">
        <f t="shared" si="9"/>
        <v>12491</v>
      </c>
    </row>
    <row r="71" spans="1:20" ht="14.25" x14ac:dyDescent="0.2">
      <c r="A71" s="105"/>
      <c r="B71" s="102"/>
      <c r="C71" s="103"/>
      <c r="D71" s="104"/>
      <c r="E71" s="10" t="s">
        <v>33</v>
      </c>
      <c r="F71" s="13">
        <v>33402</v>
      </c>
      <c r="G71" s="13">
        <v>2650</v>
      </c>
      <c r="H71" s="12">
        <v>36052</v>
      </c>
      <c r="I71" s="13">
        <v>3409</v>
      </c>
      <c r="J71" s="13">
        <v>788</v>
      </c>
      <c r="K71" s="12">
        <v>4197</v>
      </c>
      <c r="L71" s="13">
        <v>234</v>
      </c>
      <c r="M71" s="13">
        <v>495</v>
      </c>
      <c r="N71" s="12">
        <v>729</v>
      </c>
      <c r="O71" s="13">
        <v>8970</v>
      </c>
      <c r="P71" s="13">
        <v>805</v>
      </c>
      <c r="Q71" s="12">
        <v>9775</v>
      </c>
      <c r="R71" s="13">
        <f t="shared" si="8"/>
        <v>46015</v>
      </c>
      <c r="S71" s="13">
        <f t="shared" si="8"/>
        <v>4738</v>
      </c>
      <c r="T71" s="14">
        <f t="shared" si="9"/>
        <v>50753</v>
      </c>
    </row>
    <row r="72" spans="1:20" ht="14.25" x14ac:dyDescent="0.2">
      <c r="A72" s="105"/>
      <c r="B72" s="102"/>
      <c r="C72" s="103"/>
      <c r="D72" s="104"/>
      <c r="E72" s="10" t="s">
        <v>34</v>
      </c>
      <c r="F72" s="13">
        <v>35564</v>
      </c>
      <c r="G72" s="13">
        <v>14370</v>
      </c>
      <c r="H72" s="12">
        <v>49934</v>
      </c>
      <c r="I72" s="13">
        <v>140</v>
      </c>
      <c r="J72" s="13">
        <v>55</v>
      </c>
      <c r="K72" s="12">
        <v>195</v>
      </c>
      <c r="L72" s="13">
        <v>8433</v>
      </c>
      <c r="M72" s="13">
        <v>12155</v>
      </c>
      <c r="N72" s="12">
        <v>20588</v>
      </c>
      <c r="O72" s="13">
        <v>60155</v>
      </c>
      <c r="P72" s="13">
        <v>12496</v>
      </c>
      <c r="Q72" s="12">
        <v>72651</v>
      </c>
      <c r="R72" s="13">
        <f t="shared" si="8"/>
        <v>104292</v>
      </c>
      <c r="S72" s="13">
        <f t="shared" si="8"/>
        <v>39076</v>
      </c>
      <c r="T72" s="14">
        <f t="shared" si="9"/>
        <v>143368</v>
      </c>
    </row>
    <row r="73" spans="1:20" ht="14.25" x14ac:dyDescent="0.2">
      <c r="A73" s="105"/>
      <c r="B73" s="102"/>
      <c r="C73" s="103"/>
      <c r="D73" s="104"/>
      <c r="E73" s="10" t="s">
        <v>4</v>
      </c>
      <c r="F73" s="13">
        <v>103</v>
      </c>
      <c r="G73" s="13">
        <v>587</v>
      </c>
      <c r="H73" s="12">
        <v>690</v>
      </c>
      <c r="I73" s="13">
        <v>2135</v>
      </c>
      <c r="J73" s="13">
        <v>557</v>
      </c>
      <c r="K73" s="12">
        <v>2692</v>
      </c>
      <c r="L73" s="13">
        <v>147</v>
      </c>
      <c r="M73" s="13">
        <v>6</v>
      </c>
      <c r="N73" s="12">
        <v>153</v>
      </c>
      <c r="O73" s="13">
        <v>2568</v>
      </c>
      <c r="P73" s="13">
        <v>1222</v>
      </c>
      <c r="Q73" s="12">
        <v>3790</v>
      </c>
      <c r="R73" s="13">
        <f t="shared" si="8"/>
        <v>4953</v>
      </c>
      <c r="S73" s="13">
        <f t="shared" si="8"/>
        <v>2372</v>
      </c>
      <c r="T73" s="14">
        <f t="shared" si="9"/>
        <v>7325</v>
      </c>
    </row>
    <row r="74" spans="1:20" ht="14.25" x14ac:dyDescent="0.2">
      <c r="A74" s="105"/>
      <c r="B74" s="102"/>
      <c r="C74" s="103"/>
      <c r="D74" s="104"/>
      <c r="E74" s="10" t="s">
        <v>35</v>
      </c>
      <c r="F74" s="13">
        <v>6917</v>
      </c>
      <c r="G74" s="13">
        <v>21039</v>
      </c>
      <c r="H74" s="12">
        <v>27956</v>
      </c>
      <c r="I74" s="13">
        <v>314</v>
      </c>
      <c r="J74" s="13">
        <v>95</v>
      </c>
      <c r="K74" s="12">
        <v>409</v>
      </c>
      <c r="L74" s="13">
        <v>329</v>
      </c>
      <c r="M74" s="13">
        <v>152</v>
      </c>
      <c r="N74" s="12">
        <v>481</v>
      </c>
      <c r="O74" s="13">
        <v>2395</v>
      </c>
      <c r="P74" s="13">
        <v>1008</v>
      </c>
      <c r="Q74" s="12">
        <v>3403</v>
      </c>
      <c r="R74" s="13">
        <f t="shared" si="8"/>
        <v>9955</v>
      </c>
      <c r="S74" s="13">
        <f t="shared" si="8"/>
        <v>22294</v>
      </c>
      <c r="T74" s="14">
        <f t="shared" si="9"/>
        <v>32249</v>
      </c>
    </row>
    <row r="75" spans="1:20" ht="14.25" x14ac:dyDescent="0.2">
      <c r="A75" s="105"/>
      <c r="B75" s="102"/>
      <c r="C75" s="103"/>
      <c r="D75" s="104"/>
      <c r="E75" s="10" t="s">
        <v>36</v>
      </c>
      <c r="F75" s="13">
        <v>2604</v>
      </c>
      <c r="G75" s="13">
        <v>283</v>
      </c>
      <c r="H75" s="12">
        <v>2887</v>
      </c>
      <c r="I75" s="13">
        <v>38</v>
      </c>
      <c r="J75" s="13">
        <v>0</v>
      </c>
      <c r="K75" s="12">
        <v>38</v>
      </c>
      <c r="L75" s="13">
        <v>0</v>
      </c>
      <c r="M75" s="13">
        <v>0</v>
      </c>
      <c r="N75" s="12">
        <v>0</v>
      </c>
      <c r="O75" s="13">
        <v>410</v>
      </c>
      <c r="P75" s="13">
        <v>312</v>
      </c>
      <c r="Q75" s="12">
        <v>722</v>
      </c>
      <c r="R75" s="13">
        <f t="shared" si="8"/>
        <v>3052</v>
      </c>
      <c r="S75" s="13">
        <f t="shared" si="8"/>
        <v>595</v>
      </c>
      <c r="T75" s="14">
        <f t="shared" si="9"/>
        <v>3647</v>
      </c>
    </row>
    <row r="76" spans="1:20" ht="14.25" x14ac:dyDescent="0.2">
      <c r="A76" s="105"/>
      <c r="B76" s="102"/>
      <c r="C76" s="103"/>
      <c r="D76" s="104"/>
      <c r="E76" s="10" t="s">
        <v>2</v>
      </c>
      <c r="F76" s="13">
        <v>6496</v>
      </c>
      <c r="G76" s="13">
        <v>73</v>
      </c>
      <c r="H76" s="12">
        <v>6569</v>
      </c>
      <c r="I76" s="13">
        <v>5</v>
      </c>
      <c r="J76" s="13">
        <v>0</v>
      </c>
      <c r="K76" s="12">
        <v>5</v>
      </c>
      <c r="L76" s="13">
        <v>85</v>
      </c>
      <c r="M76" s="13">
        <v>301</v>
      </c>
      <c r="N76" s="12">
        <v>386</v>
      </c>
      <c r="O76" s="13">
        <v>611</v>
      </c>
      <c r="P76" s="13">
        <v>102</v>
      </c>
      <c r="Q76" s="12">
        <v>713</v>
      </c>
      <c r="R76" s="13">
        <f t="shared" si="8"/>
        <v>7197</v>
      </c>
      <c r="S76" s="13">
        <f t="shared" si="8"/>
        <v>476</v>
      </c>
      <c r="T76" s="14">
        <f t="shared" si="9"/>
        <v>7673</v>
      </c>
    </row>
    <row r="77" spans="1:20" ht="14.25" x14ac:dyDescent="0.2">
      <c r="A77" s="105"/>
      <c r="B77" s="102"/>
      <c r="C77" s="103"/>
      <c r="D77" s="104"/>
      <c r="E77" s="10" t="s">
        <v>1</v>
      </c>
      <c r="F77" s="13">
        <v>20293</v>
      </c>
      <c r="G77" s="13">
        <v>318</v>
      </c>
      <c r="H77" s="12">
        <v>20611</v>
      </c>
      <c r="I77" s="13">
        <v>0</v>
      </c>
      <c r="J77" s="13">
        <v>0</v>
      </c>
      <c r="K77" s="12">
        <v>0</v>
      </c>
      <c r="L77" s="13">
        <v>5</v>
      </c>
      <c r="M77" s="13">
        <v>0</v>
      </c>
      <c r="N77" s="12">
        <v>5</v>
      </c>
      <c r="O77" s="13">
        <v>11153</v>
      </c>
      <c r="P77" s="13">
        <v>32</v>
      </c>
      <c r="Q77" s="12">
        <v>11185</v>
      </c>
      <c r="R77" s="13">
        <f t="shared" si="8"/>
        <v>31451</v>
      </c>
      <c r="S77" s="13">
        <f t="shared" si="8"/>
        <v>350</v>
      </c>
      <c r="T77" s="14">
        <f t="shared" si="9"/>
        <v>31801</v>
      </c>
    </row>
    <row r="78" spans="1:20" ht="14.25" x14ac:dyDescent="0.2">
      <c r="A78" s="105"/>
      <c r="B78" s="102"/>
      <c r="C78" s="103"/>
      <c r="D78" s="104"/>
      <c r="E78" s="10" t="s">
        <v>7</v>
      </c>
      <c r="F78" s="13">
        <v>19142</v>
      </c>
      <c r="G78" s="13">
        <v>8629</v>
      </c>
      <c r="H78" s="12">
        <v>27771</v>
      </c>
      <c r="I78" s="13">
        <v>6</v>
      </c>
      <c r="J78" s="13">
        <v>0</v>
      </c>
      <c r="K78" s="12">
        <v>6</v>
      </c>
      <c r="L78" s="13">
        <v>507</v>
      </c>
      <c r="M78" s="13">
        <v>0</v>
      </c>
      <c r="N78" s="12">
        <v>507</v>
      </c>
      <c r="O78" s="13">
        <v>17</v>
      </c>
      <c r="P78" s="13">
        <v>82</v>
      </c>
      <c r="Q78" s="12">
        <v>99</v>
      </c>
      <c r="R78" s="13">
        <f t="shared" si="8"/>
        <v>19672</v>
      </c>
      <c r="S78" s="13">
        <f t="shared" si="8"/>
        <v>8711</v>
      </c>
      <c r="T78" s="14">
        <f t="shared" si="9"/>
        <v>28383</v>
      </c>
    </row>
    <row r="79" spans="1:20" ht="14.25" x14ac:dyDescent="0.2">
      <c r="A79" s="106"/>
      <c r="B79" s="107"/>
      <c r="C79" s="108"/>
      <c r="D79" s="109"/>
      <c r="E79" s="10" t="s">
        <v>38</v>
      </c>
      <c r="F79" s="13">
        <v>14855</v>
      </c>
      <c r="G79" s="13">
        <v>851</v>
      </c>
      <c r="H79" s="12">
        <v>15706</v>
      </c>
      <c r="I79" s="13">
        <v>0</v>
      </c>
      <c r="J79" s="13">
        <v>0</v>
      </c>
      <c r="K79" s="12">
        <v>0</v>
      </c>
      <c r="L79" s="13">
        <v>23</v>
      </c>
      <c r="M79" s="13">
        <v>4</v>
      </c>
      <c r="N79" s="12">
        <v>27</v>
      </c>
      <c r="O79" s="13">
        <v>1267</v>
      </c>
      <c r="P79" s="13">
        <v>19</v>
      </c>
      <c r="Q79" s="12">
        <v>1286</v>
      </c>
      <c r="R79" s="13">
        <f t="shared" si="8"/>
        <v>16145</v>
      </c>
      <c r="S79" s="13">
        <f t="shared" si="8"/>
        <v>874</v>
      </c>
      <c r="T79" s="14">
        <f t="shared" si="9"/>
        <v>17019</v>
      </c>
    </row>
    <row r="80" spans="1:20" ht="15" thickBot="1" x14ac:dyDescent="0.25">
      <c r="A80" s="105"/>
      <c r="B80" s="102"/>
      <c r="C80" s="103"/>
      <c r="D80" s="104"/>
      <c r="E80" s="10" t="s">
        <v>37</v>
      </c>
      <c r="F80" s="15">
        <v>11642</v>
      </c>
      <c r="G80" s="15">
        <v>1987</v>
      </c>
      <c r="H80" s="12">
        <v>13629</v>
      </c>
      <c r="I80" s="15">
        <v>439</v>
      </c>
      <c r="J80" s="15">
        <v>9</v>
      </c>
      <c r="K80" s="12">
        <v>448</v>
      </c>
      <c r="L80" s="15">
        <v>579</v>
      </c>
      <c r="M80" s="15">
        <v>316</v>
      </c>
      <c r="N80" s="12">
        <v>895</v>
      </c>
      <c r="O80" s="15">
        <v>8674</v>
      </c>
      <c r="P80" s="15">
        <v>1380</v>
      </c>
      <c r="Q80" s="12">
        <v>10054</v>
      </c>
      <c r="R80" s="15">
        <f t="shared" si="8"/>
        <v>21334</v>
      </c>
      <c r="S80" s="15">
        <f t="shared" si="8"/>
        <v>3692</v>
      </c>
      <c r="T80" s="16">
        <f t="shared" si="9"/>
        <v>25026</v>
      </c>
    </row>
    <row r="81" spans="1:30" ht="15" thickBot="1" x14ac:dyDescent="0.25">
      <c r="A81" s="105"/>
      <c r="B81" s="102"/>
      <c r="C81" s="103"/>
      <c r="D81" s="104"/>
      <c r="E81" s="17" t="s">
        <v>39</v>
      </c>
      <c r="F81" s="18">
        <f>SUM(F64:F80)</f>
        <v>163946</v>
      </c>
      <c r="G81" s="19">
        <f t="shared" ref="G81:K81" si="10">SUM(G64:G80)</f>
        <v>58419</v>
      </c>
      <c r="H81" s="20">
        <f t="shared" si="10"/>
        <v>222365</v>
      </c>
      <c r="I81" s="18">
        <f t="shared" si="10"/>
        <v>14712</v>
      </c>
      <c r="J81" s="19">
        <f t="shared" si="10"/>
        <v>3938</v>
      </c>
      <c r="K81" s="20">
        <f t="shared" si="10"/>
        <v>18650</v>
      </c>
      <c r="L81" s="18">
        <f t="shared" ref="L81" si="11">SUM(L64:L80)</f>
        <v>12510</v>
      </c>
      <c r="M81" s="19">
        <f t="shared" ref="M81:T81" si="12">SUM(M64:M80)</f>
        <v>14168</v>
      </c>
      <c r="N81" s="20">
        <f t="shared" si="12"/>
        <v>26678</v>
      </c>
      <c r="O81" s="18">
        <f t="shared" si="12"/>
        <v>102973</v>
      </c>
      <c r="P81" s="19">
        <f t="shared" si="12"/>
        <v>24127</v>
      </c>
      <c r="Q81" s="20">
        <f t="shared" si="12"/>
        <v>127100</v>
      </c>
      <c r="R81" s="18">
        <f t="shared" si="12"/>
        <v>294141</v>
      </c>
      <c r="S81" s="19">
        <f t="shared" si="12"/>
        <v>100652</v>
      </c>
      <c r="T81" s="20">
        <f t="shared" si="12"/>
        <v>394793</v>
      </c>
    </row>
    <row r="82" spans="1:30" x14ac:dyDescent="0.2">
      <c r="E82" s="5" t="s">
        <v>72</v>
      </c>
    </row>
    <row r="86" spans="1:30" ht="13.5" thickBot="1" x14ac:dyDescent="0.25"/>
    <row r="87" spans="1:30" ht="33.75" customHeight="1" thickBot="1" x14ac:dyDescent="0.3">
      <c r="C87" s="96"/>
      <c r="D87" s="97"/>
      <c r="E87" s="150" t="s">
        <v>87</v>
      </c>
      <c r="F87" s="151"/>
      <c r="G87" s="151"/>
      <c r="H87" s="151"/>
      <c r="I87" s="151"/>
      <c r="J87" s="151"/>
      <c r="K87" s="151"/>
      <c r="L87" s="151"/>
      <c r="M87" s="152"/>
      <c r="N87" s="152"/>
      <c r="O87" s="152"/>
      <c r="P87" s="152"/>
      <c r="Q87" s="152"/>
      <c r="R87" s="152"/>
      <c r="S87" s="152"/>
      <c r="T87" s="170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8.75" thickBot="1" x14ac:dyDescent="0.3">
      <c r="C88" s="97"/>
      <c r="D88" s="97"/>
      <c r="E88" s="2"/>
      <c r="F88" s="2"/>
      <c r="G88" s="2"/>
      <c r="H88" s="2"/>
      <c r="I88" s="2"/>
      <c r="J88" s="2"/>
      <c r="K88" s="2"/>
      <c r="L88" s="2"/>
      <c r="M88" s="3"/>
      <c r="N88" s="3"/>
      <c r="O88" s="3"/>
      <c r="P88" s="3"/>
      <c r="Q88" s="3"/>
      <c r="R88" s="3"/>
      <c r="S88" s="3"/>
      <c r="T88" s="3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27.75" customHeight="1" x14ac:dyDescent="0.2">
      <c r="D89" s="98"/>
      <c r="E89" s="131" t="s">
        <v>21</v>
      </c>
      <c r="F89" s="134" t="s">
        <v>26</v>
      </c>
      <c r="G89" s="135"/>
      <c r="H89" s="147"/>
      <c r="I89" s="134" t="s">
        <v>27</v>
      </c>
      <c r="J89" s="135"/>
      <c r="K89" s="147"/>
      <c r="L89" s="134" t="s">
        <v>28</v>
      </c>
      <c r="M89" s="135"/>
      <c r="N89" s="147"/>
      <c r="O89" s="134" t="s">
        <v>29</v>
      </c>
      <c r="P89" s="135"/>
      <c r="Q89" s="147"/>
      <c r="R89" s="134" t="s">
        <v>30</v>
      </c>
      <c r="S89" s="135"/>
      <c r="T89" s="147"/>
    </row>
    <row r="90" spans="1:30" x14ac:dyDescent="0.2">
      <c r="D90" s="99"/>
      <c r="E90" s="132"/>
      <c r="F90" s="136"/>
      <c r="G90" s="137"/>
      <c r="H90" s="148"/>
      <c r="I90" s="136"/>
      <c r="J90" s="137"/>
      <c r="K90" s="148"/>
      <c r="L90" s="136"/>
      <c r="M90" s="137"/>
      <c r="N90" s="148"/>
      <c r="O90" s="136"/>
      <c r="P90" s="137"/>
      <c r="Q90" s="148"/>
      <c r="R90" s="136"/>
      <c r="S90" s="137"/>
      <c r="T90" s="148"/>
    </row>
    <row r="91" spans="1:30" ht="13.5" thickBot="1" x14ac:dyDescent="0.25">
      <c r="D91" s="99"/>
      <c r="E91" s="133"/>
      <c r="F91" s="8" t="s">
        <v>31</v>
      </c>
      <c r="G91" s="9" t="s">
        <v>23</v>
      </c>
      <c r="H91" s="7" t="s">
        <v>32</v>
      </c>
      <c r="I91" s="8" t="s">
        <v>31</v>
      </c>
      <c r="J91" s="9" t="s">
        <v>23</v>
      </c>
      <c r="K91" s="7" t="s">
        <v>32</v>
      </c>
      <c r="L91" s="8" t="s">
        <v>31</v>
      </c>
      <c r="M91" s="9" t="s">
        <v>23</v>
      </c>
      <c r="N91" s="7" t="s">
        <v>32</v>
      </c>
      <c r="O91" s="8" t="s">
        <v>31</v>
      </c>
      <c r="P91" s="9" t="s">
        <v>23</v>
      </c>
      <c r="Q91" s="7" t="s">
        <v>32</v>
      </c>
      <c r="R91" s="8" t="s">
        <v>31</v>
      </c>
      <c r="S91" s="9" t="s">
        <v>23</v>
      </c>
      <c r="T91" s="7" t="s">
        <v>32</v>
      </c>
    </row>
    <row r="92" spans="1:30" ht="13.5" thickBot="1" x14ac:dyDescent="0.25">
      <c r="D92" s="100"/>
      <c r="E92" s="10" t="s">
        <v>11</v>
      </c>
      <c r="F92" s="11">
        <v>2</v>
      </c>
      <c r="G92" s="11">
        <v>10251</v>
      </c>
      <c r="H92" s="12">
        <v>10253</v>
      </c>
      <c r="I92" s="11">
        <v>0</v>
      </c>
      <c r="J92" s="11">
        <v>0</v>
      </c>
      <c r="K92" s="12">
        <v>0</v>
      </c>
      <c r="L92" s="11">
        <v>18</v>
      </c>
      <c r="M92" s="11">
        <v>1280</v>
      </c>
      <c r="N92" s="12">
        <v>1298</v>
      </c>
      <c r="O92" s="11">
        <v>1359</v>
      </c>
      <c r="P92" s="11">
        <v>9849</v>
      </c>
      <c r="Q92" s="12">
        <v>11208</v>
      </c>
      <c r="R92" s="11">
        <f>F92+I92+L92+O92</f>
        <v>1379</v>
      </c>
      <c r="S92" s="11">
        <f>G92+J92+M92+P92</f>
        <v>21380</v>
      </c>
      <c r="T92" s="12">
        <f>R92+S92</f>
        <v>22759</v>
      </c>
    </row>
    <row r="93" spans="1:30" ht="14.25" x14ac:dyDescent="0.2">
      <c r="A93" s="101"/>
      <c r="B93" s="102"/>
      <c r="C93" s="103"/>
      <c r="D93" s="104"/>
      <c r="E93" s="10" t="s">
        <v>10</v>
      </c>
      <c r="F93" s="13">
        <v>62373</v>
      </c>
      <c r="G93" s="13">
        <v>3319</v>
      </c>
      <c r="H93" s="12">
        <v>65692</v>
      </c>
      <c r="I93" s="13">
        <v>241</v>
      </c>
      <c r="J93" s="13">
        <v>113</v>
      </c>
      <c r="K93" s="12">
        <v>354</v>
      </c>
      <c r="L93" s="13">
        <v>1476</v>
      </c>
      <c r="M93" s="13">
        <v>3218</v>
      </c>
      <c r="N93" s="12">
        <v>4694</v>
      </c>
      <c r="O93" s="13">
        <v>57641</v>
      </c>
      <c r="P93" s="13">
        <v>2114</v>
      </c>
      <c r="Q93" s="12">
        <v>59755</v>
      </c>
      <c r="R93" s="13">
        <f t="shared" ref="R93:S108" si="13">F93+I93+L93+O93</f>
        <v>121731</v>
      </c>
      <c r="S93" s="13">
        <f t="shared" si="13"/>
        <v>8764</v>
      </c>
      <c r="T93" s="14">
        <f t="shared" ref="T93:T108" si="14">R93+S93</f>
        <v>130495</v>
      </c>
    </row>
    <row r="94" spans="1:30" ht="14.25" x14ac:dyDescent="0.2">
      <c r="A94" s="105"/>
      <c r="B94" s="102"/>
      <c r="C94" s="103"/>
      <c r="D94" s="104"/>
      <c r="E94" s="10" t="s">
        <v>13</v>
      </c>
      <c r="F94" s="13">
        <v>1940</v>
      </c>
      <c r="G94" s="13">
        <v>1320</v>
      </c>
      <c r="H94" s="12">
        <v>3260</v>
      </c>
      <c r="I94" s="13">
        <v>276</v>
      </c>
      <c r="J94" s="13">
        <v>220</v>
      </c>
      <c r="K94" s="12">
        <v>496</v>
      </c>
      <c r="L94" s="13">
        <v>3053</v>
      </c>
      <c r="M94" s="13">
        <v>776</v>
      </c>
      <c r="N94" s="12">
        <v>3829</v>
      </c>
      <c r="O94" s="13">
        <v>6857</v>
      </c>
      <c r="P94" s="13">
        <v>3806</v>
      </c>
      <c r="Q94" s="12">
        <v>10663</v>
      </c>
      <c r="R94" s="13">
        <f t="shared" si="13"/>
        <v>12126</v>
      </c>
      <c r="S94" s="13">
        <f t="shared" si="13"/>
        <v>6122</v>
      </c>
      <c r="T94" s="14">
        <f t="shared" si="14"/>
        <v>18248</v>
      </c>
    </row>
    <row r="95" spans="1:30" ht="14.25" x14ac:dyDescent="0.2">
      <c r="A95" s="105"/>
      <c r="B95" s="102"/>
      <c r="C95" s="103"/>
      <c r="D95" s="104"/>
      <c r="E95" s="10" t="s">
        <v>16</v>
      </c>
      <c r="F95" s="13">
        <v>0</v>
      </c>
      <c r="G95" s="13">
        <v>0</v>
      </c>
      <c r="H95" s="12">
        <v>0</v>
      </c>
      <c r="I95" s="13">
        <v>0</v>
      </c>
      <c r="J95" s="13">
        <v>0</v>
      </c>
      <c r="K95" s="12">
        <v>0</v>
      </c>
      <c r="L95" s="13">
        <v>2134</v>
      </c>
      <c r="M95" s="13">
        <v>148</v>
      </c>
      <c r="N95" s="12">
        <v>2282</v>
      </c>
      <c r="O95" s="13">
        <v>1793</v>
      </c>
      <c r="P95" s="13">
        <v>582</v>
      </c>
      <c r="Q95" s="12">
        <v>2375</v>
      </c>
      <c r="R95" s="13">
        <f t="shared" si="13"/>
        <v>3927</v>
      </c>
      <c r="S95" s="13">
        <f t="shared" si="13"/>
        <v>730</v>
      </c>
      <c r="T95" s="14">
        <f t="shared" si="14"/>
        <v>4657</v>
      </c>
    </row>
    <row r="96" spans="1:30" ht="14.25" x14ac:dyDescent="0.2">
      <c r="A96" s="105"/>
      <c r="B96" s="102"/>
      <c r="C96" s="103"/>
      <c r="D96" s="104"/>
      <c r="E96" s="10" t="s">
        <v>15</v>
      </c>
      <c r="F96" s="13">
        <v>0</v>
      </c>
      <c r="G96" s="13">
        <v>0</v>
      </c>
      <c r="H96" s="12">
        <v>0</v>
      </c>
      <c r="I96" s="13">
        <v>0</v>
      </c>
      <c r="J96" s="13">
        <v>0</v>
      </c>
      <c r="K96" s="12">
        <v>0</v>
      </c>
      <c r="L96" s="13">
        <v>0</v>
      </c>
      <c r="M96" s="13">
        <v>0</v>
      </c>
      <c r="N96" s="12">
        <v>0</v>
      </c>
      <c r="O96" s="13">
        <v>0</v>
      </c>
      <c r="P96" s="13">
        <v>0</v>
      </c>
      <c r="Q96" s="12">
        <v>0</v>
      </c>
      <c r="R96" s="13">
        <f t="shared" si="13"/>
        <v>0</v>
      </c>
      <c r="S96" s="13">
        <f t="shared" si="13"/>
        <v>0</v>
      </c>
      <c r="T96" s="14">
        <f t="shared" si="14"/>
        <v>0</v>
      </c>
    </row>
    <row r="97" spans="1:20" ht="14.25" x14ac:dyDescent="0.2">
      <c r="A97" s="105"/>
      <c r="B97" s="102"/>
      <c r="C97" s="103"/>
      <c r="D97" s="104"/>
      <c r="E97" s="10" t="s">
        <v>14</v>
      </c>
      <c r="F97" s="13">
        <v>28</v>
      </c>
      <c r="G97" s="13">
        <v>15</v>
      </c>
      <c r="H97" s="12">
        <v>43</v>
      </c>
      <c r="I97" s="13">
        <v>840</v>
      </c>
      <c r="J97" s="13">
        <v>38</v>
      </c>
      <c r="K97" s="12">
        <v>878</v>
      </c>
      <c r="L97" s="13">
        <v>18</v>
      </c>
      <c r="M97" s="13">
        <v>3</v>
      </c>
      <c r="N97" s="12">
        <v>21</v>
      </c>
      <c r="O97" s="13">
        <v>2811</v>
      </c>
      <c r="P97" s="13">
        <v>3988</v>
      </c>
      <c r="Q97" s="12">
        <v>6799</v>
      </c>
      <c r="R97" s="13">
        <f t="shared" si="13"/>
        <v>3697</v>
      </c>
      <c r="S97" s="13">
        <f t="shared" si="13"/>
        <v>4044</v>
      </c>
      <c r="T97" s="14">
        <f t="shared" si="14"/>
        <v>7741</v>
      </c>
    </row>
    <row r="98" spans="1:20" ht="14.25" x14ac:dyDescent="0.2">
      <c r="A98" s="105"/>
      <c r="B98" s="102"/>
      <c r="C98" s="103"/>
      <c r="D98" s="104"/>
      <c r="E98" s="10" t="s">
        <v>5</v>
      </c>
      <c r="F98" s="13">
        <v>3044</v>
      </c>
      <c r="G98" s="13">
        <v>505</v>
      </c>
      <c r="H98" s="12">
        <v>3549</v>
      </c>
      <c r="I98" s="13">
        <v>1918</v>
      </c>
      <c r="J98" s="13">
        <v>259</v>
      </c>
      <c r="K98" s="12">
        <v>2177</v>
      </c>
      <c r="L98" s="13">
        <v>2712</v>
      </c>
      <c r="M98" s="13">
        <v>3137</v>
      </c>
      <c r="N98" s="12">
        <v>5849</v>
      </c>
      <c r="O98" s="13">
        <v>10716</v>
      </c>
      <c r="P98" s="13">
        <v>31610</v>
      </c>
      <c r="Q98" s="12">
        <v>42326</v>
      </c>
      <c r="R98" s="13">
        <f t="shared" si="13"/>
        <v>18390</v>
      </c>
      <c r="S98" s="13">
        <f t="shared" si="13"/>
        <v>35511</v>
      </c>
      <c r="T98" s="14">
        <f t="shared" si="14"/>
        <v>53901</v>
      </c>
    </row>
    <row r="99" spans="1:20" ht="14.25" x14ac:dyDescent="0.2">
      <c r="A99" s="105"/>
      <c r="B99" s="102"/>
      <c r="C99" s="103"/>
      <c r="D99" s="104"/>
      <c r="E99" s="10" t="s">
        <v>33</v>
      </c>
      <c r="F99" s="13">
        <v>99</v>
      </c>
      <c r="G99" s="13">
        <v>43</v>
      </c>
      <c r="H99" s="12">
        <v>142</v>
      </c>
      <c r="I99" s="13">
        <v>147</v>
      </c>
      <c r="J99" s="13">
        <v>50</v>
      </c>
      <c r="K99" s="12">
        <v>197</v>
      </c>
      <c r="L99" s="13">
        <v>2301</v>
      </c>
      <c r="M99" s="13">
        <v>244</v>
      </c>
      <c r="N99" s="12">
        <v>2545</v>
      </c>
      <c r="O99" s="13">
        <v>7881</v>
      </c>
      <c r="P99" s="13">
        <v>1065</v>
      </c>
      <c r="Q99" s="12">
        <v>8946</v>
      </c>
      <c r="R99" s="13">
        <f t="shared" si="13"/>
        <v>10428</v>
      </c>
      <c r="S99" s="13">
        <f t="shared" si="13"/>
        <v>1402</v>
      </c>
      <c r="T99" s="14">
        <f t="shared" si="14"/>
        <v>11830</v>
      </c>
    </row>
    <row r="100" spans="1:20" ht="14.25" x14ac:dyDescent="0.2">
      <c r="A100" s="105"/>
      <c r="B100" s="102"/>
      <c r="C100" s="103"/>
      <c r="D100" s="104"/>
      <c r="E100" s="10" t="s">
        <v>34</v>
      </c>
      <c r="F100" s="13">
        <v>63434</v>
      </c>
      <c r="G100" s="13">
        <v>198276</v>
      </c>
      <c r="H100" s="12">
        <v>261710</v>
      </c>
      <c r="I100" s="13">
        <v>69</v>
      </c>
      <c r="J100" s="13">
        <v>42</v>
      </c>
      <c r="K100" s="12">
        <v>111</v>
      </c>
      <c r="L100" s="13">
        <v>5282</v>
      </c>
      <c r="M100" s="13">
        <v>1897</v>
      </c>
      <c r="N100" s="12">
        <v>7179</v>
      </c>
      <c r="O100" s="13">
        <v>52000</v>
      </c>
      <c r="P100" s="13">
        <v>39530</v>
      </c>
      <c r="Q100" s="12">
        <v>91530</v>
      </c>
      <c r="R100" s="13">
        <f t="shared" si="13"/>
        <v>120785</v>
      </c>
      <c r="S100" s="13">
        <f t="shared" si="13"/>
        <v>239745</v>
      </c>
      <c r="T100" s="14">
        <f t="shared" si="14"/>
        <v>360530</v>
      </c>
    </row>
    <row r="101" spans="1:20" ht="14.25" x14ac:dyDescent="0.2">
      <c r="A101" s="105"/>
      <c r="B101" s="102"/>
      <c r="C101" s="103"/>
      <c r="D101" s="104"/>
      <c r="E101" s="10" t="s">
        <v>4</v>
      </c>
      <c r="F101" s="13">
        <v>1016</v>
      </c>
      <c r="G101" s="13">
        <v>770</v>
      </c>
      <c r="H101" s="12">
        <v>1786</v>
      </c>
      <c r="I101" s="13">
        <v>196</v>
      </c>
      <c r="J101" s="13">
        <v>5</v>
      </c>
      <c r="K101" s="12">
        <v>201</v>
      </c>
      <c r="L101" s="13">
        <v>344</v>
      </c>
      <c r="M101" s="13">
        <v>2813</v>
      </c>
      <c r="N101" s="12">
        <v>3157</v>
      </c>
      <c r="O101" s="13">
        <v>2085</v>
      </c>
      <c r="P101" s="13">
        <v>9774</v>
      </c>
      <c r="Q101" s="12">
        <v>11859</v>
      </c>
      <c r="R101" s="13">
        <f t="shared" si="13"/>
        <v>3641</v>
      </c>
      <c r="S101" s="13">
        <f t="shared" si="13"/>
        <v>13362</v>
      </c>
      <c r="T101" s="14">
        <f t="shared" si="14"/>
        <v>17003</v>
      </c>
    </row>
    <row r="102" spans="1:20" ht="14.25" x14ac:dyDescent="0.2">
      <c r="A102" s="105"/>
      <c r="B102" s="102"/>
      <c r="C102" s="103"/>
      <c r="D102" s="104"/>
      <c r="E102" s="10" t="s">
        <v>35</v>
      </c>
      <c r="F102" s="13">
        <v>1916</v>
      </c>
      <c r="G102" s="13">
        <v>2352</v>
      </c>
      <c r="H102" s="12">
        <v>4268</v>
      </c>
      <c r="I102" s="13">
        <v>0</v>
      </c>
      <c r="J102" s="13">
        <v>0</v>
      </c>
      <c r="K102" s="12">
        <v>0</v>
      </c>
      <c r="L102" s="13">
        <v>10951</v>
      </c>
      <c r="M102" s="13">
        <v>5865</v>
      </c>
      <c r="N102" s="12">
        <v>16816</v>
      </c>
      <c r="O102" s="13">
        <v>82529</v>
      </c>
      <c r="P102" s="13">
        <v>71247</v>
      </c>
      <c r="Q102" s="12">
        <v>153776</v>
      </c>
      <c r="R102" s="13">
        <f t="shared" si="13"/>
        <v>95396</v>
      </c>
      <c r="S102" s="13">
        <f t="shared" si="13"/>
        <v>79464</v>
      </c>
      <c r="T102" s="14">
        <f t="shared" si="14"/>
        <v>174860</v>
      </c>
    </row>
    <row r="103" spans="1:20" ht="14.25" x14ac:dyDescent="0.2">
      <c r="A103" s="105"/>
      <c r="B103" s="102"/>
      <c r="C103" s="103"/>
      <c r="D103" s="104"/>
      <c r="E103" s="10" t="s">
        <v>36</v>
      </c>
      <c r="F103" s="13">
        <v>228</v>
      </c>
      <c r="G103" s="13">
        <v>0</v>
      </c>
      <c r="H103" s="12">
        <v>228</v>
      </c>
      <c r="I103" s="13">
        <v>0</v>
      </c>
      <c r="J103" s="13">
        <v>0</v>
      </c>
      <c r="K103" s="12">
        <v>0</v>
      </c>
      <c r="L103" s="13">
        <v>0</v>
      </c>
      <c r="M103" s="13">
        <v>0</v>
      </c>
      <c r="N103" s="12">
        <v>0</v>
      </c>
      <c r="O103" s="13">
        <v>0</v>
      </c>
      <c r="P103" s="13">
        <v>0</v>
      </c>
      <c r="Q103" s="12">
        <v>0</v>
      </c>
      <c r="R103" s="13">
        <f t="shared" si="13"/>
        <v>228</v>
      </c>
      <c r="S103" s="13">
        <f t="shared" si="13"/>
        <v>0</v>
      </c>
      <c r="T103" s="14">
        <f t="shared" si="14"/>
        <v>228</v>
      </c>
    </row>
    <row r="104" spans="1:20" ht="14.25" x14ac:dyDescent="0.2">
      <c r="A104" s="105"/>
      <c r="B104" s="102"/>
      <c r="C104" s="103"/>
      <c r="D104" s="104"/>
      <c r="E104" s="10" t="s">
        <v>2</v>
      </c>
      <c r="F104" s="13">
        <v>1986</v>
      </c>
      <c r="G104" s="13">
        <v>364</v>
      </c>
      <c r="H104" s="12">
        <v>2350</v>
      </c>
      <c r="I104" s="13">
        <v>0</v>
      </c>
      <c r="J104" s="13">
        <v>25</v>
      </c>
      <c r="K104" s="12">
        <v>25</v>
      </c>
      <c r="L104" s="13">
        <v>251</v>
      </c>
      <c r="M104" s="13">
        <v>73</v>
      </c>
      <c r="N104" s="12">
        <v>324</v>
      </c>
      <c r="O104" s="13">
        <v>25481</v>
      </c>
      <c r="P104" s="13">
        <v>10686</v>
      </c>
      <c r="Q104" s="12">
        <v>36167</v>
      </c>
      <c r="R104" s="13">
        <f t="shared" si="13"/>
        <v>27718</v>
      </c>
      <c r="S104" s="13">
        <f t="shared" si="13"/>
        <v>11148</v>
      </c>
      <c r="T104" s="14">
        <f t="shared" si="14"/>
        <v>38866</v>
      </c>
    </row>
    <row r="105" spans="1:20" ht="14.25" x14ac:dyDescent="0.2">
      <c r="A105" s="105"/>
      <c r="B105" s="102"/>
      <c r="C105" s="103"/>
      <c r="D105" s="104"/>
      <c r="E105" s="10" t="s">
        <v>1</v>
      </c>
      <c r="F105" s="13">
        <v>324</v>
      </c>
      <c r="G105" s="13">
        <v>165</v>
      </c>
      <c r="H105" s="12">
        <v>489</v>
      </c>
      <c r="I105" s="13">
        <v>0</v>
      </c>
      <c r="J105" s="13">
        <v>0</v>
      </c>
      <c r="K105" s="12">
        <v>0</v>
      </c>
      <c r="L105" s="13">
        <v>0</v>
      </c>
      <c r="M105" s="13">
        <v>0</v>
      </c>
      <c r="N105" s="12">
        <v>0</v>
      </c>
      <c r="O105" s="13">
        <v>2348</v>
      </c>
      <c r="P105" s="13">
        <v>198</v>
      </c>
      <c r="Q105" s="12">
        <v>2546</v>
      </c>
      <c r="R105" s="13">
        <f t="shared" si="13"/>
        <v>2672</v>
      </c>
      <c r="S105" s="13">
        <f t="shared" si="13"/>
        <v>363</v>
      </c>
      <c r="T105" s="14">
        <f t="shared" si="14"/>
        <v>3035</v>
      </c>
    </row>
    <row r="106" spans="1:20" ht="14.25" x14ac:dyDescent="0.2">
      <c r="A106" s="105"/>
      <c r="B106" s="102"/>
      <c r="C106" s="103"/>
      <c r="D106" s="104"/>
      <c r="E106" s="10" t="s">
        <v>7</v>
      </c>
      <c r="F106" s="13">
        <v>1273</v>
      </c>
      <c r="G106" s="13">
        <v>271</v>
      </c>
      <c r="H106" s="12">
        <v>1544</v>
      </c>
      <c r="I106" s="13">
        <v>1693</v>
      </c>
      <c r="J106" s="13">
        <v>926</v>
      </c>
      <c r="K106" s="12">
        <v>2619</v>
      </c>
      <c r="L106" s="13">
        <v>535</v>
      </c>
      <c r="M106" s="13">
        <v>480</v>
      </c>
      <c r="N106" s="12">
        <v>1015</v>
      </c>
      <c r="O106" s="13">
        <v>58698</v>
      </c>
      <c r="P106" s="13">
        <v>15054</v>
      </c>
      <c r="Q106" s="12">
        <v>73752</v>
      </c>
      <c r="R106" s="13">
        <f t="shared" si="13"/>
        <v>62199</v>
      </c>
      <c r="S106" s="13">
        <f t="shared" si="13"/>
        <v>16731</v>
      </c>
      <c r="T106" s="14">
        <f t="shared" si="14"/>
        <v>78930</v>
      </c>
    </row>
    <row r="107" spans="1:20" ht="14.25" x14ac:dyDescent="0.2">
      <c r="A107" s="106"/>
      <c r="B107" s="107"/>
      <c r="C107" s="108"/>
      <c r="D107" s="109"/>
      <c r="E107" s="10" t="s">
        <v>38</v>
      </c>
      <c r="F107" s="13">
        <v>14414</v>
      </c>
      <c r="G107" s="13">
        <v>893</v>
      </c>
      <c r="H107" s="12">
        <v>15307</v>
      </c>
      <c r="I107" s="13">
        <v>720</v>
      </c>
      <c r="J107" s="13">
        <v>155</v>
      </c>
      <c r="K107" s="12">
        <v>875</v>
      </c>
      <c r="L107" s="13">
        <v>5011</v>
      </c>
      <c r="M107" s="13">
        <v>308</v>
      </c>
      <c r="N107" s="12">
        <v>5319</v>
      </c>
      <c r="O107" s="13">
        <v>53365</v>
      </c>
      <c r="P107" s="13">
        <v>14579</v>
      </c>
      <c r="Q107" s="12">
        <v>67944</v>
      </c>
      <c r="R107" s="13">
        <f t="shared" si="13"/>
        <v>73510</v>
      </c>
      <c r="S107" s="13">
        <f t="shared" si="13"/>
        <v>15935</v>
      </c>
      <c r="T107" s="14">
        <f t="shared" si="14"/>
        <v>89445</v>
      </c>
    </row>
    <row r="108" spans="1:20" ht="15" thickBot="1" x14ac:dyDescent="0.25">
      <c r="A108" s="105"/>
      <c r="B108" s="102"/>
      <c r="C108" s="103"/>
      <c r="D108" s="104"/>
      <c r="E108" s="10" t="s">
        <v>37</v>
      </c>
      <c r="F108" s="15">
        <v>35312</v>
      </c>
      <c r="G108" s="15">
        <v>5792</v>
      </c>
      <c r="H108" s="12">
        <v>41104</v>
      </c>
      <c r="I108" s="15">
        <v>0</v>
      </c>
      <c r="J108" s="15">
        <v>0</v>
      </c>
      <c r="K108" s="12">
        <v>0</v>
      </c>
      <c r="L108" s="15">
        <v>3267</v>
      </c>
      <c r="M108" s="15">
        <v>1238</v>
      </c>
      <c r="N108" s="12">
        <v>4505</v>
      </c>
      <c r="O108" s="15">
        <v>54085</v>
      </c>
      <c r="P108" s="15">
        <v>3181</v>
      </c>
      <c r="Q108" s="12">
        <v>57266</v>
      </c>
      <c r="R108" s="15">
        <f t="shared" si="13"/>
        <v>92664</v>
      </c>
      <c r="S108" s="15">
        <f t="shared" si="13"/>
        <v>10211</v>
      </c>
      <c r="T108" s="16">
        <f t="shared" si="14"/>
        <v>102875</v>
      </c>
    </row>
    <row r="109" spans="1:20" ht="15" thickBot="1" x14ac:dyDescent="0.25">
      <c r="A109" s="105"/>
      <c r="B109" s="102"/>
      <c r="C109" s="103"/>
      <c r="D109" s="104"/>
      <c r="E109" s="17" t="s">
        <v>39</v>
      </c>
      <c r="F109" s="18">
        <f>SUM(F92:F108)</f>
        <v>187389</v>
      </c>
      <c r="G109" s="19">
        <f t="shared" ref="G109:T109" si="15">SUM(G92:G108)</f>
        <v>224336</v>
      </c>
      <c r="H109" s="20">
        <f t="shared" si="15"/>
        <v>411725</v>
      </c>
      <c r="I109" s="18">
        <f t="shared" si="15"/>
        <v>6100</v>
      </c>
      <c r="J109" s="19">
        <f t="shared" si="15"/>
        <v>1833</v>
      </c>
      <c r="K109" s="20">
        <f t="shared" si="15"/>
        <v>7933</v>
      </c>
      <c r="L109" s="18">
        <f t="shared" si="15"/>
        <v>37353</v>
      </c>
      <c r="M109" s="19">
        <f t="shared" si="15"/>
        <v>21480</v>
      </c>
      <c r="N109" s="20">
        <f t="shared" si="15"/>
        <v>58833</v>
      </c>
      <c r="O109" s="18">
        <f t="shared" si="15"/>
        <v>419649</v>
      </c>
      <c r="P109" s="19">
        <f t="shared" si="15"/>
        <v>217263</v>
      </c>
      <c r="Q109" s="20">
        <f t="shared" si="15"/>
        <v>636912</v>
      </c>
      <c r="R109" s="18">
        <f t="shared" si="15"/>
        <v>650491</v>
      </c>
      <c r="S109" s="19">
        <f t="shared" si="15"/>
        <v>464912</v>
      </c>
      <c r="T109" s="20">
        <f t="shared" si="15"/>
        <v>1115403</v>
      </c>
    </row>
    <row r="110" spans="1:20" x14ac:dyDescent="0.2">
      <c r="E110" s="5" t="s">
        <v>70</v>
      </c>
    </row>
  </sheetData>
  <mergeCells count="30">
    <mergeCell ref="E2:T2"/>
    <mergeCell ref="E4:E6"/>
    <mergeCell ref="F4:H5"/>
    <mergeCell ref="I4:K5"/>
    <mergeCell ref="L4:N5"/>
    <mergeCell ref="O4:Q5"/>
    <mergeCell ref="R4:T5"/>
    <mergeCell ref="E26:T26"/>
    <mergeCell ref="E31:T31"/>
    <mergeCell ref="E33:E35"/>
    <mergeCell ref="F33:H34"/>
    <mergeCell ref="I33:K34"/>
    <mergeCell ref="L33:N34"/>
    <mergeCell ref="O33:Q34"/>
    <mergeCell ref="R33:T34"/>
    <mergeCell ref="E57:T57"/>
    <mergeCell ref="E59:T59"/>
    <mergeCell ref="E61:E63"/>
    <mergeCell ref="F61:H62"/>
    <mergeCell ref="I61:K62"/>
    <mergeCell ref="L61:N62"/>
    <mergeCell ref="O61:Q62"/>
    <mergeCell ref="R61:T62"/>
    <mergeCell ref="E87:T87"/>
    <mergeCell ref="E89:E91"/>
    <mergeCell ref="F89:H90"/>
    <mergeCell ref="I89:K90"/>
    <mergeCell ref="L89:N90"/>
    <mergeCell ref="O89:Q90"/>
    <mergeCell ref="R89:T90"/>
  </mergeCells>
  <printOptions horizontalCentered="1"/>
  <pageMargins left="0.70866141732283472" right="0.70866141732283472" top="1.8897637795275593" bottom="0.74803149606299213" header="0.31496062992125984" footer="0.31496062992125984"/>
  <pageSetup paperSize="9" scale="65" orientation="landscape" r:id="rId1"/>
  <headerFooter>
    <oddHeader>&amp;L&amp;G&amp;C&amp;"Arial,Negrita"DATOS CAMPAÑA 2018/19 
DECLARACIÓN AMPLIADA NOVIEMBRE DE 2018
FUENTE:INFOVI, EXTRACCIÓN DE 
10 de Enero de 2019</oddHeader>
    <oddFooter>&amp;R&amp;G</oddFooter>
  </headerFooter>
  <rowBreaks count="3" manualBreakCount="3">
    <brk id="29" min="3" max="19" man="1"/>
    <brk id="57" min="3" max="19" man="1"/>
    <brk id="85" min="3" max="19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07"/>
  <sheetViews>
    <sheetView showGridLines="0" tabSelected="1" topLeftCell="A10" zoomScale="115" zoomScaleNormal="115" zoomScalePageLayoutView="10" workbookViewId="0">
      <selection activeCell="A73" sqref="A73"/>
    </sheetView>
  </sheetViews>
  <sheetFormatPr baseColWidth="10" defaultRowHeight="12.75" x14ac:dyDescent="0.2"/>
  <cols>
    <col min="1" max="1" width="24.42578125" customWidth="1"/>
    <col min="2" max="2" width="18.140625" bestFit="1" customWidth="1"/>
    <col min="3" max="3" width="17.7109375" bestFit="1" customWidth="1"/>
    <col min="4" max="4" width="17.5703125" customWidth="1"/>
    <col min="5" max="6" width="17.140625" customWidth="1"/>
    <col min="7" max="7" width="9" customWidth="1"/>
    <col min="8" max="8" width="10.5703125" customWidth="1"/>
    <col min="9" max="9" width="14.85546875" customWidth="1"/>
  </cols>
  <sheetData>
    <row r="1" spans="1:19" ht="29.25" customHeight="1" thickBot="1" x14ac:dyDescent="0.25"/>
    <row r="2" spans="1:19" ht="35.25" customHeight="1" thickBot="1" x14ac:dyDescent="0.25">
      <c r="A2" s="165" t="s">
        <v>88</v>
      </c>
      <c r="B2" s="166"/>
      <c r="C2" s="167"/>
      <c r="D2" s="167"/>
      <c r="E2" s="168"/>
      <c r="F2" s="16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6.5" thickBot="1" x14ac:dyDescent="0.3">
      <c r="A3" s="2"/>
      <c r="B3" s="2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7.75" customHeight="1" thickBot="1" x14ac:dyDescent="0.25">
      <c r="A4" s="155" t="s">
        <v>21</v>
      </c>
      <c r="B4" s="158" t="s">
        <v>49</v>
      </c>
      <c r="C4" s="159"/>
      <c r="D4" s="159"/>
      <c r="E4" s="160"/>
      <c r="F4" s="142" t="s">
        <v>47</v>
      </c>
    </row>
    <row r="5" spans="1:19" ht="13.5" thickBot="1" x14ac:dyDescent="0.25">
      <c r="A5" s="156"/>
      <c r="B5" s="161" t="s">
        <v>22</v>
      </c>
      <c r="C5" s="162"/>
      <c r="D5" s="163" t="s">
        <v>23</v>
      </c>
      <c r="E5" s="164"/>
      <c r="F5" s="143"/>
    </row>
    <row r="6" spans="1:19" ht="13.5" thickBot="1" x14ac:dyDescent="0.25">
      <c r="A6" s="157"/>
      <c r="B6" s="26" t="s">
        <v>40</v>
      </c>
      <c r="C6" s="27" t="s">
        <v>25</v>
      </c>
      <c r="D6" s="28" t="s">
        <v>24</v>
      </c>
      <c r="E6" s="29" t="s">
        <v>25</v>
      </c>
      <c r="F6" s="144"/>
    </row>
    <row r="7" spans="1:19" x14ac:dyDescent="0.2">
      <c r="A7" s="10" t="s">
        <v>11</v>
      </c>
      <c r="B7" s="11">
        <v>778</v>
      </c>
      <c r="C7" s="11">
        <v>2016</v>
      </c>
      <c r="D7" s="11">
        <v>6177</v>
      </c>
      <c r="E7" s="31">
        <v>44689</v>
      </c>
      <c r="F7" s="34">
        <v>53660</v>
      </c>
    </row>
    <row r="8" spans="1:19" x14ac:dyDescent="0.2">
      <c r="A8" s="10" t="s">
        <v>10</v>
      </c>
      <c r="B8" s="13">
        <v>6844</v>
      </c>
      <c r="C8" s="13">
        <v>127536</v>
      </c>
      <c r="D8" s="13">
        <v>20</v>
      </c>
      <c r="E8" s="30">
        <v>25225</v>
      </c>
      <c r="F8" s="35">
        <v>159625</v>
      </c>
    </row>
    <row r="9" spans="1:19" x14ac:dyDescent="0.2">
      <c r="A9" s="10" t="s">
        <v>13</v>
      </c>
      <c r="B9" s="13">
        <v>0</v>
      </c>
      <c r="C9" s="13">
        <v>11</v>
      </c>
      <c r="D9" s="13">
        <v>0</v>
      </c>
      <c r="E9" s="30">
        <v>1</v>
      </c>
      <c r="F9" s="35">
        <v>12</v>
      </c>
    </row>
    <row r="10" spans="1:19" x14ac:dyDescent="0.2">
      <c r="A10" s="10" t="s">
        <v>16</v>
      </c>
      <c r="B10" s="13">
        <v>8</v>
      </c>
      <c r="C10" s="13">
        <v>1914</v>
      </c>
      <c r="D10" s="13">
        <v>0</v>
      </c>
      <c r="E10" s="30">
        <v>161</v>
      </c>
      <c r="F10" s="35">
        <v>2083</v>
      </c>
    </row>
    <row r="11" spans="1:19" x14ac:dyDescent="0.2">
      <c r="A11" s="10" t="s">
        <v>15</v>
      </c>
      <c r="B11" s="13">
        <v>7</v>
      </c>
      <c r="C11" s="13">
        <v>195</v>
      </c>
      <c r="D11" s="13">
        <v>0</v>
      </c>
      <c r="E11" s="30">
        <v>122</v>
      </c>
      <c r="F11" s="35">
        <v>324</v>
      </c>
    </row>
    <row r="12" spans="1:19" x14ac:dyDescent="0.2">
      <c r="A12" s="10" t="s">
        <v>14</v>
      </c>
      <c r="B12" s="13">
        <v>0</v>
      </c>
      <c r="C12" s="13">
        <v>0</v>
      </c>
      <c r="D12" s="13">
        <v>0</v>
      </c>
      <c r="E12" s="30">
        <v>0</v>
      </c>
      <c r="F12" s="35">
        <v>0</v>
      </c>
    </row>
    <row r="13" spans="1:19" x14ac:dyDescent="0.2">
      <c r="A13" s="10" t="s">
        <v>5</v>
      </c>
      <c r="B13" s="13">
        <v>1090349</v>
      </c>
      <c r="C13" s="13">
        <v>527122</v>
      </c>
      <c r="D13" s="13">
        <v>1540319</v>
      </c>
      <c r="E13" s="30">
        <v>285023</v>
      </c>
      <c r="F13" s="35">
        <v>3442813</v>
      </c>
    </row>
    <row r="14" spans="1:19" x14ac:dyDescent="0.2">
      <c r="A14" s="10" t="s">
        <v>9</v>
      </c>
      <c r="B14" s="13">
        <v>50</v>
      </c>
      <c r="C14" s="13">
        <v>63406</v>
      </c>
      <c r="D14" s="13">
        <v>15</v>
      </c>
      <c r="E14" s="30">
        <v>25801</v>
      </c>
      <c r="F14" s="35">
        <v>89272</v>
      </c>
    </row>
    <row r="15" spans="1:19" x14ac:dyDescent="0.2">
      <c r="A15" s="10" t="s">
        <v>12</v>
      </c>
      <c r="B15" s="13">
        <v>41321</v>
      </c>
      <c r="C15" s="13">
        <v>142766</v>
      </c>
      <c r="D15" s="13">
        <v>12879</v>
      </c>
      <c r="E15" s="30">
        <v>484828</v>
      </c>
      <c r="F15" s="35">
        <v>681794</v>
      </c>
    </row>
    <row r="16" spans="1:19" x14ac:dyDescent="0.2">
      <c r="A16" s="10" t="s">
        <v>4</v>
      </c>
      <c r="B16" s="13">
        <v>313260</v>
      </c>
      <c r="C16" s="13">
        <v>113211</v>
      </c>
      <c r="D16" s="13">
        <v>215047</v>
      </c>
      <c r="E16" s="30">
        <v>85921</v>
      </c>
      <c r="F16" s="35">
        <v>727439</v>
      </c>
    </row>
    <row r="17" spans="1:19" x14ac:dyDescent="0.2">
      <c r="A17" s="10" t="s">
        <v>3</v>
      </c>
      <c r="B17" s="13">
        <v>7232</v>
      </c>
      <c r="C17" s="13">
        <v>21082</v>
      </c>
      <c r="D17" s="13">
        <v>6502</v>
      </c>
      <c r="E17" s="30">
        <v>29579</v>
      </c>
      <c r="F17" s="35">
        <v>64395</v>
      </c>
    </row>
    <row r="18" spans="1:19" x14ac:dyDescent="0.2">
      <c r="A18" s="10" t="s">
        <v>8</v>
      </c>
      <c r="B18" s="13">
        <v>168</v>
      </c>
      <c r="C18" s="13">
        <v>1080</v>
      </c>
      <c r="D18" s="13">
        <v>1</v>
      </c>
      <c r="E18" s="30">
        <v>98</v>
      </c>
      <c r="F18" s="35">
        <v>1347</v>
      </c>
    </row>
    <row r="19" spans="1:19" x14ac:dyDescent="0.2">
      <c r="A19" s="10" t="s">
        <v>2</v>
      </c>
      <c r="B19" s="13">
        <v>21036</v>
      </c>
      <c r="C19" s="13">
        <v>174058</v>
      </c>
      <c r="D19" s="13">
        <v>299</v>
      </c>
      <c r="E19" s="30">
        <v>75526</v>
      </c>
      <c r="F19" s="35">
        <v>270919</v>
      </c>
    </row>
    <row r="20" spans="1:19" x14ac:dyDescent="0.2">
      <c r="A20" s="10" t="s">
        <v>1</v>
      </c>
      <c r="B20" s="13">
        <v>16762</v>
      </c>
      <c r="C20" s="13">
        <v>75127</v>
      </c>
      <c r="D20" s="13">
        <v>0</v>
      </c>
      <c r="E20" s="30">
        <v>8819</v>
      </c>
      <c r="F20" s="35">
        <v>100708</v>
      </c>
    </row>
    <row r="21" spans="1:19" x14ac:dyDescent="0.2">
      <c r="A21" s="10" t="s">
        <v>7</v>
      </c>
      <c r="B21" s="13">
        <v>621</v>
      </c>
      <c r="C21" s="13">
        <v>158391</v>
      </c>
      <c r="D21" s="13">
        <v>36</v>
      </c>
      <c r="E21" s="30">
        <v>24553</v>
      </c>
      <c r="F21" s="35">
        <v>183601</v>
      </c>
    </row>
    <row r="22" spans="1:19" x14ac:dyDescent="0.2">
      <c r="A22" s="10" t="s">
        <v>6</v>
      </c>
      <c r="B22" s="13">
        <v>6994</v>
      </c>
      <c r="C22" s="13">
        <v>159775</v>
      </c>
      <c r="D22" s="13">
        <v>344</v>
      </c>
      <c r="E22" s="30">
        <v>23715</v>
      </c>
      <c r="F22" s="35">
        <v>190828</v>
      </c>
    </row>
    <row r="23" spans="1:19" ht="13.5" thickBot="1" x14ac:dyDescent="0.25">
      <c r="A23" s="10" t="s">
        <v>0</v>
      </c>
      <c r="B23" s="15">
        <v>268853</v>
      </c>
      <c r="C23" s="15">
        <v>177124</v>
      </c>
      <c r="D23" s="15">
        <v>57045</v>
      </c>
      <c r="E23" s="32">
        <v>62621</v>
      </c>
      <c r="F23" s="36">
        <v>565643</v>
      </c>
    </row>
    <row r="24" spans="1:19" ht="13.5" thickBot="1" x14ac:dyDescent="0.25">
      <c r="A24" s="17" t="s">
        <v>20</v>
      </c>
      <c r="B24" s="39">
        <v>1774283</v>
      </c>
      <c r="C24" s="39">
        <v>1744814</v>
      </c>
      <c r="D24" s="40">
        <v>1838684</v>
      </c>
      <c r="E24" s="41">
        <v>1176682</v>
      </c>
      <c r="F24" s="33">
        <v>6534463</v>
      </c>
    </row>
    <row r="25" spans="1:19" x14ac:dyDescent="0.2">
      <c r="A25" s="5" t="s">
        <v>81</v>
      </c>
      <c r="E25" s="6"/>
      <c r="F25" s="6"/>
    </row>
    <row r="26" spans="1:19" ht="24.75" customHeight="1" x14ac:dyDescent="0.2">
      <c r="A26" s="117" t="s">
        <v>50</v>
      </c>
      <c r="B26" s="117"/>
      <c r="C26" s="117"/>
      <c r="D26" s="117"/>
      <c r="E26" s="130"/>
      <c r="F26" s="130"/>
    </row>
    <row r="27" spans="1:19" ht="13.5" customHeight="1" x14ac:dyDescent="0.2"/>
    <row r="28" spans="1:19" x14ac:dyDescent="0.2">
      <c r="A28" s="21"/>
      <c r="C28" s="4"/>
      <c r="D28" s="6"/>
      <c r="E28" s="4"/>
    </row>
    <row r="29" spans="1:19" ht="13.5" thickBot="1" x14ac:dyDescent="0.25"/>
    <row r="30" spans="1:19" ht="54" customHeight="1" thickBot="1" x14ac:dyDescent="0.25">
      <c r="A30" s="165" t="s">
        <v>89</v>
      </c>
      <c r="B30" s="166"/>
      <c r="C30" s="167"/>
      <c r="D30" s="167"/>
      <c r="E30" s="168"/>
      <c r="F30" s="16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6.5" thickBot="1" x14ac:dyDescent="0.3">
      <c r="A31" s="2"/>
      <c r="B31" s="2"/>
      <c r="C31" s="3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7.75" customHeight="1" thickBot="1" x14ac:dyDescent="0.25">
      <c r="A32" s="155" t="s">
        <v>21</v>
      </c>
      <c r="B32" s="158" t="s">
        <v>49</v>
      </c>
      <c r="C32" s="159"/>
      <c r="D32" s="159"/>
      <c r="E32" s="160"/>
      <c r="F32" s="142" t="s">
        <v>47</v>
      </c>
    </row>
    <row r="33" spans="1:6" ht="13.5" thickBot="1" x14ac:dyDescent="0.25">
      <c r="A33" s="156"/>
      <c r="B33" s="161" t="s">
        <v>22</v>
      </c>
      <c r="C33" s="162"/>
      <c r="D33" s="163" t="s">
        <v>23</v>
      </c>
      <c r="E33" s="164"/>
      <c r="F33" s="143"/>
    </row>
    <row r="34" spans="1:6" ht="13.5" thickBot="1" x14ac:dyDescent="0.25">
      <c r="A34" s="157"/>
      <c r="B34" s="26" t="s">
        <v>40</v>
      </c>
      <c r="C34" s="27" t="s">
        <v>25</v>
      </c>
      <c r="D34" s="28" t="s">
        <v>24</v>
      </c>
      <c r="E34" s="29" t="s">
        <v>25</v>
      </c>
      <c r="F34" s="144"/>
    </row>
    <row r="35" spans="1:6" x14ac:dyDescent="0.2">
      <c r="A35" s="10" t="s">
        <v>11</v>
      </c>
      <c r="B35" s="11">
        <v>778</v>
      </c>
      <c r="C35" s="11">
        <v>1148</v>
      </c>
      <c r="D35" s="11">
        <v>6123</v>
      </c>
      <c r="E35" s="31">
        <v>43942</v>
      </c>
      <c r="F35" s="34">
        <v>51991</v>
      </c>
    </row>
    <row r="36" spans="1:6" x14ac:dyDescent="0.2">
      <c r="A36" s="10" t="s">
        <v>10</v>
      </c>
      <c r="B36" s="13">
        <v>6816</v>
      </c>
      <c r="C36" s="13">
        <v>97021</v>
      </c>
      <c r="D36" s="13">
        <v>20</v>
      </c>
      <c r="E36" s="30">
        <v>21462</v>
      </c>
      <c r="F36" s="35">
        <v>125319</v>
      </c>
    </row>
    <row r="37" spans="1:6" x14ac:dyDescent="0.2">
      <c r="A37" s="10" t="s">
        <v>13</v>
      </c>
      <c r="B37" s="13">
        <v>0</v>
      </c>
      <c r="C37" s="13">
        <v>0</v>
      </c>
      <c r="D37" s="13">
        <v>0</v>
      </c>
      <c r="E37" s="30">
        <v>0</v>
      </c>
      <c r="F37" s="35">
        <v>0</v>
      </c>
    </row>
    <row r="38" spans="1:6" x14ac:dyDescent="0.2">
      <c r="A38" s="10" t="s">
        <v>16</v>
      </c>
      <c r="B38" s="13">
        <v>0</v>
      </c>
      <c r="C38" s="13">
        <v>1160</v>
      </c>
      <c r="D38" s="13">
        <v>0</v>
      </c>
      <c r="E38" s="30">
        <v>93</v>
      </c>
      <c r="F38" s="35">
        <v>1253</v>
      </c>
    </row>
    <row r="39" spans="1:6" x14ac:dyDescent="0.2">
      <c r="A39" s="10" t="s">
        <v>15</v>
      </c>
      <c r="B39" s="13">
        <v>0</v>
      </c>
      <c r="C39" s="13">
        <v>29</v>
      </c>
      <c r="D39" s="13">
        <v>0</v>
      </c>
      <c r="E39" s="30">
        <v>82</v>
      </c>
      <c r="F39" s="35">
        <v>111</v>
      </c>
    </row>
    <row r="40" spans="1:6" x14ac:dyDescent="0.2">
      <c r="A40" s="10" t="s">
        <v>14</v>
      </c>
      <c r="B40" s="13">
        <v>0</v>
      </c>
      <c r="C40" s="13">
        <v>0</v>
      </c>
      <c r="D40" s="13">
        <v>0</v>
      </c>
      <c r="E40" s="30">
        <v>0</v>
      </c>
      <c r="F40" s="35">
        <v>0</v>
      </c>
    </row>
    <row r="41" spans="1:6" x14ac:dyDescent="0.2">
      <c r="A41" s="10" t="s">
        <v>5</v>
      </c>
      <c r="B41" s="13">
        <v>1089284</v>
      </c>
      <c r="C41" s="13">
        <v>516417</v>
      </c>
      <c r="D41" s="13">
        <v>1540319</v>
      </c>
      <c r="E41" s="30">
        <v>282273</v>
      </c>
      <c r="F41" s="35">
        <v>3428293</v>
      </c>
    </row>
    <row r="42" spans="1:6" x14ac:dyDescent="0.2">
      <c r="A42" s="10" t="s">
        <v>9</v>
      </c>
      <c r="B42" s="13">
        <v>0</v>
      </c>
      <c r="C42" s="13">
        <v>56179</v>
      </c>
      <c r="D42" s="13">
        <v>11</v>
      </c>
      <c r="E42" s="30">
        <v>25119</v>
      </c>
      <c r="F42" s="35">
        <v>81309</v>
      </c>
    </row>
    <row r="43" spans="1:6" x14ac:dyDescent="0.2">
      <c r="A43" s="10" t="s">
        <v>12</v>
      </c>
      <c r="B43" s="13">
        <v>40590</v>
      </c>
      <c r="C43" s="13">
        <v>104424</v>
      </c>
      <c r="D43" s="13">
        <v>6673</v>
      </c>
      <c r="E43" s="30">
        <v>414142</v>
      </c>
      <c r="F43" s="35">
        <v>565829</v>
      </c>
    </row>
    <row r="44" spans="1:6" x14ac:dyDescent="0.2">
      <c r="A44" s="10" t="s">
        <v>4</v>
      </c>
      <c r="B44" s="13">
        <v>312919</v>
      </c>
      <c r="C44" s="13">
        <v>112959</v>
      </c>
      <c r="D44" s="13">
        <v>215019</v>
      </c>
      <c r="E44" s="30">
        <v>85863</v>
      </c>
      <c r="F44" s="35">
        <v>726760</v>
      </c>
    </row>
    <row r="45" spans="1:6" x14ac:dyDescent="0.2">
      <c r="A45" s="10" t="s">
        <v>3</v>
      </c>
      <c r="B45" s="13">
        <v>900</v>
      </c>
      <c r="C45" s="13">
        <v>17078</v>
      </c>
      <c r="D45" s="13">
        <v>1794</v>
      </c>
      <c r="E45" s="30">
        <v>24819</v>
      </c>
      <c r="F45" s="35">
        <v>44591</v>
      </c>
    </row>
    <row r="46" spans="1:6" x14ac:dyDescent="0.2">
      <c r="A46" s="10" t="s">
        <v>8</v>
      </c>
      <c r="B46" s="13">
        <v>0</v>
      </c>
      <c r="C46" s="13">
        <v>776</v>
      </c>
      <c r="D46" s="13">
        <v>1</v>
      </c>
      <c r="E46" s="30">
        <v>63</v>
      </c>
      <c r="F46" s="35">
        <v>840</v>
      </c>
    </row>
    <row r="47" spans="1:6" x14ac:dyDescent="0.2">
      <c r="A47" s="10" t="s">
        <v>2</v>
      </c>
      <c r="B47" s="13">
        <v>21036</v>
      </c>
      <c r="C47" s="13">
        <v>156239</v>
      </c>
      <c r="D47" s="13">
        <v>299</v>
      </c>
      <c r="E47" s="30">
        <v>67840</v>
      </c>
      <c r="F47" s="35">
        <v>245414</v>
      </c>
    </row>
    <row r="48" spans="1:6" x14ac:dyDescent="0.2">
      <c r="A48" s="10" t="s">
        <v>1</v>
      </c>
      <c r="B48" s="13">
        <v>6118</v>
      </c>
      <c r="C48" s="13">
        <v>74512</v>
      </c>
      <c r="D48" s="13">
        <v>0</v>
      </c>
      <c r="E48" s="30">
        <v>8803</v>
      </c>
      <c r="F48" s="35">
        <v>89433</v>
      </c>
    </row>
    <row r="49" spans="1:19" x14ac:dyDescent="0.2">
      <c r="A49" s="10" t="s">
        <v>7</v>
      </c>
      <c r="B49" s="13">
        <v>397</v>
      </c>
      <c r="C49" s="13">
        <v>112368</v>
      </c>
      <c r="D49" s="13">
        <v>6</v>
      </c>
      <c r="E49" s="30">
        <v>11080</v>
      </c>
      <c r="F49" s="35">
        <v>123851</v>
      </c>
    </row>
    <row r="50" spans="1:19" x14ac:dyDescent="0.2">
      <c r="A50" s="10" t="s">
        <v>6</v>
      </c>
      <c r="B50" s="13">
        <v>4612</v>
      </c>
      <c r="C50" s="13">
        <v>153352</v>
      </c>
      <c r="D50" s="13">
        <v>344</v>
      </c>
      <c r="E50" s="30">
        <v>22773</v>
      </c>
      <c r="F50" s="35">
        <v>181081</v>
      </c>
    </row>
    <row r="51" spans="1:19" ht="13.5" thickBot="1" x14ac:dyDescent="0.25">
      <c r="A51" s="10" t="s">
        <v>0</v>
      </c>
      <c r="B51" s="15">
        <v>252014</v>
      </c>
      <c r="C51" s="15">
        <v>136863</v>
      </c>
      <c r="D51" s="15">
        <v>56880</v>
      </c>
      <c r="E51" s="32">
        <v>58439</v>
      </c>
      <c r="F51" s="36">
        <v>504196</v>
      </c>
    </row>
    <row r="52" spans="1:19" ht="13.5" thickBot="1" x14ac:dyDescent="0.25">
      <c r="A52" s="17" t="s">
        <v>20</v>
      </c>
      <c r="B52" s="39">
        <v>1735464</v>
      </c>
      <c r="C52" s="39">
        <v>1540525</v>
      </c>
      <c r="D52" s="40">
        <v>1827489</v>
      </c>
      <c r="E52" s="41">
        <v>1066793</v>
      </c>
      <c r="F52" s="33">
        <v>6170271</v>
      </c>
    </row>
    <row r="53" spans="1:19" ht="15.75" customHeight="1" x14ac:dyDescent="0.2">
      <c r="A53" s="5" t="s">
        <v>81</v>
      </c>
      <c r="E53" s="6"/>
      <c r="F53" s="6"/>
    </row>
    <row r="55" spans="1:19" ht="13.5" thickBot="1" x14ac:dyDescent="0.25"/>
    <row r="56" spans="1:19" ht="52.5" customHeight="1" thickBot="1" x14ac:dyDescent="0.25">
      <c r="A56" s="165" t="s">
        <v>90</v>
      </c>
      <c r="B56" s="166"/>
      <c r="C56" s="167"/>
      <c r="D56" s="167"/>
      <c r="E56" s="168"/>
      <c r="F56" s="16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6.5" thickBot="1" x14ac:dyDescent="0.3">
      <c r="A57" s="2"/>
      <c r="B57" s="2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27.75" customHeight="1" thickBot="1" x14ac:dyDescent="0.25">
      <c r="A58" s="155" t="s">
        <v>21</v>
      </c>
      <c r="B58" s="158" t="s">
        <v>49</v>
      </c>
      <c r="C58" s="159"/>
      <c r="D58" s="159"/>
      <c r="E58" s="160"/>
      <c r="F58" s="142" t="s">
        <v>47</v>
      </c>
    </row>
    <row r="59" spans="1:19" ht="13.5" thickBot="1" x14ac:dyDescent="0.25">
      <c r="A59" s="156"/>
      <c r="B59" s="161" t="s">
        <v>22</v>
      </c>
      <c r="C59" s="162"/>
      <c r="D59" s="163" t="s">
        <v>23</v>
      </c>
      <c r="E59" s="164"/>
      <c r="F59" s="143"/>
    </row>
    <row r="60" spans="1:19" ht="13.5" thickBot="1" x14ac:dyDescent="0.25">
      <c r="A60" s="157"/>
      <c r="B60" s="26" t="s">
        <v>40</v>
      </c>
      <c r="C60" s="27" t="s">
        <v>25</v>
      </c>
      <c r="D60" s="28" t="s">
        <v>24</v>
      </c>
      <c r="E60" s="29" t="s">
        <v>25</v>
      </c>
      <c r="F60" s="144"/>
    </row>
    <row r="61" spans="1:19" x14ac:dyDescent="0.2">
      <c r="A61" s="10" t="s">
        <v>11</v>
      </c>
      <c r="B61" s="11">
        <v>0</v>
      </c>
      <c r="C61" s="11">
        <v>868</v>
      </c>
      <c r="D61" s="11">
        <v>4</v>
      </c>
      <c r="E61" s="31">
        <v>409</v>
      </c>
      <c r="F61" s="34">
        <v>1281</v>
      </c>
    </row>
    <row r="62" spans="1:19" x14ac:dyDescent="0.2">
      <c r="A62" s="10" t="s">
        <v>10</v>
      </c>
      <c r="B62" s="13">
        <v>28</v>
      </c>
      <c r="C62" s="13">
        <v>926</v>
      </c>
      <c r="D62" s="13">
        <v>0</v>
      </c>
      <c r="E62" s="30">
        <v>69</v>
      </c>
      <c r="F62" s="35">
        <v>1023</v>
      </c>
    </row>
    <row r="63" spans="1:19" x14ac:dyDescent="0.2">
      <c r="A63" s="10" t="s">
        <v>13</v>
      </c>
      <c r="B63" s="13">
        <v>0</v>
      </c>
      <c r="C63" s="13">
        <v>11</v>
      </c>
      <c r="D63" s="13">
        <v>0</v>
      </c>
      <c r="E63" s="30">
        <v>1</v>
      </c>
      <c r="F63" s="35">
        <v>12</v>
      </c>
    </row>
    <row r="64" spans="1:19" x14ac:dyDescent="0.2">
      <c r="A64" s="10" t="s">
        <v>16</v>
      </c>
      <c r="B64" s="13">
        <v>8</v>
      </c>
      <c r="C64" s="13">
        <v>754</v>
      </c>
      <c r="D64" s="13">
        <v>0</v>
      </c>
      <c r="E64" s="30">
        <v>68</v>
      </c>
      <c r="F64" s="35">
        <v>830</v>
      </c>
    </row>
    <row r="65" spans="1:6" x14ac:dyDescent="0.2">
      <c r="A65" s="10" t="s">
        <v>15</v>
      </c>
      <c r="B65" s="13">
        <v>7</v>
      </c>
      <c r="C65" s="13">
        <v>166</v>
      </c>
      <c r="D65" s="13">
        <v>0</v>
      </c>
      <c r="E65" s="30">
        <v>40</v>
      </c>
      <c r="F65" s="35">
        <v>213</v>
      </c>
    </row>
    <row r="66" spans="1:6" x14ac:dyDescent="0.2">
      <c r="A66" s="10" t="s">
        <v>14</v>
      </c>
      <c r="B66" s="13">
        <v>0</v>
      </c>
      <c r="C66" s="13">
        <v>0</v>
      </c>
      <c r="D66" s="13">
        <v>0</v>
      </c>
      <c r="E66" s="30">
        <v>0</v>
      </c>
      <c r="F66" s="35">
        <v>0</v>
      </c>
    </row>
    <row r="67" spans="1:6" x14ac:dyDescent="0.2">
      <c r="A67" s="10" t="s">
        <v>5</v>
      </c>
      <c r="B67" s="13">
        <v>46</v>
      </c>
      <c r="C67" s="13">
        <v>3377</v>
      </c>
      <c r="D67" s="13">
        <v>0</v>
      </c>
      <c r="E67" s="30">
        <v>512</v>
      </c>
      <c r="F67" s="35">
        <v>3935</v>
      </c>
    </row>
    <row r="68" spans="1:6" x14ac:dyDescent="0.2">
      <c r="A68" s="10" t="s">
        <v>9</v>
      </c>
      <c r="B68" s="13">
        <v>50</v>
      </c>
      <c r="C68" s="13">
        <v>7126</v>
      </c>
      <c r="D68" s="13">
        <v>4</v>
      </c>
      <c r="E68" s="30">
        <v>634</v>
      </c>
      <c r="F68" s="35">
        <v>7814</v>
      </c>
    </row>
    <row r="69" spans="1:6" x14ac:dyDescent="0.2">
      <c r="A69" s="10" t="s">
        <v>12</v>
      </c>
      <c r="B69" s="13">
        <v>478</v>
      </c>
      <c r="C69" s="13">
        <v>13460</v>
      </c>
      <c r="D69" s="13">
        <v>4209</v>
      </c>
      <c r="E69" s="30">
        <v>5455</v>
      </c>
      <c r="F69" s="35">
        <v>23602</v>
      </c>
    </row>
    <row r="70" spans="1:6" x14ac:dyDescent="0.2">
      <c r="A70" s="10" t="s">
        <v>4</v>
      </c>
      <c r="B70" s="13">
        <v>341</v>
      </c>
      <c r="C70" s="13">
        <v>205</v>
      </c>
      <c r="D70" s="13">
        <v>28</v>
      </c>
      <c r="E70" s="30">
        <v>58</v>
      </c>
      <c r="F70" s="35">
        <v>632</v>
      </c>
    </row>
    <row r="71" spans="1:6" x14ac:dyDescent="0.2">
      <c r="A71" s="10" t="s">
        <v>3</v>
      </c>
      <c r="B71" s="13">
        <v>26</v>
      </c>
      <c r="C71" s="13">
        <v>629</v>
      </c>
      <c r="D71" s="13">
        <v>56</v>
      </c>
      <c r="E71" s="30">
        <v>2218</v>
      </c>
      <c r="F71" s="35">
        <v>2929</v>
      </c>
    </row>
    <row r="72" spans="1:6" x14ac:dyDescent="0.2">
      <c r="A72" s="10" t="s">
        <v>8</v>
      </c>
      <c r="B72" s="13">
        <v>168</v>
      </c>
      <c r="C72" s="13">
        <v>304</v>
      </c>
      <c r="D72" s="13">
        <v>0</v>
      </c>
      <c r="E72" s="30">
        <v>35</v>
      </c>
      <c r="F72" s="35">
        <v>507</v>
      </c>
    </row>
    <row r="73" spans="1:6" x14ac:dyDescent="0.2">
      <c r="A73" s="10" t="s">
        <v>2</v>
      </c>
      <c r="B73" s="13">
        <v>0</v>
      </c>
      <c r="C73" s="13">
        <v>5162</v>
      </c>
      <c r="D73" s="13">
        <v>0</v>
      </c>
      <c r="E73" s="30">
        <v>268</v>
      </c>
      <c r="F73" s="35">
        <v>5430</v>
      </c>
    </row>
    <row r="74" spans="1:6" x14ac:dyDescent="0.2">
      <c r="A74" s="10" t="s">
        <v>1</v>
      </c>
      <c r="B74" s="13">
        <v>10644</v>
      </c>
      <c r="C74" s="13">
        <v>613</v>
      </c>
      <c r="D74" s="13">
        <v>0</v>
      </c>
      <c r="E74" s="30">
        <v>14</v>
      </c>
      <c r="F74" s="35">
        <v>11271</v>
      </c>
    </row>
    <row r="75" spans="1:6" x14ac:dyDescent="0.2">
      <c r="A75" s="10" t="s">
        <v>7</v>
      </c>
      <c r="B75" s="13">
        <v>224</v>
      </c>
      <c r="C75" s="13">
        <v>917</v>
      </c>
      <c r="D75" s="13">
        <v>30</v>
      </c>
      <c r="E75" s="30">
        <v>655</v>
      </c>
      <c r="F75" s="35">
        <v>1826</v>
      </c>
    </row>
    <row r="76" spans="1:6" x14ac:dyDescent="0.2">
      <c r="A76" s="10" t="s">
        <v>6</v>
      </c>
      <c r="B76" s="13">
        <v>1</v>
      </c>
      <c r="C76" s="13">
        <v>2474</v>
      </c>
      <c r="D76" s="13">
        <v>0</v>
      </c>
      <c r="E76" s="30">
        <v>129</v>
      </c>
      <c r="F76" s="35">
        <v>2604</v>
      </c>
    </row>
    <row r="77" spans="1:6" ht="13.5" thickBot="1" x14ac:dyDescent="0.25">
      <c r="A77" s="10" t="s">
        <v>0</v>
      </c>
      <c r="B77" s="15">
        <v>284</v>
      </c>
      <c r="C77" s="15">
        <v>9817</v>
      </c>
      <c r="D77" s="15">
        <v>4</v>
      </c>
      <c r="E77" s="32">
        <v>1613</v>
      </c>
      <c r="F77" s="36">
        <v>11718</v>
      </c>
    </row>
    <row r="78" spans="1:6" ht="13.5" thickBot="1" x14ac:dyDescent="0.25">
      <c r="A78" s="17" t="s">
        <v>20</v>
      </c>
      <c r="B78" s="39">
        <v>12305</v>
      </c>
      <c r="C78" s="39">
        <v>46809</v>
      </c>
      <c r="D78" s="40">
        <v>4335</v>
      </c>
      <c r="E78" s="41">
        <v>12178</v>
      </c>
      <c r="F78" s="33">
        <v>75627</v>
      </c>
    </row>
    <row r="79" spans="1:6" x14ac:dyDescent="0.2">
      <c r="A79" s="5" t="s">
        <v>83</v>
      </c>
      <c r="E79" s="6"/>
      <c r="F79" s="6"/>
    </row>
    <row r="80" spans="1:6" ht="12.75" customHeight="1" x14ac:dyDescent="0.2">
      <c r="A80" s="117"/>
      <c r="B80" s="117"/>
      <c r="C80" s="117"/>
      <c r="D80" s="117"/>
      <c r="E80" s="130"/>
      <c r="F80" s="130"/>
    </row>
    <row r="82" spans="1:19" ht="13.5" thickBot="1" x14ac:dyDescent="0.25"/>
    <row r="83" spans="1:19" ht="56.25" customHeight="1" thickBot="1" x14ac:dyDescent="0.25">
      <c r="A83" s="150" t="s">
        <v>91</v>
      </c>
      <c r="B83" s="151"/>
      <c r="C83" s="152"/>
      <c r="D83" s="152"/>
      <c r="E83" s="153"/>
      <c r="F83" s="15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6.5" thickBot="1" x14ac:dyDescent="0.3">
      <c r="A84" s="2"/>
      <c r="B84" s="2"/>
      <c r="C84" s="3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27.75" customHeight="1" thickBot="1" x14ac:dyDescent="0.25">
      <c r="A85" s="155" t="s">
        <v>21</v>
      </c>
      <c r="B85" s="158" t="s">
        <v>49</v>
      </c>
      <c r="C85" s="159"/>
      <c r="D85" s="159"/>
      <c r="E85" s="160"/>
      <c r="F85" s="142" t="s">
        <v>47</v>
      </c>
    </row>
    <row r="86" spans="1:19" ht="13.5" thickBot="1" x14ac:dyDescent="0.25">
      <c r="A86" s="156"/>
      <c r="B86" s="161" t="s">
        <v>22</v>
      </c>
      <c r="C86" s="162"/>
      <c r="D86" s="163" t="s">
        <v>23</v>
      </c>
      <c r="E86" s="164"/>
      <c r="F86" s="143"/>
    </row>
    <row r="87" spans="1:19" ht="13.5" thickBot="1" x14ac:dyDescent="0.25">
      <c r="A87" s="157"/>
      <c r="B87" s="26" t="s">
        <v>40</v>
      </c>
      <c r="C87" s="27" t="s">
        <v>25</v>
      </c>
      <c r="D87" s="28" t="s">
        <v>24</v>
      </c>
      <c r="E87" s="29" t="s">
        <v>25</v>
      </c>
      <c r="F87" s="144"/>
    </row>
    <row r="88" spans="1:19" x14ac:dyDescent="0.2">
      <c r="A88" s="10" t="s">
        <v>11</v>
      </c>
      <c r="B88" s="11">
        <v>0</v>
      </c>
      <c r="C88" s="11">
        <v>0</v>
      </c>
      <c r="D88" s="11">
        <v>50</v>
      </c>
      <c r="E88" s="31">
        <v>338</v>
      </c>
      <c r="F88" s="34">
        <v>388</v>
      </c>
    </row>
    <row r="89" spans="1:19" x14ac:dyDescent="0.2">
      <c r="A89" s="10" t="s">
        <v>10</v>
      </c>
      <c r="B89" s="13">
        <v>0</v>
      </c>
      <c r="C89" s="13">
        <v>29589</v>
      </c>
      <c r="D89" s="13">
        <v>0</v>
      </c>
      <c r="E89" s="30">
        <v>3694</v>
      </c>
      <c r="F89" s="35">
        <v>33283</v>
      </c>
    </row>
    <row r="90" spans="1:19" x14ac:dyDescent="0.2">
      <c r="A90" s="10" t="s">
        <v>13</v>
      </c>
      <c r="B90" s="13">
        <v>0</v>
      </c>
      <c r="C90" s="13">
        <v>0</v>
      </c>
      <c r="D90" s="13">
        <v>0</v>
      </c>
      <c r="E90" s="30">
        <v>0</v>
      </c>
      <c r="F90" s="35">
        <v>0</v>
      </c>
    </row>
    <row r="91" spans="1:19" x14ac:dyDescent="0.2">
      <c r="A91" s="10" t="s">
        <v>16</v>
      </c>
      <c r="B91" s="13">
        <v>0</v>
      </c>
      <c r="C91" s="13">
        <v>0</v>
      </c>
      <c r="D91" s="13">
        <v>0</v>
      </c>
      <c r="E91" s="30">
        <v>0</v>
      </c>
      <c r="F91" s="35">
        <v>0</v>
      </c>
    </row>
    <row r="92" spans="1:19" x14ac:dyDescent="0.2">
      <c r="A92" s="10" t="s">
        <v>15</v>
      </c>
      <c r="B92" s="13">
        <v>0</v>
      </c>
      <c r="C92" s="13">
        <v>0</v>
      </c>
      <c r="D92" s="13">
        <v>0</v>
      </c>
      <c r="E92" s="30">
        <v>0</v>
      </c>
      <c r="F92" s="35">
        <v>0</v>
      </c>
    </row>
    <row r="93" spans="1:19" x14ac:dyDescent="0.2">
      <c r="A93" s="10" t="s">
        <v>14</v>
      </c>
      <c r="B93" s="13">
        <v>0</v>
      </c>
      <c r="C93" s="13">
        <v>0</v>
      </c>
      <c r="D93" s="13">
        <v>0</v>
      </c>
      <c r="E93" s="30">
        <v>0</v>
      </c>
      <c r="F93" s="35">
        <v>0</v>
      </c>
    </row>
    <row r="94" spans="1:19" x14ac:dyDescent="0.2">
      <c r="A94" s="10" t="s">
        <v>5</v>
      </c>
      <c r="B94" s="13">
        <v>1019</v>
      </c>
      <c r="C94" s="13">
        <v>7328</v>
      </c>
      <c r="D94" s="13">
        <v>0</v>
      </c>
      <c r="E94" s="30">
        <v>2238</v>
      </c>
      <c r="F94" s="35">
        <v>10585</v>
      </c>
    </row>
    <row r="95" spans="1:19" x14ac:dyDescent="0.2">
      <c r="A95" s="10" t="s">
        <v>9</v>
      </c>
      <c r="B95" s="13">
        <v>0</v>
      </c>
      <c r="C95" s="13">
        <v>101</v>
      </c>
      <c r="D95" s="13">
        <v>0</v>
      </c>
      <c r="E95" s="30">
        <v>48</v>
      </c>
      <c r="F95" s="35">
        <v>149</v>
      </c>
    </row>
    <row r="96" spans="1:19" x14ac:dyDescent="0.2">
      <c r="A96" s="10" t="s">
        <v>12</v>
      </c>
      <c r="B96" s="13">
        <v>253</v>
      </c>
      <c r="C96" s="13">
        <v>24882</v>
      </c>
      <c r="D96" s="13">
        <v>1997</v>
      </c>
      <c r="E96" s="30">
        <v>65231</v>
      </c>
      <c r="F96" s="35">
        <v>92363</v>
      </c>
    </row>
    <row r="97" spans="1:6" x14ac:dyDescent="0.2">
      <c r="A97" s="10" t="s">
        <v>4</v>
      </c>
      <c r="B97" s="13">
        <v>0</v>
      </c>
      <c r="C97" s="13">
        <v>47</v>
      </c>
      <c r="D97" s="13">
        <v>0</v>
      </c>
      <c r="E97" s="30">
        <v>0</v>
      </c>
      <c r="F97" s="35">
        <v>47</v>
      </c>
    </row>
    <row r="98" spans="1:6" x14ac:dyDescent="0.2">
      <c r="A98" s="10" t="s">
        <v>3</v>
      </c>
      <c r="B98" s="13">
        <v>6306</v>
      </c>
      <c r="C98" s="13">
        <v>3375</v>
      </c>
      <c r="D98" s="13">
        <v>4652</v>
      </c>
      <c r="E98" s="30">
        <v>2542</v>
      </c>
      <c r="F98" s="35">
        <v>16875</v>
      </c>
    </row>
    <row r="99" spans="1:6" x14ac:dyDescent="0.2">
      <c r="A99" s="10" t="s">
        <v>8</v>
      </c>
      <c r="B99" s="13">
        <v>0</v>
      </c>
      <c r="C99" s="13">
        <v>0</v>
      </c>
      <c r="D99" s="13">
        <v>0</v>
      </c>
      <c r="E99" s="30">
        <v>0</v>
      </c>
      <c r="F99" s="35">
        <v>0</v>
      </c>
    </row>
    <row r="100" spans="1:6" x14ac:dyDescent="0.2">
      <c r="A100" s="10" t="s">
        <v>2</v>
      </c>
      <c r="B100" s="13">
        <v>0</v>
      </c>
      <c r="C100" s="13">
        <v>12657</v>
      </c>
      <c r="D100" s="13">
        <v>0</v>
      </c>
      <c r="E100" s="30">
        <v>7418</v>
      </c>
      <c r="F100" s="35">
        <v>20075</v>
      </c>
    </row>
    <row r="101" spans="1:6" x14ac:dyDescent="0.2">
      <c r="A101" s="10" t="s">
        <v>1</v>
      </c>
      <c r="B101" s="13">
        <v>0</v>
      </c>
      <c r="C101" s="13">
        <v>2</v>
      </c>
      <c r="D101" s="13">
        <v>0</v>
      </c>
      <c r="E101" s="30">
        <v>2</v>
      </c>
      <c r="F101" s="35">
        <v>4</v>
      </c>
    </row>
    <row r="102" spans="1:6" x14ac:dyDescent="0.2">
      <c r="A102" s="10" t="s">
        <v>7</v>
      </c>
      <c r="B102" s="13">
        <v>0</v>
      </c>
      <c r="C102" s="13">
        <v>45106</v>
      </c>
      <c r="D102" s="13">
        <v>0</v>
      </c>
      <c r="E102" s="30">
        <v>12818</v>
      </c>
      <c r="F102" s="35">
        <v>57924</v>
      </c>
    </row>
    <row r="103" spans="1:6" x14ac:dyDescent="0.2">
      <c r="A103" s="10" t="s">
        <v>6</v>
      </c>
      <c r="B103" s="13">
        <v>2381</v>
      </c>
      <c r="C103" s="13">
        <v>3949</v>
      </c>
      <c r="D103" s="13">
        <v>0</v>
      </c>
      <c r="E103" s="30">
        <v>813</v>
      </c>
      <c r="F103" s="35">
        <v>7143</v>
      </c>
    </row>
    <row r="104" spans="1:6" ht="13.5" thickBot="1" x14ac:dyDescent="0.25">
      <c r="A104" s="10" t="s">
        <v>0</v>
      </c>
      <c r="B104" s="15">
        <v>16555</v>
      </c>
      <c r="C104" s="15">
        <v>30444</v>
      </c>
      <c r="D104" s="15">
        <v>161</v>
      </c>
      <c r="E104" s="32">
        <v>2569</v>
      </c>
      <c r="F104" s="36">
        <v>49729</v>
      </c>
    </row>
    <row r="105" spans="1:6" ht="13.5" thickBot="1" x14ac:dyDescent="0.25">
      <c r="A105" s="17" t="s">
        <v>20</v>
      </c>
      <c r="B105" s="39">
        <v>26514</v>
      </c>
      <c r="C105" s="39">
        <v>157480</v>
      </c>
      <c r="D105" s="40">
        <v>6860</v>
      </c>
      <c r="E105" s="41">
        <v>97711</v>
      </c>
      <c r="F105" s="33">
        <v>288565</v>
      </c>
    </row>
    <row r="106" spans="1:6" x14ac:dyDescent="0.2">
      <c r="A106" s="5" t="s">
        <v>81</v>
      </c>
      <c r="E106" s="6"/>
      <c r="F106" s="6"/>
    </row>
    <row r="107" spans="1:6" ht="12.75" customHeight="1" x14ac:dyDescent="0.2">
      <c r="A107" s="117"/>
      <c r="B107" s="117"/>
      <c r="C107" s="117"/>
      <c r="D107" s="117"/>
      <c r="E107" s="130"/>
      <c r="F107" s="130"/>
    </row>
  </sheetData>
  <mergeCells count="27">
    <mergeCell ref="A107:F107"/>
    <mergeCell ref="A80:F80"/>
    <mergeCell ref="A83:F83"/>
    <mergeCell ref="A85:A87"/>
    <mergeCell ref="B85:E85"/>
    <mergeCell ref="B86:C86"/>
    <mergeCell ref="F85:F87"/>
    <mergeCell ref="D86:E86"/>
    <mergeCell ref="A56:F56"/>
    <mergeCell ref="A58:A60"/>
    <mergeCell ref="B58:E58"/>
    <mergeCell ref="B59:C59"/>
    <mergeCell ref="F58:F60"/>
    <mergeCell ref="D59:E59"/>
    <mergeCell ref="A26:F26"/>
    <mergeCell ref="A30:F30"/>
    <mergeCell ref="A32:A34"/>
    <mergeCell ref="B32:E32"/>
    <mergeCell ref="B33:C33"/>
    <mergeCell ref="F32:F34"/>
    <mergeCell ref="D33:E33"/>
    <mergeCell ref="A2:F2"/>
    <mergeCell ref="A4:A6"/>
    <mergeCell ref="B4:E4"/>
    <mergeCell ref="F4:F6"/>
    <mergeCell ref="B5:C5"/>
    <mergeCell ref="D5:E5"/>
  </mergeCells>
  <printOptions horizontalCentered="1"/>
  <pageMargins left="0.70866141732283472" right="0.70866141732283472" top="1.8897637795275593" bottom="0.74803149606299213" header="0.31496062992125984" footer="0.31496062992125984"/>
  <pageSetup paperSize="9" scale="60" orientation="landscape" r:id="rId1"/>
  <headerFooter>
    <oddHeader>&amp;L&amp;G&amp;C&amp;"Arial,Negrita"DATOS CAMPAÑA 2018/19 
DECLARACIÓN AMPLIADA NOVIEMBRE DE 2018
FUENTE:INFOVI, EXTRACCIÓN DE 10.01.2019</oddHeader>
    <oddFooter>&amp;R&amp;G</oddFooter>
  </headerFooter>
  <rowBreaks count="3" manualBreakCount="3">
    <brk id="28" max="5" man="1"/>
    <brk id="54" max="5" man="1"/>
    <brk id="81" max="5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10"/>
  <sheetViews>
    <sheetView showGridLines="0" tabSelected="1" zoomScale="115" zoomScaleNormal="115" zoomScalePageLayoutView="10" workbookViewId="0">
      <selection activeCell="A73" sqref="A73"/>
    </sheetView>
  </sheetViews>
  <sheetFormatPr baseColWidth="10" defaultRowHeight="12.75" x14ac:dyDescent="0.2"/>
  <cols>
    <col min="1" max="1" width="24.42578125" customWidth="1"/>
    <col min="2" max="16" width="12" customWidth="1"/>
  </cols>
  <sheetData>
    <row r="1" spans="1:26" ht="27.75" customHeight="1" thickBot="1" x14ac:dyDescent="0.25"/>
    <row r="2" spans="1:26" ht="38.25" customHeight="1" thickBot="1" x14ac:dyDescent="0.25">
      <c r="A2" s="150" t="s">
        <v>92</v>
      </c>
      <c r="B2" s="151"/>
      <c r="C2" s="151"/>
      <c r="D2" s="151"/>
      <c r="E2" s="151"/>
      <c r="F2" s="151"/>
      <c r="G2" s="151"/>
      <c r="H2" s="151"/>
      <c r="I2" s="152"/>
      <c r="J2" s="152"/>
      <c r="K2" s="152"/>
      <c r="L2" s="152"/>
      <c r="M2" s="152"/>
      <c r="N2" s="152"/>
      <c r="O2" s="152"/>
      <c r="P2" s="170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thickBot="1" x14ac:dyDescent="0.25"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.75" customHeight="1" x14ac:dyDescent="0.2">
      <c r="A4" s="131" t="s">
        <v>21</v>
      </c>
      <c r="B4" s="134" t="s">
        <v>26</v>
      </c>
      <c r="C4" s="135"/>
      <c r="D4" s="147"/>
      <c r="E4" s="134" t="s">
        <v>27</v>
      </c>
      <c r="F4" s="135"/>
      <c r="G4" s="147"/>
      <c r="H4" s="134" t="s">
        <v>28</v>
      </c>
      <c r="I4" s="135"/>
      <c r="J4" s="147"/>
      <c r="K4" s="134" t="s">
        <v>29</v>
      </c>
      <c r="L4" s="135"/>
      <c r="M4" s="147"/>
      <c r="N4" s="134" t="s">
        <v>30</v>
      </c>
      <c r="O4" s="135"/>
      <c r="P4" s="147"/>
    </row>
    <row r="5" spans="1:26" x14ac:dyDescent="0.2">
      <c r="A5" s="132"/>
      <c r="B5" s="136"/>
      <c r="C5" s="137"/>
      <c r="D5" s="148"/>
      <c r="E5" s="136"/>
      <c r="F5" s="137"/>
      <c r="G5" s="148"/>
      <c r="H5" s="136"/>
      <c r="I5" s="137"/>
      <c r="J5" s="148"/>
      <c r="K5" s="136"/>
      <c r="L5" s="137"/>
      <c r="M5" s="148"/>
      <c r="N5" s="136"/>
      <c r="O5" s="137"/>
      <c r="P5" s="148"/>
    </row>
    <row r="6" spans="1:26" ht="13.5" thickBot="1" x14ac:dyDescent="0.25">
      <c r="A6" s="133"/>
      <c r="B6" s="8" t="s">
        <v>31</v>
      </c>
      <c r="C6" s="9" t="s">
        <v>23</v>
      </c>
      <c r="D6" s="7" t="s">
        <v>32</v>
      </c>
      <c r="E6" s="8" t="s">
        <v>31</v>
      </c>
      <c r="F6" s="9" t="s">
        <v>23</v>
      </c>
      <c r="G6" s="7" t="s">
        <v>32</v>
      </c>
      <c r="H6" s="8" t="s">
        <v>31</v>
      </c>
      <c r="I6" s="9" t="s">
        <v>23</v>
      </c>
      <c r="J6" s="7" t="s">
        <v>32</v>
      </c>
      <c r="K6" s="8" t="s">
        <v>31</v>
      </c>
      <c r="L6" s="9" t="s">
        <v>23</v>
      </c>
      <c r="M6" s="7" t="s">
        <v>32</v>
      </c>
      <c r="N6" s="8" t="s">
        <v>31</v>
      </c>
      <c r="O6" s="9" t="s">
        <v>23</v>
      </c>
      <c r="P6" s="7" t="s">
        <v>32</v>
      </c>
    </row>
    <row r="7" spans="1:26" x14ac:dyDescent="0.2">
      <c r="A7" s="10" t="s">
        <v>11</v>
      </c>
      <c r="B7" s="11">
        <v>200</v>
      </c>
      <c r="C7" s="11">
        <v>49169</v>
      </c>
      <c r="D7" s="12">
        <v>49369</v>
      </c>
      <c r="E7" s="11">
        <v>1184</v>
      </c>
      <c r="F7" s="11">
        <v>460</v>
      </c>
      <c r="G7" s="12">
        <v>1644</v>
      </c>
      <c r="H7" s="11">
        <v>804</v>
      </c>
      <c r="I7" s="11">
        <v>41</v>
      </c>
      <c r="J7" s="12">
        <v>845</v>
      </c>
      <c r="K7" s="11">
        <v>606</v>
      </c>
      <c r="L7" s="11">
        <v>1196</v>
      </c>
      <c r="M7" s="12">
        <v>1802</v>
      </c>
      <c r="N7" s="11">
        <v>2794</v>
      </c>
      <c r="O7" s="11">
        <v>50866</v>
      </c>
      <c r="P7" s="12">
        <v>53660</v>
      </c>
    </row>
    <row r="8" spans="1:26" x14ac:dyDescent="0.2">
      <c r="A8" s="10" t="s">
        <v>10</v>
      </c>
      <c r="B8" s="13">
        <v>109105</v>
      </c>
      <c r="C8" s="13">
        <v>15555</v>
      </c>
      <c r="D8" s="12">
        <v>124660</v>
      </c>
      <c r="E8" s="13">
        <v>437</v>
      </c>
      <c r="F8" s="13">
        <v>201</v>
      </c>
      <c r="G8" s="12">
        <v>638</v>
      </c>
      <c r="H8" s="13">
        <v>16514</v>
      </c>
      <c r="I8" s="13">
        <v>6550</v>
      </c>
      <c r="J8" s="12">
        <v>23064</v>
      </c>
      <c r="K8" s="13">
        <v>8324</v>
      </c>
      <c r="L8" s="13">
        <v>2939</v>
      </c>
      <c r="M8" s="12">
        <v>11263</v>
      </c>
      <c r="N8" s="13">
        <v>134380</v>
      </c>
      <c r="O8" s="13">
        <v>25245</v>
      </c>
      <c r="P8" s="14">
        <v>159625</v>
      </c>
    </row>
    <row r="9" spans="1:26" x14ac:dyDescent="0.2">
      <c r="A9" s="10" t="s">
        <v>13</v>
      </c>
      <c r="B9" s="13">
        <v>4</v>
      </c>
      <c r="C9" s="13">
        <v>1</v>
      </c>
      <c r="D9" s="12">
        <v>5</v>
      </c>
      <c r="E9" s="13">
        <v>0</v>
      </c>
      <c r="F9" s="13">
        <v>0</v>
      </c>
      <c r="G9" s="12">
        <v>0</v>
      </c>
      <c r="H9" s="13">
        <v>0</v>
      </c>
      <c r="I9" s="13">
        <v>0</v>
      </c>
      <c r="J9" s="12">
        <v>0</v>
      </c>
      <c r="K9" s="13">
        <v>7</v>
      </c>
      <c r="L9" s="13">
        <v>0</v>
      </c>
      <c r="M9" s="12">
        <v>7</v>
      </c>
      <c r="N9" s="13">
        <v>11</v>
      </c>
      <c r="O9" s="13">
        <v>1</v>
      </c>
      <c r="P9" s="14">
        <v>12</v>
      </c>
    </row>
    <row r="10" spans="1:26" x14ac:dyDescent="0.2">
      <c r="A10" s="10" t="s">
        <v>16</v>
      </c>
      <c r="B10" s="13">
        <v>648</v>
      </c>
      <c r="C10" s="13">
        <v>95</v>
      </c>
      <c r="D10" s="12">
        <v>743</v>
      </c>
      <c r="E10" s="13">
        <v>1255</v>
      </c>
      <c r="F10" s="13">
        <v>64</v>
      </c>
      <c r="G10" s="12">
        <v>1319</v>
      </c>
      <c r="H10" s="13">
        <v>0</v>
      </c>
      <c r="I10" s="13">
        <v>0</v>
      </c>
      <c r="J10" s="12">
        <v>0</v>
      </c>
      <c r="K10" s="13">
        <v>19</v>
      </c>
      <c r="L10" s="13">
        <v>2</v>
      </c>
      <c r="M10" s="12">
        <v>21</v>
      </c>
      <c r="N10" s="13">
        <v>1922</v>
      </c>
      <c r="O10" s="13">
        <v>161</v>
      </c>
      <c r="P10" s="14">
        <v>2083</v>
      </c>
    </row>
    <row r="11" spans="1:26" x14ac:dyDescent="0.2">
      <c r="A11" s="10" t="s">
        <v>15</v>
      </c>
      <c r="B11" s="13">
        <v>195</v>
      </c>
      <c r="C11" s="13">
        <v>119</v>
      </c>
      <c r="D11" s="12">
        <v>314</v>
      </c>
      <c r="E11" s="13">
        <v>0</v>
      </c>
      <c r="F11" s="13">
        <v>0</v>
      </c>
      <c r="G11" s="12">
        <v>0</v>
      </c>
      <c r="H11" s="13">
        <v>0</v>
      </c>
      <c r="I11" s="13">
        <v>0</v>
      </c>
      <c r="J11" s="12">
        <v>0</v>
      </c>
      <c r="K11" s="13">
        <v>7</v>
      </c>
      <c r="L11" s="13">
        <v>3</v>
      </c>
      <c r="M11" s="12">
        <v>10</v>
      </c>
      <c r="N11" s="13">
        <v>202</v>
      </c>
      <c r="O11" s="13">
        <v>122</v>
      </c>
      <c r="P11" s="14">
        <v>324</v>
      </c>
    </row>
    <row r="12" spans="1:26" x14ac:dyDescent="0.2">
      <c r="A12" s="10" t="s">
        <v>14</v>
      </c>
      <c r="B12" s="13">
        <v>0</v>
      </c>
      <c r="C12" s="13">
        <v>0</v>
      </c>
      <c r="D12" s="12">
        <v>0</v>
      </c>
      <c r="E12" s="13">
        <v>0</v>
      </c>
      <c r="F12" s="13">
        <v>0</v>
      </c>
      <c r="G12" s="12">
        <v>0</v>
      </c>
      <c r="H12" s="13">
        <v>0</v>
      </c>
      <c r="I12" s="13">
        <v>0</v>
      </c>
      <c r="J12" s="12">
        <v>0</v>
      </c>
      <c r="K12" s="13">
        <v>0</v>
      </c>
      <c r="L12" s="13">
        <v>0</v>
      </c>
      <c r="M12" s="12">
        <v>0</v>
      </c>
      <c r="N12" s="13">
        <v>0</v>
      </c>
      <c r="O12" s="13">
        <v>0</v>
      </c>
      <c r="P12" s="14">
        <v>0</v>
      </c>
    </row>
    <row r="13" spans="1:26" x14ac:dyDescent="0.2">
      <c r="A13" s="10" t="s">
        <v>5</v>
      </c>
      <c r="B13" s="13">
        <v>172993</v>
      </c>
      <c r="C13" s="13">
        <v>29377</v>
      </c>
      <c r="D13" s="12">
        <v>202370</v>
      </c>
      <c r="E13" s="13">
        <v>133996</v>
      </c>
      <c r="F13" s="13">
        <v>51517</v>
      </c>
      <c r="G13" s="12">
        <v>185513</v>
      </c>
      <c r="H13" s="13">
        <v>331370</v>
      </c>
      <c r="I13" s="13">
        <v>534648</v>
      </c>
      <c r="J13" s="12">
        <v>866018</v>
      </c>
      <c r="K13" s="13">
        <v>979112</v>
      </c>
      <c r="L13" s="13">
        <v>1209800</v>
      </c>
      <c r="M13" s="12">
        <v>2188912</v>
      </c>
      <c r="N13" s="13">
        <v>1617471</v>
      </c>
      <c r="O13" s="13">
        <v>1825342</v>
      </c>
      <c r="P13" s="14">
        <v>3442813</v>
      </c>
    </row>
    <row r="14" spans="1:26" x14ac:dyDescent="0.2">
      <c r="A14" s="10" t="s">
        <v>33</v>
      </c>
      <c r="B14" s="13">
        <v>51177</v>
      </c>
      <c r="C14" s="13">
        <v>21016</v>
      </c>
      <c r="D14" s="12">
        <v>72193</v>
      </c>
      <c r="E14" s="13">
        <v>9500</v>
      </c>
      <c r="F14" s="13">
        <v>3622</v>
      </c>
      <c r="G14" s="12">
        <v>13122</v>
      </c>
      <c r="H14" s="13">
        <v>128</v>
      </c>
      <c r="I14" s="13">
        <v>61</v>
      </c>
      <c r="J14" s="12">
        <v>189</v>
      </c>
      <c r="K14" s="13">
        <v>2651</v>
      </c>
      <c r="L14" s="13">
        <v>1117</v>
      </c>
      <c r="M14" s="12">
        <v>3768</v>
      </c>
      <c r="N14" s="13">
        <v>63456</v>
      </c>
      <c r="O14" s="13">
        <v>25816</v>
      </c>
      <c r="P14" s="14">
        <v>89272</v>
      </c>
    </row>
    <row r="15" spans="1:26" x14ac:dyDescent="0.2">
      <c r="A15" s="10" t="s">
        <v>34</v>
      </c>
      <c r="B15" s="13">
        <v>109837</v>
      </c>
      <c r="C15" s="13">
        <v>460051</v>
      </c>
      <c r="D15" s="12">
        <v>569888</v>
      </c>
      <c r="E15" s="13">
        <v>10746</v>
      </c>
      <c r="F15" s="13">
        <v>2825</v>
      </c>
      <c r="G15" s="12">
        <v>13571</v>
      </c>
      <c r="H15" s="13">
        <v>2610</v>
      </c>
      <c r="I15" s="13">
        <v>5197</v>
      </c>
      <c r="J15" s="12">
        <v>7807</v>
      </c>
      <c r="K15" s="13">
        <v>60894</v>
      </c>
      <c r="L15" s="13">
        <v>29634</v>
      </c>
      <c r="M15" s="12">
        <v>90528</v>
      </c>
      <c r="N15" s="13">
        <v>184087</v>
      </c>
      <c r="O15" s="13">
        <v>497707</v>
      </c>
      <c r="P15" s="14">
        <v>681794</v>
      </c>
    </row>
    <row r="16" spans="1:26" x14ac:dyDescent="0.2">
      <c r="A16" s="10" t="s">
        <v>4</v>
      </c>
      <c r="B16" s="13">
        <v>1245</v>
      </c>
      <c r="C16" s="13">
        <v>4583</v>
      </c>
      <c r="D16" s="12">
        <v>5828</v>
      </c>
      <c r="E16" s="13">
        <v>3055</v>
      </c>
      <c r="F16" s="13">
        <v>13737</v>
      </c>
      <c r="G16" s="12">
        <v>16792</v>
      </c>
      <c r="H16" s="13">
        <v>65570</v>
      </c>
      <c r="I16" s="13">
        <v>33321</v>
      </c>
      <c r="J16" s="12">
        <v>98891</v>
      </c>
      <c r="K16" s="13">
        <v>356601</v>
      </c>
      <c r="L16" s="13">
        <v>249327</v>
      </c>
      <c r="M16" s="12">
        <v>605928</v>
      </c>
      <c r="N16" s="13">
        <v>426471</v>
      </c>
      <c r="O16" s="13">
        <v>300968</v>
      </c>
      <c r="P16" s="14">
        <v>727439</v>
      </c>
    </row>
    <row r="17" spans="1:26" x14ac:dyDescent="0.2">
      <c r="A17" s="10" t="s">
        <v>35</v>
      </c>
      <c r="B17" s="13">
        <v>1456</v>
      </c>
      <c r="C17" s="13">
        <v>21536</v>
      </c>
      <c r="D17" s="12">
        <v>22992</v>
      </c>
      <c r="E17" s="13">
        <v>167</v>
      </c>
      <c r="F17" s="13">
        <v>18</v>
      </c>
      <c r="G17" s="12">
        <v>185</v>
      </c>
      <c r="H17" s="13">
        <v>5235</v>
      </c>
      <c r="I17" s="13">
        <v>3166</v>
      </c>
      <c r="J17" s="12">
        <v>8401</v>
      </c>
      <c r="K17" s="13">
        <v>21456</v>
      </c>
      <c r="L17" s="13">
        <v>11361</v>
      </c>
      <c r="M17" s="12">
        <v>32817</v>
      </c>
      <c r="N17" s="13">
        <v>28314</v>
      </c>
      <c r="O17" s="13">
        <v>36081</v>
      </c>
      <c r="P17" s="14">
        <v>64395</v>
      </c>
    </row>
    <row r="18" spans="1:26" x14ac:dyDescent="0.2">
      <c r="A18" s="10" t="s">
        <v>36</v>
      </c>
      <c r="B18" s="13">
        <v>1176</v>
      </c>
      <c r="C18" s="13">
        <v>98</v>
      </c>
      <c r="D18" s="12">
        <v>1274</v>
      </c>
      <c r="E18" s="13">
        <v>27</v>
      </c>
      <c r="F18" s="13">
        <v>0</v>
      </c>
      <c r="G18" s="12">
        <v>27</v>
      </c>
      <c r="H18" s="13">
        <v>0</v>
      </c>
      <c r="I18" s="13">
        <v>0</v>
      </c>
      <c r="J18" s="12">
        <v>0</v>
      </c>
      <c r="K18" s="13">
        <v>45</v>
      </c>
      <c r="L18" s="13">
        <v>1</v>
      </c>
      <c r="M18" s="12">
        <v>46</v>
      </c>
      <c r="N18" s="13">
        <v>1248</v>
      </c>
      <c r="O18" s="13">
        <v>99</v>
      </c>
      <c r="P18" s="14">
        <v>1347</v>
      </c>
    </row>
    <row r="19" spans="1:26" x14ac:dyDescent="0.2">
      <c r="A19" s="10" t="s">
        <v>2</v>
      </c>
      <c r="B19" s="13">
        <v>76779</v>
      </c>
      <c r="C19" s="13">
        <v>5412</v>
      </c>
      <c r="D19" s="12">
        <v>82191</v>
      </c>
      <c r="E19" s="13">
        <v>11020</v>
      </c>
      <c r="F19" s="13">
        <v>470</v>
      </c>
      <c r="G19" s="12">
        <v>11490</v>
      </c>
      <c r="H19" s="13">
        <v>14606</v>
      </c>
      <c r="I19" s="13">
        <v>1702</v>
      </c>
      <c r="J19" s="12">
        <v>16308</v>
      </c>
      <c r="K19" s="13">
        <v>92689</v>
      </c>
      <c r="L19" s="13">
        <v>68241</v>
      </c>
      <c r="M19" s="12">
        <v>160930</v>
      </c>
      <c r="N19" s="13">
        <v>195094</v>
      </c>
      <c r="O19" s="13">
        <v>75825</v>
      </c>
      <c r="P19" s="14">
        <v>270919</v>
      </c>
    </row>
    <row r="20" spans="1:26" x14ac:dyDescent="0.2">
      <c r="A20" s="10" t="s">
        <v>1</v>
      </c>
      <c r="B20" s="13">
        <v>74151</v>
      </c>
      <c r="C20" s="13">
        <v>8362</v>
      </c>
      <c r="D20" s="12">
        <v>82513</v>
      </c>
      <c r="E20" s="13">
        <v>3993</v>
      </c>
      <c r="F20" s="13">
        <v>0</v>
      </c>
      <c r="G20" s="12">
        <v>3993</v>
      </c>
      <c r="H20" s="13">
        <v>1025</v>
      </c>
      <c r="I20" s="13">
        <v>51</v>
      </c>
      <c r="J20" s="12">
        <v>1076</v>
      </c>
      <c r="K20" s="13">
        <v>12720</v>
      </c>
      <c r="L20" s="13">
        <v>406</v>
      </c>
      <c r="M20" s="12">
        <v>13126</v>
      </c>
      <c r="N20" s="13">
        <v>91889</v>
      </c>
      <c r="O20" s="13">
        <v>8819</v>
      </c>
      <c r="P20" s="14">
        <v>100708</v>
      </c>
    </row>
    <row r="21" spans="1:26" x14ac:dyDescent="0.2">
      <c r="A21" s="10" t="s">
        <v>7</v>
      </c>
      <c r="B21" s="13">
        <v>106949</v>
      </c>
      <c r="C21" s="13">
        <v>10766</v>
      </c>
      <c r="D21" s="12">
        <v>117715</v>
      </c>
      <c r="E21" s="13">
        <v>6275</v>
      </c>
      <c r="F21" s="13">
        <v>1028</v>
      </c>
      <c r="G21" s="12">
        <v>7303</v>
      </c>
      <c r="H21" s="13">
        <v>1481</v>
      </c>
      <c r="I21" s="13">
        <v>252</v>
      </c>
      <c r="J21" s="12">
        <v>1733</v>
      </c>
      <c r="K21" s="13">
        <v>44307</v>
      </c>
      <c r="L21" s="13">
        <v>12543</v>
      </c>
      <c r="M21" s="12">
        <v>56850</v>
      </c>
      <c r="N21" s="13">
        <v>159012</v>
      </c>
      <c r="O21" s="13">
        <v>24589</v>
      </c>
      <c r="P21" s="14">
        <v>183601</v>
      </c>
    </row>
    <row r="22" spans="1:26" x14ac:dyDescent="0.2">
      <c r="A22" s="10" t="s">
        <v>38</v>
      </c>
      <c r="B22" s="13">
        <v>145860</v>
      </c>
      <c r="C22" s="13">
        <v>17793</v>
      </c>
      <c r="D22" s="12">
        <v>163653</v>
      </c>
      <c r="E22" s="13">
        <v>10319</v>
      </c>
      <c r="F22" s="13">
        <v>2058</v>
      </c>
      <c r="G22" s="12">
        <v>12377</v>
      </c>
      <c r="H22" s="13">
        <v>3371</v>
      </c>
      <c r="I22" s="13">
        <v>578</v>
      </c>
      <c r="J22" s="12">
        <v>3949</v>
      </c>
      <c r="K22" s="13">
        <v>7219</v>
      </c>
      <c r="L22" s="13">
        <v>3630</v>
      </c>
      <c r="M22" s="12">
        <v>10849</v>
      </c>
      <c r="N22" s="13">
        <v>166769</v>
      </c>
      <c r="O22" s="13">
        <v>24059</v>
      </c>
      <c r="P22" s="14">
        <v>190828</v>
      </c>
    </row>
    <row r="23" spans="1:26" ht="13.5" thickBot="1" x14ac:dyDescent="0.25">
      <c r="A23" s="10" t="s">
        <v>37</v>
      </c>
      <c r="B23" s="15">
        <v>131913</v>
      </c>
      <c r="C23" s="15">
        <v>42460</v>
      </c>
      <c r="D23" s="12">
        <v>174373</v>
      </c>
      <c r="E23" s="15">
        <v>4311</v>
      </c>
      <c r="F23" s="15">
        <v>1823</v>
      </c>
      <c r="G23" s="12">
        <v>6134</v>
      </c>
      <c r="H23" s="15">
        <v>20495</v>
      </c>
      <c r="I23" s="15">
        <v>16682</v>
      </c>
      <c r="J23" s="12">
        <v>37177</v>
      </c>
      <c r="K23" s="15">
        <v>289258</v>
      </c>
      <c r="L23" s="15">
        <v>58701</v>
      </c>
      <c r="M23" s="12">
        <v>347959</v>
      </c>
      <c r="N23" s="15">
        <v>445977</v>
      </c>
      <c r="O23" s="15">
        <v>119666</v>
      </c>
      <c r="P23" s="16">
        <v>565643</v>
      </c>
    </row>
    <row r="24" spans="1:26" ht="13.5" thickBot="1" x14ac:dyDescent="0.25">
      <c r="A24" s="17" t="s">
        <v>39</v>
      </c>
      <c r="B24" s="18">
        <v>983688</v>
      </c>
      <c r="C24" s="19">
        <v>686393</v>
      </c>
      <c r="D24" s="20">
        <v>1670081</v>
      </c>
      <c r="E24" s="18">
        <v>196285</v>
      </c>
      <c r="F24" s="19">
        <v>77823</v>
      </c>
      <c r="G24" s="20">
        <v>274108</v>
      </c>
      <c r="H24" s="18">
        <v>463209</v>
      </c>
      <c r="I24" s="19">
        <v>602249</v>
      </c>
      <c r="J24" s="20">
        <v>1065458</v>
      </c>
      <c r="K24" s="18">
        <v>1875915</v>
      </c>
      <c r="L24" s="19">
        <v>1648901</v>
      </c>
      <c r="M24" s="20">
        <v>3524816</v>
      </c>
      <c r="N24" s="18">
        <v>3519097</v>
      </c>
      <c r="O24" s="19">
        <v>3015366</v>
      </c>
      <c r="P24" s="20">
        <v>6534463</v>
      </c>
    </row>
    <row r="25" spans="1:26" x14ac:dyDescent="0.2">
      <c r="A25" s="5" t="s">
        <v>81</v>
      </c>
    </row>
    <row r="26" spans="1:26" ht="12.75" customHeight="1" x14ac:dyDescent="0.2">
      <c r="A26" s="117" t="s">
        <v>50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</row>
    <row r="27" spans="1:26" ht="13.5" customHeight="1" x14ac:dyDescent="0.2"/>
    <row r="30" spans="1:26" ht="13.5" thickBot="1" x14ac:dyDescent="0.25"/>
    <row r="31" spans="1:26" ht="46.5" customHeight="1" thickBot="1" x14ac:dyDescent="0.25">
      <c r="A31" s="150" t="s">
        <v>93</v>
      </c>
      <c r="B31" s="151"/>
      <c r="C31" s="151"/>
      <c r="D31" s="151"/>
      <c r="E31" s="151"/>
      <c r="F31" s="151"/>
      <c r="G31" s="151"/>
      <c r="H31" s="151"/>
      <c r="I31" s="152"/>
      <c r="J31" s="152"/>
      <c r="K31" s="152"/>
      <c r="L31" s="152"/>
      <c r="M31" s="152"/>
      <c r="N31" s="152"/>
      <c r="O31" s="152"/>
      <c r="P31" s="170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thickBot="1" x14ac:dyDescent="0.3">
      <c r="A32" s="2"/>
      <c r="B32" s="2"/>
      <c r="C32" s="2"/>
      <c r="D32" s="2"/>
      <c r="E32" s="2"/>
      <c r="F32" s="2"/>
      <c r="G32" s="2"/>
      <c r="H32" s="2"/>
      <c r="I32" s="3"/>
      <c r="J32" s="3"/>
      <c r="K32" s="3"/>
      <c r="L32" s="3"/>
      <c r="M32" s="3"/>
      <c r="N32" s="3"/>
      <c r="O32" s="3"/>
      <c r="P32" s="3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16" ht="27.75" customHeight="1" x14ac:dyDescent="0.2">
      <c r="A33" s="131" t="s">
        <v>21</v>
      </c>
      <c r="B33" s="134" t="s">
        <v>26</v>
      </c>
      <c r="C33" s="135"/>
      <c r="D33" s="147"/>
      <c r="E33" s="134" t="s">
        <v>27</v>
      </c>
      <c r="F33" s="135"/>
      <c r="G33" s="147"/>
      <c r="H33" s="134" t="s">
        <v>28</v>
      </c>
      <c r="I33" s="135"/>
      <c r="J33" s="147"/>
      <c r="K33" s="134" t="s">
        <v>29</v>
      </c>
      <c r="L33" s="135"/>
      <c r="M33" s="147"/>
      <c r="N33" s="134" t="s">
        <v>30</v>
      </c>
      <c r="O33" s="135"/>
      <c r="P33" s="147"/>
    </row>
    <row r="34" spans="1:16" x14ac:dyDescent="0.2">
      <c r="A34" s="132"/>
      <c r="B34" s="136"/>
      <c r="C34" s="137"/>
      <c r="D34" s="148"/>
      <c r="E34" s="136"/>
      <c r="F34" s="137"/>
      <c r="G34" s="148"/>
      <c r="H34" s="136"/>
      <c r="I34" s="137"/>
      <c r="J34" s="148"/>
      <c r="K34" s="136"/>
      <c r="L34" s="137"/>
      <c r="M34" s="148"/>
      <c r="N34" s="136"/>
      <c r="O34" s="137"/>
      <c r="P34" s="148"/>
    </row>
    <row r="35" spans="1:16" ht="13.5" thickBot="1" x14ac:dyDescent="0.25">
      <c r="A35" s="133"/>
      <c r="B35" s="8" t="s">
        <v>31</v>
      </c>
      <c r="C35" s="9" t="s">
        <v>23</v>
      </c>
      <c r="D35" s="7" t="s">
        <v>32</v>
      </c>
      <c r="E35" s="8" t="s">
        <v>31</v>
      </c>
      <c r="F35" s="9" t="s">
        <v>23</v>
      </c>
      <c r="G35" s="7" t="s">
        <v>32</v>
      </c>
      <c r="H35" s="8" t="s">
        <v>31</v>
      </c>
      <c r="I35" s="9" t="s">
        <v>23</v>
      </c>
      <c r="J35" s="7" t="s">
        <v>32</v>
      </c>
      <c r="K35" s="8" t="s">
        <v>31</v>
      </c>
      <c r="L35" s="9" t="s">
        <v>23</v>
      </c>
      <c r="M35" s="7" t="s">
        <v>32</v>
      </c>
      <c r="N35" s="8" t="s">
        <v>31</v>
      </c>
      <c r="O35" s="9" t="s">
        <v>23</v>
      </c>
      <c r="P35" s="7" t="s">
        <v>32</v>
      </c>
    </row>
    <row r="36" spans="1:16" x14ac:dyDescent="0.2">
      <c r="A36" s="10" t="s">
        <v>11</v>
      </c>
      <c r="B36" s="11">
        <v>119</v>
      </c>
      <c r="C36" s="11">
        <v>48609</v>
      </c>
      <c r="D36" s="12">
        <v>48728</v>
      </c>
      <c r="E36" s="11">
        <v>847</v>
      </c>
      <c r="F36" s="11">
        <v>436</v>
      </c>
      <c r="G36" s="12">
        <v>1283</v>
      </c>
      <c r="H36" s="11">
        <v>782</v>
      </c>
      <c r="I36" s="11">
        <v>14</v>
      </c>
      <c r="J36" s="12">
        <v>796</v>
      </c>
      <c r="K36" s="11">
        <v>178</v>
      </c>
      <c r="L36" s="11">
        <v>1006</v>
      </c>
      <c r="M36" s="12">
        <v>1184</v>
      </c>
      <c r="N36" s="11">
        <v>1926</v>
      </c>
      <c r="O36" s="11">
        <v>50065</v>
      </c>
      <c r="P36" s="12">
        <v>51991</v>
      </c>
    </row>
    <row r="37" spans="1:16" x14ac:dyDescent="0.2">
      <c r="A37" s="10" t="s">
        <v>10</v>
      </c>
      <c r="B37" s="13">
        <v>81400</v>
      </c>
      <c r="C37" s="13">
        <v>14547</v>
      </c>
      <c r="D37" s="12">
        <v>95947</v>
      </c>
      <c r="E37" s="13">
        <v>288</v>
      </c>
      <c r="F37" s="13">
        <v>103</v>
      </c>
      <c r="G37" s="12">
        <v>391</v>
      </c>
      <c r="H37" s="13">
        <v>15185</v>
      </c>
      <c r="I37" s="13">
        <v>4631</v>
      </c>
      <c r="J37" s="12">
        <v>19816</v>
      </c>
      <c r="K37" s="13">
        <v>6964</v>
      </c>
      <c r="L37" s="13">
        <v>2201</v>
      </c>
      <c r="M37" s="12">
        <v>9165</v>
      </c>
      <c r="N37" s="13">
        <v>103837</v>
      </c>
      <c r="O37" s="13">
        <v>21482</v>
      </c>
      <c r="P37" s="14">
        <v>125319</v>
      </c>
    </row>
    <row r="38" spans="1:16" x14ac:dyDescent="0.2">
      <c r="A38" s="10" t="s">
        <v>13</v>
      </c>
      <c r="B38" s="13">
        <v>0</v>
      </c>
      <c r="C38" s="13">
        <v>0</v>
      </c>
      <c r="D38" s="12">
        <v>0</v>
      </c>
      <c r="E38" s="13">
        <v>0</v>
      </c>
      <c r="F38" s="13">
        <v>0</v>
      </c>
      <c r="G38" s="12">
        <v>0</v>
      </c>
      <c r="H38" s="13">
        <v>0</v>
      </c>
      <c r="I38" s="13">
        <v>0</v>
      </c>
      <c r="J38" s="12">
        <v>0</v>
      </c>
      <c r="K38" s="13">
        <v>0</v>
      </c>
      <c r="L38" s="13">
        <v>0</v>
      </c>
      <c r="M38" s="12">
        <v>0</v>
      </c>
      <c r="N38" s="13">
        <v>0</v>
      </c>
      <c r="O38" s="13">
        <v>0</v>
      </c>
      <c r="P38" s="14">
        <v>0</v>
      </c>
    </row>
    <row r="39" spans="1:16" x14ac:dyDescent="0.2">
      <c r="A39" s="10" t="s">
        <v>16</v>
      </c>
      <c r="B39" s="13">
        <v>311</v>
      </c>
      <c r="C39" s="13">
        <v>66</v>
      </c>
      <c r="D39" s="12">
        <v>377</v>
      </c>
      <c r="E39" s="13">
        <v>830</v>
      </c>
      <c r="F39" s="13">
        <v>27</v>
      </c>
      <c r="G39" s="12">
        <v>857</v>
      </c>
      <c r="H39" s="13">
        <v>0</v>
      </c>
      <c r="I39" s="13">
        <v>0</v>
      </c>
      <c r="J39" s="12">
        <v>0</v>
      </c>
      <c r="K39" s="13">
        <v>19</v>
      </c>
      <c r="L39" s="13">
        <v>0</v>
      </c>
      <c r="M39" s="12">
        <v>19</v>
      </c>
      <c r="N39" s="13">
        <v>1160</v>
      </c>
      <c r="O39" s="13">
        <v>93</v>
      </c>
      <c r="P39" s="14">
        <v>1253</v>
      </c>
    </row>
    <row r="40" spans="1:16" x14ac:dyDescent="0.2">
      <c r="A40" s="10" t="s">
        <v>15</v>
      </c>
      <c r="B40" s="13">
        <v>29</v>
      </c>
      <c r="C40" s="13">
        <v>82</v>
      </c>
      <c r="D40" s="12">
        <v>111</v>
      </c>
      <c r="E40" s="13">
        <v>0</v>
      </c>
      <c r="F40" s="13">
        <v>0</v>
      </c>
      <c r="G40" s="12">
        <v>0</v>
      </c>
      <c r="H40" s="13">
        <v>0</v>
      </c>
      <c r="I40" s="13">
        <v>0</v>
      </c>
      <c r="J40" s="12">
        <v>0</v>
      </c>
      <c r="K40" s="13">
        <v>0</v>
      </c>
      <c r="L40" s="13">
        <v>0</v>
      </c>
      <c r="M40" s="12">
        <v>0</v>
      </c>
      <c r="N40" s="13">
        <v>29</v>
      </c>
      <c r="O40" s="13">
        <v>82</v>
      </c>
      <c r="P40" s="14">
        <v>111</v>
      </c>
    </row>
    <row r="41" spans="1:16" x14ac:dyDescent="0.2">
      <c r="A41" s="10" t="s">
        <v>14</v>
      </c>
      <c r="B41" s="13">
        <v>0</v>
      </c>
      <c r="C41" s="13">
        <v>0</v>
      </c>
      <c r="D41" s="12">
        <v>0</v>
      </c>
      <c r="E41" s="13">
        <v>0</v>
      </c>
      <c r="F41" s="13">
        <v>0</v>
      </c>
      <c r="G41" s="12">
        <v>0</v>
      </c>
      <c r="H41" s="13">
        <v>0</v>
      </c>
      <c r="I41" s="13">
        <v>0</v>
      </c>
      <c r="J41" s="12">
        <v>0</v>
      </c>
      <c r="K41" s="13">
        <v>0</v>
      </c>
      <c r="L41" s="13">
        <v>0</v>
      </c>
      <c r="M41" s="12">
        <v>0</v>
      </c>
      <c r="N41" s="13">
        <v>0</v>
      </c>
      <c r="O41" s="13">
        <v>0</v>
      </c>
      <c r="P41" s="14">
        <v>0</v>
      </c>
    </row>
    <row r="42" spans="1:16" x14ac:dyDescent="0.2">
      <c r="A42" s="10" t="s">
        <v>5</v>
      </c>
      <c r="B42" s="13">
        <v>170368</v>
      </c>
      <c r="C42" s="13">
        <v>29181</v>
      </c>
      <c r="D42" s="12">
        <v>199549</v>
      </c>
      <c r="E42" s="13">
        <v>130661</v>
      </c>
      <c r="F42" s="13">
        <v>51251</v>
      </c>
      <c r="G42" s="12">
        <v>181912</v>
      </c>
      <c r="H42" s="13">
        <v>329192</v>
      </c>
      <c r="I42" s="13">
        <v>533857</v>
      </c>
      <c r="J42" s="12">
        <v>863049</v>
      </c>
      <c r="K42" s="13">
        <v>975480</v>
      </c>
      <c r="L42" s="13">
        <v>1208303</v>
      </c>
      <c r="M42" s="12">
        <v>2183783</v>
      </c>
      <c r="N42" s="13">
        <v>1605701</v>
      </c>
      <c r="O42" s="13">
        <v>1822592</v>
      </c>
      <c r="P42" s="14">
        <v>3428293</v>
      </c>
    </row>
    <row r="43" spans="1:16" x14ac:dyDescent="0.2">
      <c r="A43" s="10" t="s">
        <v>33</v>
      </c>
      <c r="B43" s="13">
        <v>44798</v>
      </c>
      <c r="C43" s="13">
        <v>20578</v>
      </c>
      <c r="D43" s="12">
        <v>65376</v>
      </c>
      <c r="E43" s="13">
        <v>8867</v>
      </c>
      <c r="F43" s="13">
        <v>3478</v>
      </c>
      <c r="G43" s="12">
        <v>12345</v>
      </c>
      <c r="H43" s="13">
        <v>64</v>
      </c>
      <c r="I43" s="13">
        <v>6</v>
      </c>
      <c r="J43" s="12">
        <v>70</v>
      </c>
      <c r="K43" s="13">
        <v>2450</v>
      </c>
      <c r="L43" s="13">
        <v>1068</v>
      </c>
      <c r="M43" s="12">
        <v>3518</v>
      </c>
      <c r="N43" s="13">
        <v>56179</v>
      </c>
      <c r="O43" s="13">
        <v>25130</v>
      </c>
      <c r="P43" s="14">
        <v>81309</v>
      </c>
    </row>
    <row r="44" spans="1:16" x14ac:dyDescent="0.2">
      <c r="A44" s="10" t="s">
        <v>34</v>
      </c>
      <c r="B44" s="13">
        <v>81020</v>
      </c>
      <c r="C44" s="13">
        <v>395495</v>
      </c>
      <c r="D44" s="12">
        <v>476515</v>
      </c>
      <c r="E44" s="13">
        <v>10746</v>
      </c>
      <c r="F44" s="13">
        <v>2825</v>
      </c>
      <c r="G44" s="12">
        <v>13571</v>
      </c>
      <c r="H44" s="13">
        <v>1456</v>
      </c>
      <c r="I44" s="13">
        <v>3605</v>
      </c>
      <c r="J44" s="12">
        <v>5061</v>
      </c>
      <c r="K44" s="13">
        <v>51792</v>
      </c>
      <c r="L44" s="13">
        <v>18890</v>
      </c>
      <c r="M44" s="12">
        <v>70682</v>
      </c>
      <c r="N44" s="13">
        <v>145014</v>
      </c>
      <c r="O44" s="13">
        <v>420815</v>
      </c>
      <c r="P44" s="14">
        <v>565829</v>
      </c>
    </row>
    <row r="45" spans="1:16" x14ac:dyDescent="0.2">
      <c r="A45" s="10" t="s">
        <v>4</v>
      </c>
      <c r="B45" s="13">
        <v>1172</v>
      </c>
      <c r="C45" s="13">
        <v>4537</v>
      </c>
      <c r="D45" s="12">
        <v>5709</v>
      </c>
      <c r="E45" s="13">
        <v>2535</v>
      </c>
      <c r="F45" s="13">
        <v>13702</v>
      </c>
      <c r="G45" s="12">
        <v>16237</v>
      </c>
      <c r="H45" s="13">
        <v>65570</v>
      </c>
      <c r="I45" s="13">
        <v>33321</v>
      </c>
      <c r="J45" s="12">
        <v>98891</v>
      </c>
      <c r="K45" s="13">
        <v>356601</v>
      </c>
      <c r="L45" s="13">
        <v>249322</v>
      </c>
      <c r="M45" s="12">
        <v>605923</v>
      </c>
      <c r="N45" s="13">
        <v>425878</v>
      </c>
      <c r="O45" s="13">
        <v>300882</v>
      </c>
      <c r="P45" s="14">
        <v>726760</v>
      </c>
    </row>
    <row r="46" spans="1:16" x14ac:dyDescent="0.2">
      <c r="A46" s="10" t="s">
        <v>35</v>
      </c>
      <c r="B46" s="13">
        <v>1047</v>
      </c>
      <c r="C46" s="13">
        <v>19341</v>
      </c>
      <c r="D46" s="12">
        <v>20388</v>
      </c>
      <c r="E46" s="13">
        <v>6</v>
      </c>
      <c r="F46" s="13">
        <v>13</v>
      </c>
      <c r="G46" s="12">
        <v>19</v>
      </c>
      <c r="H46" s="13">
        <v>5213</v>
      </c>
      <c r="I46" s="13">
        <v>3156</v>
      </c>
      <c r="J46" s="12">
        <v>8369</v>
      </c>
      <c r="K46" s="13">
        <v>11712</v>
      </c>
      <c r="L46" s="13">
        <v>4103</v>
      </c>
      <c r="M46" s="12">
        <v>15815</v>
      </c>
      <c r="N46" s="13">
        <v>17978</v>
      </c>
      <c r="O46" s="13">
        <v>26613</v>
      </c>
      <c r="P46" s="14">
        <v>44591</v>
      </c>
    </row>
    <row r="47" spans="1:16" x14ac:dyDescent="0.2">
      <c r="A47" s="10" t="s">
        <v>36</v>
      </c>
      <c r="B47" s="13">
        <v>771</v>
      </c>
      <c r="C47" s="13">
        <v>63</v>
      </c>
      <c r="D47" s="12">
        <v>834</v>
      </c>
      <c r="E47" s="13">
        <v>0</v>
      </c>
      <c r="F47" s="13">
        <v>0</v>
      </c>
      <c r="G47" s="12">
        <v>0</v>
      </c>
      <c r="H47" s="13">
        <v>0</v>
      </c>
      <c r="I47" s="13">
        <v>0</v>
      </c>
      <c r="J47" s="12">
        <v>0</v>
      </c>
      <c r="K47" s="13">
        <v>5</v>
      </c>
      <c r="L47" s="13">
        <v>1</v>
      </c>
      <c r="M47" s="12">
        <v>6</v>
      </c>
      <c r="N47" s="13">
        <v>776</v>
      </c>
      <c r="O47" s="13">
        <v>64</v>
      </c>
      <c r="P47" s="14">
        <v>840</v>
      </c>
    </row>
    <row r="48" spans="1:16" x14ac:dyDescent="0.2">
      <c r="A48" s="10" t="s">
        <v>2</v>
      </c>
      <c r="B48" s="13">
        <v>70927</v>
      </c>
      <c r="C48" s="13">
        <v>5379</v>
      </c>
      <c r="D48" s="12">
        <v>76306</v>
      </c>
      <c r="E48" s="13">
        <v>11015</v>
      </c>
      <c r="F48" s="13">
        <v>470</v>
      </c>
      <c r="G48" s="12">
        <v>11485</v>
      </c>
      <c r="H48" s="13">
        <v>14524</v>
      </c>
      <c r="I48" s="13">
        <v>1391</v>
      </c>
      <c r="J48" s="12">
        <v>15915</v>
      </c>
      <c r="K48" s="13">
        <v>80809</v>
      </c>
      <c r="L48" s="13">
        <v>60899</v>
      </c>
      <c r="M48" s="12">
        <v>141708</v>
      </c>
      <c r="N48" s="13">
        <v>177275</v>
      </c>
      <c r="O48" s="13">
        <v>68139</v>
      </c>
      <c r="P48" s="14">
        <v>245414</v>
      </c>
    </row>
    <row r="49" spans="1:26" x14ac:dyDescent="0.2">
      <c r="A49" s="10" t="s">
        <v>1</v>
      </c>
      <c r="B49" s="13">
        <v>73538</v>
      </c>
      <c r="C49" s="13">
        <v>8348</v>
      </c>
      <c r="D49" s="12">
        <v>81886</v>
      </c>
      <c r="E49" s="13">
        <v>3993</v>
      </c>
      <c r="F49" s="13">
        <v>0</v>
      </c>
      <c r="G49" s="12">
        <v>3993</v>
      </c>
      <c r="H49" s="13">
        <v>1025</v>
      </c>
      <c r="I49" s="13">
        <v>51</v>
      </c>
      <c r="J49" s="12">
        <v>1076</v>
      </c>
      <c r="K49" s="13">
        <v>2074</v>
      </c>
      <c r="L49" s="13">
        <v>404</v>
      </c>
      <c r="M49" s="12">
        <v>2478</v>
      </c>
      <c r="N49" s="13">
        <v>80630</v>
      </c>
      <c r="O49" s="13">
        <v>8803</v>
      </c>
      <c r="P49" s="14">
        <v>89433</v>
      </c>
    </row>
    <row r="50" spans="1:26" x14ac:dyDescent="0.2">
      <c r="A50" s="10" t="s">
        <v>7</v>
      </c>
      <c r="B50" s="13">
        <v>106113</v>
      </c>
      <c r="C50" s="13">
        <v>10074</v>
      </c>
      <c r="D50" s="12">
        <v>116187</v>
      </c>
      <c r="E50" s="13">
        <v>5157</v>
      </c>
      <c r="F50" s="13">
        <v>562</v>
      </c>
      <c r="G50" s="12">
        <v>5719</v>
      </c>
      <c r="H50" s="13">
        <v>1004</v>
      </c>
      <c r="I50" s="13">
        <v>252</v>
      </c>
      <c r="J50" s="12">
        <v>1256</v>
      </c>
      <c r="K50" s="13">
        <v>491</v>
      </c>
      <c r="L50" s="13">
        <v>198</v>
      </c>
      <c r="M50" s="12">
        <v>689</v>
      </c>
      <c r="N50" s="13">
        <v>112765</v>
      </c>
      <c r="O50" s="13">
        <v>11086</v>
      </c>
      <c r="P50" s="14">
        <v>123851</v>
      </c>
    </row>
    <row r="51" spans="1:26" x14ac:dyDescent="0.2">
      <c r="A51" s="10" t="s">
        <v>38</v>
      </c>
      <c r="B51" s="13">
        <v>140955</v>
      </c>
      <c r="C51" s="13">
        <v>17195</v>
      </c>
      <c r="D51" s="12">
        <v>158150</v>
      </c>
      <c r="E51" s="13">
        <v>9957</v>
      </c>
      <c r="F51" s="13">
        <v>1999</v>
      </c>
      <c r="G51" s="12">
        <v>11956</v>
      </c>
      <c r="H51" s="13">
        <v>1091</v>
      </c>
      <c r="I51" s="13">
        <v>574</v>
      </c>
      <c r="J51" s="12">
        <v>1665</v>
      </c>
      <c r="K51" s="13">
        <v>5961</v>
      </c>
      <c r="L51" s="13">
        <v>3349</v>
      </c>
      <c r="M51" s="12">
        <v>9310</v>
      </c>
      <c r="N51" s="13">
        <v>157964</v>
      </c>
      <c r="O51" s="13">
        <v>23117</v>
      </c>
      <c r="P51" s="14">
        <v>181081</v>
      </c>
    </row>
    <row r="52" spans="1:26" ht="13.5" thickBot="1" x14ac:dyDescent="0.25">
      <c r="A52" s="10" t="s">
        <v>37</v>
      </c>
      <c r="B52" s="15">
        <v>98250</v>
      </c>
      <c r="C52" s="15">
        <v>39363</v>
      </c>
      <c r="D52" s="12">
        <v>137613</v>
      </c>
      <c r="E52" s="15">
        <v>4311</v>
      </c>
      <c r="F52" s="15">
        <v>1823</v>
      </c>
      <c r="G52" s="12">
        <v>6134</v>
      </c>
      <c r="H52" s="15">
        <v>19839</v>
      </c>
      <c r="I52" s="15">
        <v>16444</v>
      </c>
      <c r="J52" s="12">
        <v>36283</v>
      </c>
      <c r="K52" s="15">
        <v>266477</v>
      </c>
      <c r="L52" s="15">
        <v>57689</v>
      </c>
      <c r="M52" s="12">
        <v>324166</v>
      </c>
      <c r="N52" s="15">
        <v>388877</v>
      </c>
      <c r="O52" s="15">
        <v>115319</v>
      </c>
      <c r="P52" s="16">
        <v>504196</v>
      </c>
    </row>
    <row r="53" spans="1:26" ht="13.5" thickBot="1" x14ac:dyDescent="0.25">
      <c r="A53" s="17" t="s">
        <v>39</v>
      </c>
      <c r="B53" s="18">
        <v>870818</v>
      </c>
      <c r="C53" s="19">
        <v>612858</v>
      </c>
      <c r="D53" s="20">
        <v>1483676</v>
      </c>
      <c r="E53" s="18">
        <v>189213</v>
      </c>
      <c r="F53" s="19">
        <v>76689</v>
      </c>
      <c r="G53" s="20">
        <v>265902</v>
      </c>
      <c r="H53" s="18">
        <v>454945</v>
      </c>
      <c r="I53" s="19">
        <v>597302</v>
      </c>
      <c r="J53" s="20">
        <v>1052247</v>
      </c>
      <c r="K53" s="18">
        <v>1761013</v>
      </c>
      <c r="L53" s="19">
        <v>1607433</v>
      </c>
      <c r="M53" s="20">
        <v>3368446</v>
      </c>
      <c r="N53" s="18">
        <v>3275989</v>
      </c>
      <c r="O53" s="19">
        <v>2894282</v>
      </c>
      <c r="P53" s="20">
        <v>6170271</v>
      </c>
    </row>
    <row r="54" spans="1:26" x14ac:dyDescent="0.2">
      <c r="A54" s="5" t="s">
        <v>81</v>
      </c>
    </row>
    <row r="55" spans="1:26" x14ac:dyDescent="0.2">
      <c r="A55" s="5"/>
    </row>
    <row r="56" spans="1:26" x14ac:dyDescent="0.2">
      <c r="A56" s="5"/>
    </row>
    <row r="57" spans="1:26" ht="12.75" customHeight="1" x14ac:dyDescent="0.2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</row>
    <row r="58" spans="1:26" ht="13.5" thickBot="1" x14ac:dyDescent="0.25"/>
    <row r="59" spans="1:26" ht="42" customHeight="1" thickBot="1" x14ac:dyDescent="0.25">
      <c r="A59" s="150" t="s">
        <v>94</v>
      </c>
      <c r="B59" s="151"/>
      <c r="C59" s="151"/>
      <c r="D59" s="151"/>
      <c r="E59" s="151"/>
      <c r="F59" s="151"/>
      <c r="G59" s="151"/>
      <c r="H59" s="151"/>
      <c r="I59" s="152"/>
      <c r="J59" s="152"/>
      <c r="K59" s="152"/>
      <c r="L59" s="152"/>
      <c r="M59" s="152"/>
      <c r="N59" s="152"/>
      <c r="O59" s="152"/>
      <c r="P59" s="170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thickBot="1" x14ac:dyDescent="0.3">
      <c r="A60" s="2"/>
      <c r="B60" s="2"/>
      <c r="C60" s="2"/>
      <c r="D60" s="2"/>
      <c r="E60" s="2"/>
      <c r="F60" s="2"/>
      <c r="G60" s="2"/>
      <c r="H60" s="2"/>
      <c r="I60" s="3"/>
      <c r="J60" s="3"/>
      <c r="K60" s="3"/>
      <c r="L60" s="3"/>
      <c r="M60" s="3"/>
      <c r="N60" s="3"/>
      <c r="O60" s="3"/>
      <c r="P60" s="3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7.75" customHeight="1" x14ac:dyDescent="0.2">
      <c r="A61" s="131" t="s">
        <v>21</v>
      </c>
      <c r="B61" s="134" t="s">
        <v>26</v>
      </c>
      <c r="C61" s="135"/>
      <c r="D61" s="147"/>
      <c r="E61" s="134" t="s">
        <v>27</v>
      </c>
      <c r="F61" s="135"/>
      <c r="G61" s="147"/>
      <c r="H61" s="134" t="s">
        <v>28</v>
      </c>
      <c r="I61" s="135"/>
      <c r="J61" s="147"/>
      <c r="K61" s="134" t="s">
        <v>29</v>
      </c>
      <c r="L61" s="135"/>
      <c r="M61" s="147"/>
      <c r="N61" s="134" t="s">
        <v>30</v>
      </c>
      <c r="O61" s="135"/>
      <c r="P61" s="147"/>
    </row>
    <row r="62" spans="1:26" x14ac:dyDescent="0.2">
      <c r="A62" s="132"/>
      <c r="B62" s="136"/>
      <c r="C62" s="137"/>
      <c r="D62" s="148"/>
      <c r="E62" s="136"/>
      <c r="F62" s="137"/>
      <c r="G62" s="148"/>
      <c r="H62" s="136"/>
      <c r="I62" s="137"/>
      <c r="J62" s="148"/>
      <c r="K62" s="136"/>
      <c r="L62" s="137"/>
      <c r="M62" s="148"/>
      <c r="N62" s="136"/>
      <c r="O62" s="137"/>
      <c r="P62" s="148"/>
    </row>
    <row r="63" spans="1:26" ht="13.5" thickBot="1" x14ac:dyDescent="0.25">
      <c r="A63" s="133"/>
      <c r="B63" s="8" t="s">
        <v>31</v>
      </c>
      <c r="C63" s="9" t="s">
        <v>23</v>
      </c>
      <c r="D63" s="7" t="s">
        <v>32</v>
      </c>
      <c r="E63" s="8" t="s">
        <v>31</v>
      </c>
      <c r="F63" s="9" t="s">
        <v>23</v>
      </c>
      <c r="G63" s="7" t="s">
        <v>32</v>
      </c>
      <c r="H63" s="8" t="s">
        <v>31</v>
      </c>
      <c r="I63" s="9" t="s">
        <v>23</v>
      </c>
      <c r="J63" s="7" t="s">
        <v>32</v>
      </c>
      <c r="K63" s="8" t="s">
        <v>31</v>
      </c>
      <c r="L63" s="9" t="s">
        <v>23</v>
      </c>
      <c r="M63" s="7" t="s">
        <v>32</v>
      </c>
      <c r="N63" s="8" t="s">
        <v>31</v>
      </c>
      <c r="O63" s="9" t="s">
        <v>23</v>
      </c>
      <c r="P63" s="7" t="s">
        <v>32</v>
      </c>
    </row>
    <row r="64" spans="1:26" x14ac:dyDescent="0.2">
      <c r="A64" s="10" t="s">
        <v>11</v>
      </c>
      <c r="B64" s="11">
        <v>81</v>
      </c>
      <c r="C64" s="11">
        <v>190</v>
      </c>
      <c r="D64" s="12">
        <v>271</v>
      </c>
      <c r="E64" s="11">
        <v>337</v>
      </c>
      <c r="F64" s="11">
        <v>24</v>
      </c>
      <c r="G64" s="12">
        <v>361</v>
      </c>
      <c r="H64" s="11">
        <v>22</v>
      </c>
      <c r="I64" s="11">
        <v>27</v>
      </c>
      <c r="J64" s="12">
        <v>49</v>
      </c>
      <c r="K64" s="11">
        <v>428</v>
      </c>
      <c r="L64" s="11">
        <v>172</v>
      </c>
      <c r="M64" s="12">
        <v>600</v>
      </c>
      <c r="N64" s="11">
        <v>868</v>
      </c>
      <c r="O64" s="11">
        <v>413</v>
      </c>
      <c r="P64" s="12">
        <v>1281</v>
      </c>
    </row>
    <row r="65" spans="1:16" x14ac:dyDescent="0.2">
      <c r="A65" s="10" t="s">
        <v>10</v>
      </c>
      <c r="B65" s="13">
        <v>852</v>
      </c>
      <c r="C65" s="13">
        <v>35</v>
      </c>
      <c r="D65" s="12">
        <v>887</v>
      </c>
      <c r="E65" s="13">
        <v>31</v>
      </c>
      <c r="F65" s="13">
        <v>13</v>
      </c>
      <c r="G65" s="12">
        <v>44</v>
      </c>
      <c r="H65" s="13">
        <v>66</v>
      </c>
      <c r="I65" s="13">
        <v>9</v>
      </c>
      <c r="J65" s="12">
        <v>75</v>
      </c>
      <c r="K65" s="13">
        <v>5</v>
      </c>
      <c r="L65" s="13">
        <v>12</v>
      </c>
      <c r="M65" s="12">
        <v>17</v>
      </c>
      <c r="N65" s="13">
        <v>954</v>
      </c>
      <c r="O65" s="13">
        <v>69</v>
      </c>
      <c r="P65" s="14">
        <v>1023</v>
      </c>
    </row>
    <row r="66" spans="1:16" x14ac:dyDescent="0.2">
      <c r="A66" s="10" t="s">
        <v>13</v>
      </c>
      <c r="B66" s="13">
        <v>4</v>
      </c>
      <c r="C66" s="13">
        <v>1</v>
      </c>
      <c r="D66" s="12">
        <v>5</v>
      </c>
      <c r="E66" s="13">
        <v>0</v>
      </c>
      <c r="F66" s="13">
        <v>0</v>
      </c>
      <c r="G66" s="12">
        <v>0</v>
      </c>
      <c r="H66" s="13">
        <v>0</v>
      </c>
      <c r="I66" s="13">
        <v>0</v>
      </c>
      <c r="J66" s="12">
        <v>0</v>
      </c>
      <c r="K66" s="13">
        <v>7</v>
      </c>
      <c r="L66" s="13">
        <v>0</v>
      </c>
      <c r="M66" s="12">
        <v>7</v>
      </c>
      <c r="N66" s="13">
        <v>11</v>
      </c>
      <c r="O66" s="13">
        <v>1</v>
      </c>
      <c r="P66" s="14">
        <v>12</v>
      </c>
    </row>
    <row r="67" spans="1:16" x14ac:dyDescent="0.2">
      <c r="A67" s="10" t="s">
        <v>16</v>
      </c>
      <c r="B67" s="13">
        <v>337</v>
      </c>
      <c r="C67" s="13">
        <v>29</v>
      </c>
      <c r="D67" s="12">
        <v>366</v>
      </c>
      <c r="E67" s="13">
        <v>425</v>
      </c>
      <c r="F67" s="13">
        <v>37</v>
      </c>
      <c r="G67" s="12">
        <v>462</v>
      </c>
      <c r="H67" s="13">
        <v>0</v>
      </c>
      <c r="I67" s="13">
        <v>0</v>
      </c>
      <c r="J67" s="12">
        <v>0</v>
      </c>
      <c r="K67" s="13">
        <v>0</v>
      </c>
      <c r="L67" s="13">
        <v>2</v>
      </c>
      <c r="M67" s="12">
        <v>2</v>
      </c>
      <c r="N67" s="13">
        <v>762</v>
      </c>
      <c r="O67" s="13">
        <v>68</v>
      </c>
      <c r="P67" s="14">
        <v>830</v>
      </c>
    </row>
    <row r="68" spans="1:16" x14ac:dyDescent="0.2">
      <c r="A68" s="10" t="s">
        <v>15</v>
      </c>
      <c r="B68" s="13">
        <v>166</v>
      </c>
      <c r="C68" s="13">
        <v>37</v>
      </c>
      <c r="D68" s="12">
        <v>203</v>
      </c>
      <c r="E68" s="13">
        <v>0</v>
      </c>
      <c r="F68" s="13">
        <v>0</v>
      </c>
      <c r="G68" s="12">
        <v>0</v>
      </c>
      <c r="H68" s="13">
        <v>0</v>
      </c>
      <c r="I68" s="13">
        <v>0</v>
      </c>
      <c r="J68" s="12">
        <v>0</v>
      </c>
      <c r="K68" s="13">
        <v>7</v>
      </c>
      <c r="L68" s="13">
        <v>3</v>
      </c>
      <c r="M68" s="12">
        <v>10</v>
      </c>
      <c r="N68" s="13">
        <v>173</v>
      </c>
      <c r="O68" s="13">
        <v>40</v>
      </c>
      <c r="P68" s="14">
        <v>213</v>
      </c>
    </row>
    <row r="69" spans="1:16" x14ac:dyDescent="0.2">
      <c r="A69" s="10" t="s">
        <v>14</v>
      </c>
      <c r="B69" s="13">
        <v>0</v>
      </c>
      <c r="C69" s="13">
        <v>0</v>
      </c>
      <c r="D69" s="12">
        <v>0</v>
      </c>
      <c r="E69" s="13">
        <v>0</v>
      </c>
      <c r="F69" s="13">
        <v>0</v>
      </c>
      <c r="G69" s="12">
        <v>0</v>
      </c>
      <c r="H69" s="13">
        <v>0</v>
      </c>
      <c r="I69" s="13">
        <v>0</v>
      </c>
      <c r="J69" s="12">
        <v>0</v>
      </c>
      <c r="K69" s="13">
        <v>0</v>
      </c>
      <c r="L69" s="13">
        <v>0</v>
      </c>
      <c r="M69" s="12">
        <v>0</v>
      </c>
      <c r="N69" s="13">
        <v>0</v>
      </c>
      <c r="O69" s="13">
        <v>0</v>
      </c>
      <c r="P69" s="14">
        <v>0</v>
      </c>
    </row>
    <row r="70" spans="1:16" x14ac:dyDescent="0.2">
      <c r="A70" s="10" t="s">
        <v>5</v>
      </c>
      <c r="B70" s="13">
        <v>921</v>
      </c>
      <c r="C70" s="13">
        <v>147</v>
      </c>
      <c r="D70" s="12">
        <v>1068</v>
      </c>
      <c r="E70" s="13">
        <v>1719</v>
      </c>
      <c r="F70" s="13">
        <v>170</v>
      </c>
      <c r="G70" s="12">
        <v>1889</v>
      </c>
      <c r="H70" s="13">
        <v>214</v>
      </c>
      <c r="I70" s="13">
        <v>34</v>
      </c>
      <c r="J70" s="12">
        <v>248</v>
      </c>
      <c r="K70" s="13">
        <v>569</v>
      </c>
      <c r="L70" s="13">
        <v>161</v>
      </c>
      <c r="M70" s="12">
        <v>730</v>
      </c>
      <c r="N70" s="13">
        <v>3423</v>
      </c>
      <c r="O70" s="13">
        <v>512</v>
      </c>
      <c r="P70" s="14">
        <v>3935</v>
      </c>
    </row>
    <row r="71" spans="1:16" x14ac:dyDescent="0.2">
      <c r="A71" s="10" t="s">
        <v>33</v>
      </c>
      <c r="B71" s="13">
        <v>6369</v>
      </c>
      <c r="C71" s="13">
        <v>428</v>
      </c>
      <c r="D71" s="12">
        <v>6797</v>
      </c>
      <c r="E71" s="13">
        <v>542</v>
      </c>
      <c r="F71" s="13">
        <v>106</v>
      </c>
      <c r="G71" s="12">
        <v>648</v>
      </c>
      <c r="H71" s="13">
        <v>64</v>
      </c>
      <c r="I71" s="13">
        <v>55</v>
      </c>
      <c r="J71" s="12">
        <v>119</v>
      </c>
      <c r="K71" s="13">
        <v>201</v>
      </c>
      <c r="L71" s="13">
        <v>49</v>
      </c>
      <c r="M71" s="12">
        <v>250</v>
      </c>
      <c r="N71" s="13">
        <v>7176</v>
      </c>
      <c r="O71" s="13">
        <v>638</v>
      </c>
      <c r="P71" s="14">
        <v>7814</v>
      </c>
    </row>
    <row r="72" spans="1:16" x14ac:dyDescent="0.2">
      <c r="A72" s="10" t="s">
        <v>34</v>
      </c>
      <c r="B72" s="13">
        <v>5980</v>
      </c>
      <c r="C72" s="13">
        <v>2797</v>
      </c>
      <c r="D72" s="12">
        <v>8777</v>
      </c>
      <c r="E72" s="13">
        <v>0</v>
      </c>
      <c r="F72" s="13">
        <v>0</v>
      </c>
      <c r="G72" s="12">
        <v>0</v>
      </c>
      <c r="H72" s="13">
        <v>511</v>
      </c>
      <c r="I72" s="13">
        <v>1243</v>
      </c>
      <c r="J72" s="12">
        <v>1754</v>
      </c>
      <c r="K72" s="13">
        <v>7447</v>
      </c>
      <c r="L72" s="13">
        <v>5624</v>
      </c>
      <c r="M72" s="12">
        <v>13071</v>
      </c>
      <c r="N72" s="13">
        <v>13938</v>
      </c>
      <c r="O72" s="13">
        <v>9664</v>
      </c>
      <c r="P72" s="14">
        <v>23602</v>
      </c>
    </row>
    <row r="73" spans="1:16" x14ac:dyDescent="0.2">
      <c r="A73" s="10" t="s">
        <v>4</v>
      </c>
      <c r="B73" s="13">
        <v>73</v>
      </c>
      <c r="C73" s="13">
        <v>46</v>
      </c>
      <c r="D73" s="12">
        <v>119</v>
      </c>
      <c r="E73" s="13">
        <v>473</v>
      </c>
      <c r="F73" s="13">
        <v>35</v>
      </c>
      <c r="G73" s="12">
        <v>508</v>
      </c>
      <c r="H73" s="13">
        <v>0</v>
      </c>
      <c r="I73" s="13">
        <v>0</v>
      </c>
      <c r="J73" s="12">
        <v>0</v>
      </c>
      <c r="K73" s="13">
        <v>0</v>
      </c>
      <c r="L73" s="13">
        <v>5</v>
      </c>
      <c r="M73" s="12">
        <v>5</v>
      </c>
      <c r="N73" s="13">
        <v>546</v>
      </c>
      <c r="O73" s="13">
        <v>86</v>
      </c>
      <c r="P73" s="14">
        <v>632</v>
      </c>
    </row>
    <row r="74" spans="1:16" x14ac:dyDescent="0.2">
      <c r="A74" s="10" t="s">
        <v>35</v>
      </c>
      <c r="B74" s="13">
        <v>400</v>
      </c>
      <c r="C74" s="13">
        <v>2195</v>
      </c>
      <c r="D74" s="12">
        <v>2595</v>
      </c>
      <c r="E74" s="13">
        <v>161</v>
      </c>
      <c r="F74" s="13">
        <v>5</v>
      </c>
      <c r="G74" s="12">
        <v>166</v>
      </c>
      <c r="H74" s="13">
        <v>22</v>
      </c>
      <c r="I74" s="13">
        <v>10</v>
      </c>
      <c r="J74" s="12">
        <v>32</v>
      </c>
      <c r="K74" s="13">
        <v>72</v>
      </c>
      <c r="L74" s="13">
        <v>64</v>
      </c>
      <c r="M74" s="12">
        <v>136</v>
      </c>
      <c r="N74" s="13">
        <v>655</v>
      </c>
      <c r="O74" s="13">
        <v>2274</v>
      </c>
      <c r="P74" s="14">
        <v>2929</v>
      </c>
    </row>
    <row r="75" spans="1:16" x14ac:dyDescent="0.2">
      <c r="A75" s="10" t="s">
        <v>36</v>
      </c>
      <c r="B75" s="13">
        <v>405</v>
      </c>
      <c r="C75" s="13">
        <v>35</v>
      </c>
      <c r="D75" s="12">
        <v>440</v>
      </c>
      <c r="E75" s="13">
        <v>27</v>
      </c>
      <c r="F75" s="13">
        <v>0</v>
      </c>
      <c r="G75" s="12">
        <v>27</v>
      </c>
      <c r="H75" s="13">
        <v>0</v>
      </c>
      <c r="I75" s="13">
        <v>0</v>
      </c>
      <c r="J75" s="12">
        <v>0</v>
      </c>
      <c r="K75" s="13">
        <v>40</v>
      </c>
      <c r="L75" s="13">
        <v>0</v>
      </c>
      <c r="M75" s="12">
        <v>40</v>
      </c>
      <c r="N75" s="13">
        <v>472</v>
      </c>
      <c r="O75" s="13">
        <v>35</v>
      </c>
      <c r="P75" s="14">
        <v>507</v>
      </c>
    </row>
    <row r="76" spans="1:16" x14ac:dyDescent="0.2">
      <c r="A76" s="10" t="s">
        <v>2</v>
      </c>
      <c r="B76" s="13">
        <v>5139</v>
      </c>
      <c r="C76" s="13">
        <v>3</v>
      </c>
      <c r="D76" s="12">
        <v>5142</v>
      </c>
      <c r="E76" s="13">
        <v>5</v>
      </c>
      <c r="F76" s="13">
        <v>0</v>
      </c>
      <c r="G76" s="12">
        <v>5</v>
      </c>
      <c r="H76" s="13">
        <v>13</v>
      </c>
      <c r="I76" s="13">
        <v>265</v>
      </c>
      <c r="J76" s="12">
        <v>278</v>
      </c>
      <c r="K76" s="13">
        <v>5</v>
      </c>
      <c r="L76" s="13">
        <v>0</v>
      </c>
      <c r="M76" s="12">
        <v>5</v>
      </c>
      <c r="N76" s="13">
        <v>5162</v>
      </c>
      <c r="O76" s="13">
        <v>268</v>
      </c>
      <c r="P76" s="14">
        <v>5430</v>
      </c>
    </row>
    <row r="77" spans="1:16" x14ac:dyDescent="0.2">
      <c r="A77" s="10" t="s">
        <v>1</v>
      </c>
      <c r="B77" s="13">
        <v>613</v>
      </c>
      <c r="C77" s="13">
        <v>14</v>
      </c>
      <c r="D77" s="12">
        <v>627</v>
      </c>
      <c r="E77" s="13">
        <v>0</v>
      </c>
      <c r="F77" s="13">
        <v>0</v>
      </c>
      <c r="G77" s="12">
        <v>0</v>
      </c>
      <c r="H77" s="13">
        <v>0</v>
      </c>
      <c r="I77" s="13">
        <v>0</v>
      </c>
      <c r="J77" s="12">
        <v>0</v>
      </c>
      <c r="K77" s="13">
        <v>10644</v>
      </c>
      <c r="L77" s="13">
        <v>0</v>
      </c>
      <c r="M77" s="12">
        <v>10644</v>
      </c>
      <c r="N77" s="13">
        <v>11257</v>
      </c>
      <c r="O77" s="13">
        <v>14</v>
      </c>
      <c r="P77" s="14">
        <v>11271</v>
      </c>
    </row>
    <row r="78" spans="1:16" x14ac:dyDescent="0.2">
      <c r="A78" s="10" t="s">
        <v>7</v>
      </c>
      <c r="B78" s="13">
        <v>813</v>
      </c>
      <c r="C78" s="13">
        <v>685</v>
      </c>
      <c r="D78" s="12">
        <v>1498</v>
      </c>
      <c r="E78" s="13">
        <v>0</v>
      </c>
      <c r="F78" s="13">
        <v>0</v>
      </c>
      <c r="G78" s="12">
        <v>0</v>
      </c>
      <c r="H78" s="13">
        <v>315</v>
      </c>
      <c r="I78" s="13">
        <v>0</v>
      </c>
      <c r="J78" s="12">
        <v>315</v>
      </c>
      <c r="K78" s="13">
        <v>13</v>
      </c>
      <c r="L78" s="13">
        <v>0</v>
      </c>
      <c r="M78" s="12">
        <v>13</v>
      </c>
      <c r="N78" s="13">
        <v>1141</v>
      </c>
      <c r="O78" s="13">
        <v>685</v>
      </c>
      <c r="P78" s="14">
        <v>1826</v>
      </c>
    </row>
    <row r="79" spans="1:16" x14ac:dyDescent="0.2">
      <c r="A79" s="10" t="s">
        <v>38</v>
      </c>
      <c r="B79" s="13">
        <v>2452</v>
      </c>
      <c r="C79" s="13">
        <v>125</v>
      </c>
      <c r="D79" s="12">
        <v>2577</v>
      </c>
      <c r="E79" s="13">
        <v>0</v>
      </c>
      <c r="F79" s="13">
        <v>0</v>
      </c>
      <c r="G79" s="12">
        <v>0</v>
      </c>
      <c r="H79" s="13">
        <v>23</v>
      </c>
      <c r="I79" s="13">
        <v>4</v>
      </c>
      <c r="J79" s="12">
        <v>27</v>
      </c>
      <c r="K79" s="13">
        <v>0</v>
      </c>
      <c r="L79" s="13">
        <v>0</v>
      </c>
      <c r="M79" s="12">
        <v>0</v>
      </c>
      <c r="N79" s="13">
        <v>2475</v>
      </c>
      <c r="O79" s="13">
        <v>129</v>
      </c>
      <c r="P79" s="14">
        <v>2604</v>
      </c>
    </row>
    <row r="80" spans="1:16" ht="13.5" thickBot="1" x14ac:dyDescent="0.25">
      <c r="A80" s="10" t="s">
        <v>37</v>
      </c>
      <c r="B80" s="15">
        <v>4916</v>
      </c>
      <c r="C80" s="15">
        <v>701</v>
      </c>
      <c r="D80" s="12">
        <v>5617</v>
      </c>
      <c r="E80" s="15">
        <v>0</v>
      </c>
      <c r="F80" s="15">
        <v>0</v>
      </c>
      <c r="G80" s="12">
        <v>0</v>
      </c>
      <c r="H80" s="15">
        <v>119</v>
      </c>
      <c r="I80" s="15">
        <v>54</v>
      </c>
      <c r="J80" s="12">
        <v>173</v>
      </c>
      <c r="K80" s="15">
        <v>5066</v>
      </c>
      <c r="L80" s="15">
        <v>862</v>
      </c>
      <c r="M80" s="12">
        <v>5928</v>
      </c>
      <c r="N80" s="15">
        <v>10101</v>
      </c>
      <c r="O80" s="15">
        <v>1617</v>
      </c>
      <c r="P80" s="16">
        <v>11718</v>
      </c>
    </row>
    <row r="81" spans="1:26" ht="13.5" thickBot="1" x14ac:dyDescent="0.25">
      <c r="A81" s="17" t="s">
        <v>39</v>
      </c>
      <c r="B81" s="18">
        <v>29521</v>
      </c>
      <c r="C81" s="19">
        <v>7468</v>
      </c>
      <c r="D81" s="20">
        <v>36989</v>
      </c>
      <c r="E81" s="18">
        <v>3720</v>
      </c>
      <c r="F81" s="19">
        <v>390</v>
      </c>
      <c r="G81" s="20">
        <v>4110</v>
      </c>
      <c r="H81" s="18">
        <v>1369</v>
      </c>
      <c r="I81" s="19">
        <v>1701</v>
      </c>
      <c r="J81" s="20">
        <v>3070</v>
      </c>
      <c r="K81" s="18">
        <v>24504</v>
      </c>
      <c r="L81" s="19">
        <v>6954</v>
      </c>
      <c r="M81" s="20">
        <v>31458</v>
      </c>
      <c r="N81" s="18">
        <v>59114</v>
      </c>
      <c r="O81" s="19">
        <v>16513</v>
      </c>
      <c r="P81" s="20">
        <v>75627</v>
      </c>
    </row>
    <row r="82" spans="1:26" x14ac:dyDescent="0.2">
      <c r="A82" s="5" t="s">
        <v>81</v>
      </c>
    </row>
    <row r="86" spans="1:26" ht="13.5" thickBot="1" x14ac:dyDescent="0.25"/>
    <row r="87" spans="1:26" ht="33.75" customHeight="1" thickBot="1" x14ac:dyDescent="0.25">
      <c r="A87" s="150" t="s">
        <v>95</v>
      </c>
      <c r="B87" s="151"/>
      <c r="C87" s="151"/>
      <c r="D87" s="151"/>
      <c r="E87" s="151"/>
      <c r="F87" s="151"/>
      <c r="G87" s="151"/>
      <c r="H87" s="151"/>
      <c r="I87" s="152"/>
      <c r="J87" s="152"/>
      <c r="K87" s="152"/>
      <c r="L87" s="152"/>
      <c r="M87" s="152"/>
      <c r="N87" s="152"/>
      <c r="O87" s="152"/>
      <c r="P87" s="170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thickBot="1" x14ac:dyDescent="0.3">
      <c r="A88" s="2"/>
      <c r="B88" s="2"/>
      <c r="C88" s="2"/>
      <c r="D88" s="2"/>
      <c r="E88" s="2"/>
      <c r="F88" s="2"/>
      <c r="G88" s="2"/>
      <c r="H88" s="2"/>
      <c r="I88" s="3"/>
      <c r="J88" s="3"/>
      <c r="K88" s="3"/>
      <c r="L88" s="3"/>
      <c r="M88" s="3"/>
      <c r="N88" s="3"/>
      <c r="O88" s="3"/>
      <c r="P88" s="3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7.75" customHeight="1" x14ac:dyDescent="0.2">
      <c r="A89" s="131" t="s">
        <v>21</v>
      </c>
      <c r="B89" s="134" t="s">
        <v>26</v>
      </c>
      <c r="C89" s="135"/>
      <c r="D89" s="147"/>
      <c r="E89" s="134" t="s">
        <v>27</v>
      </c>
      <c r="F89" s="135"/>
      <c r="G89" s="147"/>
      <c r="H89" s="134" t="s">
        <v>28</v>
      </c>
      <c r="I89" s="135"/>
      <c r="J89" s="147"/>
      <c r="K89" s="134" t="s">
        <v>29</v>
      </c>
      <c r="L89" s="135"/>
      <c r="M89" s="147"/>
      <c r="N89" s="134" t="s">
        <v>30</v>
      </c>
      <c r="O89" s="135"/>
      <c r="P89" s="147"/>
    </row>
    <row r="90" spans="1:26" x14ac:dyDescent="0.2">
      <c r="A90" s="132"/>
      <c r="B90" s="136"/>
      <c r="C90" s="137"/>
      <c r="D90" s="148"/>
      <c r="E90" s="136"/>
      <c r="F90" s="137"/>
      <c r="G90" s="148"/>
      <c r="H90" s="136"/>
      <c r="I90" s="137"/>
      <c r="J90" s="148"/>
      <c r="K90" s="136"/>
      <c r="L90" s="137"/>
      <c r="M90" s="148"/>
      <c r="N90" s="136"/>
      <c r="O90" s="137"/>
      <c r="P90" s="148"/>
    </row>
    <row r="91" spans="1:26" ht="13.5" thickBot="1" x14ac:dyDescent="0.25">
      <c r="A91" s="133"/>
      <c r="B91" s="8" t="s">
        <v>31</v>
      </c>
      <c r="C91" s="9" t="s">
        <v>23</v>
      </c>
      <c r="D91" s="7" t="s">
        <v>32</v>
      </c>
      <c r="E91" s="8" t="s">
        <v>31</v>
      </c>
      <c r="F91" s="9" t="s">
        <v>23</v>
      </c>
      <c r="G91" s="7" t="s">
        <v>32</v>
      </c>
      <c r="H91" s="8" t="s">
        <v>31</v>
      </c>
      <c r="I91" s="9" t="s">
        <v>23</v>
      </c>
      <c r="J91" s="7" t="s">
        <v>32</v>
      </c>
      <c r="K91" s="8" t="s">
        <v>31</v>
      </c>
      <c r="L91" s="9" t="s">
        <v>23</v>
      </c>
      <c r="M91" s="7" t="s">
        <v>32</v>
      </c>
      <c r="N91" s="8" t="s">
        <v>31</v>
      </c>
      <c r="O91" s="9" t="s">
        <v>23</v>
      </c>
      <c r="P91" s="7" t="s">
        <v>32</v>
      </c>
    </row>
    <row r="92" spans="1:26" x14ac:dyDescent="0.2">
      <c r="A92" s="10" t="s">
        <v>11</v>
      </c>
      <c r="B92" s="11">
        <v>0</v>
      </c>
      <c r="C92" s="11">
        <v>370</v>
      </c>
      <c r="D92" s="12">
        <v>370</v>
      </c>
      <c r="E92" s="11">
        <v>0</v>
      </c>
      <c r="F92" s="11">
        <v>0</v>
      </c>
      <c r="G92" s="12">
        <v>0</v>
      </c>
      <c r="H92" s="11">
        <v>0</v>
      </c>
      <c r="I92" s="11">
        <v>0</v>
      </c>
      <c r="J92" s="12">
        <v>0</v>
      </c>
      <c r="K92" s="11">
        <v>0</v>
      </c>
      <c r="L92" s="11">
        <v>18</v>
      </c>
      <c r="M92" s="12">
        <v>18</v>
      </c>
      <c r="N92" s="11">
        <v>0</v>
      </c>
      <c r="O92" s="11">
        <v>388</v>
      </c>
      <c r="P92" s="12">
        <v>388</v>
      </c>
    </row>
    <row r="93" spans="1:26" x14ac:dyDescent="0.2">
      <c r="A93" s="10" t="s">
        <v>10</v>
      </c>
      <c r="B93" s="13">
        <v>26853</v>
      </c>
      <c r="C93" s="13">
        <v>973</v>
      </c>
      <c r="D93" s="12">
        <v>27826</v>
      </c>
      <c r="E93" s="13">
        <v>118</v>
      </c>
      <c r="F93" s="13">
        <v>85</v>
      </c>
      <c r="G93" s="12">
        <v>203</v>
      </c>
      <c r="H93" s="13">
        <v>1263</v>
      </c>
      <c r="I93" s="13">
        <v>1910</v>
      </c>
      <c r="J93" s="12">
        <v>3173</v>
      </c>
      <c r="K93" s="13">
        <v>1355</v>
      </c>
      <c r="L93" s="13">
        <v>726</v>
      </c>
      <c r="M93" s="12">
        <v>2081</v>
      </c>
      <c r="N93" s="13">
        <v>29589</v>
      </c>
      <c r="O93" s="13">
        <v>3694</v>
      </c>
      <c r="P93" s="14">
        <v>33283</v>
      </c>
    </row>
    <row r="94" spans="1:26" x14ac:dyDescent="0.2">
      <c r="A94" s="10" t="s">
        <v>13</v>
      </c>
      <c r="B94" s="13">
        <v>0</v>
      </c>
      <c r="C94" s="13">
        <v>0</v>
      </c>
      <c r="D94" s="12">
        <v>0</v>
      </c>
      <c r="E94" s="13">
        <v>0</v>
      </c>
      <c r="F94" s="13">
        <v>0</v>
      </c>
      <c r="G94" s="12">
        <v>0</v>
      </c>
      <c r="H94" s="13">
        <v>0</v>
      </c>
      <c r="I94" s="13">
        <v>0</v>
      </c>
      <c r="J94" s="12">
        <v>0</v>
      </c>
      <c r="K94" s="13">
        <v>0</v>
      </c>
      <c r="L94" s="13">
        <v>0</v>
      </c>
      <c r="M94" s="12">
        <v>0</v>
      </c>
      <c r="N94" s="13">
        <v>0</v>
      </c>
      <c r="O94" s="13">
        <v>0</v>
      </c>
      <c r="P94" s="14">
        <v>0</v>
      </c>
    </row>
    <row r="95" spans="1:26" x14ac:dyDescent="0.2">
      <c r="A95" s="10" t="s">
        <v>16</v>
      </c>
      <c r="B95" s="13">
        <v>0</v>
      </c>
      <c r="C95" s="13">
        <v>0</v>
      </c>
      <c r="D95" s="12">
        <v>0</v>
      </c>
      <c r="E95" s="13">
        <v>0</v>
      </c>
      <c r="F95" s="13">
        <v>0</v>
      </c>
      <c r="G95" s="12">
        <v>0</v>
      </c>
      <c r="H95" s="13">
        <v>0</v>
      </c>
      <c r="I95" s="13">
        <v>0</v>
      </c>
      <c r="J95" s="12">
        <v>0</v>
      </c>
      <c r="K95" s="13">
        <v>0</v>
      </c>
      <c r="L95" s="13">
        <v>0</v>
      </c>
      <c r="M95" s="12">
        <v>0</v>
      </c>
      <c r="N95" s="13">
        <v>0</v>
      </c>
      <c r="O95" s="13">
        <v>0</v>
      </c>
      <c r="P95" s="14">
        <v>0</v>
      </c>
    </row>
    <row r="96" spans="1:26" x14ac:dyDescent="0.2">
      <c r="A96" s="10" t="s">
        <v>15</v>
      </c>
      <c r="B96" s="13">
        <v>0</v>
      </c>
      <c r="C96" s="13">
        <v>0</v>
      </c>
      <c r="D96" s="12">
        <v>0</v>
      </c>
      <c r="E96" s="13">
        <v>0</v>
      </c>
      <c r="F96" s="13">
        <v>0</v>
      </c>
      <c r="G96" s="12">
        <v>0</v>
      </c>
      <c r="H96" s="13">
        <v>0</v>
      </c>
      <c r="I96" s="13">
        <v>0</v>
      </c>
      <c r="J96" s="12">
        <v>0</v>
      </c>
      <c r="K96" s="13">
        <v>0</v>
      </c>
      <c r="L96" s="13">
        <v>0</v>
      </c>
      <c r="M96" s="12">
        <v>0</v>
      </c>
      <c r="N96" s="13">
        <v>0</v>
      </c>
      <c r="O96" s="13">
        <v>0</v>
      </c>
      <c r="P96" s="14">
        <v>0</v>
      </c>
    </row>
    <row r="97" spans="1:16" x14ac:dyDescent="0.2">
      <c r="A97" s="10" t="s">
        <v>14</v>
      </c>
      <c r="B97" s="13">
        <v>0</v>
      </c>
      <c r="C97" s="13">
        <v>0</v>
      </c>
      <c r="D97" s="12">
        <v>0</v>
      </c>
      <c r="E97" s="13">
        <v>0</v>
      </c>
      <c r="F97" s="13">
        <v>0</v>
      </c>
      <c r="G97" s="12">
        <v>0</v>
      </c>
      <c r="H97" s="13">
        <v>0</v>
      </c>
      <c r="I97" s="13">
        <v>0</v>
      </c>
      <c r="J97" s="12">
        <v>0</v>
      </c>
      <c r="K97" s="13">
        <v>0</v>
      </c>
      <c r="L97" s="13">
        <v>0</v>
      </c>
      <c r="M97" s="12">
        <v>0</v>
      </c>
      <c r="N97" s="13">
        <v>0</v>
      </c>
      <c r="O97" s="13">
        <v>0</v>
      </c>
      <c r="P97" s="14">
        <v>0</v>
      </c>
    </row>
    <row r="98" spans="1:16" x14ac:dyDescent="0.2">
      <c r="A98" s="10" t="s">
        <v>5</v>
      </c>
      <c r="B98" s="13">
        <v>1704</v>
      </c>
      <c r="C98" s="13">
        <v>49</v>
      </c>
      <c r="D98" s="12">
        <v>1753</v>
      </c>
      <c r="E98" s="13">
        <v>1616</v>
      </c>
      <c r="F98" s="13">
        <v>96</v>
      </c>
      <c r="G98" s="12">
        <v>1712</v>
      </c>
      <c r="H98" s="13">
        <v>1964</v>
      </c>
      <c r="I98" s="13">
        <v>757</v>
      </c>
      <c r="J98" s="12">
        <v>2721</v>
      </c>
      <c r="K98" s="13">
        <v>3063</v>
      </c>
      <c r="L98" s="13">
        <v>1336</v>
      </c>
      <c r="M98" s="12">
        <v>4399</v>
      </c>
      <c r="N98" s="13">
        <v>8347</v>
      </c>
      <c r="O98" s="13">
        <v>2238</v>
      </c>
      <c r="P98" s="14">
        <v>10585</v>
      </c>
    </row>
    <row r="99" spans="1:16" x14ac:dyDescent="0.2">
      <c r="A99" s="10" t="s">
        <v>33</v>
      </c>
      <c r="B99" s="13">
        <v>10</v>
      </c>
      <c r="C99" s="13">
        <v>10</v>
      </c>
      <c r="D99" s="12">
        <v>20</v>
      </c>
      <c r="E99" s="13">
        <v>91</v>
      </c>
      <c r="F99" s="13">
        <v>38</v>
      </c>
      <c r="G99" s="12">
        <v>129</v>
      </c>
      <c r="H99" s="13">
        <v>0</v>
      </c>
      <c r="I99" s="13">
        <v>0</v>
      </c>
      <c r="J99" s="12">
        <v>0</v>
      </c>
      <c r="K99" s="13">
        <v>0</v>
      </c>
      <c r="L99" s="13">
        <v>0</v>
      </c>
      <c r="M99" s="12">
        <v>0</v>
      </c>
      <c r="N99" s="13">
        <v>101</v>
      </c>
      <c r="O99" s="13">
        <v>48</v>
      </c>
      <c r="P99" s="14">
        <v>149</v>
      </c>
    </row>
    <row r="100" spans="1:16" x14ac:dyDescent="0.2">
      <c r="A100" s="10" t="s">
        <v>34</v>
      </c>
      <c r="B100" s="13">
        <v>22837</v>
      </c>
      <c r="C100" s="13">
        <v>61759</v>
      </c>
      <c r="D100" s="12">
        <v>84596</v>
      </c>
      <c r="E100" s="13">
        <v>0</v>
      </c>
      <c r="F100" s="13">
        <v>0</v>
      </c>
      <c r="G100" s="12">
        <v>0</v>
      </c>
      <c r="H100" s="13">
        <v>643</v>
      </c>
      <c r="I100" s="13">
        <v>349</v>
      </c>
      <c r="J100" s="12">
        <v>992</v>
      </c>
      <c r="K100" s="13">
        <v>1655</v>
      </c>
      <c r="L100" s="13">
        <v>5120</v>
      </c>
      <c r="M100" s="12">
        <v>6775</v>
      </c>
      <c r="N100" s="13">
        <v>25135</v>
      </c>
      <c r="O100" s="13">
        <v>67228</v>
      </c>
      <c r="P100" s="14">
        <v>92363</v>
      </c>
    </row>
    <row r="101" spans="1:16" x14ac:dyDescent="0.2">
      <c r="A101" s="10" t="s">
        <v>4</v>
      </c>
      <c r="B101" s="13">
        <v>0</v>
      </c>
      <c r="C101" s="13">
        <v>0</v>
      </c>
      <c r="D101" s="12">
        <v>0</v>
      </c>
      <c r="E101" s="13">
        <v>47</v>
      </c>
      <c r="F101" s="13">
        <v>0</v>
      </c>
      <c r="G101" s="12">
        <v>47</v>
      </c>
      <c r="H101" s="13">
        <v>0</v>
      </c>
      <c r="I101" s="13">
        <v>0</v>
      </c>
      <c r="J101" s="12">
        <v>0</v>
      </c>
      <c r="K101" s="13">
        <v>0</v>
      </c>
      <c r="L101" s="13">
        <v>0</v>
      </c>
      <c r="M101" s="12">
        <v>0</v>
      </c>
      <c r="N101" s="13">
        <v>47</v>
      </c>
      <c r="O101" s="13">
        <v>0</v>
      </c>
      <c r="P101" s="14">
        <v>47</v>
      </c>
    </row>
    <row r="102" spans="1:16" x14ac:dyDescent="0.2">
      <c r="A102" s="10" t="s">
        <v>35</v>
      </c>
      <c r="B102" s="13">
        <v>9</v>
      </c>
      <c r="C102" s="13">
        <v>0</v>
      </c>
      <c r="D102" s="12">
        <v>9</v>
      </c>
      <c r="E102" s="13">
        <v>0</v>
      </c>
      <c r="F102" s="13">
        <v>0</v>
      </c>
      <c r="G102" s="12">
        <v>0</v>
      </c>
      <c r="H102" s="13">
        <v>0</v>
      </c>
      <c r="I102" s="13">
        <v>0</v>
      </c>
      <c r="J102" s="12">
        <v>0</v>
      </c>
      <c r="K102" s="13">
        <v>9672</v>
      </c>
      <c r="L102" s="13">
        <v>7194</v>
      </c>
      <c r="M102" s="12">
        <v>16866</v>
      </c>
      <c r="N102" s="13">
        <v>9681</v>
      </c>
      <c r="O102" s="13">
        <v>7194</v>
      </c>
      <c r="P102" s="14">
        <v>16875</v>
      </c>
    </row>
    <row r="103" spans="1:16" x14ac:dyDescent="0.2">
      <c r="A103" s="10" t="s">
        <v>36</v>
      </c>
      <c r="B103" s="13">
        <v>0</v>
      </c>
      <c r="C103" s="13">
        <v>0</v>
      </c>
      <c r="D103" s="12">
        <v>0</v>
      </c>
      <c r="E103" s="13">
        <v>0</v>
      </c>
      <c r="F103" s="13">
        <v>0</v>
      </c>
      <c r="G103" s="12">
        <v>0</v>
      </c>
      <c r="H103" s="13">
        <v>0</v>
      </c>
      <c r="I103" s="13">
        <v>0</v>
      </c>
      <c r="J103" s="12">
        <v>0</v>
      </c>
      <c r="K103" s="13">
        <v>0</v>
      </c>
      <c r="L103" s="13">
        <v>0</v>
      </c>
      <c r="M103" s="12">
        <v>0</v>
      </c>
      <c r="N103" s="13">
        <v>0</v>
      </c>
      <c r="O103" s="13">
        <v>0</v>
      </c>
      <c r="P103" s="14">
        <v>0</v>
      </c>
    </row>
    <row r="104" spans="1:16" x14ac:dyDescent="0.2">
      <c r="A104" s="10" t="s">
        <v>2</v>
      </c>
      <c r="B104" s="13">
        <v>713</v>
      </c>
      <c r="C104" s="13">
        <v>30</v>
      </c>
      <c r="D104" s="12">
        <v>743</v>
      </c>
      <c r="E104" s="13">
        <v>0</v>
      </c>
      <c r="F104" s="13">
        <v>0</v>
      </c>
      <c r="G104" s="12">
        <v>0</v>
      </c>
      <c r="H104" s="13">
        <v>69</v>
      </c>
      <c r="I104" s="13">
        <v>46</v>
      </c>
      <c r="J104" s="12">
        <v>115</v>
      </c>
      <c r="K104" s="13">
        <v>11875</v>
      </c>
      <c r="L104" s="13">
        <v>7342</v>
      </c>
      <c r="M104" s="12">
        <v>19217</v>
      </c>
      <c r="N104" s="13">
        <v>12657</v>
      </c>
      <c r="O104" s="13">
        <v>7418</v>
      </c>
      <c r="P104" s="14">
        <v>20075</v>
      </c>
    </row>
    <row r="105" spans="1:16" x14ac:dyDescent="0.2">
      <c r="A105" s="10" t="s">
        <v>1</v>
      </c>
      <c r="B105" s="13">
        <v>0</v>
      </c>
      <c r="C105" s="13">
        <v>0</v>
      </c>
      <c r="D105" s="12">
        <v>0</v>
      </c>
      <c r="E105" s="13">
        <v>0</v>
      </c>
      <c r="F105" s="13">
        <v>0</v>
      </c>
      <c r="G105" s="12">
        <v>0</v>
      </c>
      <c r="H105" s="13">
        <v>0</v>
      </c>
      <c r="I105" s="13">
        <v>0</v>
      </c>
      <c r="J105" s="12">
        <v>0</v>
      </c>
      <c r="K105" s="13">
        <v>2</v>
      </c>
      <c r="L105" s="13">
        <v>2</v>
      </c>
      <c r="M105" s="12">
        <v>4</v>
      </c>
      <c r="N105" s="13">
        <v>2</v>
      </c>
      <c r="O105" s="13">
        <v>2</v>
      </c>
      <c r="P105" s="14">
        <v>4</v>
      </c>
    </row>
    <row r="106" spans="1:16" x14ac:dyDescent="0.2">
      <c r="A106" s="10" t="s">
        <v>7</v>
      </c>
      <c r="B106" s="13">
        <v>23</v>
      </c>
      <c r="C106" s="13">
        <v>7</v>
      </c>
      <c r="D106" s="12">
        <v>30</v>
      </c>
      <c r="E106" s="13">
        <v>1118</v>
      </c>
      <c r="F106" s="13">
        <v>466</v>
      </c>
      <c r="G106" s="12">
        <v>1584</v>
      </c>
      <c r="H106" s="13">
        <v>162</v>
      </c>
      <c r="I106" s="13">
        <v>0</v>
      </c>
      <c r="J106" s="12">
        <v>162</v>
      </c>
      <c r="K106" s="13">
        <v>43803</v>
      </c>
      <c r="L106" s="13">
        <v>12345</v>
      </c>
      <c r="M106" s="12">
        <v>56148</v>
      </c>
      <c r="N106" s="13">
        <v>45106</v>
      </c>
      <c r="O106" s="13">
        <v>12818</v>
      </c>
      <c r="P106" s="14">
        <v>57924</v>
      </c>
    </row>
    <row r="107" spans="1:16" x14ac:dyDescent="0.2">
      <c r="A107" s="10" t="s">
        <v>38</v>
      </c>
      <c r="B107" s="13">
        <v>2453</v>
      </c>
      <c r="C107" s="13">
        <v>473</v>
      </c>
      <c r="D107" s="12">
        <v>2926</v>
      </c>
      <c r="E107" s="13">
        <v>362</v>
      </c>
      <c r="F107" s="13">
        <v>59</v>
      </c>
      <c r="G107" s="12">
        <v>421</v>
      </c>
      <c r="H107" s="13">
        <v>2257</v>
      </c>
      <c r="I107" s="13">
        <v>0</v>
      </c>
      <c r="J107" s="12">
        <v>2257</v>
      </c>
      <c r="K107" s="13">
        <v>1258</v>
      </c>
      <c r="L107" s="13">
        <v>281</v>
      </c>
      <c r="M107" s="12">
        <v>1539</v>
      </c>
      <c r="N107" s="13">
        <v>6330</v>
      </c>
      <c r="O107" s="13">
        <v>813</v>
      </c>
      <c r="P107" s="14">
        <v>7143</v>
      </c>
    </row>
    <row r="108" spans="1:16" ht="13.5" thickBot="1" x14ac:dyDescent="0.25">
      <c r="A108" s="10" t="s">
        <v>37</v>
      </c>
      <c r="B108" s="15">
        <v>28747</v>
      </c>
      <c r="C108" s="15">
        <v>2396</v>
      </c>
      <c r="D108" s="12">
        <v>31143</v>
      </c>
      <c r="E108" s="15">
        <v>0</v>
      </c>
      <c r="F108" s="15">
        <v>0</v>
      </c>
      <c r="G108" s="12">
        <v>0</v>
      </c>
      <c r="H108" s="15">
        <v>537</v>
      </c>
      <c r="I108" s="15">
        <v>184</v>
      </c>
      <c r="J108" s="12">
        <v>721</v>
      </c>
      <c r="K108" s="15">
        <v>17715</v>
      </c>
      <c r="L108" s="15">
        <v>150</v>
      </c>
      <c r="M108" s="12">
        <v>17865</v>
      </c>
      <c r="N108" s="15">
        <v>46999</v>
      </c>
      <c r="O108" s="15">
        <v>2730</v>
      </c>
      <c r="P108" s="16">
        <v>49729</v>
      </c>
    </row>
    <row r="109" spans="1:16" ht="13.5" thickBot="1" x14ac:dyDescent="0.25">
      <c r="A109" s="17" t="s">
        <v>39</v>
      </c>
      <c r="B109" s="18">
        <v>83349</v>
      </c>
      <c r="C109" s="19">
        <v>66067</v>
      </c>
      <c r="D109" s="20">
        <v>149416</v>
      </c>
      <c r="E109" s="18">
        <v>3352</v>
      </c>
      <c r="F109" s="19">
        <v>744</v>
      </c>
      <c r="G109" s="20">
        <v>4096</v>
      </c>
      <c r="H109" s="18">
        <v>6895</v>
      </c>
      <c r="I109" s="19">
        <v>3246</v>
      </c>
      <c r="J109" s="20">
        <v>10141</v>
      </c>
      <c r="K109" s="18">
        <v>90398</v>
      </c>
      <c r="L109" s="19">
        <v>34514</v>
      </c>
      <c r="M109" s="20">
        <v>124912</v>
      </c>
      <c r="N109" s="18">
        <v>183994</v>
      </c>
      <c r="O109" s="19">
        <v>104571</v>
      </c>
      <c r="P109" s="20">
        <v>288565</v>
      </c>
    </row>
    <row r="110" spans="1:16" x14ac:dyDescent="0.2">
      <c r="A110" s="5" t="s">
        <v>81</v>
      </c>
    </row>
  </sheetData>
  <mergeCells count="30">
    <mergeCell ref="A2:P2"/>
    <mergeCell ref="A31:P31"/>
    <mergeCell ref="A33:A35"/>
    <mergeCell ref="A57:P57"/>
    <mergeCell ref="A59:P59"/>
    <mergeCell ref="A4:A6"/>
    <mergeCell ref="B4:D5"/>
    <mergeCell ref="E4:G5"/>
    <mergeCell ref="H4:J5"/>
    <mergeCell ref="K4:M5"/>
    <mergeCell ref="N4:P5"/>
    <mergeCell ref="B33:D34"/>
    <mergeCell ref="E33:G34"/>
    <mergeCell ref="H33:J34"/>
    <mergeCell ref="K33:M34"/>
    <mergeCell ref="N33:P34"/>
    <mergeCell ref="A26:P26"/>
    <mergeCell ref="B89:D90"/>
    <mergeCell ref="E89:G90"/>
    <mergeCell ref="H89:J90"/>
    <mergeCell ref="K89:M90"/>
    <mergeCell ref="N89:P90"/>
    <mergeCell ref="N61:P62"/>
    <mergeCell ref="A87:P87"/>
    <mergeCell ref="A89:A91"/>
    <mergeCell ref="A61:A63"/>
    <mergeCell ref="B61:D62"/>
    <mergeCell ref="E61:G62"/>
    <mergeCell ref="H61:J62"/>
    <mergeCell ref="K61:M62"/>
  </mergeCells>
  <printOptions horizontalCentered="1"/>
  <pageMargins left="0.70866141732283472" right="0.70866141732283472" top="1.8897637795275593" bottom="0.74803149606299213" header="0.31496062992125984" footer="0.31496062992125984"/>
  <pageSetup paperSize="9" scale="60" orientation="landscape" r:id="rId1"/>
  <headerFooter>
    <oddHeader>&amp;L&amp;G&amp;C&amp;"Arial,Negrita"DATOS CAMPAÑA 2018/19 
DECLARACIÓN AMPLIADA NOVIEMBRE DE 2018
FUENTE:INFOVI, EXTRACCIÓN DE 10.01.2019</oddHeader>
    <oddFooter>&amp;R&amp;G</oddFooter>
  </headerFooter>
  <rowBreaks count="3" manualBreakCount="3">
    <brk id="29" max="15" man="1"/>
    <brk id="57" max="15" man="1"/>
    <brk id="85" max="15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107"/>
  <sheetViews>
    <sheetView showGridLines="0" tabSelected="1" topLeftCell="A73" zoomScale="93" zoomScaleNormal="93" workbookViewId="0">
      <selection activeCell="A73" sqref="A73"/>
    </sheetView>
  </sheetViews>
  <sheetFormatPr baseColWidth="10" defaultRowHeight="12.75" x14ac:dyDescent="0.2"/>
  <cols>
    <col min="1" max="1" width="24.42578125" customWidth="1"/>
    <col min="2" max="2" width="18.140625" bestFit="1" customWidth="1"/>
    <col min="3" max="3" width="17.7109375" bestFit="1" customWidth="1"/>
    <col min="4" max="4" width="17.5703125" customWidth="1"/>
    <col min="5" max="6" width="17.140625" customWidth="1"/>
    <col min="7" max="7" width="9" customWidth="1"/>
    <col min="8" max="8" width="10.5703125" customWidth="1"/>
    <col min="9" max="9" width="14.85546875" customWidth="1"/>
  </cols>
  <sheetData>
    <row r="1" spans="1:19" ht="29.25" customHeight="1" thickBot="1" x14ac:dyDescent="0.25"/>
    <row r="2" spans="1:19" ht="35.25" customHeight="1" thickBot="1" x14ac:dyDescent="0.25">
      <c r="A2" s="165" t="s">
        <v>97</v>
      </c>
      <c r="B2" s="166"/>
      <c r="C2" s="167"/>
      <c r="D2" s="167"/>
      <c r="E2" s="168"/>
      <c r="F2" s="16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6.5" thickBot="1" x14ac:dyDescent="0.3">
      <c r="A3" s="2"/>
      <c r="B3" s="2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7.75" customHeight="1" thickBot="1" x14ac:dyDescent="0.25">
      <c r="A4" s="155" t="s">
        <v>21</v>
      </c>
      <c r="B4" s="158" t="s">
        <v>73</v>
      </c>
      <c r="C4" s="159"/>
      <c r="D4" s="159"/>
      <c r="E4" s="160"/>
      <c r="F4" s="142" t="s">
        <v>74</v>
      </c>
    </row>
    <row r="5" spans="1:19" ht="13.5" thickBot="1" x14ac:dyDescent="0.25">
      <c r="A5" s="156"/>
      <c r="B5" s="161" t="s">
        <v>22</v>
      </c>
      <c r="C5" s="162"/>
      <c r="D5" s="163" t="s">
        <v>23</v>
      </c>
      <c r="E5" s="164"/>
      <c r="F5" s="143"/>
    </row>
    <row r="6" spans="1:19" ht="13.5" thickBot="1" x14ac:dyDescent="0.25">
      <c r="A6" s="157"/>
      <c r="B6" s="26" t="s">
        <v>40</v>
      </c>
      <c r="C6" s="27" t="s">
        <v>25</v>
      </c>
      <c r="D6" s="28" t="s">
        <v>24</v>
      </c>
      <c r="E6" s="29" t="s">
        <v>25</v>
      </c>
      <c r="F6" s="144"/>
    </row>
    <row r="7" spans="1:19" x14ac:dyDescent="0.2">
      <c r="A7" s="10" t="s">
        <v>11</v>
      </c>
      <c r="B7" s="11">
        <v>17338</v>
      </c>
      <c r="C7" s="11">
        <v>15042</v>
      </c>
      <c r="D7" s="11">
        <v>425172</v>
      </c>
      <c r="E7" s="31">
        <v>151947</v>
      </c>
      <c r="F7" s="34">
        <v>609499</v>
      </c>
    </row>
    <row r="8" spans="1:19" x14ac:dyDescent="0.2">
      <c r="A8" s="10" t="s">
        <v>10</v>
      </c>
      <c r="B8" s="13">
        <v>219966</v>
      </c>
      <c r="C8" s="13">
        <v>143055</v>
      </c>
      <c r="D8" s="13">
        <v>24472</v>
      </c>
      <c r="E8" s="30">
        <v>22884</v>
      </c>
      <c r="F8" s="35">
        <v>410377</v>
      </c>
    </row>
    <row r="9" spans="1:19" x14ac:dyDescent="0.2">
      <c r="A9" s="10" t="s">
        <v>13</v>
      </c>
      <c r="B9" s="13">
        <v>934</v>
      </c>
      <c r="C9" s="13">
        <v>11622</v>
      </c>
      <c r="D9" s="13">
        <v>225</v>
      </c>
      <c r="E9" s="30">
        <v>5992</v>
      </c>
      <c r="F9" s="35">
        <v>18773</v>
      </c>
    </row>
    <row r="10" spans="1:19" x14ac:dyDescent="0.2">
      <c r="A10" s="10" t="s">
        <v>16</v>
      </c>
      <c r="B10" s="13">
        <v>2296</v>
      </c>
      <c r="C10" s="13">
        <v>8002</v>
      </c>
      <c r="D10" s="13">
        <v>100</v>
      </c>
      <c r="E10" s="30">
        <v>3270</v>
      </c>
      <c r="F10" s="35">
        <v>13668</v>
      </c>
    </row>
    <row r="11" spans="1:19" x14ac:dyDescent="0.2">
      <c r="A11" s="10" t="s">
        <v>15</v>
      </c>
      <c r="B11" s="13">
        <v>1234</v>
      </c>
      <c r="C11" s="13">
        <v>6208</v>
      </c>
      <c r="D11" s="13">
        <v>642</v>
      </c>
      <c r="E11" s="30">
        <v>10159</v>
      </c>
      <c r="F11" s="35">
        <v>18243</v>
      </c>
    </row>
    <row r="12" spans="1:19" x14ac:dyDescent="0.2">
      <c r="A12" s="10" t="s">
        <v>14</v>
      </c>
      <c r="B12" s="13">
        <v>1050</v>
      </c>
      <c r="C12" s="13">
        <v>2694</v>
      </c>
      <c r="D12" s="13">
        <v>1247</v>
      </c>
      <c r="E12" s="30">
        <v>2872</v>
      </c>
      <c r="F12" s="35">
        <v>7863</v>
      </c>
    </row>
    <row r="13" spans="1:19" x14ac:dyDescent="0.2">
      <c r="A13" s="10" t="s">
        <v>5</v>
      </c>
      <c r="B13" s="13">
        <v>1845982</v>
      </c>
      <c r="C13" s="13">
        <v>550474</v>
      </c>
      <c r="D13" s="13">
        <v>2656956</v>
      </c>
      <c r="E13" s="30">
        <v>420101</v>
      </c>
      <c r="F13" s="35">
        <v>5473513</v>
      </c>
    </row>
    <row r="14" spans="1:19" x14ac:dyDescent="0.2">
      <c r="A14" s="10" t="s">
        <v>9</v>
      </c>
      <c r="B14" s="13">
        <v>90724</v>
      </c>
      <c r="C14" s="13">
        <v>307099</v>
      </c>
      <c r="D14" s="13">
        <v>137204</v>
      </c>
      <c r="E14" s="30">
        <v>221417</v>
      </c>
      <c r="F14" s="35">
        <v>756444</v>
      </c>
    </row>
    <row r="15" spans="1:19" x14ac:dyDescent="0.2">
      <c r="A15" s="10" t="s">
        <v>12</v>
      </c>
      <c r="B15" s="13">
        <v>252685</v>
      </c>
      <c r="C15" s="13">
        <v>334539</v>
      </c>
      <c r="D15" s="13">
        <v>562544</v>
      </c>
      <c r="E15" s="30">
        <v>531275</v>
      </c>
      <c r="F15" s="35">
        <v>1681043</v>
      </c>
    </row>
    <row r="16" spans="1:19" x14ac:dyDescent="0.2">
      <c r="A16" s="10" t="s">
        <v>4</v>
      </c>
      <c r="B16" s="13">
        <v>99072</v>
      </c>
      <c r="C16" s="13">
        <v>28746</v>
      </c>
      <c r="D16" s="13">
        <v>280845</v>
      </c>
      <c r="E16" s="30">
        <v>26457</v>
      </c>
      <c r="F16" s="35">
        <v>435120</v>
      </c>
    </row>
    <row r="17" spans="1:19" x14ac:dyDescent="0.2">
      <c r="A17" s="10" t="s">
        <v>3</v>
      </c>
      <c r="B17" s="13">
        <v>63803</v>
      </c>
      <c r="C17" s="13">
        <v>64894</v>
      </c>
      <c r="D17" s="13">
        <v>72788</v>
      </c>
      <c r="E17" s="30">
        <v>139679</v>
      </c>
      <c r="F17" s="35">
        <v>341164</v>
      </c>
    </row>
    <row r="18" spans="1:19" x14ac:dyDescent="0.2">
      <c r="A18" s="10" t="s">
        <v>8</v>
      </c>
      <c r="B18" s="13">
        <v>6560</v>
      </c>
      <c r="C18" s="13">
        <v>6448</v>
      </c>
      <c r="D18" s="13">
        <v>4215</v>
      </c>
      <c r="E18" s="30">
        <v>2815</v>
      </c>
      <c r="F18" s="35">
        <v>20038</v>
      </c>
    </row>
    <row r="19" spans="1:19" x14ac:dyDescent="0.2">
      <c r="A19" s="10" t="s">
        <v>2</v>
      </c>
      <c r="B19" s="13">
        <v>204626</v>
      </c>
      <c r="C19" s="13">
        <v>75860</v>
      </c>
      <c r="D19" s="13">
        <v>7652</v>
      </c>
      <c r="E19" s="30">
        <v>27625</v>
      </c>
      <c r="F19" s="35">
        <v>315763</v>
      </c>
    </row>
    <row r="20" spans="1:19" x14ac:dyDescent="0.2">
      <c r="A20" s="10" t="s">
        <v>1</v>
      </c>
      <c r="B20" s="13">
        <v>192434</v>
      </c>
      <c r="C20" s="13">
        <v>121828</v>
      </c>
      <c r="D20" s="13">
        <v>10433</v>
      </c>
      <c r="E20" s="30">
        <v>21520</v>
      </c>
      <c r="F20" s="35">
        <v>346215</v>
      </c>
    </row>
    <row r="21" spans="1:19" x14ac:dyDescent="0.2">
      <c r="A21" s="10" t="s">
        <v>7</v>
      </c>
      <c r="B21" s="13">
        <v>69619</v>
      </c>
      <c r="C21" s="13">
        <v>194522</v>
      </c>
      <c r="D21" s="13">
        <v>3093</v>
      </c>
      <c r="E21" s="30">
        <v>37971</v>
      </c>
      <c r="F21" s="35">
        <v>305205</v>
      </c>
    </row>
    <row r="22" spans="1:19" x14ac:dyDescent="0.2">
      <c r="A22" s="10" t="s">
        <v>6</v>
      </c>
      <c r="B22" s="13">
        <v>334829</v>
      </c>
      <c r="C22" s="13">
        <v>442431</v>
      </c>
      <c r="D22" s="13">
        <v>30540</v>
      </c>
      <c r="E22" s="30">
        <v>42675</v>
      </c>
      <c r="F22" s="35">
        <v>850475</v>
      </c>
    </row>
    <row r="23" spans="1:19" ht="13.5" thickBot="1" x14ac:dyDescent="0.25">
      <c r="A23" s="10" t="s">
        <v>0</v>
      </c>
      <c r="B23" s="15">
        <v>593986</v>
      </c>
      <c r="C23" s="15">
        <v>103460</v>
      </c>
      <c r="D23" s="15">
        <v>123551</v>
      </c>
      <c r="E23" s="32">
        <v>69252</v>
      </c>
      <c r="F23" s="36">
        <v>890249</v>
      </c>
    </row>
    <row r="24" spans="1:19" ht="13.5" thickBot="1" x14ac:dyDescent="0.25">
      <c r="A24" s="17" t="s">
        <v>20</v>
      </c>
      <c r="B24" s="39">
        <v>3997138</v>
      </c>
      <c r="C24" s="39">
        <v>2416924</v>
      </c>
      <c r="D24" s="40">
        <v>4341679</v>
      </c>
      <c r="E24" s="41">
        <v>1737911</v>
      </c>
      <c r="F24" s="33">
        <v>12493652</v>
      </c>
    </row>
    <row r="25" spans="1:19" x14ac:dyDescent="0.2">
      <c r="A25" s="5" t="s">
        <v>70</v>
      </c>
      <c r="E25" s="6"/>
      <c r="F25" s="6"/>
    </row>
    <row r="26" spans="1:19" ht="24.75" customHeight="1" x14ac:dyDescent="0.2">
      <c r="A26" s="117" t="s">
        <v>50</v>
      </c>
      <c r="B26" s="117"/>
      <c r="C26" s="117"/>
      <c r="D26" s="117"/>
      <c r="E26" s="130"/>
      <c r="F26" s="130"/>
    </row>
    <row r="27" spans="1:19" ht="13.5" customHeight="1" x14ac:dyDescent="0.2"/>
    <row r="28" spans="1:19" x14ac:dyDescent="0.2">
      <c r="A28" s="21"/>
      <c r="C28" s="4"/>
      <c r="D28" s="6"/>
      <c r="E28" s="4"/>
    </row>
    <row r="29" spans="1:19" ht="13.5" thickBot="1" x14ac:dyDescent="0.25"/>
    <row r="30" spans="1:19" ht="54" customHeight="1" thickBot="1" x14ac:dyDescent="0.25">
      <c r="A30" s="165" t="s">
        <v>98</v>
      </c>
      <c r="B30" s="166"/>
      <c r="C30" s="167"/>
      <c r="D30" s="167"/>
      <c r="E30" s="168"/>
      <c r="F30" s="16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6.5" thickBot="1" x14ac:dyDescent="0.3">
      <c r="A31" s="2"/>
      <c r="B31" s="2"/>
      <c r="C31" s="3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7.75" customHeight="1" thickBot="1" x14ac:dyDescent="0.25">
      <c r="A32" s="155" t="s">
        <v>21</v>
      </c>
      <c r="B32" s="158" t="s">
        <v>73</v>
      </c>
      <c r="C32" s="159"/>
      <c r="D32" s="159"/>
      <c r="E32" s="160"/>
      <c r="F32" s="142" t="s">
        <v>74</v>
      </c>
    </row>
    <row r="33" spans="1:6" ht="13.5" thickBot="1" x14ac:dyDescent="0.25">
      <c r="A33" s="156"/>
      <c r="B33" s="161" t="s">
        <v>22</v>
      </c>
      <c r="C33" s="162"/>
      <c r="D33" s="163" t="s">
        <v>23</v>
      </c>
      <c r="E33" s="164"/>
      <c r="F33" s="143"/>
    </row>
    <row r="34" spans="1:6" ht="13.5" thickBot="1" x14ac:dyDescent="0.25">
      <c r="A34" s="157"/>
      <c r="B34" s="26" t="s">
        <v>40</v>
      </c>
      <c r="C34" s="27" t="s">
        <v>25</v>
      </c>
      <c r="D34" s="28" t="s">
        <v>24</v>
      </c>
      <c r="E34" s="29" t="s">
        <v>25</v>
      </c>
      <c r="F34" s="144"/>
    </row>
    <row r="35" spans="1:6" x14ac:dyDescent="0.2">
      <c r="A35" s="10" t="s">
        <v>11</v>
      </c>
      <c r="B35" s="11">
        <v>16565</v>
      </c>
      <c r="C35" s="11">
        <v>9232</v>
      </c>
      <c r="D35" s="11">
        <v>403223</v>
      </c>
      <c r="E35" s="31">
        <v>143441</v>
      </c>
      <c r="F35" s="34">
        <v>572461</v>
      </c>
    </row>
    <row r="36" spans="1:6" x14ac:dyDescent="0.2">
      <c r="A36" s="10" t="s">
        <v>10</v>
      </c>
      <c r="B36" s="13">
        <v>181859</v>
      </c>
      <c r="C36" s="13">
        <v>83825</v>
      </c>
      <c r="D36" s="13">
        <v>22075</v>
      </c>
      <c r="E36" s="30">
        <v>19395</v>
      </c>
      <c r="F36" s="35">
        <v>307154</v>
      </c>
    </row>
    <row r="37" spans="1:6" x14ac:dyDescent="0.2">
      <c r="A37" s="10" t="s">
        <v>13</v>
      </c>
      <c r="B37" s="13">
        <v>0</v>
      </c>
      <c r="C37" s="13">
        <v>0</v>
      </c>
      <c r="D37" s="13">
        <v>0</v>
      </c>
      <c r="E37" s="30">
        <v>0</v>
      </c>
      <c r="F37" s="35">
        <v>0</v>
      </c>
    </row>
    <row r="38" spans="1:6" x14ac:dyDescent="0.2">
      <c r="A38" s="10" t="s">
        <v>16</v>
      </c>
      <c r="B38" s="13">
        <v>9</v>
      </c>
      <c r="C38" s="13">
        <v>4438</v>
      </c>
      <c r="D38" s="13">
        <v>1</v>
      </c>
      <c r="E38" s="30">
        <v>1722</v>
      </c>
      <c r="F38" s="35">
        <v>6170</v>
      </c>
    </row>
    <row r="39" spans="1:6" x14ac:dyDescent="0.2">
      <c r="A39" s="10" t="s">
        <v>15</v>
      </c>
      <c r="B39" s="13">
        <v>309</v>
      </c>
      <c r="C39" s="13">
        <v>3391</v>
      </c>
      <c r="D39" s="13">
        <v>240</v>
      </c>
      <c r="E39" s="30">
        <v>6770</v>
      </c>
      <c r="F39" s="35">
        <v>10710</v>
      </c>
    </row>
    <row r="40" spans="1:6" x14ac:dyDescent="0.2">
      <c r="A40" s="10" t="s">
        <v>14</v>
      </c>
      <c r="B40" s="13">
        <v>0</v>
      </c>
      <c r="C40" s="13">
        <v>0</v>
      </c>
      <c r="D40" s="13">
        <v>0</v>
      </c>
      <c r="E40" s="30">
        <v>0</v>
      </c>
      <c r="F40" s="35">
        <v>0</v>
      </c>
    </row>
    <row r="41" spans="1:6" x14ac:dyDescent="0.2">
      <c r="A41" s="10" t="s">
        <v>5</v>
      </c>
      <c r="B41" s="13">
        <v>1837950</v>
      </c>
      <c r="C41" s="13">
        <v>541121</v>
      </c>
      <c r="D41" s="13">
        <v>2625598</v>
      </c>
      <c r="E41" s="30">
        <v>416972</v>
      </c>
      <c r="F41" s="35">
        <v>5421641</v>
      </c>
    </row>
    <row r="42" spans="1:6" x14ac:dyDescent="0.2">
      <c r="A42" s="10" t="s">
        <v>9</v>
      </c>
      <c r="B42" s="13">
        <v>76281</v>
      </c>
      <c r="C42" s="13">
        <v>272376</v>
      </c>
      <c r="D42" s="13">
        <v>136404</v>
      </c>
      <c r="E42" s="30">
        <v>216763</v>
      </c>
      <c r="F42" s="35">
        <v>701824</v>
      </c>
    </row>
    <row r="43" spans="1:6" x14ac:dyDescent="0.2">
      <c r="A43" s="10" t="s">
        <v>12</v>
      </c>
      <c r="B43" s="13">
        <v>223621</v>
      </c>
      <c r="C43" s="13">
        <v>177599</v>
      </c>
      <c r="D43" s="13">
        <v>512352</v>
      </c>
      <c r="E43" s="30">
        <v>379538</v>
      </c>
      <c r="F43" s="35">
        <v>1293110</v>
      </c>
    </row>
    <row r="44" spans="1:6" x14ac:dyDescent="0.2">
      <c r="A44" s="10" t="s">
        <v>4</v>
      </c>
      <c r="B44" s="13">
        <v>96978</v>
      </c>
      <c r="C44" s="13">
        <v>22839</v>
      </c>
      <c r="D44" s="13">
        <v>279745</v>
      </c>
      <c r="E44" s="30">
        <v>11909</v>
      </c>
      <c r="F44" s="35">
        <v>411471</v>
      </c>
    </row>
    <row r="45" spans="1:6" x14ac:dyDescent="0.2">
      <c r="A45" s="10" t="s">
        <v>3</v>
      </c>
      <c r="B45" s="13">
        <v>4572</v>
      </c>
      <c r="C45" s="13">
        <v>29110</v>
      </c>
      <c r="D45" s="13">
        <v>24313</v>
      </c>
      <c r="E45" s="30">
        <v>95864</v>
      </c>
      <c r="F45" s="35">
        <v>153859</v>
      </c>
    </row>
    <row r="46" spans="1:6" x14ac:dyDescent="0.2">
      <c r="A46" s="10" t="s">
        <v>8</v>
      </c>
      <c r="B46" s="13">
        <v>5454</v>
      </c>
      <c r="C46" s="13">
        <v>4746</v>
      </c>
      <c r="D46" s="13">
        <v>3911</v>
      </c>
      <c r="E46" s="30">
        <v>2559</v>
      </c>
      <c r="F46" s="35">
        <v>16670</v>
      </c>
    </row>
    <row r="47" spans="1:6" x14ac:dyDescent="0.2">
      <c r="A47" s="10" t="s">
        <v>2</v>
      </c>
      <c r="B47" s="13">
        <v>202591</v>
      </c>
      <c r="C47" s="13">
        <v>60799</v>
      </c>
      <c r="D47" s="13">
        <v>7264</v>
      </c>
      <c r="E47" s="30">
        <v>24075</v>
      </c>
      <c r="F47" s="35">
        <v>294729</v>
      </c>
    </row>
    <row r="48" spans="1:6" x14ac:dyDescent="0.2">
      <c r="A48" s="10" t="s">
        <v>1</v>
      </c>
      <c r="B48" s="13">
        <v>175274</v>
      </c>
      <c r="C48" s="13">
        <v>116124</v>
      </c>
      <c r="D48" s="13">
        <v>10358</v>
      </c>
      <c r="E48" s="30">
        <v>20898</v>
      </c>
      <c r="F48" s="35">
        <v>322654</v>
      </c>
    </row>
    <row r="49" spans="1:19" x14ac:dyDescent="0.2">
      <c r="A49" s="10" t="s">
        <v>7</v>
      </c>
      <c r="B49" s="13">
        <v>59574</v>
      </c>
      <c r="C49" s="13">
        <v>168943</v>
      </c>
      <c r="D49" s="13">
        <v>1863</v>
      </c>
      <c r="E49" s="30">
        <v>27262</v>
      </c>
      <c r="F49" s="35">
        <v>257642</v>
      </c>
    </row>
    <row r="50" spans="1:19" x14ac:dyDescent="0.2">
      <c r="A50" s="10" t="s">
        <v>6</v>
      </c>
      <c r="B50" s="13">
        <v>287341</v>
      </c>
      <c r="C50" s="13">
        <v>409069</v>
      </c>
      <c r="D50" s="13">
        <v>17270</v>
      </c>
      <c r="E50" s="30">
        <v>40078</v>
      </c>
      <c r="F50" s="35">
        <v>753758</v>
      </c>
    </row>
    <row r="51" spans="1:19" ht="13.5" thickBot="1" x14ac:dyDescent="0.25">
      <c r="A51" s="10" t="s">
        <v>0</v>
      </c>
      <c r="B51" s="15">
        <v>548208</v>
      </c>
      <c r="C51" s="15">
        <v>92340</v>
      </c>
      <c r="D51" s="15">
        <v>119757</v>
      </c>
      <c r="E51" s="32">
        <v>63490</v>
      </c>
      <c r="F51" s="36">
        <v>823795</v>
      </c>
      <c r="K51" s="95"/>
    </row>
    <row r="52" spans="1:19" ht="13.5" thickBot="1" x14ac:dyDescent="0.25">
      <c r="A52" s="17" t="s">
        <v>20</v>
      </c>
      <c r="B52" s="39">
        <v>3716586</v>
      </c>
      <c r="C52" s="39">
        <v>1995952</v>
      </c>
      <c r="D52" s="40">
        <v>4164374</v>
      </c>
      <c r="E52" s="41">
        <v>1470736</v>
      </c>
      <c r="F52" s="33">
        <v>11347648</v>
      </c>
    </row>
    <row r="53" spans="1:19" ht="15.75" customHeight="1" x14ac:dyDescent="0.2">
      <c r="A53" s="5" t="s">
        <v>70</v>
      </c>
      <c r="E53" s="6"/>
      <c r="F53" s="6"/>
    </row>
    <row r="55" spans="1:19" ht="13.5" thickBot="1" x14ac:dyDescent="0.25"/>
    <row r="56" spans="1:19" ht="52.5" customHeight="1" thickBot="1" x14ac:dyDescent="0.25">
      <c r="A56" s="165" t="s">
        <v>99</v>
      </c>
      <c r="B56" s="166"/>
      <c r="C56" s="167"/>
      <c r="D56" s="167"/>
      <c r="E56" s="168"/>
      <c r="F56" s="16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6.5" thickBot="1" x14ac:dyDescent="0.3">
      <c r="A57" s="2"/>
      <c r="B57" s="2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27.75" customHeight="1" thickBot="1" x14ac:dyDescent="0.25">
      <c r="A58" s="155" t="s">
        <v>21</v>
      </c>
      <c r="B58" s="158" t="s">
        <v>73</v>
      </c>
      <c r="C58" s="159"/>
      <c r="D58" s="159"/>
      <c r="E58" s="160"/>
      <c r="F58" s="142" t="s">
        <v>74</v>
      </c>
    </row>
    <row r="59" spans="1:19" ht="13.5" thickBot="1" x14ac:dyDescent="0.25">
      <c r="A59" s="156"/>
      <c r="B59" s="161" t="s">
        <v>22</v>
      </c>
      <c r="C59" s="162"/>
      <c r="D59" s="163" t="s">
        <v>23</v>
      </c>
      <c r="E59" s="164"/>
      <c r="F59" s="143"/>
    </row>
    <row r="60" spans="1:19" ht="13.5" thickBot="1" x14ac:dyDescent="0.25">
      <c r="A60" s="157"/>
      <c r="B60" s="26" t="s">
        <v>40</v>
      </c>
      <c r="C60" s="27" t="s">
        <v>25</v>
      </c>
      <c r="D60" s="28" t="s">
        <v>24</v>
      </c>
      <c r="E60" s="29" t="s">
        <v>25</v>
      </c>
      <c r="F60" s="144"/>
    </row>
    <row r="61" spans="1:19" x14ac:dyDescent="0.2">
      <c r="A61" s="10" t="s">
        <v>11</v>
      </c>
      <c r="B61" s="11">
        <v>528</v>
      </c>
      <c r="C61" s="11">
        <v>4676</v>
      </c>
      <c r="D61" s="11">
        <v>5630</v>
      </c>
      <c r="E61" s="31">
        <v>3833</v>
      </c>
      <c r="F61" s="34">
        <v>14667</v>
      </c>
    </row>
    <row r="62" spans="1:19" x14ac:dyDescent="0.2">
      <c r="A62" s="10" t="s">
        <v>10</v>
      </c>
      <c r="B62" s="13">
        <v>2399</v>
      </c>
      <c r="C62" s="13">
        <v>2796</v>
      </c>
      <c r="D62" s="13">
        <v>185</v>
      </c>
      <c r="E62" s="30">
        <v>631</v>
      </c>
      <c r="F62" s="35">
        <v>6011</v>
      </c>
    </row>
    <row r="63" spans="1:19" x14ac:dyDescent="0.2">
      <c r="A63" s="10" t="s">
        <v>13</v>
      </c>
      <c r="B63" s="13">
        <v>105</v>
      </c>
      <c r="C63" s="13">
        <v>325</v>
      </c>
      <c r="D63" s="13">
        <v>39</v>
      </c>
      <c r="E63" s="30">
        <v>56</v>
      </c>
      <c r="F63" s="35">
        <v>525</v>
      </c>
    </row>
    <row r="64" spans="1:19" x14ac:dyDescent="0.2">
      <c r="A64" s="10" t="s">
        <v>16</v>
      </c>
      <c r="B64" s="13">
        <v>126</v>
      </c>
      <c r="C64" s="13">
        <v>1798</v>
      </c>
      <c r="D64" s="13">
        <v>1</v>
      </c>
      <c r="E64" s="30">
        <v>916</v>
      </c>
      <c r="F64" s="35">
        <v>2841</v>
      </c>
    </row>
    <row r="65" spans="1:6" x14ac:dyDescent="0.2">
      <c r="A65" s="10" t="s">
        <v>15</v>
      </c>
      <c r="B65" s="13">
        <v>925</v>
      </c>
      <c r="C65" s="13">
        <v>2817</v>
      </c>
      <c r="D65" s="13">
        <v>402</v>
      </c>
      <c r="E65" s="30">
        <v>3389</v>
      </c>
      <c r="F65" s="35">
        <v>7533</v>
      </c>
    </row>
    <row r="66" spans="1:6" x14ac:dyDescent="0.2">
      <c r="A66" s="10" t="s">
        <v>14</v>
      </c>
      <c r="B66" s="13">
        <v>0</v>
      </c>
      <c r="C66" s="13">
        <v>47</v>
      </c>
      <c r="D66" s="13">
        <v>14</v>
      </c>
      <c r="E66" s="30">
        <v>61</v>
      </c>
      <c r="F66" s="35">
        <v>122</v>
      </c>
    </row>
    <row r="67" spans="1:6" x14ac:dyDescent="0.2">
      <c r="A67" s="10" t="s">
        <v>5</v>
      </c>
      <c r="B67" s="13">
        <v>3158</v>
      </c>
      <c r="C67" s="13">
        <v>4184</v>
      </c>
      <c r="D67" s="13">
        <v>386</v>
      </c>
      <c r="E67" s="30">
        <v>828</v>
      </c>
      <c r="F67" s="35">
        <v>8556</v>
      </c>
    </row>
    <row r="68" spans="1:6" x14ac:dyDescent="0.2">
      <c r="A68" s="10" t="s">
        <v>9</v>
      </c>
      <c r="B68" s="13">
        <v>8890</v>
      </c>
      <c r="C68" s="13">
        <v>29949</v>
      </c>
      <c r="D68" s="13">
        <v>280</v>
      </c>
      <c r="E68" s="30">
        <v>3820</v>
      </c>
      <c r="F68" s="35">
        <v>42939</v>
      </c>
    </row>
    <row r="69" spans="1:6" x14ac:dyDescent="0.2">
      <c r="A69" s="10" t="s">
        <v>12</v>
      </c>
      <c r="B69" s="13">
        <v>9487</v>
      </c>
      <c r="C69" s="13">
        <v>80867</v>
      </c>
      <c r="D69" s="13">
        <v>7490</v>
      </c>
      <c r="E69" s="30">
        <v>21922</v>
      </c>
      <c r="F69" s="35">
        <v>119766</v>
      </c>
    </row>
    <row r="70" spans="1:6" x14ac:dyDescent="0.2">
      <c r="A70" s="10" t="s">
        <v>4</v>
      </c>
      <c r="B70" s="13">
        <v>2022</v>
      </c>
      <c r="C70" s="13">
        <v>2385</v>
      </c>
      <c r="D70" s="13">
        <v>834</v>
      </c>
      <c r="E70" s="30">
        <v>1452</v>
      </c>
      <c r="F70" s="35">
        <v>6693</v>
      </c>
    </row>
    <row r="71" spans="1:6" x14ac:dyDescent="0.2">
      <c r="A71" s="10" t="s">
        <v>3</v>
      </c>
      <c r="B71" s="13">
        <v>2901</v>
      </c>
      <c r="C71" s="13">
        <v>6399</v>
      </c>
      <c r="D71" s="13">
        <v>4421</v>
      </c>
      <c r="E71" s="30">
        <v>15599</v>
      </c>
      <c r="F71" s="35">
        <v>29320</v>
      </c>
    </row>
    <row r="72" spans="1:6" x14ac:dyDescent="0.2">
      <c r="A72" s="10" t="s">
        <v>8</v>
      </c>
      <c r="B72" s="13">
        <v>1106</v>
      </c>
      <c r="C72" s="13">
        <v>1474</v>
      </c>
      <c r="D72" s="13">
        <v>304</v>
      </c>
      <c r="E72" s="30">
        <v>256</v>
      </c>
      <c r="F72" s="35">
        <v>3140</v>
      </c>
    </row>
    <row r="73" spans="1:6" x14ac:dyDescent="0.2">
      <c r="A73" s="10" t="s">
        <v>2</v>
      </c>
      <c r="B73" s="13">
        <v>624</v>
      </c>
      <c r="C73" s="13">
        <v>1411</v>
      </c>
      <c r="D73" s="13">
        <v>82</v>
      </c>
      <c r="E73" s="30">
        <v>126</v>
      </c>
      <c r="F73" s="35">
        <v>2243</v>
      </c>
    </row>
    <row r="74" spans="1:6" x14ac:dyDescent="0.2">
      <c r="A74" s="10" t="s">
        <v>1</v>
      </c>
      <c r="B74" s="13">
        <v>16966</v>
      </c>
      <c r="C74" s="13">
        <v>3228</v>
      </c>
      <c r="D74" s="13">
        <v>60</v>
      </c>
      <c r="E74" s="30">
        <v>276</v>
      </c>
      <c r="F74" s="35">
        <v>20530</v>
      </c>
    </row>
    <row r="75" spans="1:6" x14ac:dyDescent="0.2">
      <c r="A75" s="10" t="s">
        <v>7</v>
      </c>
      <c r="B75" s="13">
        <v>7629</v>
      </c>
      <c r="C75" s="13">
        <v>10902</v>
      </c>
      <c r="D75" s="13">
        <v>791</v>
      </c>
      <c r="E75" s="30">
        <v>7235</v>
      </c>
      <c r="F75" s="35">
        <v>26557</v>
      </c>
    </row>
    <row r="76" spans="1:6" x14ac:dyDescent="0.2">
      <c r="A76" s="10" t="s">
        <v>6</v>
      </c>
      <c r="B76" s="13">
        <v>7522</v>
      </c>
      <c r="C76" s="13">
        <v>6148</v>
      </c>
      <c r="D76" s="13">
        <v>414</v>
      </c>
      <c r="E76" s="30">
        <v>331</v>
      </c>
      <c r="F76" s="35">
        <v>14415</v>
      </c>
    </row>
    <row r="77" spans="1:6" ht="13.5" thickBot="1" x14ac:dyDescent="0.25">
      <c r="A77" s="10" t="s">
        <v>0</v>
      </c>
      <c r="B77" s="15">
        <v>7207</v>
      </c>
      <c r="C77" s="15">
        <v>4026</v>
      </c>
      <c r="D77" s="15">
        <v>795</v>
      </c>
      <c r="E77" s="32">
        <v>1280</v>
      </c>
      <c r="F77" s="36">
        <v>13308</v>
      </c>
    </row>
    <row r="78" spans="1:6" ht="13.5" thickBot="1" x14ac:dyDescent="0.25">
      <c r="A78" s="17" t="s">
        <v>20</v>
      </c>
      <c r="B78" s="39">
        <v>71595</v>
      </c>
      <c r="C78" s="39">
        <v>163432</v>
      </c>
      <c r="D78" s="40">
        <v>22128</v>
      </c>
      <c r="E78" s="41">
        <v>62011</v>
      </c>
      <c r="F78" s="33">
        <v>319166</v>
      </c>
    </row>
    <row r="79" spans="1:6" x14ac:dyDescent="0.2">
      <c r="A79" s="5" t="s">
        <v>70</v>
      </c>
      <c r="E79" s="6"/>
      <c r="F79" s="6"/>
    </row>
    <row r="80" spans="1:6" ht="12.75" customHeight="1" x14ac:dyDescent="0.2">
      <c r="A80" s="117"/>
      <c r="B80" s="117"/>
      <c r="C80" s="117"/>
      <c r="D80" s="117"/>
      <c r="E80" s="130"/>
      <c r="F80" s="130"/>
    </row>
    <row r="82" spans="1:19" ht="13.5" thickBot="1" x14ac:dyDescent="0.25"/>
    <row r="83" spans="1:19" ht="56.25" customHeight="1" thickBot="1" x14ac:dyDescent="0.25">
      <c r="A83" s="150" t="s">
        <v>100</v>
      </c>
      <c r="B83" s="151"/>
      <c r="C83" s="152"/>
      <c r="D83" s="152"/>
      <c r="E83" s="153"/>
      <c r="F83" s="15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6.5" thickBot="1" x14ac:dyDescent="0.3">
      <c r="A84" s="2"/>
      <c r="B84" s="2"/>
      <c r="C84" s="3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27.75" customHeight="1" thickBot="1" x14ac:dyDescent="0.25">
      <c r="A85" s="155" t="s">
        <v>21</v>
      </c>
      <c r="B85" s="158" t="s">
        <v>73</v>
      </c>
      <c r="C85" s="159"/>
      <c r="D85" s="159"/>
      <c r="E85" s="160"/>
      <c r="F85" s="142" t="s">
        <v>74</v>
      </c>
    </row>
    <row r="86" spans="1:19" ht="13.5" thickBot="1" x14ac:dyDescent="0.25">
      <c r="A86" s="156"/>
      <c r="B86" s="161" t="s">
        <v>22</v>
      </c>
      <c r="C86" s="162"/>
      <c r="D86" s="163" t="s">
        <v>23</v>
      </c>
      <c r="E86" s="164"/>
      <c r="F86" s="143"/>
    </row>
    <row r="87" spans="1:19" ht="13.5" thickBot="1" x14ac:dyDescent="0.25">
      <c r="A87" s="157"/>
      <c r="B87" s="26" t="s">
        <v>40</v>
      </c>
      <c r="C87" s="27" t="s">
        <v>25</v>
      </c>
      <c r="D87" s="28" t="s">
        <v>24</v>
      </c>
      <c r="E87" s="29" t="s">
        <v>25</v>
      </c>
      <c r="F87" s="144"/>
    </row>
    <row r="88" spans="1:19" x14ac:dyDescent="0.2">
      <c r="A88" s="10" t="s">
        <v>11</v>
      </c>
      <c r="B88" s="11">
        <v>245</v>
      </c>
      <c r="C88" s="11">
        <v>1134</v>
      </c>
      <c r="D88" s="11">
        <v>16319</v>
      </c>
      <c r="E88" s="31">
        <v>4673</v>
      </c>
      <c r="F88" s="34">
        <v>22371</v>
      </c>
    </row>
    <row r="89" spans="1:19" x14ac:dyDescent="0.2">
      <c r="A89" s="10" t="s">
        <v>10</v>
      </c>
      <c r="B89" s="13">
        <v>35708</v>
      </c>
      <c r="C89" s="13">
        <v>56434</v>
      </c>
      <c r="D89" s="13">
        <v>2212</v>
      </c>
      <c r="E89" s="30">
        <v>2858</v>
      </c>
      <c r="F89" s="35">
        <v>97212</v>
      </c>
    </row>
    <row r="90" spans="1:19" x14ac:dyDescent="0.2">
      <c r="A90" s="10" t="s">
        <v>13</v>
      </c>
      <c r="B90" s="13">
        <v>829</v>
      </c>
      <c r="C90" s="13">
        <v>11297</v>
      </c>
      <c r="D90" s="13">
        <v>186</v>
      </c>
      <c r="E90" s="30">
        <v>5936</v>
      </c>
      <c r="F90" s="35">
        <v>18248</v>
      </c>
    </row>
    <row r="91" spans="1:19" x14ac:dyDescent="0.2">
      <c r="A91" s="10" t="s">
        <v>16</v>
      </c>
      <c r="B91" s="13">
        <v>2161</v>
      </c>
      <c r="C91" s="13">
        <v>1766</v>
      </c>
      <c r="D91" s="13">
        <v>98</v>
      </c>
      <c r="E91" s="30">
        <v>632</v>
      </c>
      <c r="F91" s="35">
        <v>4657</v>
      </c>
    </row>
    <row r="92" spans="1:19" x14ac:dyDescent="0.2">
      <c r="A92" s="10" t="s">
        <v>15</v>
      </c>
      <c r="B92" s="13">
        <v>0</v>
      </c>
      <c r="C92" s="13">
        <v>0</v>
      </c>
      <c r="D92" s="13">
        <v>0</v>
      </c>
      <c r="E92" s="30">
        <v>0</v>
      </c>
      <c r="F92" s="35">
        <v>0</v>
      </c>
    </row>
    <row r="93" spans="1:19" x14ac:dyDescent="0.2">
      <c r="A93" s="10" t="s">
        <v>14</v>
      </c>
      <c r="B93" s="13">
        <v>1050</v>
      </c>
      <c r="C93" s="13">
        <v>2647</v>
      </c>
      <c r="D93" s="13">
        <v>1233</v>
      </c>
      <c r="E93" s="30">
        <v>2811</v>
      </c>
      <c r="F93" s="35">
        <v>7741</v>
      </c>
    </row>
    <row r="94" spans="1:19" x14ac:dyDescent="0.2">
      <c r="A94" s="10" t="s">
        <v>5</v>
      </c>
      <c r="B94" s="13">
        <v>4874</v>
      </c>
      <c r="C94" s="13">
        <v>5169</v>
      </c>
      <c r="D94" s="13">
        <v>30972</v>
      </c>
      <c r="E94" s="30">
        <v>2301</v>
      </c>
      <c r="F94" s="35">
        <v>43316</v>
      </c>
    </row>
    <row r="95" spans="1:19" x14ac:dyDescent="0.2">
      <c r="A95" s="10" t="s">
        <v>9</v>
      </c>
      <c r="B95" s="13">
        <v>5553</v>
      </c>
      <c r="C95" s="13">
        <v>4774</v>
      </c>
      <c r="D95" s="13">
        <v>520</v>
      </c>
      <c r="E95" s="30">
        <v>834</v>
      </c>
      <c r="F95" s="35">
        <v>11681</v>
      </c>
    </row>
    <row r="96" spans="1:19" x14ac:dyDescent="0.2">
      <c r="A96" s="10" t="s">
        <v>12</v>
      </c>
      <c r="B96" s="13">
        <v>19577</v>
      </c>
      <c r="C96" s="13">
        <v>76073</v>
      </c>
      <c r="D96" s="13">
        <v>42702</v>
      </c>
      <c r="E96" s="30">
        <v>129815</v>
      </c>
      <c r="F96" s="35">
        <v>268167</v>
      </c>
    </row>
    <row r="97" spans="1:6" x14ac:dyDescent="0.2">
      <c r="A97" s="10" t="s">
        <v>4</v>
      </c>
      <c r="B97" s="13">
        <v>72</v>
      </c>
      <c r="C97" s="13">
        <v>3522</v>
      </c>
      <c r="D97" s="13">
        <v>266</v>
      </c>
      <c r="E97" s="30">
        <v>13096</v>
      </c>
      <c r="F97" s="35">
        <v>16956</v>
      </c>
    </row>
    <row r="98" spans="1:6" x14ac:dyDescent="0.2">
      <c r="A98" s="10" t="s">
        <v>3</v>
      </c>
      <c r="B98" s="13">
        <v>56330</v>
      </c>
      <c r="C98" s="13">
        <v>29385</v>
      </c>
      <c r="D98" s="13">
        <v>44054</v>
      </c>
      <c r="E98" s="30">
        <v>28216</v>
      </c>
      <c r="F98" s="35">
        <v>157985</v>
      </c>
    </row>
    <row r="99" spans="1:6" x14ac:dyDescent="0.2">
      <c r="A99" s="10" t="s">
        <v>8</v>
      </c>
      <c r="B99" s="13">
        <v>0</v>
      </c>
      <c r="C99" s="13">
        <v>228</v>
      </c>
      <c r="D99" s="13">
        <v>0</v>
      </c>
      <c r="E99" s="30">
        <v>0</v>
      </c>
      <c r="F99" s="35">
        <v>228</v>
      </c>
    </row>
    <row r="100" spans="1:6" x14ac:dyDescent="0.2">
      <c r="A100" s="10" t="s">
        <v>2</v>
      </c>
      <c r="B100" s="13">
        <v>1411</v>
      </c>
      <c r="C100" s="13">
        <v>13650</v>
      </c>
      <c r="D100" s="13">
        <v>306</v>
      </c>
      <c r="E100" s="30">
        <v>3424</v>
      </c>
      <c r="F100" s="35">
        <v>18791</v>
      </c>
    </row>
    <row r="101" spans="1:6" x14ac:dyDescent="0.2">
      <c r="A101" s="10" t="s">
        <v>1</v>
      </c>
      <c r="B101" s="13">
        <v>194</v>
      </c>
      <c r="C101" s="13">
        <v>2476</v>
      </c>
      <c r="D101" s="13">
        <v>15</v>
      </c>
      <c r="E101" s="30">
        <v>346</v>
      </c>
      <c r="F101" s="35">
        <v>3031</v>
      </c>
    </row>
    <row r="102" spans="1:6" x14ac:dyDescent="0.2">
      <c r="A102" s="10" t="s">
        <v>7</v>
      </c>
      <c r="B102" s="13">
        <v>2416</v>
      </c>
      <c r="C102" s="13">
        <v>14677</v>
      </c>
      <c r="D102" s="13">
        <v>439</v>
      </c>
      <c r="E102" s="30">
        <v>3474</v>
      </c>
      <c r="F102" s="35">
        <v>21006</v>
      </c>
    </row>
    <row r="103" spans="1:6" x14ac:dyDescent="0.2">
      <c r="A103" s="10" t="s">
        <v>6</v>
      </c>
      <c r="B103" s="13">
        <v>39966</v>
      </c>
      <c r="C103" s="13">
        <v>27214</v>
      </c>
      <c r="D103" s="13">
        <v>12856</v>
      </c>
      <c r="E103" s="30">
        <v>2266</v>
      </c>
      <c r="F103" s="35">
        <v>82302</v>
      </c>
    </row>
    <row r="104" spans="1:6" ht="13.5" thickBot="1" x14ac:dyDescent="0.25">
      <c r="A104" s="10" t="s">
        <v>0</v>
      </c>
      <c r="B104" s="15">
        <v>38571</v>
      </c>
      <c r="C104" s="15">
        <v>7094</v>
      </c>
      <c r="D104" s="15">
        <v>2999</v>
      </c>
      <c r="E104" s="32">
        <v>4482</v>
      </c>
      <c r="F104" s="36">
        <v>53146</v>
      </c>
    </row>
    <row r="105" spans="1:6" ht="13.5" thickBot="1" x14ac:dyDescent="0.25">
      <c r="A105" s="17" t="s">
        <v>20</v>
      </c>
      <c r="B105" s="39">
        <v>208957</v>
      </c>
      <c r="C105" s="39">
        <v>257540</v>
      </c>
      <c r="D105" s="40">
        <v>155177</v>
      </c>
      <c r="E105" s="41">
        <v>205164</v>
      </c>
      <c r="F105" s="33">
        <v>826838</v>
      </c>
    </row>
    <row r="106" spans="1:6" x14ac:dyDescent="0.2">
      <c r="A106" s="5" t="s">
        <v>68</v>
      </c>
      <c r="E106" s="6"/>
      <c r="F106" s="6"/>
    </row>
    <row r="107" spans="1:6" ht="12.75" customHeight="1" x14ac:dyDescent="0.2">
      <c r="A107" s="117"/>
      <c r="B107" s="117"/>
      <c r="C107" s="117"/>
      <c r="D107" s="117"/>
      <c r="E107" s="130"/>
      <c r="F107" s="130"/>
    </row>
  </sheetData>
  <mergeCells count="27">
    <mergeCell ref="A2:F2"/>
    <mergeCell ref="A4:A6"/>
    <mergeCell ref="B4:E4"/>
    <mergeCell ref="F4:F6"/>
    <mergeCell ref="B5:C5"/>
    <mergeCell ref="D5:E5"/>
    <mergeCell ref="A26:F26"/>
    <mergeCell ref="A30:F30"/>
    <mergeCell ref="A32:A34"/>
    <mergeCell ref="B32:E32"/>
    <mergeCell ref="F32:F34"/>
    <mergeCell ref="B33:C33"/>
    <mergeCell ref="D33:E33"/>
    <mergeCell ref="A56:F56"/>
    <mergeCell ref="A58:A60"/>
    <mergeCell ref="B58:E58"/>
    <mergeCell ref="F58:F60"/>
    <mergeCell ref="B59:C59"/>
    <mergeCell ref="D59:E59"/>
    <mergeCell ref="A107:F107"/>
    <mergeCell ref="A80:F80"/>
    <mergeCell ref="A83:F83"/>
    <mergeCell ref="A85:A87"/>
    <mergeCell ref="B85:E85"/>
    <mergeCell ref="F85:F87"/>
    <mergeCell ref="B86:C86"/>
    <mergeCell ref="D86:E86"/>
  </mergeCells>
  <printOptions horizontalCentered="1"/>
  <pageMargins left="0.70866141732283472" right="0.70866141732283472" top="1.8897637795275593" bottom="0.74803149606299213" header="0.31496062992125984" footer="0.31496062992125984"/>
  <pageSetup paperSize="9" scale="65" orientation="landscape" r:id="rId1"/>
  <headerFooter>
    <oddHeader>&amp;L&amp;G&amp;C&amp;"Arial,Negrita"DATOS CAMPAÑA 2018/19 
DECLARACIÓN AMPLIADA NOVIEMBRE DE 2018
FUENTE:INFOVI, EXTRACCIÓN DE 
10 de Enero de 2019</oddHeader>
    <oddFooter>&amp;R&amp;G</oddFooter>
  </headerFooter>
  <rowBreaks count="3" manualBreakCount="3">
    <brk id="28" max="5" man="1"/>
    <brk id="54" max="5" man="1"/>
    <brk id="81" max="5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110"/>
  <sheetViews>
    <sheetView showGridLines="0" tabSelected="1" zoomScale="93" zoomScaleNormal="93" zoomScaleSheetLayoutView="90" workbookViewId="0">
      <selection activeCell="A73" sqref="A73"/>
    </sheetView>
  </sheetViews>
  <sheetFormatPr baseColWidth="10" defaultRowHeight="12.75" x14ac:dyDescent="0.2"/>
  <cols>
    <col min="1" max="1" width="24.42578125" customWidth="1"/>
    <col min="2" max="2" width="12" customWidth="1"/>
    <col min="3" max="3" width="10.42578125" customWidth="1"/>
    <col min="4" max="4" width="10.5703125" customWidth="1"/>
    <col min="5" max="5" width="11.140625" customWidth="1"/>
    <col min="6" max="6" width="11.42578125" customWidth="1"/>
    <col min="7" max="7" width="10.5703125" customWidth="1"/>
    <col min="8" max="8" width="11.140625" customWidth="1"/>
    <col min="9" max="9" width="10.140625" customWidth="1"/>
    <col min="10" max="10" width="12.42578125" customWidth="1"/>
    <col min="11" max="11" width="11.7109375" customWidth="1"/>
    <col min="12" max="12" width="10.28515625" customWidth="1"/>
    <col min="13" max="13" width="10.7109375" customWidth="1"/>
    <col min="14" max="15" width="11.42578125" customWidth="1"/>
    <col min="16" max="16" width="11.5703125" customWidth="1"/>
  </cols>
  <sheetData>
    <row r="1" spans="1:26" ht="27.75" customHeight="1" thickBot="1" x14ac:dyDescent="0.25"/>
    <row r="2" spans="1:26" ht="38.25" customHeight="1" thickBot="1" x14ac:dyDescent="0.25">
      <c r="A2" s="150" t="s">
        <v>101</v>
      </c>
      <c r="B2" s="151"/>
      <c r="C2" s="151"/>
      <c r="D2" s="151"/>
      <c r="E2" s="151"/>
      <c r="F2" s="151"/>
      <c r="G2" s="151"/>
      <c r="H2" s="151"/>
      <c r="I2" s="152"/>
      <c r="J2" s="152"/>
      <c r="K2" s="152"/>
      <c r="L2" s="152"/>
      <c r="M2" s="152"/>
      <c r="N2" s="152"/>
      <c r="O2" s="152"/>
      <c r="P2" s="170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thickBot="1" x14ac:dyDescent="0.25"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.75" customHeight="1" x14ac:dyDescent="0.2">
      <c r="A4" s="131" t="s">
        <v>21</v>
      </c>
      <c r="B4" s="134" t="s">
        <v>26</v>
      </c>
      <c r="C4" s="135"/>
      <c r="D4" s="147"/>
      <c r="E4" s="134" t="s">
        <v>27</v>
      </c>
      <c r="F4" s="135"/>
      <c r="G4" s="147"/>
      <c r="H4" s="134" t="s">
        <v>28</v>
      </c>
      <c r="I4" s="135"/>
      <c r="J4" s="147"/>
      <c r="K4" s="134" t="s">
        <v>29</v>
      </c>
      <c r="L4" s="135"/>
      <c r="M4" s="147"/>
      <c r="N4" s="134" t="s">
        <v>30</v>
      </c>
      <c r="O4" s="135"/>
      <c r="P4" s="147"/>
    </row>
    <row r="5" spans="1:26" x14ac:dyDescent="0.2">
      <c r="A5" s="132"/>
      <c r="B5" s="136"/>
      <c r="C5" s="137"/>
      <c r="D5" s="148"/>
      <c r="E5" s="136"/>
      <c r="F5" s="137"/>
      <c r="G5" s="148"/>
      <c r="H5" s="136"/>
      <c r="I5" s="137"/>
      <c r="J5" s="148"/>
      <c r="K5" s="136"/>
      <c r="L5" s="137"/>
      <c r="M5" s="148"/>
      <c r="N5" s="136"/>
      <c r="O5" s="137"/>
      <c r="P5" s="148"/>
    </row>
    <row r="6" spans="1:26" ht="13.5" thickBot="1" x14ac:dyDescent="0.25">
      <c r="A6" s="133"/>
      <c r="B6" s="8" t="s">
        <v>31</v>
      </c>
      <c r="C6" s="9" t="s">
        <v>23</v>
      </c>
      <c r="D6" s="7" t="s">
        <v>32</v>
      </c>
      <c r="E6" s="8" t="s">
        <v>31</v>
      </c>
      <c r="F6" s="9" t="s">
        <v>23</v>
      </c>
      <c r="G6" s="7" t="s">
        <v>32</v>
      </c>
      <c r="H6" s="8" t="s">
        <v>31</v>
      </c>
      <c r="I6" s="9" t="s">
        <v>23</v>
      </c>
      <c r="J6" s="7" t="s">
        <v>32</v>
      </c>
      <c r="K6" s="8" t="s">
        <v>31</v>
      </c>
      <c r="L6" s="9" t="s">
        <v>23</v>
      </c>
      <c r="M6" s="7" t="s">
        <v>32</v>
      </c>
      <c r="N6" s="8" t="s">
        <v>31</v>
      </c>
      <c r="O6" s="9" t="s">
        <v>23</v>
      </c>
      <c r="P6" s="7" t="s">
        <v>32</v>
      </c>
    </row>
    <row r="7" spans="1:26" x14ac:dyDescent="0.2">
      <c r="A7" s="10" t="s">
        <v>11</v>
      </c>
      <c r="B7" s="11">
        <v>3550</v>
      </c>
      <c r="C7" s="11">
        <v>450588</v>
      </c>
      <c r="D7" s="12">
        <v>454138</v>
      </c>
      <c r="E7" s="11">
        <v>7438</v>
      </c>
      <c r="F7" s="11">
        <v>19383</v>
      </c>
      <c r="G7" s="12">
        <v>26821</v>
      </c>
      <c r="H7" s="11">
        <v>7158</v>
      </c>
      <c r="I7" s="11">
        <v>14503</v>
      </c>
      <c r="J7" s="12">
        <v>21661</v>
      </c>
      <c r="K7" s="11">
        <v>14234</v>
      </c>
      <c r="L7" s="11">
        <v>92645</v>
      </c>
      <c r="M7" s="12">
        <v>106879</v>
      </c>
      <c r="N7" s="11">
        <v>32380</v>
      </c>
      <c r="O7" s="11">
        <v>577119</v>
      </c>
      <c r="P7" s="12">
        <v>609499</v>
      </c>
    </row>
    <row r="8" spans="1:26" x14ac:dyDescent="0.2">
      <c r="A8" s="10" t="s">
        <v>10</v>
      </c>
      <c r="B8" s="13">
        <v>195902</v>
      </c>
      <c r="C8" s="13">
        <v>29017</v>
      </c>
      <c r="D8" s="12">
        <v>224919</v>
      </c>
      <c r="E8" s="13">
        <v>8385</v>
      </c>
      <c r="F8" s="13">
        <v>3130</v>
      </c>
      <c r="G8" s="12">
        <v>11515</v>
      </c>
      <c r="H8" s="13">
        <v>12762</v>
      </c>
      <c r="I8" s="13">
        <v>8425</v>
      </c>
      <c r="J8" s="12">
        <v>21187</v>
      </c>
      <c r="K8" s="13">
        <v>145972</v>
      </c>
      <c r="L8" s="13">
        <v>6784</v>
      </c>
      <c r="M8" s="12">
        <v>152756</v>
      </c>
      <c r="N8" s="13">
        <v>363021</v>
      </c>
      <c r="O8" s="13">
        <v>47356</v>
      </c>
      <c r="P8" s="14">
        <v>410377</v>
      </c>
    </row>
    <row r="9" spans="1:26" x14ac:dyDescent="0.2">
      <c r="A9" s="10" t="s">
        <v>13</v>
      </c>
      <c r="B9" s="13">
        <v>2062</v>
      </c>
      <c r="C9" s="13">
        <v>1376</v>
      </c>
      <c r="D9" s="12">
        <v>3438</v>
      </c>
      <c r="E9" s="13">
        <v>276</v>
      </c>
      <c r="F9" s="13">
        <v>220</v>
      </c>
      <c r="G9" s="12">
        <v>496</v>
      </c>
      <c r="H9" s="13">
        <v>3053</v>
      </c>
      <c r="I9" s="13">
        <v>776</v>
      </c>
      <c r="J9" s="12">
        <v>3829</v>
      </c>
      <c r="K9" s="13">
        <v>7165</v>
      </c>
      <c r="L9" s="13">
        <v>3845</v>
      </c>
      <c r="M9" s="12">
        <v>11010</v>
      </c>
      <c r="N9" s="13">
        <v>12556</v>
      </c>
      <c r="O9" s="13">
        <v>6217</v>
      </c>
      <c r="P9" s="14">
        <v>18773</v>
      </c>
    </row>
    <row r="10" spans="1:26" x14ac:dyDescent="0.2">
      <c r="A10" s="10" t="s">
        <v>16</v>
      </c>
      <c r="B10" s="13">
        <v>3691</v>
      </c>
      <c r="C10" s="13">
        <v>1660</v>
      </c>
      <c r="D10" s="12">
        <v>5351</v>
      </c>
      <c r="E10" s="13">
        <v>2511</v>
      </c>
      <c r="F10" s="13">
        <v>926</v>
      </c>
      <c r="G10" s="12">
        <v>3437</v>
      </c>
      <c r="H10" s="13">
        <v>2139</v>
      </c>
      <c r="I10" s="13">
        <v>151</v>
      </c>
      <c r="J10" s="12">
        <v>2290</v>
      </c>
      <c r="K10" s="13">
        <v>1957</v>
      </c>
      <c r="L10" s="13">
        <v>633</v>
      </c>
      <c r="M10" s="12">
        <v>2590</v>
      </c>
      <c r="N10" s="13">
        <v>10298</v>
      </c>
      <c r="O10" s="13">
        <v>3370</v>
      </c>
      <c r="P10" s="14">
        <v>13668</v>
      </c>
    </row>
    <row r="11" spans="1:26" x14ac:dyDescent="0.2">
      <c r="A11" s="10" t="s">
        <v>15</v>
      </c>
      <c r="B11" s="13">
        <v>6486</v>
      </c>
      <c r="C11" s="13">
        <v>10116</v>
      </c>
      <c r="D11" s="12">
        <v>16602</v>
      </c>
      <c r="E11" s="13">
        <v>2</v>
      </c>
      <c r="F11" s="13">
        <v>6</v>
      </c>
      <c r="G11" s="12">
        <v>8</v>
      </c>
      <c r="H11" s="13">
        <v>74</v>
      </c>
      <c r="I11" s="13">
        <v>1</v>
      </c>
      <c r="J11" s="12">
        <v>75</v>
      </c>
      <c r="K11" s="13">
        <v>880</v>
      </c>
      <c r="L11" s="13">
        <v>678</v>
      </c>
      <c r="M11" s="12">
        <v>1558</v>
      </c>
      <c r="N11" s="13">
        <v>7442</v>
      </c>
      <c r="O11" s="13">
        <v>10801</v>
      </c>
      <c r="P11" s="14">
        <v>18243</v>
      </c>
    </row>
    <row r="12" spans="1:26" x14ac:dyDescent="0.2">
      <c r="A12" s="10" t="s">
        <v>14</v>
      </c>
      <c r="B12" s="13">
        <v>28</v>
      </c>
      <c r="C12" s="13">
        <v>15</v>
      </c>
      <c r="D12" s="12">
        <v>43</v>
      </c>
      <c r="E12" s="13">
        <v>862</v>
      </c>
      <c r="F12" s="13">
        <v>110</v>
      </c>
      <c r="G12" s="12">
        <v>972</v>
      </c>
      <c r="H12" s="13">
        <v>43</v>
      </c>
      <c r="I12" s="13">
        <v>6</v>
      </c>
      <c r="J12" s="12">
        <v>49</v>
      </c>
      <c r="K12" s="13">
        <v>2811</v>
      </c>
      <c r="L12" s="13">
        <v>3988</v>
      </c>
      <c r="M12" s="12">
        <v>6799</v>
      </c>
      <c r="N12" s="13">
        <v>3744</v>
      </c>
      <c r="O12" s="13">
        <v>4119</v>
      </c>
      <c r="P12" s="14">
        <v>7863</v>
      </c>
    </row>
    <row r="13" spans="1:26" x14ac:dyDescent="0.2">
      <c r="A13" s="10" t="s">
        <v>5</v>
      </c>
      <c r="B13" s="13">
        <v>431570</v>
      </c>
      <c r="C13" s="13">
        <v>153238</v>
      </c>
      <c r="D13" s="12">
        <v>584808</v>
      </c>
      <c r="E13" s="13">
        <v>226240</v>
      </c>
      <c r="F13" s="13">
        <v>111672</v>
      </c>
      <c r="G13" s="12">
        <v>337912</v>
      </c>
      <c r="H13" s="13">
        <v>325683</v>
      </c>
      <c r="I13" s="13">
        <v>357528</v>
      </c>
      <c r="J13" s="12">
        <v>683211</v>
      </c>
      <c r="K13" s="13">
        <v>1412963</v>
      </c>
      <c r="L13" s="13">
        <v>2454619</v>
      </c>
      <c r="M13" s="12">
        <v>3867582</v>
      </c>
      <c r="N13" s="13">
        <v>2396456</v>
      </c>
      <c r="O13" s="13">
        <v>3077057</v>
      </c>
      <c r="P13" s="14">
        <v>5473513</v>
      </c>
    </row>
    <row r="14" spans="1:26" x14ac:dyDescent="0.2">
      <c r="A14" s="10" t="s">
        <v>33</v>
      </c>
      <c r="B14" s="13">
        <v>300179</v>
      </c>
      <c r="C14" s="13">
        <v>320298</v>
      </c>
      <c r="D14" s="12">
        <v>620477</v>
      </c>
      <c r="E14" s="13">
        <v>32963</v>
      </c>
      <c r="F14" s="13">
        <v>15447</v>
      </c>
      <c r="G14" s="12">
        <v>48410</v>
      </c>
      <c r="H14" s="13">
        <v>4258</v>
      </c>
      <c r="I14" s="13">
        <v>935</v>
      </c>
      <c r="J14" s="12">
        <v>5193</v>
      </c>
      <c r="K14" s="13">
        <v>60423</v>
      </c>
      <c r="L14" s="13">
        <v>21941</v>
      </c>
      <c r="M14" s="12">
        <v>82364</v>
      </c>
      <c r="N14" s="13">
        <v>397823</v>
      </c>
      <c r="O14" s="13">
        <v>358621</v>
      </c>
      <c r="P14" s="14">
        <v>756444</v>
      </c>
    </row>
    <row r="15" spans="1:26" x14ac:dyDescent="0.2">
      <c r="A15" s="10" t="s">
        <v>34</v>
      </c>
      <c r="B15" s="13">
        <v>311817</v>
      </c>
      <c r="C15" s="13">
        <v>798787</v>
      </c>
      <c r="D15" s="12">
        <v>1110604</v>
      </c>
      <c r="E15" s="13">
        <v>21605</v>
      </c>
      <c r="F15" s="13">
        <v>5276</v>
      </c>
      <c r="G15" s="12">
        <v>26881</v>
      </c>
      <c r="H15" s="13">
        <v>25830</v>
      </c>
      <c r="I15" s="13">
        <v>52097</v>
      </c>
      <c r="J15" s="12">
        <v>77927</v>
      </c>
      <c r="K15" s="13">
        <v>227972</v>
      </c>
      <c r="L15" s="13">
        <v>237659</v>
      </c>
      <c r="M15" s="12">
        <v>465631</v>
      </c>
      <c r="N15" s="13">
        <v>587224</v>
      </c>
      <c r="O15" s="13">
        <v>1093819</v>
      </c>
      <c r="P15" s="14">
        <v>1681043</v>
      </c>
    </row>
    <row r="16" spans="1:26" x14ac:dyDescent="0.2">
      <c r="A16" s="10" t="s">
        <v>4</v>
      </c>
      <c r="B16" s="13">
        <v>13583</v>
      </c>
      <c r="C16" s="13">
        <v>14800</v>
      </c>
      <c r="D16" s="12">
        <v>28383</v>
      </c>
      <c r="E16" s="13">
        <v>21735</v>
      </c>
      <c r="F16" s="13">
        <v>9783</v>
      </c>
      <c r="G16" s="12">
        <v>31518</v>
      </c>
      <c r="H16" s="13">
        <v>31151</v>
      </c>
      <c r="I16" s="13">
        <v>31229</v>
      </c>
      <c r="J16" s="12">
        <v>62380</v>
      </c>
      <c r="K16" s="13">
        <v>61349</v>
      </c>
      <c r="L16" s="13">
        <v>251490</v>
      </c>
      <c r="M16" s="12">
        <v>312839</v>
      </c>
      <c r="N16" s="13">
        <v>127818</v>
      </c>
      <c r="O16" s="13">
        <v>307302</v>
      </c>
      <c r="P16" s="14">
        <v>435120</v>
      </c>
    </row>
    <row r="17" spans="1:26" x14ac:dyDescent="0.2">
      <c r="A17" s="10" t="s">
        <v>35</v>
      </c>
      <c r="B17" s="13">
        <v>26188</v>
      </c>
      <c r="C17" s="13">
        <v>123741</v>
      </c>
      <c r="D17" s="12">
        <v>149929</v>
      </c>
      <c r="E17" s="13">
        <v>671</v>
      </c>
      <c r="F17" s="13">
        <v>337</v>
      </c>
      <c r="G17" s="12">
        <v>1008</v>
      </c>
      <c r="H17" s="13">
        <v>11529</v>
      </c>
      <c r="I17" s="13">
        <v>6190</v>
      </c>
      <c r="J17" s="12">
        <v>17719</v>
      </c>
      <c r="K17" s="13">
        <v>90309</v>
      </c>
      <c r="L17" s="13">
        <v>82199</v>
      </c>
      <c r="M17" s="12">
        <v>172508</v>
      </c>
      <c r="N17" s="13">
        <v>128697</v>
      </c>
      <c r="O17" s="13">
        <v>212467</v>
      </c>
      <c r="P17" s="14">
        <v>341164</v>
      </c>
    </row>
    <row r="18" spans="1:26" x14ac:dyDescent="0.2">
      <c r="A18" s="10" t="s">
        <v>36</v>
      </c>
      <c r="B18" s="13">
        <v>8911</v>
      </c>
      <c r="C18" s="13">
        <v>2224</v>
      </c>
      <c r="D18" s="12">
        <v>11135</v>
      </c>
      <c r="E18" s="13">
        <v>11</v>
      </c>
      <c r="F18" s="13">
        <v>0</v>
      </c>
      <c r="G18" s="12">
        <v>11</v>
      </c>
      <c r="H18" s="13">
        <v>0</v>
      </c>
      <c r="I18" s="13">
        <v>0</v>
      </c>
      <c r="J18" s="12">
        <v>0</v>
      </c>
      <c r="K18" s="13">
        <v>4086</v>
      </c>
      <c r="L18" s="13">
        <v>4806</v>
      </c>
      <c r="M18" s="12">
        <v>8892</v>
      </c>
      <c r="N18" s="13">
        <v>13008</v>
      </c>
      <c r="O18" s="13">
        <v>7030</v>
      </c>
      <c r="P18" s="14">
        <v>20038</v>
      </c>
    </row>
    <row r="19" spans="1:26" x14ac:dyDescent="0.2">
      <c r="A19" s="10" t="s">
        <v>2</v>
      </c>
      <c r="B19" s="13">
        <v>76297</v>
      </c>
      <c r="C19" s="13">
        <v>3680</v>
      </c>
      <c r="D19" s="12">
        <v>79977</v>
      </c>
      <c r="E19" s="13">
        <v>187</v>
      </c>
      <c r="F19" s="13">
        <v>25</v>
      </c>
      <c r="G19" s="12">
        <v>212</v>
      </c>
      <c r="H19" s="13">
        <v>80709</v>
      </c>
      <c r="I19" s="13">
        <v>12338</v>
      </c>
      <c r="J19" s="12">
        <v>93047</v>
      </c>
      <c r="K19" s="13">
        <v>123293</v>
      </c>
      <c r="L19" s="13">
        <v>19234</v>
      </c>
      <c r="M19" s="12">
        <v>142527</v>
      </c>
      <c r="N19" s="13">
        <v>280486</v>
      </c>
      <c r="O19" s="13">
        <v>35277</v>
      </c>
      <c r="P19" s="14">
        <v>315763</v>
      </c>
    </row>
    <row r="20" spans="1:26" x14ac:dyDescent="0.2">
      <c r="A20" s="10" t="s">
        <v>1</v>
      </c>
      <c r="B20" s="13">
        <v>247094</v>
      </c>
      <c r="C20" s="13">
        <v>27319</v>
      </c>
      <c r="D20" s="12">
        <v>274413</v>
      </c>
      <c r="E20" s="13">
        <v>18161</v>
      </c>
      <c r="F20" s="13">
        <v>1324</v>
      </c>
      <c r="G20" s="12">
        <v>19485</v>
      </c>
      <c r="H20" s="13">
        <v>9493</v>
      </c>
      <c r="I20" s="13">
        <v>1326</v>
      </c>
      <c r="J20" s="12">
        <v>10819</v>
      </c>
      <c r="K20" s="13">
        <v>39514</v>
      </c>
      <c r="L20" s="13">
        <v>1984</v>
      </c>
      <c r="M20" s="12">
        <v>41498</v>
      </c>
      <c r="N20" s="13">
        <v>314262</v>
      </c>
      <c r="O20" s="13">
        <v>31953</v>
      </c>
      <c r="P20" s="14">
        <v>346215</v>
      </c>
    </row>
    <row r="21" spans="1:26" x14ac:dyDescent="0.2">
      <c r="A21" s="10" t="s">
        <v>7</v>
      </c>
      <c r="B21" s="13">
        <v>234691</v>
      </c>
      <c r="C21" s="13">
        <v>34720</v>
      </c>
      <c r="D21" s="12">
        <v>269411</v>
      </c>
      <c r="E21" s="13">
        <v>9156</v>
      </c>
      <c r="F21" s="13">
        <v>2531</v>
      </c>
      <c r="G21" s="12">
        <v>11687</v>
      </c>
      <c r="H21" s="13">
        <v>1962</v>
      </c>
      <c r="I21" s="13">
        <v>585</v>
      </c>
      <c r="J21" s="12">
        <v>2547</v>
      </c>
      <c r="K21" s="13">
        <v>18332</v>
      </c>
      <c r="L21" s="13">
        <v>3228</v>
      </c>
      <c r="M21" s="12">
        <v>21560</v>
      </c>
      <c r="N21" s="13">
        <v>264141</v>
      </c>
      <c r="O21" s="13">
        <v>41064</v>
      </c>
      <c r="P21" s="14">
        <v>305205</v>
      </c>
    </row>
    <row r="22" spans="1:26" x14ac:dyDescent="0.2">
      <c r="A22" s="10" t="s">
        <v>38</v>
      </c>
      <c r="B22" s="13">
        <v>679939</v>
      </c>
      <c r="C22" s="13">
        <v>50235</v>
      </c>
      <c r="D22" s="12">
        <v>730174</v>
      </c>
      <c r="E22" s="13">
        <v>9263</v>
      </c>
      <c r="F22" s="13">
        <v>936</v>
      </c>
      <c r="G22" s="12">
        <v>10199</v>
      </c>
      <c r="H22" s="13">
        <v>3190</v>
      </c>
      <c r="I22" s="13">
        <v>340</v>
      </c>
      <c r="J22" s="12">
        <v>3530</v>
      </c>
      <c r="K22" s="13">
        <v>84868</v>
      </c>
      <c r="L22" s="13">
        <v>21704</v>
      </c>
      <c r="M22" s="12">
        <v>106572</v>
      </c>
      <c r="N22" s="13">
        <v>777260</v>
      </c>
      <c r="O22" s="13">
        <v>73215</v>
      </c>
      <c r="P22" s="14">
        <v>850475</v>
      </c>
    </row>
    <row r="23" spans="1:26" ht="13.5" thickBot="1" x14ac:dyDescent="0.25">
      <c r="A23" s="10" t="s">
        <v>37</v>
      </c>
      <c r="B23" s="15">
        <v>234739</v>
      </c>
      <c r="C23" s="15">
        <v>87281</v>
      </c>
      <c r="D23" s="12">
        <v>322020</v>
      </c>
      <c r="E23" s="15">
        <v>15354</v>
      </c>
      <c r="F23" s="15">
        <v>1601</v>
      </c>
      <c r="G23" s="12">
        <v>16955</v>
      </c>
      <c r="H23" s="15">
        <v>61806</v>
      </c>
      <c r="I23" s="15">
        <v>38390</v>
      </c>
      <c r="J23" s="12">
        <v>100196</v>
      </c>
      <c r="K23" s="15">
        <v>385547</v>
      </c>
      <c r="L23" s="15">
        <v>65531</v>
      </c>
      <c r="M23" s="12">
        <v>451078</v>
      </c>
      <c r="N23" s="15">
        <v>697446</v>
      </c>
      <c r="O23" s="15">
        <v>192803</v>
      </c>
      <c r="P23" s="16">
        <v>890249</v>
      </c>
    </row>
    <row r="24" spans="1:26" ht="13.5" thickBot="1" x14ac:dyDescent="0.25">
      <c r="A24" s="17" t="s">
        <v>39</v>
      </c>
      <c r="B24" s="18">
        <v>2776727</v>
      </c>
      <c r="C24" s="19">
        <v>2109095</v>
      </c>
      <c r="D24" s="20">
        <v>4885822</v>
      </c>
      <c r="E24" s="18">
        <v>374820</v>
      </c>
      <c r="F24" s="19">
        <v>172707</v>
      </c>
      <c r="G24" s="20">
        <v>547527</v>
      </c>
      <c r="H24" s="18">
        <v>580840</v>
      </c>
      <c r="I24" s="19">
        <v>524820</v>
      </c>
      <c r="J24" s="20">
        <v>1105660</v>
      </c>
      <c r="K24" s="18">
        <v>2681675</v>
      </c>
      <c r="L24" s="19">
        <v>3272968</v>
      </c>
      <c r="M24" s="20">
        <v>5954643</v>
      </c>
      <c r="N24" s="18">
        <v>6414062</v>
      </c>
      <c r="O24" s="19">
        <v>6079590</v>
      </c>
      <c r="P24" s="20">
        <v>12493652</v>
      </c>
    </row>
    <row r="25" spans="1:26" x14ac:dyDescent="0.2">
      <c r="A25" s="5" t="s">
        <v>70</v>
      </c>
    </row>
    <row r="26" spans="1:26" ht="12.75" customHeight="1" x14ac:dyDescent="0.2">
      <c r="A26" s="117" t="s">
        <v>50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</row>
    <row r="27" spans="1:26" ht="13.5" customHeight="1" x14ac:dyDescent="0.2"/>
    <row r="30" spans="1:26" ht="13.5" thickBot="1" x14ac:dyDescent="0.25"/>
    <row r="31" spans="1:26" ht="46.5" customHeight="1" thickBot="1" x14ac:dyDescent="0.25">
      <c r="A31" s="150" t="s">
        <v>102</v>
      </c>
      <c r="B31" s="151"/>
      <c r="C31" s="151"/>
      <c r="D31" s="151"/>
      <c r="E31" s="151"/>
      <c r="F31" s="151"/>
      <c r="G31" s="151"/>
      <c r="H31" s="151"/>
      <c r="I31" s="152"/>
      <c r="J31" s="152"/>
      <c r="K31" s="152"/>
      <c r="L31" s="152"/>
      <c r="M31" s="152"/>
      <c r="N31" s="152"/>
      <c r="O31" s="152"/>
      <c r="P31" s="170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thickBot="1" x14ac:dyDescent="0.3">
      <c r="A32" s="2"/>
      <c r="B32" s="2"/>
      <c r="C32" s="2"/>
      <c r="D32" s="2"/>
      <c r="E32" s="2"/>
      <c r="F32" s="2"/>
      <c r="G32" s="2"/>
      <c r="H32" s="2"/>
      <c r="I32" s="3"/>
      <c r="J32" s="3"/>
      <c r="K32" s="3"/>
      <c r="L32" s="3"/>
      <c r="M32" s="3"/>
      <c r="N32" s="3"/>
      <c r="O32" s="3"/>
      <c r="P32" s="3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16" ht="27.75" customHeight="1" x14ac:dyDescent="0.2">
      <c r="A33" s="131" t="s">
        <v>21</v>
      </c>
      <c r="B33" s="134" t="s">
        <v>26</v>
      </c>
      <c r="C33" s="135"/>
      <c r="D33" s="147"/>
      <c r="E33" s="134" t="s">
        <v>27</v>
      </c>
      <c r="F33" s="135"/>
      <c r="G33" s="147"/>
      <c r="H33" s="134" t="s">
        <v>28</v>
      </c>
      <c r="I33" s="135"/>
      <c r="J33" s="147"/>
      <c r="K33" s="134" t="s">
        <v>29</v>
      </c>
      <c r="L33" s="135"/>
      <c r="M33" s="147"/>
      <c r="N33" s="134" t="s">
        <v>30</v>
      </c>
      <c r="O33" s="135"/>
      <c r="P33" s="147"/>
    </row>
    <row r="34" spans="1:16" x14ac:dyDescent="0.2">
      <c r="A34" s="132"/>
      <c r="B34" s="136"/>
      <c r="C34" s="137"/>
      <c r="D34" s="148"/>
      <c r="E34" s="136"/>
      <c r="F34" s="137"/>
      <c r="G34" s="148"/>
      <c r="H34" s="136"/>
      <c r="I34" s="137"/>
      <c r="J34" s="148"/>
      <c r="K34" s="136"/>
      <c r="L34" s="137"/>
      <c r="M34" s="148"/>
      <c r="N34" s="136"/>
      <c r="O34" s="137"/>
      <c r="P34" s="148"/>
    </row>
    <row r="35" spans="1:16" ht="13.5" thickBot="1" x14ac:dyDescent="0.25">
      <c r="A35" s="133"/>
      <c r="B35" s="8" t="s">
        <v>31</v>
      </c>
      <c r="C35" s="9" t="s">
        <v>23</v>
      </c>
      <c r="D35" s="7" t="s">
        <v>32</v>
      </c>
      <c r="E35" s="8" t="s">
        <v>31</v>
      </c>
      <c r="F35" s="9" t="s">
        <v>23</v>
      </c>
      <c r="G35" s="7" t="s">
        <v>32</v>
      </c>
      <c r="H35" s="8" t="s">
        <v>31</v>
      </c>
      <c r="I35" s="9" t="s">
        <v>23</v>
      </c>
      <c r="J35" s="7" t="s">
        <v>32</v>
      </c>
      <c r="K35" s="8" t="s">
        <v>31</v>
      </c>
      <c r="L35" s="9" t="s">
        <v>23</v>
      </c>
      <c r="M35" s="7" t="s">
        <v>32</v>
      </c>
      <c r="N35" s="8" t="s">
        <v>31</v>
      </c>
      <c r="O35" s="9" t="s">
        <v>23</v>
      </c>
      <c r="P35" s="7" t="s">
        <v>32</v>
      </c>
    </row>
    <row r="36" spans="1:16" x14ac:dyDescent="0.2">
      <c r="A36" s="10" t="s">
        <v>11</v>
      </c>
      <c r="B36" s="11">
        <v>1538</v>
      </c>
      <c r="C36" s="11">
        <v>437587</v>
      </c>
      <c r="D36" s="12">
        <v>439125</v>
      </c>
      <c r="E36" s="11">
        <v>6370</v>
      </c>
      <c r="F36" s="11">
        <v>18471</v>
      </c>
      <c r="G36" s="12">
        <v>24841</v>
      </c>
      <c r="H36" s="11">
        <v>6506</v>
      </c>
      <c r="I36" s="11">
        <v>12819</v>
      </c>
      <c r="J36" s="12">
        <v>19325</v>
      </c>
      <c r="K36" s="11">
        <v>11383</v>
      </c>
      <c r="L36" s="11">
        <v>77787</v>
      </c>
      <c r="M36" s="12">
        <v>89170</v>
      </c>
      <c r="N36" s="11">
        <v>25797</v>
      </c>
      <c r="O36" s="11">
        <v>546664</v>
      </c>
      <c r="P36" s="12">
        <v>572461</v>
      </c>
    </row>
    <row r="37" spans="1:16" x14ac:dyDescent="0.2">
      <c r="A37" s="10" t="s">
        <v>10</v>
      </c>
      <c r="B37" s="13">
        <v>157699</v>
      </c>
      <c r="C37" s="13">
        <v>26339</v>
      </c>
      <c r="D37" s="12">
        <v>184038</v>
      </c>
      <c r="E37" s="13">
        <v>7816</v>
      </c>
      <c r="F37" s="13">
        <v>2948</v>
      </c>
      <c r="G37" s="12">
        <v>10764</v>
      </c>
      <c r="H37" s="13">
        <v>12099</v>
      </c>
      <c r="I37" s="13">
        <v>7004</v>
      </c>
      <c r="J37" s="12">
        <v>19103</v>
      </c>
      <c r="K37" s="13">
        <v>88070</v>
      </c>
      <c r="L37" s="13">
        <v>5179</v>
      </c>
      <c r="M37" s="12">
        <v>93249</v>
      </c>
      <c r="N37" s="13">
        <v>265684</v>
      </c>
      <c r="O37" s="13">
        <v>41470</v>
      </c>
      <c r="P37" s="14">
        <v>307154</v>
      </c>
    </row>
    <row r="38" spans="1:16" x14ac:dyDescent="0.2">
      <c r="A38" s="10" t="s">
        <v>13</v>
      </c>
      <c r="B38" s="13">
        <v>0</v>
      </c>
      <c r="C38" s="13">
        <v>0</v>
      </c>
      <c r="D38" s="12">
        <v>0</v>
      </c>
      <c r="E38" s="13">
        <v>0</v>
      </c>
      <c r="F38" s="13">
        <v>0</v>
      </c>
      <c r="G38" s="12">
        <v>0</v>
      </c>
      <c r="H38" s="13">
        <v>0</v>
      </c>
      <c r="I38" s="13">
        <v>0</v>
      </c>
      <c r="J38" s="12">
        <v>0</v>
      </c>
      <c r="K38" s="13">
        <v>0</v>
      </c>
      <c r="L38" s="13">
        <v>0</v>
      </c>
      <c r="M38" s="12">
        <v>0</v>
      </c>
      <c r="N38" s="13">
        <v>0</v>
      </c>
      <c r="O38" s="13">
        <v>0</v>
      </c>
      <c r="P38" s="14">
        <v>0</v>
      </c>
    </row>
    <row r="39" spans="1:16" x14ac:dyDescent="0.2">
      <c r="A39" s="10" t="s">
        <v>16</v>
      </c>
      <c r="B39" s="13">
        <v>3172</v>
      </c>
      <c r="C39" s="13">
        <v>1396</v>
      </c>
      <c r="D39" s="12">
        <v>4568</v>
      </c>
      <c r="E39" s="13">
        <v>1197</v>
      </c>
      <c r="F39" s="13">
        <v>305</v>
      </c>
      <c r="G39" s="12">
        <v>1502</v>
      </c>
      <c r="H39" s="13">
        <v>0</v>
      </c>
      <c r="I39" s="13">
        <v>0</v>
      </c>
      <c r="J39" s="12">
        <v>0</v>
      </c>
      <c r="K39" s="13">
        <v>78</v>
      </c>
      <c r="L39" s="13">
        <v>22</v>
      </c>
      <c r="M39" s="12">
        <v>100</v>
      </c>
      <c r="N39" s="13">
        <v>4447</v>
      </c>
      <c r="O39" s="13">
        <v>1723</v>
      </c>
      <c r="P39" s="14">
        <v>6170</v>
      </c>
    </row>
    <row r="40" spans="1:16" x14ac:dyDescent="0.2">
      <c r="A40" s="10" t="s">
        <v>15</v>
      </c>
      <c r="B40" s="13">
        <v>3337</v>
      </c>
      <c r="C40" s="13">
        <v>6812</v>
      </c>
      <c r="D40" s="12">
        <v>10149</v>
      </c>
      <c r="E40" s="13">
        <v>0</v>
      </c>
      <c r="F40" s="13">
        <v>0</v>
      </c>
      <c r="G40" s="12">
        <v>0</v>
      </c>
      <c r="H40" s="13">
        <v>0</v>
      </c>
      <c r="I40" s="13">
        <v>0</v>
      </c>
      <c r="J40" s="12">
        <v>0</v>
      </c>
      <c r="K40" s="13">
        <v>363</v>
      </c>
      <c r="L40" s="13">
        <v>198</v>
      </c>
      <c r="M40" s="12">
        <v>561</v>
      </c>
      <c r="N40" s="13">
        <v>3700</v>
      </c>
      <c r="O40" s="13">
        <v>7010</v>
      </c>
      <c r="P40" s="14">
        <v>10710</v>
      </c>
    </row>
    <row r="41" spans="1:16" x14ac:dyDescent="0.2">
      <c r="A41" s="10" t="s">
        <v>14</v>
      </c>
      <c r="B41" s="13">
        <v>0</v>
      </c>
      <c r="C41" s="13">
        <v>0</v>
      </c>
      <c r="D41" s="12">
        <v>0</v>
      </c>
      <c r="E41" s="13">
        <v>0</v>
      </c>
      <c r="F41" s="13">
        <v>0</v>
      </c>
      <c r="G41" s="12">
        <v>0</v>
      </c>
      <c r="H41" s="13">
        <v>0</v>
      </c>
      <c r="I41" s="13">
        <v>0</v>
      </c>
      <c r="J41" s="12">
        <v>0</v>
      </c>
      <c r="K41" s="13">
        <v>0</v>
      </c>
      <c r="L41" s="13">
        <v>0</v>
      </c>
      <c r="M41" s="12">
        <v>0</v>
      </c>
      <c r="N41" s="13">
        <v>0</v>
      </c>
      <c r="O41" s="13">
        <v>0</v>
      </c>
      <c r="P41" s="14">
        <v>0</v>
      </c>
    </row>
    <row r="42" spans="1:16" x14ac:dyDescent="0.2">
      <c r="A42" s="10" t="s">
        <v>5</v>
      </c>
      <c r="B42" s="13">
        <v>428146</v>
      </c>
      <c r="C42" s="13">
        <v>152665</v>
      </c>
      <c r="D42" s="12">
        <v>580811</v>
      </c>
      <c r="E42" s="13">
        <v>223076</v>
      </c>
      <c r="F42" s="13">
        <v>111084</v>
      </c>
      <c r="G42" s="12">
        <v>334160</v>
      </c>
      <c r="H42" s="13">
        <v>324257</v>
      </c>
      <c r="I42" s="13">
        <v>355003</v>
      </c>
      <c r="J42" s="12">
        <v>679260</v>
      </c>
      <c r="K42" s="13">
        <v>1403592</v>
      </c>
      <c r="L42" s="13">
        <v>2423818</v>
      </c>
      <c r="M42" s="12">
        <v>3827410</v>
      </c>
      <c r="N42" s="13">
        <v>2379071</v>
      </c>
      <c r="O42" s="13">
        <v>3042570</v>
      </c>
      <c r="P42" s="14">
        <v>5421641</v>
      </c>
    </row>
    <row r="43" spans="1:16" x14ac:dyDescent="0.2">
      <c r="A43" s="10" t="s">
        <v>33</v>
      </c>
      <c r="B43" s="13">
        <v>273057</v>
      </c>
      <c r="C43" s="13">
        <v>318043</v>
      </c>
      <c r="D43" s="12">
        <v>591100</v>
      </c>
      <c r="E43" s="13">
        <v>30040</v>
      </c>
      <c r="F43" s="13">
        <v>14753</v>
      </c>
      <c r="G43" s="12">
        <v>44793</v>
      </c>
      <c r="H43" s="13">
        <v>1787</v>
      </c>
      <c r="I43" s="13">
        <v>251</v>
      </c>
      <c r="J43" s="12">
        <v>2038</v>
      </c>
      <c r="K43" s="13">
        <v>43773</v>
      </c>
      <c r="L43" s="13">
        <v>20120</v>
      </c>
      <c r="M43" s="12">
        <v>63893</v>
      </c>
      <c r="N43" s="13">
        <v>348657</v>
      </c>
      <c r="O43" s="13">
        <v>353167</v>
      </c>
      <c r="P43" s="14">
        <v>701824</v>
      </c>
    </row>
    <row r="44" spans="1:16" x14ac:dyDescent="0.2">
      <c r="A44" s="10" t="s">
        <v>34</v>
      </c>
      <c r="B44" s="13">
        <v>241636</v>
      </c>
      <c r="C44" s="13">
        <v>650697</v>
      </c>
      <c r="D44" s="12">
        <v>892333</v>
      </c>
      <c r="E44" s="13">
        <v>21396</v>
      </c>
      <c r="F44" s="13">
        <v>5179</v>
      </c>
      <c r="G44" s="12">
        <v>26575</v>
      </c>
      <c r="H44" s="13">
        <v>13269</v>
      </c>
      <c r="I44" s="13">
        <v>39637</v>
      </c>
      <c r="J44" s="12">
        <v>52906</v>
      </c>
      <c r="K44" s="13">
        <v>124919</v>
      </c>
      <c r="L44" s="13">
        <v>196377</v>
      </c>
      <c r="M44" s="12">
        <v>321296</v>
      </c>
      <c r="N44" s="13">
        <v>401220</v>
      </c>
      <c r="O44" s="13">
        <v>891890</v>
      </c>
      <c r="P44" s="14">
        <v>1293110</v>
      </c>
    </row>
    <row r="45" spans="1:16" x14ac:dyDescent="0.2">
      <c r="A45" s="10" t="s">
        <v>4</v>
      </c>
      <c r="B45" s="13">
        <v>12537</v>
      </c>
      <c r="C45" s="13">
        <v>13489</v>
      </c>
      <c r="D45" s="12">
        <v>26026</v>
      </c>
      <c r="E45" s="13">
        <v>19924</v>
      </c>
      <c r="F45" s="13">
        <v>9256</v>
      </c>
      <c r="G45" s="12">
        <v>29180</v>
      </c>
      <c r="H45" s="13">
        <v>30660</v>
      </c>
      <c r="I45" s="13">
        <v>28410</v>
      </c>
      <c r="J45" s="12">
        <v>59070</v>
      </c>
      <c r="K45" s="13">
        <v>56696</v>
      </c>
      <c r="L45" s="13">
        <v>240499</v>
      </c>
      <c r="M45" s="12">
        <v>297195</v>
      </c>
      <c r="N45" s="13">
        <v>119817</v>
      </c>
      <c r="O45" s="13">
        <v>291654</v>
      </c>
      <c r="P45" s="14">
        <v>411471</v>
      </c>
    </row>
    <row r="46" spans="1:16" x14ac:dyDescent="0.2">
      <c r="A46" s="10" t="s">
        <v>35</v>
      </c>
      <c r="B46" s="13">
        <v>17764</v>
      </c>
      <c r="C46" s="13">
        <v>102545</v>
      </c>
      <c r="D46" s="12">
        <v>120309</v>
      </c>
      <c r="E46" s="13">
        <v>518</v>
      </c>
      <c r="F46" s="13">
        <v>247</v>
      </c>
      <c r="G46" s="12">
        <v>765</v>
      </c>
      <c r="H46" s="13">
        <v>271</v>
      </c>
      <c r="I46" s="13">
        <v>183</v>
      </c>
      <c r="J46" s="12">
        <v>454</v>
      </c>
      <c r="K46" s="13">
        <v>15129</v>
      </c>
      <c r="L46" s="13">
        <v>17202</v>
      </c>
      <c r="M46" s="12">
        <v>32331</v>
      </c>
      <c r="N46" s="13">
        <v>33682</v>
      </c>
      <c r="O46" s="13">
        <v>120177</v>
      </c>
      <c r="P46" s="14">
        <v>153859</v>
      </c>
    </row>
    <row r="47" spans="1:16" x14ac:dyDescent="0.2">
      <c r="A47" s="10" t="s">
        <v>36</v>
      </c>
      <c r="B47" s="13">
        <v>6484</v>
      </c>
      <c r="C47" s="13">
        <v>1976</v>
      </c>
      <c r="D47" s="12">
        <v>8460</v>
      </c>
      <c r="E47" s="13">
        <v>0</v>
      </c>
      <c r="F47" s="13">
        <v>0</v>
      </c>
      <c r="G47" s="12">
        <v>0</v>
      </c>
      <c r="H47" s="13">
        <v>0</v>
      </c>
      <c r="I47" s="13">
        <v>0</v>
      </c>
      <c r="J47" s="12">
        <v>0</v>
      </c>
      <c r="K47" s="13">
        <v>3716</v>
      </c>
      <c r="L47" s="13">
        <v>4494</v>
      </c>
      <c r="M47" s="12">
        <v>8210</v>
      </c>
      <c r="N47" s="13">
        <v>10200</v>
      </c>
      <c r="O47" s="13">
        <v>6470</v>
      </c>
      <c r="P47" s="14">
        <v>16670</v>
      </c>
    </row>
    <row r="48" spans="1:16" x14ac:dyDescent="0.2">
      <c r="A48" s="10" t="s">
        <v>2</v>
      </c>
      <c r="B48" s="13">
        <v>73667</v>
      </c>
      <c r="C48" s="13">
        <v>3276</v>
      </c>
      <c r="D48" s="12">
        <v>76943</v>
      </c>
      <c r="E48" s="13">
        <v>187</v>
      </c>
      <c r="F48" s="13">
        <v>0</v>
      </c>
      <c r="G48" s="12">
        <v>187</v>
      </c>
      <c r="H48" s="13">
        <v>80455</v>
      </c>
      <c r="I48" s="13">
        <v>12275</v>
      </c>
      <c r="J48" s="12">
        <v>92730</v>
      </c>
      <c r="K48" s="13">
        <v>109081</v>
      </c>
      <c r="L48" s="13">
        <v>15788</v>
      </c>
      <c r="M48" s="12">
        <v>124869</v>
      </c>
      <c r="N48" s="13">
        <v>263390</v>
      </c>
      <c r="O48" s="13">
        <v>31339</v>
      </c>
      <c r="P48" s="14">
        <v>294729</v>
      </c>
    </row>
    <row r="49" spans="1:26" x14ac:dyDescent="0.2">
      <c r="A49" s="10" t="s">
        <v>1</v>
      </c>
      <c r="B49" s="13">
        <v>227090</v>
      </c>
      <c r="C49" s="13">
        <v>26850</v>
      </c>
      <c r="D49" s="12">
        <v>253940</v>
      </c>
      <c r="E49" s="13">
        <v>18161</v>
      </c>
      <c r="F49" s="13">
        <v>1324</v>
      </c>
      <c r="G49" s="12">
        <v>19485</v>
      </c>
      <c r="H49" s="13">
        <v>9488</v>
      </c>
      <c r="I49" s="13">
        <v>1326</v>
      </c>
      <c r="J49" s="12">
        <v>10814</v>
      </c>
      <c r="K49" s="13">
        <v>36659</v>
      </c>
      <c r="L49" s="13">
        <v>1756</v>
      </c>
      <c r="M49" s="12">
        <v>38415</v>
      </c>
      <c r="N49" s="13">
        <v>291398</v>
      </c>
      <c r="O49" s="13">
        <v>31256</v>
      </c>
      <c r="P49" s="14">
        <v>322654</v>
      </c>
    </row>
    <row r="50" spans="1:26" x14ac:dyDescent="0.2">
      <c r="A50" s="10" t="s">
        <v>7</v>
      </c>
      <c r="B50" s="13">
        <v>215112</v>
      </c>
      <c r="C50" s="13">
        <v>26512</v>
      </c>
      <c r="D50" s="12">
        <v>241624</v>
      </c>
      <c r="E50" s="13">
        <v>8575</v>
      </c>
      <c r="F50" s="13">
        <v>2071</v>
      </c>
      <c r="G50" s="12">
        <v>10646</v>
      </c>
      <c r="H50" s="13">
        <v>1397</v>
      </c>
      <c r="I50" s="13">
        <v>105</v>
      </c>
      <c r="J50" s="12">
        <v>1502</v>
      </c>
      <c r="K50" s="13">
        <v>3433</v>
      </c>
      <c r="L50" s="13">
        <v>437</v>
      </c>
      <c r="M50" s="12">
        <v>3870</v>
      </c>
      <c r="N50" s="13">
        <v>228517</v>
      </c>
      <c r="O50" s="13">
        <v>29125</v>
      </c>
      <c r="P50" s="14">
        <v>257642</v>
      </c>
    </row>
    <row r="51" spans="1:26" x14ac:dyDescent="0.2">
      <c r="A51" s="10" t="s">
        <v>38</v>
      </c>
      <c r="B51" s="13">
        <v>655575</v>
      </c>
      <c r="C51" s="13">
        <v>49089</v>
      </c>
      <c r="D51" s="12">
        <v>704664</v>
      </c>
      <c r="E51" s="13">
        <v>8905</v>
      </c>
      <c r="F51" s="13">
        <v>840</v>
      </c>
      <c r="G51" s="12">
        <v>9745</v>
      </c>
      <c r="H51" s="13">
        <v>436</v>
      </c>
      <c r="I51" s="13">
        <v>32</v>
      </c>
      <c r="J51" s="12">
        <v>468</v>
      </c>
      <c r="K51" s="13">
        <v>31494</v>
      </c>
      <c r="L51" s="13">
        <v>7387</v>
      </c>
      <c r="M51" s="12">
        <v>38881</v>
      </c>
      <c r="N51" s="13">
        <v>696410</v>
      </c>
      <c r="O51" s="13">
        <v>57348</v>
      </c>
      <c r="P51" s="14">
        <v>753758</v>
      </c>
    </row>
    <row r="52" spans="1:26" ht="13.5" thickBot="1" x14ac:dyDescent="0.25">
      <c r="A52" s="10" t="s">
        <v>37</v>
      </c>
      <c r="B52" s="15">
        <v>221448</v>
      </c>
      <c r="C52" s="15">
        <v>82599</v>
      </c>
      <c r="D52" s="12">
        <v>304047</v>
      </c>
      <c r="E52" s="15">
        <v>14915</v>
      </c>
      <c r="F52" s="15">
        <v>1592</v>
      </c>
      <c r="G52" s="12">
        <v>16507</v>
      </c>
      <c r="H52" s="15">
        <v>58616</v>
      </c>
      <c r="I52" s="15">
        <v>37074</v>
      </c>
      <c r="J52" s="12">
        <v>95690</v>
      </c>
      <c r="K52" s="15">
        <v>345569</v>
      </c>
      <c r="L52" s="15">
        <v>61982</v>
      </c>
      <c r="M52" s="12">
        <v>407551</v>
      </c>
      <c r="N52" s="15">
        <v>640548</v>
      </c>
      <c r="O52" s="15">
        <v>183247</v>
      </c>
      <c r="P52" s="16">
        <v>823795</v>
      </c>
    </row>
    <row r="53" spans="1:26" ht="13.5" thickBot="1" x14ac:dyDescent="0.25">
      <c r="A53" s="17" t="s">
        <v>39</v>
      </c>
      <c r="B53" s="18">
        <v>2538262</v>
      </c>
      <c r="C53" s="19">
        <v>1899875</v>
      </c>
      <c r="D53" s="20">
        <v>4438137</v>
      </c>
      <c r="E53" s="18">
        <v>361080</v>
      </c>
      <c r="F53" s="19">
        <v>168070</v>
      </c>
      <c r="G53" s="20">
        <v>529150</v>
      </c>
      <c r="H53" s="18">
        <v>539241</v>
      </c>
      <c r="I53" s="19">
        <v>494119</v>
      </c>
      <c r="J53" s="20">
        <v>1033360</v>
      </c>
      <c r="K53" s="18">
        <v>2273955</v>
      </c>
      <c r="L53" s="19">
        <v>3073046</v>
      </c>
      <c r="M53" s="20">
        <v>5347001</v>
      </c>
      <c r="N53" s="18">
        <v>5712538</v>
      </c>
      <c r="O53" s="19">
        <v>5635110</v>
      </c>
      <c r="P53" s="20">
        <v>11347648</v>
      </c>
    </row>
    <row r="54" spans="1:26" x14ac:dyDescent="0.2">
      <c r="A54" s="5" t="s">
        <v>70</v>
      </c>
    </row>
    <row r="55" spans="1:26" x14ac:dyDescent="0.2">
      <c r="A55" s="5"/>
    </row>
    <row r="56" spans="1:26" x14ac:dyDescent="0.2">
      <c r="A56" s="5"/>
    </row>
    <row r="57" spans="1:26" ht="12.75" customHeight="1" x14ac:dyDescent="0.2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</row>
    <row r="58" spans="1:26" ht="13.5" thickBot="1" x14ac:dyDescent="0.25"/>
    <row r="59" spans="1:26" ht="42" customHeight="1" thickBot="1" x14ac:dyDescent="0.25">
      <c r="A59" s="150" t="s">
        <v>103</v>
      </c>
      <c r="B59" s="151"/>
      <c r="C59" s="151"/>
      <c r="D59" s="151"/>
      <c r="E59" s="151"/>
      <c r="F59" s="151"/>
      <c r="G59" s="151"/>
      <c r="H59" s="151"/>
      <c r="I59" s="152"/>
      <c r="J59" s="152"/>
      <c r="K59" s="152"/>
      <c r="L59" s="152"/>
      <c r="M59" s="152"/>
      <c r="N59" s="152"/>
      <c r="O59" s="152"/>
      <c r="P59" s="170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thickBot="1" x14ac:dyDescent="0.3">
      <c r="A60" s="2"/>
      <c r="B60" s="2"/>
      <c r="C60" s="2"/>
      <c r="D60" s="2"/>
      <c r="E60" s="2"/>
      <c r="F60" s="2"/>
      <c r="G60" s="2"/>
      <c r="H60" s="2"/>
      <c r="I60" s="3"/>
      <c r="J60" s="3"/>
      <c r="K60" s="3"/>
      <c r="L60" s="3"/>
      <c r="M60" s="3"/>
      <c r="N60" s="3"/>
      <c r="O60" s="3"/>
      <c r="P60" s="3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7.75" customHeight="1" x14ac:dyDescent="0.2">
      <c r="A61" s="131" t="s">
        <v>21</v>
      </c>
      <c r="B61" s="134" t="s">
        <v>26</v>
      </c>
      <c r="C61" s="135"/>
      <c r="D61" s="147"/>
      <c r="E61" s="134" t="s">
        <v>27</v>
      </c>
      <c r="F61" s="135"/>
      <c r="G61" s="147"/>
      <c r="H61" s="134" t="s">
        <v>28</v>
      </c>
      <c r="I61" s="135"/>
      <c r="J61" s="147"/>
      <c r="K61" s="134" t="s">
        <v>29</v>
      </c>
      <c r="L61" s="135"/>
      <c r="M61" s="147"/>
      <c r="N61" s="134" t="s">
        <v>30</v>
      </c>
      <c r="O61" s="135"/>
      <c r="P61" s="147"/>
    </row>
    <row r="62" spans="1:26" x14ac:dyDescent="0.2">
      <c r="A62" s="132"/>
      <c r="B62" s="136"/>
      <c r="C62" s="137"/>
      <c r="D62" s="148"/>
      <c r="E62" s="136"/>
      <c r="F62" s="137"/>
      <c r="G62" s="148"/>
      <c r="H62" s="136"/>
      <c r="I62" s="137"/>
      <c r="J62" s="148"/>
      <c r="K62" s="136"/>
      <c r="L62" s="137"/>
      <c r="M62" s="148"/>
      <c r="N62" s="136"/>
      <c r="O62" s="137"/>
      <c r="P62" s="148"/>
    </row>
    <row r="63" spans="1:26" ht="13.5" thickBot="1" x14ac:dyDescent="0.25">
      <c r="A63" s="133"/>
      <c r="B63" s="8" t="s">
        <v>31</v>
      </c>
      <c r="C63" s="9" t="s">
        <v>23</v>
      </c>
      <c r="D63" s="7" t="s">
        <v>32</v>
      </c>
      <c r="E63" s="8" t="s">
        <v>31</v>
      </c>
      <c r="F63" s="9" t="s">
        <v>23</v>
      </c>
      <c r="G63" s="7" t="s">
        <v>32</v>
      </c>
      <c r="H63" s="8" t="s">
        <v>31</v>
      </c>
      <c r="I63" s="9" t="s">
        <v>23</v>
      </c>
      <c r="J63" s="7" t="s">
        <v>32</v>
      </c>
      <c r="K63" s="8" t="s">
        <v>31</v>
      </c>
      <c r="L63" s="9" t="s">
        <v>23</v>
      </c>
      <c r="M63" s="7" t="s">
        <v>32</v>
      </c>
      <c r="N63" s="8" t="s">
        <v>31</v>
      </c>
      <c r="O63" s="9" t="s">
        <v>23</v>
      </c>
      <c r="P63" s="7" t="s">
        <v>32</v>
      </c>
    </row>
    <row r="64" spans="1:26" x14ac:dyDescent="0.2">
      <c r="A64" s="10" t="s">
        <v>11</v>
      </c>
      <c r="B64" s="11">
        <v>2010</v>
      </c>
      <c r="C64" s="11">
        <v>3120</v>
      </c>
      <c r="D64" s="12">
        <v>5130</v>
      </c>
      <c r="E64" s="11">
        <v>1068</v>
      </c>
      <c r="F64" s="11">
        <v>912</v>
      </c>
      <c r="G64" s="12">
        <v>1980</v>
      </c>
      <c r="H64" s="11">
        <v>634</v>
      </c>
      <c r="I64" s="11">
        <v>404</v>
      </c>
      <c r="J64" s="12">
        <v>1038</v>
      </c>
      <c r="K64" s="11">
        <v>1492</v>
      </c>
      <c r="L64" s="11">
        <v>5027</v>
      </c>
      <c r="M64" s="12">
        <v>6519</v>
      </c>
      <c r="N64" s="11">
        <v>5204</v>
      </c>
      <c r="O64" s="11">
        <v>9463</v>
      </c>
      <c r="P64" s="12">
        <v>14667</v>
      </c>
    </row>
    <row r="65" spans="1:16" x14ac:dyDescent="0.2">
      <c r="A65" s="10" t="s">
        <v>10</v>
      </c>
      <c r="B65" s="13">
        <v>2683</v>
      </c>
      <c r="C65" s="13">
        <v>332</v>
      </c>
      <c r="D65" s="12">
        <v>3015</v>
      </c>
      <c r="E65" s="13">
        <v>446</v>
      </c>
      <c r="F65" s="13">
        <v>154</v>
      </c>
      <c r="G65" s="12">
        <v>600</v>
      </c>
      <c r="H65" s="13">
        <v>450</v>
      </c>
      <c r="I65" s="13">
        <v>113</v>
      </c>
      <c r="J65" s="12">
        <v>563</v>
      </c>
      <c r="K65" s="13">
        <v>1616</v>
      </c>
      <c r="L65" s="13">
        <v>217</v>
      </c>
      <c r="M65" s="12">
        <v>1833</v>
      </c>
      <c r="N65" s="13">
        <v>5195</v>
      </c>
      <c r="O65" s="13">
        <v>816</v>
      </c>
      <c r="P65" s="14">
        <v>6011</v>
      </c>
    </row>
    <row r="66" spans="1:16" x14ac:dyDescent="0.2">
      <c r="A66" s="10" t="s">
        <v>13</v>
      </c>
      <c r="B66" s="13">
        <v>122</v>
      </c>
      <c r="C66" s="13">
        <v>56</v>
      </c>
      <c r="D66" s="12">
        <v>178</v>
      </c>
      <c r="E66" s="13">
        <v>0</v>
      </c>
      <c r="F66" s="13">
        <v>0</v>
      </c>
      <c r="G66" s="12">
        <v>0</v>
      </c>
      <c r="H66" s="13">
        <v>0</v>
      </c>
      <c r="I66" s="13">
        <v>0</v>
      </c>
      <c r="J66" s="12">
        <v>0</v>
      </c>
      <c r="K66" s="13">
        <v>308</v>
      </c>
      <c r="L66" s="13">
        <v>39</v>
      </c>
      <c r="M66" s="12">
        <v>347</v>
      </c>
      <c r="N66" s="13">
        <v>430</v>
      </c>
      <c r="O66" s="13">
        <v>95</v>
      </c>
      <c r="P66" s="14">
        <v>525</v>
      </c>
    </row>
    <row r="67" spans="1:16" x14ac:dyDescent="0.2">
      <c r="A67" s="10" t="s">
        <v>16</v>
      </c>
      <c r="B67" s="13">
        <v>519</v>
      </c>
      <c r="C67" s="13">
        <v>264</v>
      </c>
      <c r="D67" s="12">
        <v>783</v>
      </c>
      <c r="E67" s="13">
        <v>1314</v>
      </c>
      <c r="F67" s="13">
        <v>621</v>
      </c>
      <c r="G67" s="12">
        <v>1935</v>
      </c>
      <c r="H67" s="13">
        <v>5</v>
      </c>
      <c r="I67" s="13">
        <v>3</v>
      </c>
      <c r="J67" s="12">
        <v>8</v>
      </c>
      <c r="K67" s="13">
        <v>86</v>
      </c>
      <c r="L67" s="13">
        <v>29</v>
      </c>
      <c r="M67" s="12">
        <v>115</v>
      </c>
      <c r="N67" s="13">
        <v>1924</v>
      </c>
      <c r="O67" s="13">
        <v>917</v>
      </c>
      <c r="P67" s="14">
        <v>2841</v>
      </c>
    </row>
    <row r="68" spans="1:16" x14ac:dyDescent="0.2">
      <c r="A68" s="10" t="s">
        <v>15</v>
      </c>
      <c r="B68" s="13">
        <v>3149</v>
      </c>
      <c r="C68" s="13">
        <v>3304</v>
      </c>
      <c r="D68" s="12">
        <v>6453</v>
      </c>
      <c r="E68" s="13">
        <v>2</v>
      </c>
      <c r="F68" s="13">
        <v>6</v>
      </c>
      <c r="G68" s="12">
        <v>8</v>
      </c>
      <c r="H68" s="13">
        <v>74</v>
      </c>
      <c r="I68" s="13">
        <v>1</v>
      </c>
      <c r="J68" s="12">
        <v>75</v>
      </c>
      <c r="K68" s="13">
        <v>517</v>
      </c>
      <c r="L68" s="13">
        <v>480</v>
      </c>
      <c r="M68" s="12">
        <v>997</v>
      </c>
      <c r="N68" s="13">
        <v>3742</v>
      </c>
      <c r="O68" s="13">
        <v>3791</v>
      </c>
      <c r="P68" s="14">
        <v>7533</v>
      </c>
    </row>
    <row r="69" spans="1:16" x14ac:dyDescent="0.2">
      <c r="A69" s="10" t="s">
        <v>14</v>
      </c>
      <c r="B69" s="13">
        <v>0</v>
      </c>
      <c r="C69" s="13">
        <v>0</v>
      </c>
      <c r="D69" s="12">
        <v>0</v>
      </c>
      <c r="E69" s="13">
        <v>22</v>
      </c>
      <c r="F69" s="13">
        <v>72</v>
      </c>
      <c r="G69" s="12">
        <v>94</v>
      </c>
      <c r="H69" s="13">
        <v>25</v>
      </c>
      <c r="I69" s="13">
        <v>3</v>
      </c>
      <c r="J69" s="12">
        <v>28</v>
      </c>
      <c r="K69" s="13">
        <v>0</v>
      </c>
      <c r="L69" s="13">
        <v>0</v>
      </c>
      <c r="M69" s="12">
        <v>0</v>
      </c>
      <c r="N69" s="13">
        <v>47</v>
      </c>
      <c r="O69" s="13">
        <v>75</v>
      </c>
      <c r="P69" s="14">
        <v>122</v>
      </c>
    </row>
    <row r="70" spans="1:16" x14ac:dyDescent="0.2">
      <c r="A70" s="10" t="s">
        <v>5</v>
      </c>
      <c r="B70" s="13">
        <v>2084</v>
      </c>
      <c r="C70" s="13">
        <v>117</v>
      </c>
      <c r="D70" s="12">
        <v>2201</v>
      </c>
      <c r="E70" s="13">
        <v>2862</v>
      </c>
      <c r="F70" s="13">
        <v>425</v>
      </c>
      <c r="G70" s="12">
        <v>3287</v>
      </c>
      <c r="H70" s="13">
        <v>678</v>
      </c>
      <c r="I70" s="13">
        <v>145</v>
      </c>
      <c r="J70" s="12">
        <v>823</v>
      </c>
      <c r="K70" s="13">
        <v>1718</v>
      </c>
      <c r="L70" s="13">
        <v>527</v>
      </c>
      <c r="M70" s="12">
        <v>2245</v>
      </c>
      <c r="N70" s="13">
        <v>7342</v>
      </c>
      <c r="O70" s="13">
        <v>1214</v>
      </c>
      <c r="P70" s="14">
        <v>8556</v>
      </c>
    </row>
    <row r="71" spans="1:16" x14ac:dyDescent="0.2">
      <c r="A71" s="10" t="s">
        <v>33</v>
      </c>
      <c r="B71" s="13">
        <v>27033</v>
      </c>
      <c r="C71" s="13">
        <v>2222</v>
      </c>
      <c r="D71" s="12">
        <v>29255</v>
      </c>
      <c r="E71" s="13">
        <v>2867</v>
      </c>
      <c r="F71" s="13">
        <v>682</v>
      </c>
      <c r="G71" s="12">
        <v>3549</v>
      </c>
      <c r="H71" s="13">
        <v>170</v>
      </c>
      <c r="I71" s="13">
        <v>440</v>
      </c>
      <c r="J71" s="12">
        <v>610</v>
      </c>
      <c r="K71" s="13">
        <v>8769</v>
      </c>
      <c r="L71" s="13">
        <v>756</v>
      </c>
      <c r="M71" s="12">
        <v>9525</v>
      </c>
      <c r="N71" s="13">
        <v>38839</v>
      </c>
      <c r="O71" s="13">
        <v>4100</v>
      </c>
      <c r="P71" s="14">
        <v>42939</v>
      </c>
    </row>
    <row r="72" spans="1:16" x14ac:dyDescent="0.2">
      <c r="A72" s="10" t="s">
        <v>34</v>
      </c>
      <c r="B72" s="13">
        <v>29584</v>
      </c>
      <c r="C72" s="13">
        <v>11573</v>
      </c>
      <c r="D72" s="12">
        <v>41157</v>
      </c>
      <c r="E72" s="13">
        <v>140</v>
      </c>
      <c r="F72" s="13">
        <v>55</v>
      </c>
      <c r="G72" s="12">
        <v>195</v>
      </c>
      <c r="H72" s="13">
        <v>7922</v>
      </c>
      <c r="I72" s="13">
        <v>10912</v>
      </c>
      <c r="J72" s="12">
        <v>18834</v>
      </c>
      <c r="K72" s="13">
        <v>52708</v>
      </c>
      <c r="L72" s="13">
        <v>6872</v>
      </c>
      <c r="M72" s="12">
        <v>59580</v>
      </c>
      <c r="N72" s="13">
        <v>90354</v>
      </c>
      <c r="O72" s="13">
        <v>29412</v>
      </c>
      <c r="P72" s="14">
        <v>119766</v>
      </c>
    </row>
    <row r="73" spans="1:16" x14ac:dyDescent="0.2">
      <c r="A73" s="10" t="s">
        <v>4</v>
      </c>
      <c r="B73" s="13">
        <v>30</v>
      </c>
      <c r="C73" s="13">
        <v>541</v>
      </c>
      <c r="D73" s="12">
        <v>571</v>
      </c>
      <c r="E73" s="13">
        <v>1662</v>
      </c>
      <c r="F73" s="13">
        <v>522</v>
      </c>
      <c r="G73" s="12">
        <v>2184</v>
      </c>
      <c r="H73" s="13">
        <v>147</v>
      </c>
      <c r="I73" s="13">
        <v>6</v>
      </c>
      <c r="J73" s="12">
        <v>153</v>
      </c>
      <c r="K73" s="13">
        <v>2568</v>
      </c>
      <c r="L73" s="13">
        <v>1217</v>
      </c>
      <c r="M73" s="12">
        <v>3785</v>
      </c>
      <c r="N73" s="13">
        <v>4407</v>
      </c>
      <c r="O73" s="13">
        <v>2286</v>
      </c>
      <c r="P73" s="14">
        <v>6693</v>
      </c>
    </row>
    <row r="74" spans="1:16" x14ac:dyDescent="0.2">
      <c r="A74" s="10" t="s">
        <v>35</v>
      </c>
      <c r="B74" s="13">
        <v>6517</v>
      </c>
      <c r="C74" s="13">
        <v>18844</v>
      </c>
      <c r="D74" s="12">
        <v>25361</v>
      </c>
      <c r="E74" s="13">
        <v>153</v>
      </c>
      <c r="F74" s="13">
        <v>90</v>
      </c>
      <c r="G74" s="12">
        <v>243</v>
      </c>
      <c r="H74" s="13">
        <v>307</v>
      </c>
      <c r="I74" s="13">
        <v>142</v>
      </c>
      <c r="J74" s="12">
        <v>449</v>
      </c>
      <c r="K74" s="13">
        <v>2323</v>
      </c>
      <c r="L74" s="13">
        <v>944</v>
      </c>
      <c r="M74" s="12">
        <v>3267</v>
      </c>
      <c r="N74" s="13">
        <v>9300</v>
      </c>
      <c r="O74" s="13">
        <v>20020</v>
      </c>
      <c r="P74" s="14">
        <v>29320</v>
      </c>
    </row>
    <row r="75" spans="1:16" x14ac:dyDescent="0.2">
      <c r="A75" s="10" t="s">
        <v>36</v>
      </c>
      <c r="B75" s="13">
        <v>2199</v>
      </c>
      <c r="C75" s="13">
        <v>248</v>
      </c>
      <c r="D75" s="12">
        <v>2447</v>
      </c>
      <c r="E75" s="13">
        <v>11</v>
      </c>
      <c r="F75" s="13">
        <v>0</v>
      </c>
      <c r="G75" s="12">
        <v>11</v>
      </c>
      <c r="H75" s="13">
        <v>0</v>
      </c>
      <c r="I75" s="13">
        <v>0</v>
      </c>
      <c r="J75" s="12">
        <v>0</v>
      </c>
      <c r="K75" s="13">
        <v>370</v>
      </c>
      <c r="L75" s="13">
        <v>312</v>
      </c>
      <c r="M75" s="12">
        <v>682</v>
      </c>
      <c r="N75" s="13">
        <v>2580</v>
      </c>
      <c r="O75" s="13">
        <v>560</v>
      </c>
      <c r="P75" s="14">
        <v>3140</v>
      </c>
    </row>
    <row r="76" spans="1:16" x14ac:dyDescent="0.2">
      <c r="A76" s="10" t="s">
        <v>2</v>
      </c>
      <c r="B76" s="13">
        <v>1357</v>
      </c>
      <c r="C76" s="13">
        <v>70</v>
      </c>
      <c r="D76" s="12">
        <v>1427</v>
      </c>
      <c r="E76" s="13">
        <v>0</v>
      </c>
      <c r="F76" s="13">
        <v>0</v>
      </c>
      <c r="G76" s="12">
        <v>0</v>
      </c>
      <c r="H76" s="13">
        <v>72</v>
      </c>
      <c r="I76" s="13">
        <v>36</v>
      </c>
      <c r="J76" s="12">
        <v>108</v>
      </c>
      <c r="K76" s="13">
        <v>606</v>
      </c>
      <c r="L76" s="13">
        <v>102</v>
      </c>
      <c r="M76" s="12">
        <v>708</v>
      </c>
      <c r="N76" s="13">
        <v>2035</v>
      </c>
      <c r="O76" s="13">
        <v>208</v>
      </c>
      <c r="P76" s="14">
        <v>2243</v>
      </c>
    </row>
    <row r="77" spans="1:16" x14ac:dyDescent="0.2">
      <c r="A77" s="10" t="s">
        <v>1</v>
      </c>
      <c r="B77" s="13">
        <v>19680</v>
      </c>
      <c r="C77" s="13">
        <v>304</v>
      </c>
      <c r="D77" s="12">
        <v>19984</v>
      </c>
      <c r="E77" s="13">
        <v>0</v>
      </c>
      <c r="F77" s="13">
        <v>0</v>
      </c>
      <c r="G77" s="12">
        <v>0</v>
      </c>
      <c r="H77" s="13">
        <v>5</v>
      </c>
      <c r="I77" s="13">
        <v>0</v>
      </c>
      <c r="J77" s="12">
        <v>5</v>
      </c>
      <c r="K77" s="13">
        <v>509</v>
      </c>
      <c r="L77" s="13">
        <v>32</v>
      </c>
      <c r="M77" s="12">
        <v>541</v>
      </c>
      <c r="N77" s="13">
        <v>20194</v>
      </c>
      <c r="O77" s="13">
        <v>336</v>
      </c>
      <c r="P77" s="14">
        <v>20530</v>
      </c>
    </row>
    <row r="78" spans="1:16" x14ac:dyDescent="0.2">
      <c r="A78" s="10" t="s">
        <v>7</v>
      </c>
      <c r="B78" s="13">
        <v>18329</v>
      </c>
      <c r="C78" s="13">
        <v>7944</v>
      </c>
      <c r="D78" s="12">
        <v>26273</v>
      </c>
      <c r="E78" s="13">
        <v>6</v>
      </c>
      <c r="F78" s="13">
        <v>0</v>
      </c>
      <c r="G78" s="12">
        <v>6</v>
      </c>
      <c r="H78" s="13">
        <v>192</v>
      </c>
      <c r="I78" s="13">
        <v>0</v>
      </c>
      <c r="J78" s="12">
        <v>192</v>
      </c>
      <c r="K78" s="13">
        <v>4</v>
      </c>
      <c r="L78" s="13">
        <v>82</v>
      </c>
      <c r="M78" s="12">
        <v>86</v>
      </c>
      <c r="N78" s="13">
        <v>18531</v>
      </c>
      <c r="O78" s="13">
        <v>8026</v>
      </c>
      <c r="P78" s="14">
        <v>26557</v>
      </c>
    </row>
    <row r="79" spans="1:16" x14ac:dyDescent="0.2">
      <c r="A79" s="10" t="s">
        <v>38</v>
      </c>
      <c r="B79" s="13">
        <v>12403</v>
      </c>
      <c r="C79" s="13">
        <v>726</v>
      </c>
      <c r="D79" s="12">
        <v>13129</v>
      </c>
      <c r="E79" s="13">
        <v>0</v>
      </c>
      <c r="F79" s="13">
        <v>0</v>
      </c>
      <c r="G79" s="12">
        <v>0</v>
      </c>
      <c r="H79" s="13">
        <v>0</v>
      </c>
      <c r="I79" s="13">
        <v>0</v>
      </c>
      <c r="J79" s="12">
        <v>0</v>
      </c>
      <c r="K79" s="13">
        <v>1267</v>
      </c>
      <c r="L79" s="13">
        <v>19</v>
      </c>
      <c r="M79" s="12">
        <v>1286</v>
      </c>
      <c r="N79" s="13">
        <v>13670</v>
      </c>
      <c r="O79" s="13">
        <v>745</v>
      </c>
      <c r="P79" s="14">
        <v>14415</v>
      </c>
    </row>
    <row r="80" spans="1:16" ht="13.5" thickBot="1" x14ac:dyDescent="0.25">
      <c r="A80" s="10" t="s">
        <v>37</v>
      </c>
      <c r="B80" s="15">
        <v>6726</v>
      </c>
      <c r="C80" s="15">
        <v>1286</v>
      </c>
      <c r="D80" s="12">
        <v>8012</v>
      </c>
      <c r="E80" s="15">
        <v>439</v>
      </c>
      <c r="F80" s="15">
        <v>9</v>
      </c>
      <c r="G80" s="12">
        <v>448</v>
      </c>
      <c r="H80" s="15">
        <v>460</v>
      </c>
      <c r="I80" s="15">
        <v>262</v>
      </c>
      <c r="J80" s="12">
        <v>722</v>
      </c>
      <c r="K80" s="15">
        <v>3608</v>
      </c>
      <c r="L80" s="15">
        <v>518</v>
      </c>
      <c r="M80" s="12">
        <v>4126</v>
      </c>
      <c r="N80" s="15">
        <v>11233</v>
      </c>
      <c r="O80" s="15">
        <v>2075</v>
      </c>
      <c r="P80" s="16">
        <v>13308</v>
      </c>
    </row>
    <row r="81" spans="1:26" ht="13.5" thickBot="1" x14ac:dyDescent="0.25">
      <c r="A81" s="17" t="s">
        <v>39</v>
      </c>
      <c r="B81" s="18">
        <v>134425</v>
      </c>
      <c r="C81" s="19">
        <v>50951</v>
      </c>
      <c r="D81" s="20">
        <v>185376</v>
      </c>
      <c r="E81" s="18">
        <v>10992</v>
      </c>
      <c r="F81" s="19">
        <v>3548</v>
      </c>
      <c r="G81" s="20">
        <v>14540</v>
      </c>
      <c r="H81" s="18">
        <v>11141</v>
      </c>
      <c r="I81" s="19">
        <v>12467</v>
      </c>
      <c r="J81" s="20">
        <v>23608</v>
      </c>
      <c r="K81" s="18">
        <v>78469</v>
      </c>
      <c r="L81" s="19">
        <v>17173</v>
      </c>
      <c r="M81" s="20">
        <v>95642</v>
      </c>
      <c r="N81" s="18">
        <v>235027</v>
      </c>
      <c r="O81" s="19">
        <v>84139</v>
      </c>
      <c r="P81" s="20">
        <v>319166</v>
      </c>
    </row>
    <row r="82" spans="1:26" x14ac:dyDescent="0.2">
      <c r="A82" s="5" t="s">
        <v>70</v>
      </c>
    </row>
    <row r="86" spans="1:26" ht="13.5" thickBot="1" x14ac:dyDescent="0.25"/>
    <row r="87" spans="1:26" ht="33.75" customHeight="1" thickBot="1" x14ac:dyDescent="0.25">
      <c r="A87" s="150" t="s">
        <v>104</v>
      </c>
      <c r="B87" s="151"/>
      <c r="C87" s="151"/>
      <c r="D87" s="151"/>
      <c r="E87" s="151"/>
      <c r="F87" s="151"/>
      <c r="G87" s="151"/>
      <c r="H87" s="151"/>
      <c r="I87" s="152"/>
      <c r="J87" s="152"/>
      <c r="K87" s="152"/>
      <c r="L87" s="152"/>
      <c r="M87" s="152"/>
      <c r="N87" s="152"/>
      <c r="O87" s="152"/>
      <c r="P87" s="170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thickBot="1" x14ac:dyDescent="0.3">
      <c r="A88" s="2"/>
      <c r="B88" s="2"/>
      <c r="C88" s="2"/>
      <c r="D88" s="2"/>
      <c r="E88" s="2"/>
      <c r="F88" s="2"/>
      <c r="G88" s="2"/>
      <c r="H88" s="2"/>
      <c r="I88" s="3"/>
      <c r="J88" s="3"/>
      <c r="K88" s="3"/>
      <c r="L88" s="3"/>
      <c r="M88" s="3"/>
      <c r="N88" s="3"/>
      <c r="O88" s="3"/>
      <c r="P88" s="3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7.75" customHeight="1" x14ac:dyDescent="0.2">
      <c r="A89" s="131" t="s">
        <v>21</v>
      </c>
      <c r="B89" s="134" t="s">
        <v>26</v>
      </c>
      <c r="C89" s="135"/>
      <c r="D89" s="147"/>
      <c r="E89" s="134" t="s">
        <v>27</v>
      </c>
      <c r="F89" s="135"/>
      <c r="G89" s="147"/>
      <c r="H89" s="134" t="s">
        <v>28</v>
      </c>
      <c r="I89" s="135"/>
      <c r="J89" s="147"/>
      <c r="K89" s="134" t="s">
        <v>29</v>
      </c>
      <c r="L89" s="135"/>
      <c r="M89" s="147"/>
      <c r="N89" s="134" t="s">
        <v>30</v>
      </c>
      <c r="O89" s="135"/>
      <c r="P89" s="147"/>
    </row>
    <row r="90" spans="1:26" x14ac:dyDescent="0.2">
      <c r="A90" s="132"/>
      <c r="B90" s="136"/>
      <c r="C90" s="137"/>
      <c r="D90" s="148"/>
      <c r="E90" s="136"/>
      <c r="F90" s="137"/>
      <c r="G90" s="148"/>
      <c r="H90" s="136"/>
      <c r="I90" s="137"/>
      <c r="J90" s="148"/>
      <c r="K90" s="136"/>
      <c r="L90" s="137"/>
      <c r="M90" s="148"/>
      <c r="N90" s="136"/>
      <c r="O90" s="137"/>
      <c r="P90" s="148"/>
    </row>
    <row r="91" spans="1:26" ht="13.5" thickBot="1" x14ac:dyDescent="0.25">
      <c r="A91" s="133"/>
      <c r="B91" s="8" t="s">
        <v>31</v>
      </c>
      <c r="C91" s="9" t="s">
        <v>23</v>
      </c>
      <c r="D91" s="7" t="s">
        <v>32</v>
      </c>
      <c r="E91" s="8" t="s">
        <v>31</v>
      </c>
      <c r="F91" s="9" t="s">
        <v>23</v>
      </c>
      <c r="G91" s="7" t="s">
        <v>32</v>
      </c>
      <c r="H91" s="8" t="s">
        <v>31</v>
      </c>
      <c r="I91" s="9" t="s">
        <v>23</v>
      </c>
      <c r="J91" s="7" t="s">
        <v>32</v>
      </c>
      <c r="K91" s="8" t="s">
        <v>31</v>
      </c>
      <c r="L91" s="9" t="s">
        <v>23</v>
      </c>
      <c r="M91" s="7" t="s">
        <v>32</v>
      </c>
      <c r="N91" s="8" t="s">
        <v>31</v>
      </c>
      <c r="O91" s="9" t="s">
        <v>23</v>
      </c>
      <c r="P91" s="7" t="s">
        <v>32</v>
      </c>
    </row>
    <row r="92" spans="1:26" x14ac:dyDescent="0.2">
      <c r="A92" s="10" t="s">
        <v>11</v>
      </c>
      <c r="B92" s="11">
        <v>2</v>
      </c>
      <c r="C92" s="11">
        <v>9881</v>
      </c>
      <c r="D92" s="12">
        <v>9883</v>
      </c>
      <c r="E92" s="11">
        <v>0</v>
      </c>
      <c r="F92" s="11">
        <v>0</v>
      </c>
      <c r="G92" s="12">
        <v>0</v>
      </c>
      <c r="H92" s="11">
        <v>18</v>
      </c>
      <c r="I92" s="11">
        <v>1280</v>
      </c>
      <c r="J92" s="12">
        <v>1298</v>
      </c>
      <c r="K92" s="11">
        <v>1359</v>
      </c>
      <c r="L92" s="11">
        <v>9831</v>
      </c>
      <c r="M92" s="12">
        <v>11190</v>
      </c>
      <c r="N92" s="11">
        <v>1379</v>
      </c>
      <c r="O92" s="11">
        <v>20992</v>
      </c>
      <c r="P92" s="12">
        <v>22371</v>
      </c>
    </row>
    <row r="93" spans="1:26" x14ac:dyDescent="0.2">
      <c r="A93" s="10" t="s">
        <v>10</v>
      </c>
      <c r="B93" s="13">
        <v>35520</v>
      </c>
      <c r="C93" s="13">
        <v>2346</v>
      </c>
      <c r="D93" s="12">
        <v>37866</v>
      </c>
      <c r="E93" s="13">
        <v>123</v>
      </c>
      <c r="F93" s="13">
        <v>28</v>
      </c>
      <c r="G93" s="12">
        <v>151</v>
      </c>
      <c r="H93" s="13">
        <v>213</v>
      </c>
      <c r="I93" s="13">
        <v>1308</v>
      </c>
      <c r="J93" s="12">
        <v>1521</v>
      </c>
      <c r="K93" s="13">
        <v>56286</v>
      </c>
      <c r="L93" s="13">
        <v>1388</v>
      </c>
      <c r="M93" s="12">
        <v>57674</v>
      </c>
      <c r="N93" s="13">
        <v>92142</v>
      </c>
      <c r="O93" s="13">
        <v>5070</v>
      </c>
      <c r="P93" s="14">
        <v>97212</v>
      </c>
    </row>
    <row r="94" spans="1:26" x14ac:dyDescent="0.2">
      <c r="A94" s="10" t="s">
        <v>13</v>
      </c>
      <c r="B94" s="13">
        <v>1940</v>
      </c>
      <c r="C94" s="13">
        <v>1320</v>
      </c>
      <c r="D94" s="12">
        <v>3260</v>
      </c>
      <c r="E94" s="13">
        <v>276</v>
      </c>
      <c r="F94" s="13">
        <v>220</v>
      </c>
      <c r="G94" s="12">
        <v>496</v>
      </c>
      <c r="H94" s="13">
        <v>3053</v>
      </c>
      <c r="I94" s="13">
        <v>776</v>
      </c>
      <c r="J94" s="12">
        <v>3829</v>
      </c>
      <c r="K94" s="13">
        <v>6857</v>
      </c>
      <c r="L94" s="13">
        <v>3806</v>
      </c>
      <c r="M94" s="12">
        <v>10663</v>
      </c>
      <c r="N94" s="13">
        <v>12126</v>
      </c>
      <c r="O94" s="13">
        <v>6122</v>
      </c>
      <c r="P94" s="14">
        <v>18248</v>
      </c>
    </row>
    <row r="95" spans="1:26" x14ac:dyDescent="0.2">
      <c r="A95" s="10" t="s">
        <v>16</v>
      </c>
      <c r="B95" s="13">
        <v>0</v>
      </c>
      <c r="C95" s="13">
        <v>0</v>
      </c>
      <c r="D95" s="12">
        <v>0</v>
      </c>
      <c r="E95" s="13">
        <v>0</v>
      </c>
      <c r="F95" s="13">
        <v>0</v>
      </c>
      <c r="G95" s="12">
        <v>0</v>
      </c>
      <c r="H95" s="13">
        <v>2134</v>
      </c>
      <c r="I95" s="13">
        <v>148</v>
      </c>
      <c r="J95" s="12">
        <v>2282</v>
      </c>
      <c r="K95" s="13">
        <v>1793</v>
      </c>
      <c r="L95" s="13">
        <v>582</v>
      </c>
      <c r="M95" s="12">
        <v>2375</v>
      </c>
      <c r="N95" s="13">
        <v>3927</v>
      </c>
      <c r="O95" s="13">
        <v>730</v>
      </c>
      <c r="P95" s="14">
        <v>4657</v>
      </c>
    </row>
    <row r="96" spans="1:26" x14ac:dyDescent="0.2">
      <c r="A96" s="10" t="s">
        <v>15</v>
      </c>
      <c r="B96" s="13">
        <v>0</v>
      </c>
      <c r="C96" s="13">
        <v>0</v>
      </c>
      <c r="D96" s="12">
        <v>0</v>
      </c>
      <c r="E96" s="13">
        <v>0</v>
      </c>
      <c r="F96" s="13">
        <v>0</v>
      </c>
      <c r="G96" s="12">
        <v>0</v>
      </c>
      <c r="H96" s="13">
        <v>0</v>
      </c>
      <c r="I96" s="13">
        <v>0</v>
      </c>
      <c r="J96" s="12">
        <v>0</v>
      </c>
      <c r="K96" s="13">
        <v>0</v>
      </c>
      <c r="L96" s="13">
        <v>0</v>
      </c>
      <c r="M96" s="12">
        <v>0</v>
      </c>
      <c r="N96" s="13">
        <v>0</v>
      </c>
      <c r="O96" s="13">
        <v>0</v>
      </c>
      <c r="P96" s="14">
        <v>0</v>
      </c>
    </row>
    <row r="97" spans="1:16" x14ac:dyDescent="0.2">
      <c r="A97" s="10" t="s">
        <v>14</v>
      </c>
      <c r="B97" s="13">
        <v>28</v>
      </c>
      <c r="C97" s="13">
        <v>15</v>
      </c>
      <c r="D97" s="12">
        <v>43</v>
      </c>
      <c r="E97" s="13">
        <v>840</v>
      </c>
      <c r="F97" s="13">
        <v>38</v>
      </c>
      <c r="G97" s="12">
        <v>878</v>
      </c>
      <c r="H97" s="13">
        <v>18</v>
      </c>
      <c r="I97" s="13">
        <v>3</v>
      </c>
      <c r="J97" s="12">
        <v>21</v>
      </c>
      <c r="K97" s="13">
        <v>2811</v>
      </c>
      <c r="L97" s="13">
        <v>3988</v>
      </c>
      <c r="M97" s="12">
        <v>6799</v>
      </c>
      <c r="N97" s="13">
        <v>3697</v>
      </c>
      <c r="O97" s="13">
        <v>4044</v>
      </c>
      <c r="P97" s="14">
        <v>7741</v>
      </c>
    </row>
    <row r="98" spans="1:16" x14ac:dyDescent="0.2">
      <c r="A98" s="10" t="s">
        <v>5</v>
      </c>
      <c r="B98" s="13">
        <v>1340</v>
      </c>
      <c r="C98" s="13">
        <v>456</v>
      </c>
      <c r="D98" s="12">
        <v>1796</v>
      </c>
      <c r="E98" s="13">
        <v>302</v>
      </c>
      <c r="F98" s="13">
        <v>163</v>
      </c>
      <c r="G98" s="12">
        <v>465</v>
      </c>
      <c r="H98" s="13">
        <v>748</v>
      </c>
      <c r="I98" s="13">
        <v>2380</v>
      </c>
      <c r="J98" s="12">
        <v>3128</v>
      </c>
      <c r="K98" s="13">
        <v>7653</v>
      </c>
      <c r="L98" s="13">
        <v>30274</v>
      </c>
      <c r="M98" s="12">
        <v>37927</v>
      </c>
      <c r="N98" s="13">
        <v>10043</v>
      </c>
      <c r="O98" s="13">
        <v>33273</v>
      </c>
      <c r="P98" s="14">
        <v>43316</v>
      </c>
    </row>
    <row r="99" spans="1:16" x14ac:dyDescent="0.2">
      <c r="A99" s="10" t="s">
        <v>33</v>
      </c>
      <c r="B99" s="13">
        <v>89</v>
      </c>
      <c r="C99" s="13">
        <v>33</v>
      </c>
      <c r="D99" s="12">
        <v>122</v>
      </c>
      <c r="E99" s="13">
        <v>56</v>
      </c>
      <c r="F99" s="13">
        <v>12</v>
      </c>
      <c r="G99" s="12">
        <v>68</v>
      </c>
      <c r="H99" s="13">
        <v>2301</v>
      </c>
      <c r="I99" s="13">
        <v>244</v>
      </c>
      <c r="J99" s="12">
        <v>2545</v>
      </c>
      <c r="K99" s="13">
        <v>7881</v>
      </c>
      <c r="L99" s="13">
        <v>1065</v>
      </c>
      <c r="M99" s="12">
        <v>8946</v>
      </c>
      <c r="N99" s="13">
        <v>10327</v>
      </c>
      <c r="O99" s="13">
        <v>1354</v>
      </c>
      <c r="P99" s="14">
        <v>11681</v>
      </c>
    </row>
    <row r="100" spans="1:16" x14ac:dyDescent="0.2">
      <c r="A100" s="10" t="s">
        <v>34</v>
      </c>
      <c r="B100" s="13">
        <v>40597</v>
      </c>
      <c r="C100" s="13">
        <v>136517</v>
      </c>
      <c r="D100" s="12">
        <v>177114</v>
      </c>
      <c r="E100" s="13">
        <v>69</v>
      </c>
      <c r="F100" s="13">
        <v>42</v>
      </c>
      <c r="G100" s="12">
        <v>111</v>
      </c>
      <c r="H100" s="13">
        <v>4639</v>
      </c>
      <c r="I100" s="13">
        <v>1548</v>
      </c>
      <c r="J100" s="12">
        <v>6187</v>
      </c>
      <c r="K100" s="13">
        <v>50345</v>
      </c>
      <c r="L100" s="13">
        <v>34410</v>
      </c>
      <c r="M100" s="12">
        <v>84755</v>
      </c>
      <c r="N100" s="13">
        <v>95650</v>
      </c>
      <c r="O100" s="13">
        <v>172517</v>
      </c>
      <c r="P100" s="14">
        <v>268167</v>
      </c>
    </row>
    <row r="101" spans="1:16" x14ac:dyDescent="0.2">
      <c r="A101" s="10" t="s">
        <v>4</v>
      </c>
      <c r="B101" s="13">
        <v>1016</v>
      </c>
      <c r="C101" s="13">
        <v>770</v>
      </c>
      <c r="D101" s="12">
        <v>1786</v>
      </c>
      <c r="E101" s="13">
        <v>149</v>
      </c>
      <c r="F101" s="13">
        <v>5</v>
      </c>
      <c r="G101" s="12">
        <v>154</v>
      </c>
      <c r="H101" s="13">
        <v>344</v>
      </c>
      <c r="I101" s="13">
        <v>2813</v>
      </c>
      <c r="J101" s="12">
        <v>3157</v>
      </c>
      <c r="K101" s="13">
        <v>2085</v>
      </c>
      <c r="L101" s="13">
        <v>9774</v>
      </c>
      <c r="M101" s="12">
        <v>11859</v>
      </c>
      <c r="N101" s="13">
        <v>3594</v>
      </c>
      <c r="O101" s="13">
        <v>13362</v>
      </c>
      <c r="P101" s="14">
        <v>16956</v>
      </c>
    </row>
    <row r="102" spans="1:16" x14ac:dyDescent="0.2">
      <c r="A102" s="10" t="s">
        <v>35</v>
      </c>
      <c r="B102" s="13">
        <v>1907</v>
      </c>
      <c r="C102" s="13">
        <v>2352</v>
      </c>
      <c r="D102" s="12">
        <v>4259</v>
      </c>
      <c r="E102" s="13">
        <v>0</v>
      </c>
      <c r="F102" s="13">
        <v>0</v>
      </c>
      <c r="G102" s="12">
        <v>0</v>
      </c>
      <c r="H102" s="13">
        <v>10951</v>
      </c>
      <c r="I102" s="13">
        <v>5865</v>
      </c>
      <c r="J102" s="12">
        <v>16816</v>
      </c>
      <c r="K102" s="13">
        <v>72857</v>
      </c>
      <c r="L102" s="13">
        <v>64053</v>
      </c>
      <c r="M102" s="12">
        <v>136910</v>
      </c>
      <c r="N102" s="13">
        <v>85715</v>
      </c>
      <c r="O102" s="13">
        <v>72270</v>
      </c>
      <c r="P102" s="14">
        <v>157985</v>
      </c>
    </row>
    <row r="103" spans="1:16" x14ac:dyDescent="0.2">
      <c r="A103" s="10" t="s">
        <v>36</v>
      </c>
      <c r="B103" s="13">
        <v>228</v>
      </c>
      <c r="C103" s="13">
        <v>0</v>
      </c>
      <c r="D103" s="12">
        <v>228</v>
      </c>
      <c r="E103" s="13">
        <v>0</v>
      </c>
      <c r="F103" s="13">
        <v>0</v>
      </c>
      <c r="G103" s="12">
        <v>0</v>
      </c>
      <c r="H103" s="13">
        <v>0</v>
      </c>
      <c r="I103" s="13">
        <v>0</v>
      </c>
      <c r="J103" s="12">
        <v>0</v>
      </c>
      <c r="K103" s="13">
        <v>0</v>
      </c>
      <c r="L103" s="13">
        <v>0</v>
      </c>
      <c r="M103" s="12">
        <v>0</v>
      </c>
      <c r="N103" s="13">
        <v>228</v>
      </c>
      <c r="O103" s="13">
        <v>0</v>
      </c>
      <c r="P103" s="14">
        <v>228</v>
      </c>
    </row>
    <row r="104" spans="1:16" x14ac:dyDescent="0.2">
      <c r="A104" s="10" t="s">
        <v>2</v>
      </c>
      <c r="B104" s="13">
        <v>1273</v>
      </c>
      <c r="C104" s="13">
        <v>334</v>
      </c>
      <c r="D104" s="12">
        <v>1607</v>
      </c>
      <c r="E104" s="13">
        <v>0</v>
      </c>
      <c r="F104" s="13">
        <v>25</v>
      </c>
      <c r="G104" s="12">
        <v>25</v>
      </c>
      <c r="H104" s="13">
        <v>182</v>
      </c>
      <c r="I104" s="13">
        <v>27</v>
      </c>
      <c r="J104" s="12">
        <v>209</v>
      </c>
      <c r="K104" s="13">
        <v>13606</v>
      </c>
      <c r="L104" s="13">
        <v>3344</v>
      </c>
      <c r="M104" s="12">
        <v>16950</v>
      </c>
      <c r="N104" s="13">
        <v>15061</v>
      </c>
      <c r="O104" s="13">
        <v>3730</v>
      </c>
      <c r="P104" s="14">
        <v>18791</v>
      </c>
    </row>
    <row r="105" spans="1:16" x14ac:dyDescent="0.2">
      <c r="A105" s="10" t="s">
        <v>1</v>
      </c>
      <c r="B105" s="13">
        <v>324</v>
      </c>
      <c r="C105" s="13">
        <v>165</v>
      </c>
      <c r="D105" s="12">
        <v>489</v>
      </c>
      <c r="E105" s="13">
        <v>0</v>
      </c>
      <c r="F105" s="13">
        <v>0</v>
      </c>
      <c r="G105" s="12">
        <v>0</v>
      </c>
      <c r="H105" s="13">
        <v>0</v>
      </c>
      <c r="I105" s="13">
        <v>0</v>
      </c>
      <c r="J105" s="12">
        <v>0</v>
      </c>
      <c r="K105" s="13">
        <v>2346</v>
      </c>
      <c r="L105" s="13">
        <v>196</v>
      </c>
      <c r="M105" s="12">
        <v>2542</v>
      </c>
      <c r="N105" s="13">
        <v>2670</v>
      </c>
      <c r="O105" s="13">
        <v>361</v>
      </c>
      <c r="P105" s="14">
        <v>3031</v>
      </c>
    </row>
    <row r="106" spans="1:16" x14ac:dyDescent="0.2">
      <c r="A106" s="10" t="s">
        <v>7</v>
      </c>
      <c r="B106" s="13">
        <v>1250</v>
      </c>
      <c r="C106" s="13">
        <v>264</v>
      </c>
      <c r="D106" s="12">
        <v>1514</v>
      </c>
      <c r="E106" s="13">
        <v>575</v>
      </c>
      <c r="F106" s="13">
        <v>460</v>
      </c>
      <c r="G106" s="12">
        <v>1035</v>
      </c>
      <c r="H106" s="13">
        <v>373</v>
      </c>
      <c r="I106" s="13">
        <v>480</v>
      </c>
      <c r="J106" s="12">
        <v>853</v>
      </c>
      <c r="K106" s="13">
        <v>14895</v>
      </c>
      <c r="L106" s="13">
        <v>2709</v>
      </c>
      <c r="M106" s="12">
        <v>17604</v>
      </c>
      <c r="N106" s="13">
        <v>17093</v>
      </c>
      <c r="O106" s="13">
        <v>3913</v>
      </c>
      <c r="P106" s="14">
        <v>21006</v>
      </c>
    </row>
    <row r="107" spans="1:16" x14ac:dyDescent="0.2">
      <c r="A107" s="10" t="s">
        <v>38</v>
      </c>
      <c r="B107" s="13">
        <v>11961</v>
      </c>
      <c r="C107" s="13">
        <v>420</v>
      </c>
      <c r="D107" s="12">
        <v>12381</v>
      </c>
      <c r="E107" s="13">
        <v>358</v>
      </c>
      <c r="F107" s="13">
        <v>96</v>
      </c>
      <c r="G107" s="12">
        <v>454</v>
      </c>
      <c r="H107" s="13">
        <v>2754</v>
      </c>
      <c r="I107" s="13">
        <v>308</v>
      </c>
      <c r="J107" s="12">
        <v>3062</v>
      </c>
      <c r="K107" s="13">
        <v>52107</v>
      </c>
      <c r="L107" s="13">
        <v>14298</v>
      </c>
      <c r="M107" s="12">
        <v>66405</v>
      </c>
      <c r="N107" s="13">
        <v>67180</v>
      </c>
      <c r="O107" s="13">
        <v>15122</v>
      </c>
      <c r="P107" s="14">
        <v>82302</v>
      </c>
    </row>
    <row r="108" spans="1:16" ht="13.5" thickBot="1" x14ac:dyDescent="0.25">
      <c r="A108" s="10" t="s">
        <v>37</v>
      </c>
      <c r="B108" s="15">
        <v>6565</v>
      </c>
      <c r="C108" s="15">
        <v>3396</v>
      </c>
      <c r="D108" s="12">
        <v>9961</v>
      </c>
      <c r="E108" s="15">
        <v>0</v>
      </c>
      <c r="F108" s="15">
        <v>0</v>
      </c>
      <c r="G108" s="12">
        <v>0</v>
      </c>
      <c r="H108" s="15">
        <v>2730</v>
      </c>
      <c r="I108" s="15">
        <v>1054</v>
      </c>
      <c r="J108" s="12">
        <v>3784</v>
      </c>
      <c r="K108" s="15">
        <v>36370</v>
      </c>
      <c r="L108" s="15">
        <v>3031</v>
      </c>
      <c r="M108" s="12">
        <v>39401</v>
      </c>
      <c r="N108" s="15">
        <v>45665</v>
      </c>
      <c r="O108" s="15">
        <v>7481</v>
      </c>
      <c r="P108" s="16">
        <v>53146</v>
      </c>
    </row>
    <row r="109" spans="1:16" ht="13.5" thickBot="1" x14ac:dyDescent="0.25">
      <c r="A109" s="17" t="s">
        <v>39</v>
      </c>
      <c r="B109" s="18">
        <v>104040</v>
      </c>
      <c r="C109" s="19">
        <v>158269</v>
      </c>
      <c r="D109" s="20">
        <v>262309</v>
      </c>
      <c r="E109" s="18">
        <v>2748</v>
      </c>
      <c r="F109" s="19">
        <v>1089</v>
      </c>
      <c r="G109" s="20">
        <v>3837</v>
      </c>
      <c r="H109" s="18">
        <v>30458</v>
      </c>
      <c r="I109" s="19">
        <v>18234</v>
      </c>
      <c r="J109" s="20">
        <v>48692</v>
      </c>
      <c r="K109" s="18">
        <v>329251</v>
      </c>
      <c r="L109" s="19">
        <v>182749</v>
      </c>
      <c r="M109" s="20">
        <v>512000</v>
      </c>
      <c r="N109" s="18">
        <v>466497</v>
      </c>
      <c r="O109" s="19">
        <v>360341</v>
      </c>
      <c r="P109" s="20">
        <v>826838</v>
      </c>
    </row>
    <row r="110" spans="1:16" x14ac:dyDescent="0.2">
      <c r="A110" s="5" t="s">
        <v>70</v>
      </c>
    </row>
  </sheetData>
  <mergeCells count="30">
    <mergeCell ref="A2:P2"/>
    <mergeCell ref="A4:A6"/>
    <mergeCell ref="B4:D5"/>
    <mergeCell ref="E4:G5"/>
    <mergeCell ref="H4:J5"/>
    <mergeCell ref="K4:M5"/>
    <mergeCell ref="N4:P5"/>
    <mergeCell ref="A26:P26"/>
    <mergeCell ref="A31:P31"/>
    <mergeCell ref="A33:A35"/>
    <mergeCell ref="B33:D34"/>
    <mergeCell ref="E33:G34"/>
    <mergeCell ref="H33:J34"/>
    <mergeCell ref="K33:M34"/>
    <mergeCell ref="N33:P34"/>
    <mergeCell ref="A57:P57"/>
    <mergeCell ref="A59:P59"/>
    <mergeCell ref="A61:A63"/>
    <mergeCell ref="B61:D62"/>
    <mergeCell ref="E61:G62"/>
    <mergeCell ref="H61:J62"/>
    <mergeCell ref="K61:M62"/>
    <mergeCell ref="N61:P62"/>
    <mergeCell ref="A87:P87"/>
    <mergeCell ref="A89:A91"/>
    <mergeCell ref="B89:D90"/>
    <mergeCell ref="E89:G90"/>
    <mergeCell ref="H89:J90"/>
    <mergeCell ref="K89:M90"/>
    <mergeCell ref="N89:P90"/>
  </mergeCells>
  <printOptions horizontalCentered="1"/>
  <pageMargins left="0.70866141732283472" right="0.70866141732283472" top="1.8897637795275593" bottom="0.74803149606299213" header="0.31496062992125984" footer="0.31496062992125984"/>
  <pageSetup paperSize="9" scale="65" orientation="landscape" r:id="rId1"/>
  <headerFooter>
    <oddHeader>&amp;L&amp;G&amp;C&amp;"Arial,Negrita"DATOS CAMPAÑA 2018/19 
DECLARACIÓN AMPLIADA NOVIEMBRE DE 2018
FUENTE:INFOVI, EXTRACCIÓN DE 
10 de Enero de 2019</oddHeader>
    <oddFooter>&amp;R&amp;G</oddFooter>
  </headerFooter>
  <rowBreaks count="3" manualBreakCount="3">
    <brk id="29" max="15" man="1"/>
    <brk id="57" max="15" man="1"/>
    <brk id="85" max="1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1. ENTRADA UVA CAMPAÑA</vt:lpstr>
      <vt:lpstr>2.1 PROD VINO Y MOSTO CAMP 1819</vt:lpstr>
      <vt:lpstr>2.2 PROD VINO DESGLOSE CAMP1819</vt:lpstr>
      <vt:lpstr>3.0 SALIDAS VINO </vt:lpstr>
      <vt:lpstr>3.1 SALIDAS VINO DESGLOSE</vt:lpstr>
      <vt:lpstr>4.1 EXP VINO CAMP1819</vt:lpstr>
      <vt:lpstr>4.2 EXP VINO CAMP1819 DESGLOSE</vt:lpstr>
      <vt:lpstr>5.1 SALIDAS INTER VINO</vt:lpstr>
      <vt:lpstr>5.2 SALIDAS INT. VINO DESGL </vt:lpstr>
      <vt:lpstr>6 EXISTENCIAS VINOyMOSTO 30N </vt:lpstr>
      <vt:lpstr>6.1 EXISTENCIAS VINO 30N</vt:lpstr>
      <vt:lpstr>'3.0 SALIDAS VINO '!Área_de_impresión</vt:lpstr>
      <vt:lpstr>'3.1 SALIDAS VINO DESGLOSE'!Área_de_impresión</vt:lpstr>
      <vt:lpstr>'4.1 EXP VINO CAMP1819'!Área_de_impresión</vt:lpstr>
      <vt:lpstr>'4.2 EXP VINO CAMP1819 DESGLOSE'!Área_de_impresión</vt:lpstr>
      <vt:lpstr>'5.1 SALIDAS INTER VINO'!Área_de_impresión</vt:lpstr>
      <vt:lpstr>'5.2 SALIDAS INT. VINO DESGL '!Área_de_impresión</vt:lpstr>
      <vt:lpstr>'6 EXISTENCIAS VINOyMOSTO 30N '!Área_de_impresión</vt:lpstr>
      <vt:lpstr>'6.1 EXISTENCIAS VINO 30N'!Área_de_impresión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Miguel Tabernero, María Pilar</dc:creator>
  <cp:lastModifiedBy>García Toledano, Lucía Pascuala</cp:lastModifiedBy>
  <cp:lastPrinted>2019-01-17T11:44:46Z</cp:lastPrinted>
  <dcterms:created xsi:type="dcterms:W3CDTF">2016-08-29T10:28:39Z</dcterms:created>
  <dcterms:modified xsi:type="dcterms:W3CDTF">2019-01-17T11:45:44Z</dcterms:modified>
</cp:coreProperties>
</file>