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Trimestre 2/"/>
    </mc:Choice>
  </mc:AlternateContent>
  <xr:revisionPtr revIDLastSave="27" documentId="13_ncr:1_{9C41EFA7-E7ED-4BDB-B6B1-66BCBEA2E09C}" xr6:coauthVersionLast="47" xr6:coauthVersionMax="47" xr10:uidLastSave="{8D9920DF-D27B-4D3D-981D-5C5605F16969}"/>
  <bookViews>
    <workbookView showSheetTabs="0" xWindow="-110" yWindow="-110" windowWidth="19420" windowHeight="1042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7" i="9" l="1"/>
  <c r="E7" i="8" l="1"/>
  <c r="C7" i="8"/>
  <c r="K7" i="5" l="1"/>
  <c r="E7" i="5"/>
  <c r="F7" i="5"/>
  <c r="C7" i="5"/>
  <c r="G7" i="5"/>
  <c r="H7" i="5"/>
  <c r="D7" i="5"/>
  <c r="I7" i="5"/>
  <c r="J7" i="5"/>
  <c r="A80" i="3"/>
  <c r="N17" i="8"/>
  <c r="N34" i="8"/>
  <c r="N10" i="8"/>
  <c r="N23" i="8"/>
  <c r="N27" i="8"/>
  <c r="N16" i="8"/>
  <c r="N33" i="8"/>
  <c r="N26" i="8"/>
  <c r="N15" i="8"/>
  <c r="N19" i="8"/>
  <c r="N32" i="8"/>
  <c r="N25" i="8"/>
  <c r="N18" i="8"/>
  <c r="N31" i="8"/>
  <c r="N35" i="8"/>
  <c r="N11" i="8"/>
  <c r="N24" i="8"/>
  <c r="N12" i="8"/>
  <c r="N20" i="8"/>
  <c r="N28" i="8"/>
  <c r="N36" i="8"/>
  <c r="N13" i="8"/>
  <c r="N21" i="8"/>
  <c r="N29" i="8"/>
  <c r="N37" i="8"/>
  <c r="N14" i="8"/>
  <c r="N22" i="8"/>
  <c r="N30" i="8"/>
  <c r="N38" i="8"/>
  <c r="A104" i="10" l="1"/>
  <c r="A125" i="10"/>
  <c r="A131" i="10"/>
  <c r="A120" i="10"/>
  <c r="A135" i="10"/>
  <c r="A82" i="10"/>
  <c r="A57" i="10"/>
  <c r="A78" i="10"/>
  <c r="A66" i="10"/>
  <c r="A74" i="10"/>
  <c r="A18" i="10"/>
  <c r="A14" i="10"/>
  <c r="A4" i="10"/>
  <c r="A12" i="10"/>
  <c r="A128" i="10"/>
  <c r="A114" i="10"/>
  <c r="A124" i="10"/>
  <c r="A138" i="10"/>
  <c r="A105" i="10"/>
  <c r="A121" i="10"/>
  <c r="A52" i="10"/>
  <c r="A86" i="10"/>
  <c r="A6" i="10"/>
  <c r="A38" i="10"/>
  <c r="A36" i="10"/>
  <c r="A45" i="10"/>
  <c r="A122" i="10"/>
  <c r="A113" i="10"/>
  <c r="A140" i="10"/>
  <c r="A20" i="10"/>
  <c r="A28" i="10"/>
  <c r="A30" i="10"/>
  <c r="A76" i="10"/>
  <c r="A17" i="10"/>
  <c r="A715" i="7"/>
  <c r="A535" i="7"/>
  <c r="A785" i="7"/>
  <c r="A558" i="7"/>
  <c r="A767" i="7"/>
  <c r="A557" i="7"/>
  <c r="A741" i="7"/>
  <c r="A696" i="7"/>
  <c r="A746" i="7"/>
  <c r="A608" i="7"/>
  <c r="A575" i="7"/>
  <c r="A617" i="7"/>
  <c r="A631" i="7"/>
  <c r="A677" i="7"/>
  <c r="A655" i="7"/>
  <c r="A585" i="7"/>
  <c r="A708" i="7"/>
  <c r="A630" i="7"/>
  <c r="A595" i="7"/>
  <c r="A754" i="7"/>
  <c r="A751" i="7"/>
  <c r="A574" i="7"/>
  <c r="A756" i="7"/>
  <c r="A659" i="7"/>
  <c r="A679" i="7"/>
  <c r="A656" i="7"/>
  <c r="A725" i="7"/>
  <c r="A652" i="7"/>
  <c r="A731" i="7"/>
  <c r="A572" i="7"/>
  <c r="A693" i="7"/>
  <c r="A649" i="7"/>
  <c r="A783" i="7"/>
  <c r="A660" i="7"/>
  <c r="A594" i="7"/>
  <c r="A545" i="7"/>
  <c r="A765" i="7"/>
  <c r="A555" i="7"/>
  <c r="A578" i="7"/>
  <c r="A640" i="7"/>
  <c r="A680" i="7"/>
  <c r="A531" i="7"/>
  <c r="A611" i="7"/>
  <c r="A691" i="7"/>
  <c r="A626" i="7"/>
  <c r="A637" i="7"/>
  <c r="A676" i="7"/>
  <c r="A669" i="7"/>
  <c r="A604" i="7"/>
  <c r="A784" i="7"/>
  <c r="A662" i="7"/>
  <c r="A674" i="7"/>
  <c r="A727" i="7"/>
  <c r="A781" i="7"/>
  <c r="A527" i="7"/>
  <c r="A653" i="7"/>
  <c r="A533" i="7"/>
  <c r="A529" i="7"/>
  <c r="A780" i="7"/>
  <c r="A686" i="7"/>
  <c r="A730" i="7"/>
  <c r="A740" i="7"/>
  <c r="A589" i="7"/>
  <c r="A576" i="7"/>
  <c r="A651" i="7"/>
  <c r="A736" i="7"/>
  <c r="A530" i="7"/>
  <c r="A638" i="7"/>
  <c r="A670" i="7"/>
  <c r="A694" i="7"/>
  <c r="A563" i="7"/>
  <c r="A722" i="7"/>
  <c r="A613" i="7"/>
  <c r="A581" i="7"/>
  <c r="A537" i="7"/>
  <c r="A719" i="7"/>
  <c r="A607" i="7"/>
  <c r="A658" i="7"/>
  <c r="A717" i="7"/>
  <c r="A639" i="7"/>
  <c r="A672" i="7"/>
  <c r="A586" i="7"/>
  <c r="A644" i="7"/>
  <c r="A550" i="7"/>
  <c r="A742" i="7"/>
  <c r="A551" i="7"/>
  <c r="A620" i="7"/>
  <c r="A645" i="7"/>
  <c r="A663" i="7"/>
  <c r="A773" i="7"/>
  <c r="A583" i="7"/>
  <c r="A777" i="7"/>
  <c r="A697" i="7"/>
  <c r="A541" i="7"/>
  <c r="A528" i="7"/>
  <c r="A707" i="7"/>
  <c r="A549" i="7"/>
  <c r="A768" i="7"/>
  <c r="A761" i="7"/>
  <c r="A532" i="7"/>
  <c r="A565" i="7"/>
  <c r="A703" i="7"/>
  <c r="A726" i="7"/>
  <c r="A688" i="7"/>
  <c r="A750" i="7"/>
  <c r="A641" i="7"/>
  <c r="A629" i="7"/>
  <c r="A566" i="7"/>
  <c r="A538" i="7"/>
  <c r="A542" i="7"/>
  <c r="A616" i="7"/>
  <c r="A774" i="7"/>
  <c r="A543" i="7"/>
  <c r="A684" i="7"/>
  <c r="A614" i="7"/>
  <c r="A571" i="7"/>
  <c r="A561" i="7"/>
  <c r="A778" i="7"/>
  <c r="A764" i="7"/>
  <c r="A606" i="7"/>
  <c r="A552" i="7"/>
  <c r="A748" i="7"/>
  <c r="A609" i="7"/>
  <c r="A590" i="7"/>
  <c r="A601" i="7"/>
  <c r="A588" i="7"/>
  <c r="A720" i="7"/>
  <c r="A713" i="7"/>
  <c r="A625" i="7"/>
  <c r="A554" i="7"/>
  <c r="A602" i="7"/>
  <c r="A728" i="7"/>
  <c r="A598" i="7"/>
  <c r="A650" i="7"/>
  <c r="A593" i="7"/>
  <c r="A729" i="7"/>
  <c r="A564" i="7"/>
  <c r="A621" i="7"/>
  <c r="A534" i="7"/>
  <c r="A536" i="7"/>
  <c r="A647" i="7"/>
  <c r="A712" i="7"/>
  <c r="A635" i="7"/>
  <c r="A770" i="7"/>
  <c r="A615" i="7"/>
  <c r="A603" i="7"/>
  <c r="A716" i="7"/>
  <c r="A553" i="7"/>
  <c r="A766" i="7"/>
  <c r="A633" i="7"/>
  <c r="A699" i="7"/>
  <c r="A683" i="7"/>
  <c r="A772" i="7"/>
  <c r="A758" i="7"/>
  <c r="A539" i="7"/>
  <c r="A661" i="7"/>
  <c r="A718" i="7"/>
  <c r="A567" i="7"/>
  <c r="A568" i="7"/>
  <c r="A701" i="7"/>
  <c r="A600" i="7"/>
  <c r="A547" i="7"/>
  <c r="A698" i="7"/>
  <c r="A678" i="7"/>
  <c r="A782" i="7"/>
  <c r="A584" i="7"/>
  <c r="A735" i="7"/>
  <c r="A559" i="7"/>
  <c r="A665" i="7"/>
  <c r="A657" i="7"/>
  <c r="A623" i="7"/>
  <c r="A560" i="7"/>
  <c r="A643" i="7"/>
  <c r="A599" i="7"/>
  <c r="A757" i="7"/>
  <c r="A526" i="7"/>
  <c r="A664" i="7"/>
  <c r="A762" i="7"/>
  <c r="A540" i="7"/>
  <c r="A577" i="7"/>
  <c r="A671" i="7"/>
  <c r="A642" i="7"/>
  <c r="A690" i="7"/>
  <c r="A737" i="7"/>
  <c r="A610" i="7"/>
  <c r="A692" i="7"/>
  <c r="A775" i="7"/>
  <c r="A668" i="7"/>
  <c r="A747" i="7"/>
  <c r="A624" i="7"/>
  <c r="A570" i="7"/>
  <c r="A573" i="7"/>
  <c r="A597" i="7"/>
  <c r="A681" i="7"/>
  <c r="A753" i="7"/>
  <c r="A763" i="7"/>
  <c r="A548" i="7"/>
  <c r="A776" i="7"/>
  <c r="A618" i="7"/>
  <c r="A771" i="7"/>
  <c r="A695" i="7"/>
  <c r="A752" i="7"/>
  <c r="A739" i="7"/>
  <c r="A546" i="7"/>
  <c r="A760" i="7"/>
  <c r="A544" i="7"/>
  <c r="A704" i="7"/>
  <c r="A648" i="7"/>
  <c r="A709" i="7"/>
  <c r="A745" i="7"/>
  <c r="A724" i="7"/>
  <c r="A749" i="7"/>
  <c r="A582" i="7"/>
  <c r="A556" i="7"/>
  <c r="A569" i="7"/>
  <c r="A714" i="7"/>
  <c r="A743" i="7"/>
  <c r="A619" i="7"/>
  <c r="A596" i="7"/>
  <c r="A689" i="7"/>
  <c r="A733" i="7"/>
  <c r="A605" i="7"/>
  <c r="A769" i="7"/>
  <c r="A628" i="7"/>
  <c r="A654" i="7"/>
  <c r="A734" i="7"/>
  <c r="A738" i="7"/>
  <c r="A627" i="7"/>
  <c r="A632" i="7"/>
  <c r="A591" i="7"/>
  <c r="A755" i="7"/>
  <c r="A702" i="7"/>
  <c r="A622" i="7"/>
  <c r="A646" i="7"/>
  <c r="A612" i="7"/>
  <c r="A579" i="7"/>
  <c r="A710" i="7"/>
  <c r="A673" i="7"/>
  <c r="A759" i="7"/>
  <c r="A705" i="7"/>
  <c r="A685" i="7"/>
  <c r="A667" i="7"/>
  <c r="A779" i="7"/>
  <c r="A687" i="7"/>
  <c r="A744" i="7"/>
  <c r="A721" i="7"/>
  <c r="A675" i="7"/>
  <c r="A666" i="7"/>
  <c r="A682" i="7"/>
  <c r="A562" i="7"/>
  <c r="A592" i="7"/>
  <c r="A732" i="7"/>
  <c r="A634" i="7"/>
  <c r="A706" i="7"/>
  <c r="A525" i="7"/>
  <c r="A636" i="7"/>
  <c r="A723" i="7"/>
  <c r="A700" i="7"/>
  <c r="A587" i="7"/>
  <c r="A580" i="7"/>
  <c r="A711" i="7"/>
  <c r="A94" i="3"/>
  <c r="A99" i="3"/>
  <c r="A98" i="3"/>
  <c r="A97" i="3"/>
  <c r="A101" i="3"/>
  <c r="A96" i="3"/>
  <c r="A95" i="3"/>
  <c r="A93" i="3"/>
  <c r="A100" i="3"/>
  <c r="A83" i="10"/>
  <c r="K7" i="9"/>
  <c r="M7" i="5"/>
  <c r="K9" i="8"/>
  <c r="A22" i="10"/>
  <c r="A85" i="10"/>
  <c r="A41" i="10"/>
  <c r="A103" i="10"/>
  <c r="A139" i="10"/>
  <c r="A126" i="10"/>
  <c r="A95" i="10"/>
  <c r="A133" i="10"/>
  <c r="A108" i="10"/>
  <c r="A53" i="10"/>
  <c r="A71" i="10"/>
  <c r="A84" i="10"/>
  <c r="A51" i="10"/>
  <c r="A88" i="10"/>
  <c r="A13" i="10"/>
  <c r="A40" i="10"/>
  <c r="A34" i="10"/>
  <c r="A33" i="10"/>
  <c r="A3" i="10"/>
  <c r="A43" i="10"/>
  <c r="A38" i="3"/>
  <c r="A30" i="3"/>
  <c r="A35" i="3"/>
  <c r="A31" i="3"/>
  <c r="A34" i="3"/>
  <c r="A37" i="3"/>
  <c r="A32" i="3"/>
  <c r="A36" i="3"/>
  <c r="A33" i="3"/>
  <c r="I9" i="8"/>
  <c r="I7" i="9"/>
  <c r="H7" i="9"/>
  <c r="H9" i="8"/>
  <c r="A86" i="3"/>
  <c r="A91" i="3"/>
  <c r="A92" i="3"/>
  <c r="A89" i="3"/>
  <c r="A90" i="3"/>
  <c r="A85" i="3"/>
  <c r="A88" i="3"/>
  <c r="A84" i="3"/>
  <c r="A87" i="3"/>
  <c r="A10" i="10"/>
  <c r="A79" i="10"/>
  <c r="A16" i="10"/>
  <c r="A3" i="3"/>
  <c r="A9" i="3"/>
  <c r="A4" i="3"/>
  <c r="A7" i="3"/>
  <c r="A5" i="3"/>
  <c r="A6" i="3"/>
  <c r="A8" i="3"/>
  <c r="A10" i="3"/>
  <c r="A11" i="3"/>
  <c r="A102" i="10"/>
  <c r="A112" i="10"/>
  <c r="A72" i="10"/>
  <c r="A26" i="10"/>
  <c r="A106" i="10"/>
  <c r="A98" i="10"/>
  <c r="A97" i="10"/>
  <c r="A132" i="10"/>
  <c r="A96" i="10"/>
  <c r="A107" i="10"/>
  <c r="A56" i="10"/>
  <c r="A50" i="10"/>
  <c r="A90" i="10"/>
  <c r="A62" i="10"/>
  <c r="A94" i="10"/>
  <c r="A81" i="10"/>
  <c r="A47" i="10"/>
  <c r="A31" i="10"/>
  <c r="A35" i="10"/>
  <c r="A44" i="10"/>
  <c r="A42" i="10"/>
  <c r="A5" i="10"/>
  <c r="A26" i="3"/>
  <c r="A23" i="3"/>
  <c r="A22" i="3"/>
  <c r="A21" i="3"/>
  <c r="A25" i="3"/>
  <c r="A29" i="3"/>
  <c r="A24" i="3"/>
  <c r="A28" i="3"/>
  <c r="A27" i="3"/>
  <c r="G7" i="9"/>
  <c r="G9" i="8"/>
  <c r="A490" i="7"/>
  <c r="A427" i="7"/>
  <c r="A315" i="7"/>
  <c r="A302" i="7"/>
  <c r="A503" i="7"/>
  <c r="A305" i="7"/>
  <c r="A471" i="7"/>
  <c r="A513" i="7"/>
  <c r="A459" i="7"/>
  <c r="A483" i="7"/>
  <c r="A346" i="7"/>
  <c r="A388" i="7"/>
  <c r="A326" i="7"/>
  <c r="A391" i="7"/>
  <c r="A369" i="7"/>
  <c r="A385" i="7"/>
  <c r="A474" i="7"/>
  <c r="A285" i="7"/>
  <c r="A443" i="7"/>
  <c r="A336" i="7"/>
  <c r="A518" i="7"/>
  <c r="A372" i="7"/>
  <c r="A464" i="7"/>
  <c r="A461" i="7"/>
  <c r="A323" i="7"/>
  <c r="A353" i="7"/>
  <c r="A320" i="7"/>
  <c r="A430" i="7"/>
  <c r="A451" i="7"/>
  <c r="A379" i="7"/>
  <c r="A409" i="7"/>
  <c r="A457" i="7"/>
  <c r="A453" i="7"/>
  <c r="A281" i="7"/>
  <c r="A403" i="7"/>
  <c r="A347" i="7"/>
  <c r="A361" i="7"/>
  <c r="A458" i="7"/>
  <c r="A341" i="7"/>
  <c r="A280" i="7"/>
  <c r="A337" i="7"/>
  <c r="A358" i="7"/>
  <c r="A432" i="7"/>
  <c r="A312" i="7"/>
  <c r="A419" i="7"/>
  <c r="A404" i="7"/>
  <c r="A429" i="7"/>
  <c r="A296" i="7"/>
  <c r="A398" i="7"/>
  <c r="A477" i="7"/>
  <c r="A328" i="7"/>
  <c r="A411" i="7"/>
  <c r="A502" i="7"/>
  <c r="A507" i="7"/>
  <c r="A445" i="7"/>
  <c r="A349" i="7"/>
  <c r="A271" i="7"/>
  <c r="A495" i="7"/>
  <c r="A422" i="7"/>
  <c r="A279" i="7"/>
  <c r="A512" i="7"/>
  <c r="A476" i="7"/>
  <c r="A282" i="7"/>
  <c r="A425" i="7"/>
  <c r="A428" i="7"/>
  <c r="A462" i="7"/>
  <c r="A460" i="7"/>
  <c r="A437" i="7"/>
  <c r="A304" i="7"/>
  <c r="A292" i="7"/>
  <c r="A359" i="7"/>
  <c r="A494" i="7"/>
  <c r="A298" i="7"/>
  <c r="A470" i="7"/>
  <c r="A375" i="7"/>
  <c r="A365" i="7"/>
  <c r="A454" i="7"/>
  <c r="A301" i="7"/>
  <c r="A348" i="7"/>
  <c r="A317" i="7"/>
  <c r="A522" i="7"/>
  <c r="A467" i="7"/>
  <c r="A287" i="7"/>
  <c r="A370" i="7"/>
  <c r="A331" i="7"/>
  <c r="A293" i="7"/>
  <c r="A523" i="7"/>
  <c r="A291" i="7"/>
  <c r="A297" i="7"/>
  <c r="A277" i="7"/>
  <c r="A524" i="7"/>
  <c r="A434" i="7"/>
  <c r="A506" i="7"/>
  <c r="A325" i="7"/>
  <c r="A420" i="7"/>
  <c r="A342" i="7"/>
  <c r="A447" i="7"/>
  <c r="A426" i="7"/>
  <c r="A286" i="7"/>
  <c r="A463" i="7"/>
  <c r="A479" i="7"/>
  <c r="A402" i="7"/>
  <c r="A389" i="7"/>
  <c r="A270" i="7"/>
  <c r="A456" i="7"/>
  <c r="A519" i="7"/>
  <c r="A382" i="7"/>
  <c r="A413" i="7"/>
  <c r="A501" i="7"/>
  <c r="A486" i="7"/>
  <c r="A511" i="7"/>
  <c r="A374" i="7"/>
  <c r="A360" i="7"/>
  <c r="A275" i="7"/>
  <c r="A397" i="7"/>
  <c r="A489" i="7"/>
  <c r="A408" i="7"/>
  <c r="A356" i="7"/>
  <c r="A289" i="7"/>
  <c r="A274" i="7"/>
  <c r="A440" i="7"/>
  <c r="A371" i="7"/>
  <c r="A283" i="7"/>
  <c r="A482" i="7"/>
  <c r="A469" i="7"/>
  <c r="A340" i="7"/>
  <c r="A485" i="7"/>
  <c r="A318" i="7"/>
  <c r="A480" i="7"/>
  <c r="A393" i="7"/>
  <c r="A500" i="7"/>
  <c r="A421" i="7"/>
  <c r="A515" i="7"/>
  <c r="A436" i="7"/>
  <c r="A472" i="7"/>
  <c r="A473" i="7"/>
  <c r="A269" i="7"/>
  <c r="A264" i="7"/>
  <c r="A303" i="7"/>
  <c r="A290" i="7"/>
  <c r="A384" i="7"/>
  <c r="A278" i="7"/>
  <c r="A444" i="7"/>
  <c r="A442" i="7"/>
  <c r="A504" i="7"/>
  <c r="A396" i="7"/>
  <c r="A345" i="7"/>
  <c r="A313" i="7"/>
  <c r="A334" i="7"/>
  <c r="A362" i="7"/>
  <c r="A343" i="7"/>
  <c r="A272" i="7"/>
  <c r="A508" i="7"/>
  <c r="A380" i="7"/>
  <c r="A392" i="7"/>
  <c r="A510" i="7"/>
  <c r="A400" i="7"/>
  <c r="A327" i="7"/>
  <c r="A493" i="7"/>
  <c r="A438" i="7"/>
  <c r="A373" i="7"/>
  <c r="A387" i="7"/>
  <c r="A401" i="7"/>
  <c r="A319" i="7"/>
  <c r="A383" i="7"/>
  <c r="A395" i="7"/>
  <c r="A332" i="7"/>
  <c r="A481" i="7"/>
  <c r="A299" i="7"/>
  <c r="A351" i="7"/>
  <c r="A309" i="7"/>
  <c r="A433" i="7"/>
  <c r="A352" i="7"/>
  <c r="A344" i="7"/>
  <c r="A496" i="7"/>
  <c r="A406" i="7"/>
  <c r="A377" i="7"/>
  <c r="A266" i="7"/>
  <c r="A284" i="7"/>
  <c r="A412" i="7"/>
  <c r="A310" i="7"/>
  <c r="A435" i="7"/>
  <c r="A416" i="7"/>
  <c r="A499" i="7"/>
  <c r="A324" i="7"/>
  <c r="A294" i="7"/>
  <c r="A488" i="7"/>
  <c r="A475" i="7"/>
  <c r="A405" i="7"/>
  <c r="A367" i="7"/>
  <c r="A268" i="7"/>
  <c r="A265" i="7"/>
  <c r="A514" i="7"/>
  <c r="A487" i="7"/>
  <c r="A288" i="7"/>
  <c r="A399" i="7"/>
  <c r="A497" i="7"/>
  <c r="A450" i="7"/>
  <c r="A520" i="7"/>
  <c r="A492" i="7"/>
  <c r="A484" i="7"/>
  <c r="A300" i="7"/>
  <c r="A338" i="7"/>
  <c r="A455" i="7"/>
  <c r="A339" i="7"/>
  <c r="A321" i="7"/>
  <c r="A465" i="7"/>
  <c r="A308" i="7"/>
  <c r="A466" i="7"/>
  <c r="A491" i="7"/>
  <c r="A381" i="7"/>
  <c r="A452" i="7"/>
  <c r="A394" i="7"/>
  <c r="A498" i="7"/>
  <c r="A468" i="7"/>
  <c r="A378" i="7"/>
  <c r="A516" i="7"/>
  <c r="A330" i="7"/>
  <c r="A521" i="7"/>
  <c r="A355" i="7"/>
  <c r="A307" i="7"/>
  <c r="A306" i="7"/>
  <c r="A509" i="7"/>
  <c r="A368" i="7"/>
  <c r="A354" i="7"/>
  <c r="A431" i="7"/>
  <c r="A449" i="7"/>
  <c r="A423" i="7"/>
  <c r="A517" i="7"/>
  <c r="A414" i="7"/>
  <c r="A273" i="7"/>
  <c r="A376" i="7"/>
  <c r="A335" i="7"/>
  <c r="A329" i="7"/>
  <c r="A350" i="7"/>
  <c r="A478" i="7"/>
  <c r="A364" i="7"/>
  <c r="A386" i="7"/>
  <c r="A505" i="7"/>
  <c r="A417" i="7"/>
  <c r="A366" i="7"/>
  <c r="A407" i="7"/>
  <c r="A415" i="7"/>
  <c r="A439" i="7"/>
  <c r="A322" i="7"/>
  <c r="A311" i="7"/>
  <c r="A446" i="7"/>
  <c r="A276" i="7"/>
  <c r="A357" i="7"/>
  <c r="A390" i="7"/>
  <c r="A410" i="7"/>
  <c r="A448" i="7"/>
  <c r="A314" i="7"/>
  <c r="A424" i="7"/>
  <c r="A418" i="7"/>
  <c r="A441" i="7"/>
  <c r="A333" i="7"/>
  <c r="A267" i="7"/>
  <c r="A363" i="7"/>
  <c r="A295" i="7"/>
  <c r="A316" i="7"/>
  <c r="E9" i="8"/>
  <c r="E7" i="9"/>
  <c r="A41" i="3"/>
  <c r="A39" i="3"/>
  <c r="A42" i="3"/>
  <c r="A44" i="3"/>
  <c r="A43" i="3"/>
  <c r="A46" i="3"/>
  <c r="A45" i="3"/>
  <c r="A47" i="3"/>
  <c r="A40" i="3"/>
  <c r="A69" i="10"/>
  <c r="A101" i="10"/>
  <c r="A130" i="10"/>
  <c r="A127" i="10"/>
  <c r="A117" i="10"/>
  <c r="A123" i="10"/>
  <c r="A115" i="10"/>
  <c r="A54" i="10"/>
  <c r="A70" i="10"/>
  <c r="A60" i="10"/>
  <c r="A49" i="10"/>
  <c r="A89" i="10"/>
  <c r="A93" i="10"/>
  <c r="A24" i="10"/>
  <c r="A27" i="10"/>
  <c r="A8" i="10"/>
  <c r="A39" i="10"/>
  <c r="A37" i="10"/>
  <c r="A63" i="3"/>
  <c r="A61" i="3"/>
  <c r="A60" i="3"/>
  <c r="A59" i="3"/>
  <c r="A62" i="3"/>
  <c r="A65" i="3"/>
  <c r="A64" i="3"/>
  <c r="A58" i="3"/>
  <c r="A57" i="3"/>
  <c r="A19" i="3"/>
  <c r="A13" i="3"/>
  <c r="A16" i="3"/>
  <c r="A20" i="3"/>
  <c r="A14" i="3"/>
  <c r="A12" i="3"/>
  <c r="A18" i="3"/>
  <c r="A17" i="3"/>
  <c r="A15" i="3"/>
  <c r="A176" i="7"/>
  <c r="A212" i="7"/>
  <c r="A199" i="7"/>
  <c r="A187" i="7"/>
  <c r="A244" i="7"/>
  <c r="A23" i="7"/>
  <c r="A201" i="7"/>
  <c r="A240" i="7"/>
  <c r="A122" i="7"/>
  <c r="A54" i="7"/>
  <c r="A150" i="7"/>
  <c r="A22" i="7"/>
  <c r="A245" i="7"/>
  <c r="A149" i="7"/>
  <c r="A12" i="7"/>
  <c r="A33" i="7"/>
  <c r="A183" i="7"/>
  <c r="A249" i="7"/>
  <c r="A248" i="7"/>
  <c r="A64" i="7"/>
  <c r="A105" i="7"/>
  <c r="A3" i="7"/>
  <c r="A256" i="7"/>
  <c r="A100" i="7"/>
  <c r="A228" i="7"/>
  <c r="A24" i="7"/>
  <c r="A26" i="7"/>
  <c r="A148" i="7"/>
  <c r="A215" i="7"/>
  <c r="A206" i="7"/>
  <c r="A171" i="7"/>
  <c r="A76" i="7"/>
  <c r="A133" i="7"/>
  <c r="A156" i="7"/>
  <c r="A134" i="7"/>
  <c r="A88" i="7"/>
  <c r="A18" i="7"/>
  <c r="A131" i="7"/>
  <c r="A74" i="7"/>
  <c r="A142" i="7"/>
  <c r="A135" i="7"/>
  <c r="A258" i="7"/>
  <c r="A73" i="7"/>
  <c r="A186" i="7"/>
  <c r="A194" i="7"/>
  <c r="A98" i="7"/>
  <c r="A128" i="7"/>
  <c r="A27" i="7"/>
  <c r="A47" i="7"/>
  <c r="A67" i="7"/>
  <c r="A136" i="7"/>
  <c r="A224" i="7"/>
  <c r="A147" i="7"/>
  <c r="A19" i="7"/>
  <c r="A144" i="7"/>
  <c r="A101" i="7"/>
  <c r="A251" i="7"/>
  <c r="A79" i="7"/>
  <c r="A219" i="7"/>
  <c r="A165" i="7"/>
  <c r="A130" i="7"/>
  <c r="A82" i="7"/>
  <c r="A211" i="7"/>
  <c r="A230" i="7"/>
  <c r="A78" i="7"/>
  <c r="A63" i="7"/>
  <c r="A223" i="7"/>
  <c r="A262" i="7"/>
  <c r="A37" i="7"/>
  <c r="A200" i="7"/>
  <c r="A70" i="7"/>
  <c r="A4" i="7"/>
  <c r="A81" i="7"/>
  <c r="A15" i="7"/>
  <c r="A118" i="7"/>
  <c r="A21" i="7"/>
  <c r="A50" i="7"/>
  <c r="A94" i="7"/>
  <c r="A52" i="7"/>
  <c r="A95" i="7"/>
  <c r="A205" i="7"/>
  <c r="A155" i="7"/>
  <c r="A168" i="7"/>
  <c r="A44" i="7"/>
  <c r="A243" i="7"/>
  <c r="A114" i="7"/>
  <c r="A17" i="7"/>
  <c r="A55" i="7"/>
  <c r="A20" i="7"/>
  <c r="A263" i="7"/>
  <c r="A46" i="7"/>
  <c r="A51" i="7"/>
  <c r="A181" i="7"/>
  <c r="A93" i="7"/>
  <c r="A247" i="7"/>
  <c r="A85" i="7"/>
  <c r="A197" i="7"/>
  <c r="A32" i="7"/>
  <c r="A234" i="7"/>
  <c r="A159" i="7"/>
  <c r="A10" i="7"/>
  <c r="A226" i="7"/>
  <c r="A232" i="7"/>
  <c r="A241" i="7"/>
  <c r="A184" i="7"/>
  <c r="A138" i="7"/>
  <c r="A121" i="7"/>
  <c r="A229" i="7"/>
  <c r="A178" i="7"/>
  <c r="A125" i="7"/>
  <c r="A195" i="7"/>
  <c r="A203" i="7"/>
  <c r="A40" i="7"/>
  <c r="A152" i="7"/>
  <c r="A207" i="7"/>
  <c r="A80" i="7"/>
  <c r="A208" i="7"/>
  <c r="A57" i="7"/>
  <c r="A112" i="7"/>
  <c r="A238" i="7"/>
  <c r="A153" i="7"/>
  <c r="A140" i="7"/>
  <c r="A235" i="7"/>
  <c r="A162" i="7"/>
  <c r="A45" i="7"/>
  <c r="A193" i="7"/>
  <c r="A109" i="7"/>
  <c r="A175" i="7"/>
  <c r="A116" i="7"/>
  <c r="A28" i="7"/>
  <c r="A87" i="7"/>
  <c r="A242" i="7"/>
  <c r="A56" i="7"/>
  <c r="A143" i="7"/>
  <c r="A259" i="7"/>
  <c r="A69" i="7"/>
  <c r="A72" i="7"/>
  <c r="A167" i="7"/>
  <c r="A16" i="7"/>
  <c r="A233" i="7"/>
  <c r="A253" i="7"/>
  <c r="A196" i="7"/>
  <c r="A5" i="7"/>
  <c r="A96" i="7"/>
  <c r="A58" i="7"/>
  <c r="A190" i="7"/>
  <c r="A160" i="7"/>
  <c r="A84" i="7"/>
  <c r="A209" i="7"/>
  <c r="A111" i="7"/>
  <c r="A139" i="7"/>
  <c r="A35" i="7"/>
  <c r="A36" i="7"/>
  <c r="A123" i="7"/>
  <c r="A129" i="7"/>
  <c r="A236" i="7"/>
  <c r="A216" i="7"/>
  <c r="A91" i="7"/>
  <c r="A110" i="7"/>
  <c r="A60" i="7"/>
  <c r="A127" i="7"/>
  <c r="A34" i="7"/>
  <c r="A185" i="7"/>
  <c r="A166" i="7"/>
  <c r="A137" i="7"/>
  <c r="A145" i="7"/>
  <c r="A106" i="7"/>
  <c r="A192" i="7"/>
  <c r="A13" i="7"/>
  <c r="A97" i="7"/>
  <c r="A104" i="7"/>
  <c r="A169" i="7"/>
  <c r="A75" i="7"/>
  <c r="A11" i="7"/>
  <c r="A210" i="7"/>
  <c r="A90" i="7"/>
  <c r="A65" i="7"/>
  <c r="A250" i="7"/>
  <c r="A6" i="7"/>
  <c r="A113" i="7"/>
  <c r="A237" i="7"/>
  <c r="A31" i="7"/>
  <c r="A77" i="7"/>
  <c r="A221" i="7"/>
  <c r="A103" i="7"/>
  <c r="A198" i="7"/>
  <c r="A177" i="7"/>
  <c r="A217" i="7"/>
  <c r="A218" i="7"/>
  <c r="A48" i="7"/>
  <c r="A59" i="7"/>
  <c r="A124" i="7"/>
  <c r="A204" i="7"/>
  <c r="A39" i="7"/>
  <c r="A41" i="7"/>
  <c r="A173" i="7"/>
  <c r="A261" i="7"/>
  <c r="A157" i="7"/>
  <c r="A146" i="7"/>
  <c r="A53" i="7"/>
  <c r="A99" i="7"/>
  <c r="A107" i="7"/>
  <c r="A222" i="7"/>
  <c r="A255" i="7"/>
  <c r="A161" i="7"/>
  <c r="A30" i="7"/>
  <c r="A62" i="7"/>
  <c r="A227" i="7"/>
  <c r="A68" i="7"/>
  <c r="A126" i="7"/>
  <c r="A154" i="7"/>
  <c r="A38" i="7"/>
  <c r="A115" i="7"/>
  <c r="A120" i="7"/>
  <c r="A213" i="7"/>
  <c r="A61" i="7"/>
  <c r="A49" i="7"/>
  <c r="A188" i="7"/>
  <c r="A92" i="7"/>
  <c r="A71" i="7"/>
  <c r="A102" i="7"/>
  <c r="A180" i="7"/>
  <c r="A151" i="7"/>
  <c r="A239" i="7"/>
  <c r="A66" i="7"/>
  <c r="A7" i="7"/>
  <c r="A174" i="7"/>
  <c r="A89" i="7"/>
  <c r="A164" i="7"/>
  <c r="A231" i="7"/>
  <c r="A260" i="7"/>
  <c r="A252" i="7"/>
  <c r="A257" i="7"/>
  <c r="A220" i="7"/>
  <c r="A8" i="7"/>
  <c r="A9" i="7"/>
  <c r="A117" i="7"/>
  <c r="A189" i="7"/>
  <c r="A86" i="7"/>
  <c r="A254" i="7"/>
  <c r="A158" i="7"/>
  <c r="A202" i="7"/>
  <c r="A246" i="7"/>
  <c r="A108" i="7"/>
  <c r="A214" i="7"/>
  <c r="A172" i="7"/>
  <c r="A225" i="7"/>
  <c r="A29" i="7"/>
  <c r="A14" i="7"/>
  <c r="A179" i="7"/>
  <c r="A163" i="7"/>
  <c r="A132" i="7"/>
  <c r="A83" i="7"/>
  <c r="A25" i="7"/>
  <c r="A42" i="7"/>
  <c r="A182" i="7"/>
  <c r="A141" i="7"/>
  <c r="A191" i="7"/>
  <c r="A119" i="7"/>
  <c r="A43" i="7"/>
  <c r="A170" i="7"/>
  <c r="A129" i="10"/>
  <c r="A92" i="10"/>
  <c r="A58" i="10"/>
  <c r="A9" i="10"/>
  <c r="A119" i="10"/>
  <c r="A111" i="10"/>
  <c r="A118" i="10"/>
  <c r="A100" i="10"/>
  <c r="A110" i="10"/>
  <c r="A99" i="10"/>
  <c r="A91" i="10"/>
  <c r="A61" i="10"/>
  <c r="A75" i="10"/>
  <c r="A55" i="10"/>
  <c r="A64" i="10"/>
  <c r="A59" i="10"/>
  <c r="A11" i="10"/>
  <c r="A21" i="10"/>
  <c r="A23" i="10"/>
  <c r="A7" i="10"/>
  <c r="A32" i="10"/>
  <c r="A72" i="3"/>
  <c r="A73" i="3"/>
  <c r="A71" i="3"/>
  <c r="A68" i="3"/>
  <c r="A70" i="3"/>
  <c r="A69" i="3"/>
  <c r="A66" i="3"/>
  <c r="A74" i="3"/>
  <c r="A67" i="3"/>
  <c r="A56" i="3"/>
  <c r="A49" i="3"/>
  <c r="A55" i="3"/>
  <c r="A51" i="3"/>
  <c r="A50" i="3"/>
  <c r="A52" i="3"/>
  <c r="A48" i="3"/>
  <c r="A53" i="3"/>
  <c r="A54" i="3"/>
  <c r="A65" i="10"/>
  <c r="A68" i="10"/>
  <c r="A137" i="10"/>
  <c r="A134" i="10"/>
  <c r="A109" i="10"/>
  <c r="A136" i="10"/>
  <c r="A116" i="10"/>
  <c r="A77" i="10"/>
  <c r="A80" i="10"/>
  <c r="A63" i="10"/>
  <c r="A87" i="10"/>
  <c r="A67" i="10"/>
  <c r="A73" i="10"/>
  <c r="A29" i="10"/>
  <c r="A46" i="10"/>
  <c r="A15" i="10"/>
  <c r="A48" i="10"/>
  <c r="A19" i="10"/>
  <c r="A25" i="10"/>
  <c r="J9" i="8"/>
  <c r="J7" i="9"/>
  <c r="D9" i="8"/>
  <c r="D7" i="9"/>
  <c r="C7" i="9"/>
  <c r="C9" i="8"/>
  <c r="F9" i="8"/>
  <c r="F7" i="9"/>
  <c r="A76" i="3"/>
  <c r="A81" i="3"/>
  <c r="A75" i="3"/>
  <c r="A82" i="3"/>
  <c r="A83" i="3"/>
  <c r="A77" i="3"/>
  <c r="A78" i="3"/>
  <c r="A79" i="3"/>
  <c r="K10" i="9" l="1"/>
  <c r="I42" i="9"/>
  <c r="E21" i="9"/>
  <c r="E23" i="9"/>
  <c r="K43" i="9"/>
  <c r="I24" i="9"/>
  <c r="F52" i="9"/>
  <c r="J42" i="9"/>
  <c r="F44" i="9"/>
  <c r="K47" i="9"/>
  <c r="G47" i="9"/>
  <c r="I20" i="9"/>
  <c r="I47" i="9"/>
  <c r="G11" i="9"/>
  <c r="J16" i="9"/>
  <c r="G45" i="9"/>
  <c r="G30" i="9"/>
  <c r="D44" i="9"/>
  <c r="D45" i="9"/>
  <c r="J38" i="9"/>
  <c r="G24" i="9"/>
  <c r="I23" i="9"/>
  <c r="F28" i="9"/>
  <c r="F36" i="9"/>
  <c r="I15" i="9"/>
  <c r="C16" i="9"/>
  <c r="K8" i="9"/>
  <c r="J28" i="9"/>
  <c r="C47" i="9"/>
  <c r="K33" i="9"/>
  <c r="J26" i="9"/>
  <c r="C14" i="9"/>
  <c r="G10" i="9"/>
  <c r="J40" i="9"/>
  <c r="C13" i="9"/>
  <c r="C33" i="9"/>
  <c r="D40" i="9"/>
  <c r="D13" i="9"/>
  <c r="J8" i="9"/>
  <c r="I28" i="9"/>
  <c r="G42" i="9"/>
  <c r="F21" i="9"/>
  <c r="F42" i="9"/>
  <c r="K16" i="9"/>
  <c r="F22" i="9"/>
  <c r="E44" i="9"/>
  <c r="K26" i="9"/>
  <c r="F14" i="9"/>
  <c r="H53" i="9"/>
  <c r="E15" i="9"/>
  <c r="J13" i="9"/>
  <c r="E12" i="9"/>
  <c r="F10" i="9"/>
  <c r="I53" i="9"/>
  <c r="F39" i="9"/>
  <c r="G37" i="9"/>
  <c r="K12" i="9"/>
  <c r="C29" i="9"/>
  <c r="F11" i="9"/>
  <c r="D25" i="9"/>
  <c r="F9" i="9"/>
  <c r="C22" i="9"/>
  <c r="C36" i="9"/>
  <c r="G8" i="9"/>
  <c r="E39" i="9"/>
  <c r="G32" i="9"/>
  <c r="F8" i="9"/>
  <c r="I51" i="9"/>
  <c r="G39" i="9"/>
  <c r="K32" i="9"/>
  <c r="H11" i="9"/>
  <c r="H44" i="9"/>
  <c r="K44" i="9"/>
  <c r="I9" i="9"/>
  <c r="H36" i="9"/>
  <c r="K34" i="9"/>
  <c r="C45" i="9"/>
  <c r="H43" i="9"/>
  <c r="C21" i="9"/>
  <c r="C27" i="9"/>
  <c r="J48" i="9"/>
  <c r="C25" i="9"/>
  <c r="C37" i="9"/>
  <c r="F31" i="9"/>
  <c r="I52" i="9"/>
  <c r="G12" i="9"/>
  <c r="H52" i="9"/>
  <c r="K52" i="9"/>
  <c r="J31" i="9"/>
  <c r="E14" i="9"/>
  <c r="D12" i="9"/>
  <c r="G46" i="9"/>
  <c r="G31" i="9"/>
  <c r="J14" i="9"/>
  <c r="D37" i="9"/>
  <c r="I27" i="9"/>
  <c r="G43" i="9"/>
  <c r="J45" i="9"/>
  <c r="I50" i="9"/>
  <c r="H22" i="9"/>
  <c r="H42" i="9"/>
  <c r="J15" i="9"/>
  <c r="K31" i="9"/>
  <c r="C8" i="9"/>
  <c r="G27" i="9"/>
  <c r="H45" i="9"/>
  <c r="I44" i="9"/>
  <c r="E26" i="9"/>
  <c r="E31" i="9"/>
  <c r="G53" i="9"/>
  <c r="K29" i="9"/>
  <c r="K42" i="9"/>
  <c r="I39" i="9"/>
  <c r="J51" i="9"/>
  <c r="I35" i="9"/>
  <c r="C28" i="9"/>
  <c r="C9" i="9"/>
  <c r="D15" i="9"/>
  <c r="H27" i="9"/>
  <c r="C20" i="9"/>
  <c r="G22" i="9"/>
  <c r="J39" i="9"/>
  <c r="J11" i="9"/>
  <c r="K14" i="9"/>
  <c r="F26" i="9"/>
  <c r="F47" i="9"/>
  <c r="E45" i="9"/>
  <c r="C32" i="9"/>
  <c r="C11" i="9"/>
  <c r="K39" i="9"/>
  <c r="E36" i="9"/>
  <c r="K53" i="9"/>
  <c r="K22" i="9"/>
  <c r="G40" i="9"/>
  <c r="F13" i="9"/>
  <c r="J46" i="9"/>
  <c r="K13" i="9"/>
  <c r="C24" i="9"/>
  <c r="H23" i="9"/>
  <c r="K18" i="9"/>
  <c r="D52" i="9"/>
  <c r="I8" i="9"/>
  <c r="H31" i="9"/>
  <c r="G29" i="9"/>
  <c r="I38" i="9"/>
  <c r="H49" i="9"/>
  <c r="G15" i="9"/>
  <c r="K37" i="9"/>
  <c r="I22" i="9"/>
  <c r="I12" i="9"/>
  <c r="E29" i="9"/>
  <c r="J47" i="9"/>
  <c r="J36" i="9"/>
  <c r="F34" i="9"/>
  <c r="H48" i="9"/>
  <c r="E10" i="9"/>
  <c r="C17" i="9"/>
  <c r="C44" i="9"/>
  <c r="G20" i="9"/>
  <c r="E24" i="9"/>
  <c r="D53" i="9"/>
  <c r="J44" i="9"/>
  <c r="D18" i="9"/>
  <c r="J35" i="9"/>
  <c r="G50" i="9"/>
  <c r="C42" i="9"/>
  <c r="D17" i="9"/>
  <c r="K41" i="9"/>
  <c r="C38" i="9"/>
  <c r="E18" i="9"/>
  <c r="J30" i="9"/>
  <c r="D42" i="9"/>
  <c r="F51" i="9"/>
  <c r="I19" i="9"/>
  <c r="H25" i="9"/>
  <c r="H16" i="9"/>
  <c r="E53" i="9"/>
  <c r="F12" i="9"/>
  <c r="K25" i="9"/>
  <c r="F19" i="9"/>
  <c r="C48" i="9"/>
  <c r="K17" i="9"/>
  <c r="J22" i="9"/>
  <c r="H47" i="9"/>
  <c r="D36" i="9"/>
  <c r="D19" i="9"/>
  <c r="E47" i="9"/>
  <c r="C51" i="9"/>
  <c r="J49" i="9"/>
  <c r="J52" i="9"/>
  <c r="D26" i="9"/>
  <c r="E40" i="9"/>
  <c r="E34" i="9"/>
  <c r="D8" i="9"/>
  <c r="H26" i="9"/>
  <c r="J27" i="9"/>
  <c r="H21" i="9"/>
  <c r="F27" i="9"/>
  <c r="J41" i="9"/>
  <c r="D32" i="9"/>
  <c r="J53" i="9"/>
  <c r="C19" i="9"/>
  <c r="G41" i="9"/>
  <c r="F17" i="9"/>
  <c r="I18" i="9"/>
  <c r="G44" i="9"/>
  <c r="C10" i="9"/>
  <c r="H18" i="9"/>
  <c r="E37" i="9"/>
  <c r="H24" i="9"/>
  <c r="E32" i="9"/>
  <c r="K40" i="9"/>
  <c r="J9" i="9"/>
  <c r="D38" i="9"/>
  <c r="J33" i="9"/>
  <c r="E25" i="9"/>
  <c r="C49" i="9"/>
  <c r="C35" i="9"/>
  <c r="D11" i="9"/>
  <c r="F29" i="9"/>
  <c r="H13" i="9"/>
  <c r="G21" i="9"/>
  <c r="K38" i="9"/>
  <c r="G13" i="9"/>
  <c r="H9" i="9"/>
  <c r="D30" i="9"/>
  <c r="C43" i="9"/>
  <c r="E46" i="9"/>
  <c r="K15" i="9"/>
  <c r="J43" i="9"/>
  <c r="K28" i="9"/>
  <c r="G35" i="9"/>
  <c r="G14" i="9"/>
  <c r="F18" i="9"/>
  <c r="F32" i="9"/>
  <c r="I41" i="9"/>
  <c r="C40" i="9"/>
  <c r="H35" i="9"/>
  <c r="D43" i="9"/>
  <c r="E28" i="9"/>
  <c r="D51" i="9"/>
  <c r="E27" i="9"/>
  <c r="C50" i="9"/>
  <c r="G16" i="9"/>
  <c r="H28" i="9"/>
  <c r="E33" i="9"/>
  <c r="J17" i="9"/>
  <c r="H40" i="9"/>
  <c r="K35" i="9"/>
  <c r="C23" i="9"/>
  <c r="D29" i="9"/>
  <c r="F16" i="9"/>
  <c r="H30" i="9"/>
  <c r="I48" i="9"/>
  <c r="H14" i="9"/>
  <c r="F45" i="9"/>
  <c r="D9" i="9"/>
  <c r="E35" i="9"/>
  <c r="I29" i="9"/>
  <c r="D14" i="9"/>
  <c r="K46" i="9"/>
  <c r="I34" i="9"/>
  <c r="D39" i="9"/>
  <c r="G23" i="9"/>
  <c r="C18" i="9"/>
  <c r="I40" i="9"/>
  <c r="I30" i="9"/>
  <c r="C15" i="9"/>
  <c r="F33" i="9"/>
  <c r="G36" i="9"/>
  <c r="G28" i="9"/>
  <c r="H15" i="9"/>
  <c r="E22" i="9"/>
  <c r="J50" i="9"/>
  <c r="K11" i="9"/>
  <c r="H38" i="9"/>
  <c r="H29" i="9"/>
  <c r="I37" i="9"/>
  <c r="I46" i="9"/>
  <c r="G25" i="9"/>
  <c r="I11" i="9"/>
  <c r="D20" i="9"/>
  <c r="K20" i="9"/>
  <c r="C53" i="9"/>
  <c r="G33" i="9"/>
  <c r="F48" i="9"/>
  <c r="I17" i="9"/>
  <c r="D10" i="9"/>
  <c r="I43" i="9"/>
  <c r="H46" i="9"/>
  <c r="C30" i="9"/>
  <c r="F41" i="9"/>
  <c r="D35" i="9"/>
  <c r="K9" i="9"/>
  <c r="E43" i="9"/>
  <c r="E16" i="9"/>
  <c r="G52" i="9"/>
  <c r="H17" i="9"/>
  <c r="D47" i="9"/>
  <c r="G9" i="9"/>
  <c r="J12" i="9"/>
  <c r="G17" i="9"/>
  <c r="J25" i="9"/>
  <c r="D28" i="9"/>
  <c r="E19" i="9"/>
  <c r="J10" i="9"/>
  <c r="F15" i="9"/>
  <c r="C46" i="9"/>
  <c r="E8" i="9"/>
  <c r="C12" i="9"/>
  <c r="F35" i="9"/>
  <c r="I36" i="9"/>
  <c r="K36" i="9"/>
  <c r="H20" i="9"/>
  <c r="C26" i="9"/>
  <c r="F38" i="9"/>
  <c r="F20" i="9"/>
  <c r="H50" i="9"/>
  <c r="C39" i="9"/>
  <c r="F53" i="9"/>
  <c r="D33" i="9"/>
  <c r="D34" i="9"/>
  <c r="J19" i="9"/>
  <c r="J18" i="9"/>
  <c r="J24" i="9"/>
  <c r="H41" i="9"/>
  <c r="G49" i="9"/>
  <c r="I21" i="9"/>
  <c r="E51" i="9"/>
  <c r="F43" i="9"/>
  <c r="E11" i="9"/>
  <c r="D46" i="9"/>
  <c r="K48" i="9"/>
  <c r="H10" i="9"/>
  <c r="G34" i="9"/>
  <c r="G48" i="9"/>
  <c r="D21" i="9"/>
  <c r="K21" i="9"/>
  <c r="I25" i="9"/>
  <c r="K49" i="9"/>
  <c r="E30" i="9"/>
  <c r="I45" i="9"/>
  <c r="H34" i="9"/>
  <c r="H37" i="9"/>
  <c r="I14" i="9"/>
  <c r="J32" i="9"/>
  <c r="K19" i="9"/>
  <c r="I10" i="9"/>
  <c r="E38" i="9"/>
  <c r="H33" i="9"/>
  <c r="E20" i="9"/>
  <c r="F49" i="9"/>
  <c r="J29" i="9"/>
  <c r="D16" i="9"/>
  <c r="I33" i="9"/>
  <c r="G19" i="9"/>
  <c r="C31" i="9"/>
  <c r="E50" i="9"/>
  <c r="K30" i="9"/>
  <c r="E42" i="9"/>
  <c r="E9" i="9"/>
  <c r="K50" i="9"/>
  <c r="D50" i="9"/>
  <c r="F24" i="9"/>
  <c r="I49" i="9"/>
  <c r="J34" i="9"/>
  <c r="D24" i="9"/>
  <c r="J37" i="9"/>
  <c r="G38" i="9"/>
  <c r="K51" i="9"/>
  <c r="D41" i="9"/>
  <c r="F40" i="9"/>
  <c r="F25" i="9"/>
  <c r="J20" i="9"/>
  <c r="K27" i="9"/>
  <c r="D31" i="9"/>
  <c r="K45" i="9"/>
  <c r="G26" i="9"/>
  <c r="F46" i="9"/>
  <c r="F30" i="9"/>
  <c r="I26" i="9"/>
  <c r="F50" i="9"/>
  <c r="C34" i="9"/>
  <c r="H19" i="9"/>
  <c r="E52" i="9"/>
  <c r="H8" i="9"/>
  <c r="H39" i="9"/>
  <c r="J21" i="9"/>
  <c r="G51" i="9"/>
  <c r="H32" i="9"/>
  <c r="C41" i="9"/>
  <c r="E48" i="9"/>
  <c r="E13" i="9"/>
  <c r="I31" i="9"/>
  <c r="K24" i="9"/>
  <c r="E49" i="9"/>
  <c r="H51" i="9"/>
  <c r="I16" i="9"/>
  <c r="I13" i="9"/>
  <c r="C52" i="9"/>
  <c r="E17" i="9"/>
  <c r="D22" i="9"/>
  <c r="I32" i="9"/>
  <c r="K23" i="9"/>
  <c r="D49" i="9"/>
  <c r="F23" i="9"/>
  <c r="D48" i="9"/>
  <c r="J23" i="9"/>
  <c r="F37" i="9"/>
  <c r="G18" i="9"/>
  <c r="D27" i="9"/>
  <c r="H12" i="9"/>
  <c r="D23" i="9"/>
  <c r="E41" i="9"/>
  <c r="F16" i="8"/>
  <c r="E25" i="8"/>
  <c r="I24" i="8"/>
  <c r="K34" i="8"/>
  <c r="C14" i="8"/>
  <c r="I10" i="8"/>
  <c r="H28" i="8"/>
  <c r="E18" i="8"/>
  <c r="I22" i="8"/>
  <c r="F21" i="8"/>
  <c r="C24" i="8"/>
  <c r="I35" i="8"/>
  <c r="K37" i="8"/>
  <c r="H35" i="8"/>
  <c r="F20" i="8"/>
  <c r="D31" i="8"/>
  <c r="F13" i="8"/>
  <c r="J27" i="8"/>
  <c r="E28" i="8"/>
  <c r="J13" i="8"/>
  <c r="C35" i="8"/>
  <c r="K25" i="8"/>
  <c r="E38" i="8"/>
  <c r="J38" i="8"/>
  <c r="C11" i="8"/>
  <c r="D24" i="8"/>
  <c r="I34" i="8"/>
  <c r="G24" i="8"/>
  <c r="C13" i="8"/>
  <c r="H17" i="8"/>
  <c r="H16" i="8"/>
  <c r="C16" i="8"/>
  <c r="K28" i="8"/>
  <c r="G21" i="8"/>
  <c r="G22" i="8"/>
  <c r="G19" i="8"/>
  <c r="K21" i="8"/>
  <c r="G10" i="8"/>
  <c r="I29" i="8"/>
  <c r="H25" i="8"/>
  <c r="I33" i="8"/>
  <c r="K27" i="8"/>
  <c r="C37" i="8"/>
  <c r="D20" i="8"/>
  <c r="K32" i="8"/>
  <c r="D38" i="8"/>
  <c r="C31" i="8"/>
  <c r="J12" i="8"/>
  <c r="K19" i="8"/>
  <c r="F12" i="8"/>
  <c r="C34" i="8"/>
  <c r="H29" i="8"/>
  <c r="E35" i="8"/>
  <c r="J28" i="8"/>
  <c r="D23" i="8"/>
  <c r="J32" i="8"/>
  <c r="J29" i="8"/>
  <c r="E23" i="8"/>
  <c r="C10" i="8"/>
  <c r="F27" i="8"/>
  <c r="K16" i="8"/>
  <c r="C32" i="8"/>
  <c r="H31" i="8"/>
  <c r="H23" i="8"/>
  <c r="K20" i="8"/>
  <c r="K10" i="8"/>
  <c r="C20" i="8"/>
  <c r="H33" i="8"/>
  <c r="H34" i="8"/>
  <c r="C27" i="8"/>
  <c r="J14" i="8"/>
  <c r="F29" i="8"/>
  <c r="D22" i="8"/>
  <c r="H37" i="8"/>
  <c r="D29" i="8"/>
  <c r="E34" i="8"/>
  <c r="F10" i="8"/>
  <c r="D27" i="8"/>
  <c r="F11" i="8"/>
  <c r="C12" i="8"/>
  <c r="D17" i="8"/>
  <c r="E36" i="8"/>
  <c r="D30" i="8"/>
  <c r="G11" i="8"/>
  <c r="G13" i="8"/>
  <c r="D14" i="8"/>
  <c r="I18" i="8"/>
  <c r="D16" i="8"/>
  <c r="F23" i="8"/>
  <c r="H20" i="8"/>
  <c r="F18" i="8"/>
  <c r="J22" i="8"/>
  <c r="I17" i="8"/>
  <c r="E31" i="8"/>
  <c r="G34" i="8"/>
  <c r="C29" i="8"/>
  <c r="F30" i="8"/>
  <c r="E26" i="8"/>
  <c r="G32" i="8"/>
  <c r="C33" i="8"/>
  <c r="D11" i="8"/>
  <c r="D13" i="8"/>
  <c r="H14" i="8"/>
  <c r="K38" i="8"/>
  <c r="H12" i="8"/>
  <c r="E21" i="8"/>
  <c r="G25" i="8"/>
  <c r="J18" i="8"/>
  <c r="E29" i="8"/>
  <c r="J20" i="8"/>
  <c r="H22" i="8"/>
  <c r="F36" i="8"/>
  <c r="J35" i="8"/>
  <c r="H38" i="8"/>
  <c r="J37" i="8"/>
  <c r="G37" i="8"/>
  <c r="K36" i="8"/>
  <c r="F37" i="8"/>
  <c r="F34" i="8"/>
  <c r="I32" i="8"/>
  <c r="E27" i="8"/>
  <c r="F14" i="8"/>
  <c r="H19" i="8"/>
  <c r="E32" i="8"/>
  <c r="D34" i="8"/>
  <c r="D25" i="8"/>
  <c r="K15" i="8"/>
  <c r="J30" i="8"/>
  <c r="I19" i="8"/>
  <c r="D21" i="8"/>
  <c r="D37" i="8"/>
  <c r="I12" i="8"/>
  <c r="J24" i="8"/>
  <c r="J10" i="8"/>
  <c r="J17" i="8"/>
  <c r="E37" i="8"/>
  <c r="D35" i="8"/>
  <c r="C30" i="8"/>
  <c r="G20" i="8"/>
  <c r="H24" i="8"/>
  <c r="H15" i="8"/>
  <c r="I16" i="8"/>
  <c r="D28" i="8"/>
  <c r="C15" i="8"/>
  <c r="K24" i="8"/>
  <c r="J19" i="8"/>
  <c r="K12" i="8"/>
  <c r="C38" i="8"/>
  <c r="C23" i="8"/>
  <c r="H26" i="8"/>
  <c r="D15" i="8"/>
  <c r="G17" i="8"/>
  <c r="H30" i="8"/>
  <c r="I13" i="8"/>
  <c r="K11" i="8"/>
  <c r="H36" i="8"/>
  <c r="E33" i="8"/>
  <c r="F31" i="8"/>
  <c r="H11" i="8"/>
  <c r="D26" i="8"/>
  <c r="C19" i="8"/>
  <c r="I14" i="8"/>
  <c r="I31" i="8"/>
  <c r="F28" i="8"/>
  <c r="K18" i="8"/>
  <c r="K31" i="8"/>
  <c r="I25" i="8"/>
  <c r="H18" i="8"/>
  <c r="G35" i="8"/>
  <c r="I15" i="8"/>
  <c r="K23" i="8"/>
  <c r="K35" i="8"/>
  <c r="C18" i="8"/>
  <c r="D19" i="8"/>
  <c r="J23" i="8"/>
  <c r="G29" i="8"/>
  <c r="D10" i="8"/>
  <c r="G31" i="8"/>
  <c r="J11" i="8"/>
  <c r="J21" i="8"/>
  <c r="J25" i="8"/>
  <c r="G26" i="8"/>
  <c r="E14" i="8"/>
  <c r="E15" i="8"/>
  <c r="K13" i="8"/>
  <c r="G38" i="8"/>
  <c r="E10" i="8"/>
  <c r="H27" i="8"/>
  <c r="H10" i="8"/>
  <c r="F24" i="8"/>
  <c r="C17" i="8"/>
  <c r="K29" i="8"/>
  <c r="J16" i="8"/>
  <c r="F33" i="8"/>
  <c r="G28" i="8"/>
  <c r="G18" i="8"/>
  <c r="F17" i="8"/>
  <c r="E11" i="8"/>
  <c r="I36" i="8"/>
  <c r="F32" i="8"/>
  <c r="K30" i="8"/>
  <c r="E17" i="8"/>
  <c r="I23" i="8"/>
  <c r="D18" i="8"/>
  <c r="I27" i="8"/>
  <c r="G30" i="8"/>
  <c r="F26" i="8"/>
  <c r="I37" i="8"/>
  <c r="I20" i="8"/>
  <c r="C36" i="8"/>
  <c r="E22" i="8"/>
  <c r="C28" i="8"/>
  <c r="J31" i="8"/>
  <c r="H32" i="8"/>
  <c r="D36" i="8"/>
  <c r="J26" i="8"/>
  <c r="D32" i="8"/>
  <c r="F25" i="8"/>
  <c r="K17" i="8"/>
  <c r="G15" i="8"/>
  <c r="C25" i="8"/>
  <c r="I28" i="8"/>
  <c r="E20" i="8"/>
  <c r="J34" i="8"/>
  <c r="I30" i="8"/>
  <c r="C22" i="8"/>
  <c r="E30" i="8"/>
  <c r="D12" i="8"/>
  <c r="E19" i="8"/>
  <c r="K14" i="8"/>
  <c r="I21" i="8"/>
  <c r="J33" i="8"/>
  <c r="J36" i="8"/>
  <c r="K26" i="8"/>
  <c r="E12" i="8"/>
  <c r="E24" i="8"/>
  <c r="E13" i="8"/>
  <c r="K22" i="8"/>
  <c r="G12" i="8"/>
  <c r="I11" i="8"/>
  <c r="G33" i="8"/>
  <c r="I26" i="8"/>
  <c r="D33" i="8"/>
  <c r="C21" i="8"/>
  <c r="F35" i="8"/>
  <c r="I38" i="8"/>
  <c r="G16" i="8"/>
  <c r="F22" i="8"/>
  <c r="H21" i="8"/>
  <c r="F19" i="8"/>
  <c r="F15" i="8"/>
  <c r="F38" i="8"/>
  <c r="G23" i="8"/>
  <c r="C26" i="8"/>
  <c r="E16" i="8"/>
  <c r="G14" i="8"/>
  <c r="G27" i="8"/>
  <c r="G36" i="8"/>
  <c r="J15" i="8"/>
  <c r="K33" i="8"/>
  <c r="H13" i="8"/>
  <c r="F8" i="5"/>
  <c r="H16" i="5"/>
  <c r="F11" i="5"/>
  <c r="J12" i="5"/>
  <c r="C9" i="5"/>
  <c r="G16" i="5"/>
  <c r="C10" i="5"/>
  <c r="D13" i="5"/>
  <c r="G8" i="5"/>
  <c r="G9" i="5"/>
  <c r="E10" i="5"/>
  <c r="D10" i="5"/>
  <c r="I13" i="5"/>
  <c r="H13" i="5"/>
  <c r="C14" i="5"/>
  <c r="E13" i="5"/>
  <c r="K10" i="5"/>
  <c r="F14" i="5"/>
  <c r="E12" i="5"/>
  <c r="H11" i="5"/>
  <c r="H9" i="5"/>
  <c r="F10" i="5"/>
  <c r="E15" i="5"/>
  <c r="J10" i="5"/>
  <c r="K13" i="5"/>
  <c r="I11" i="5"/>
  <c r="H15" i="5"/>
  <c r="D16" i="5"/>
  <c r="H8" i="5"/>
  <c r="I10" i="5"/>
  <c r="D8" i="5"/>
  <c r="E11" i="5"/>
  <c r="J16" i="5"/>
  <c r="K14" i="5"/>
  <c r="G11" i="5"/>
  <c r="H12" i="5"/>
  <c r="C11" i="5"/>
  <c r="I12" i="5"/>
  <c r="K9" i="5"/>
  <c r="D9" i="5"/>
  <c r="K12" i="5"/>
  <c r="F15" i="5"/>
  <c r="I15" i="5"/>
  <c r="C16" i="5"/>
  <c r="C8" i="5"/>
  <c r="E8" i="5"/>
  <c r="K11" i="5"/>
  <c r="I16" i="5"/>
  <c r="F16" i="5"/>
  <c r="F9" i="5"/>
  <c r="F13" i="5"/>
  <c r="E14" i="5"/>
  <c r="J8" i="5"/>
  <c r="D11" i="5"/>
  <c r="I14" i="5"/>
  <c r="H10" i="5"/>
  <c r="K15" i="5"/>
  <c r="I8" i="5"/>
  <c r="G10" i="5"/>
  <c r="C13" i="5"/>
  <c r="D15" i="5"/>
  <c r="F12" i="5"/>
  <c r="J11" i="5"/>
  <c r="C12" i="5"/>
  <c r="G13" i="5"/>
  <c r="G12" i="5"/>
  <c r="D14" i="5"/>
  <c r="C15" i="5"/>
  <c r="K16" i="5"/>
  <c r="K8" i="5"/>
  <c r="H14" i="5"/>
  <c r="G15" i="5"/>
  <c r="I9" i="5"/>
  <c r="J9" i="5"/>
  <c r="E16" i="5"/>
  <c r="G14" i="5"/>
  <c r="J15" i="5"/>
  <c r="E9" i="5"/>
  <c r="J13" i="5"/>
  <c r="J14" i="5"/>
  <c r="D12" i="5"/>
  <c r="M8" i="5" l="1"/>
  <c r="M14" i="5"/>
  <c r="M10" i="5"/>
  <c r="M9" i="5"/>
  <c r="M11" i="5"/>
  <c r="M16" i="5"/>
  <c r="M15" i="5"/>
  <c r="M12" i="5"/>
  <c r="M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M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<sst xmlns="http://schemas.openxmlformats.org/spreadsheetml/2006/main" count="1649" uniqueCount="207">
  <si>
    <t>Informe consumo de aperitivos fuera del hogar</t>
  </si>
  <si>
    <t>Principales variables</t>
  </si>
  <si>
    <t>Perfil sociodemografico</t>
  </si>
  <si>
    <t>Lugares y motivos de consumo</t>
  </si>
  <si>
    <t>Metodología</t>
  </si>
  <si>
    <t>Glosario Variables</t>
  </si>
  <si>
    <t>Conclusiones</t>
  </si>
  <si>
    <t>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</si>
  <si>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</si>
  <si>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</si>
  <si>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</si>
  <si>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</si>
  <si>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</si>
  <si>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</si>
  <si>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</si>
  <si>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</si>
  <si>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</si>
  <si>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</si>
  <si>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</si>
  <si>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</si>
  <si>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</si>
  <si>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</si>
  <si>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</si>
  <si>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</si>
  <si>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</si>
  <si>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</si>
  <si>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</si>
  <si>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</si>
  <si>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</si>
  <si>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</si>
  <si>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</si>
  <si>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</si>
  <si>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</si>
  <si>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</si>
  <si>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</si>
  <si>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</si>
  <si>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</si>
  <si>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aperitivos
fuera del hogar</t>
  </si>
  <si>
    <t>Metodología del panel de consumo alimentario fuera de hogares: APERITIVOS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</si>
  <si>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aperitivos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</si>
  <si>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KPI</t>
  </si>
  <si>
    <t>PERFIL - NOMECLATURA</t>
  </si>
  <si>
    <t>Motivos</t>
  </si>
  <si>
    <t>Volumen (Millones de consumiciones)</t>
  </si>
  <si>
    <t>VOLUMEN (miles Consumiciones)</t>
  </si>
  <si>
    <t>Total Aperitivos</t>
  </si>
  <si>
    <t>DISTRIBUCION VOLUMEN X CRITERIO (Consumiciones)</t>
  </si>
  <si>
    <t>Volumen (Millones de kilos/litros)</t>
  </si>
  <si>
    <t>VOLUMEN (Miles kg ó litros)</t>
  </si>
  <si>
    <t>Patatas Fritas + Otros Aperitivos Salados</t>
  </si>
  <si>
    <t>DISTRIBUCION VOLUMEN X CRITERIO (kg ó litros)</t>
  </si>
  <si>
    <t>Valor (Millones de euros)</t>
  </si>
  <si>
    <t>VALOR (Miles Euros)</t>
  </si>
  <si>
    <t>Patatas Fritas</t>
  </si>
  <si>
    <t>CONSUMO PER CAPITA (kg ó litros por individuo)</t>
  </si>
  <si>
    <t>% Penetración (población 15-75 años)</t>
  </si>
  <si>
    <t>PENETRACION (%)</t>
  </si>
  <si>
    <t>Otros Snacks Salados</t>
  </si>
  <si>
    <t>Frecuencia (actos de consumo)</t>
  </si>
  <si>
    <t>FRECUENCIA COMPRA (Actos)</t>
  </si>
  <si>
    <t>Frutos Secos</t>
  </si>
  <si>
    <t>Consumo medio (consumiciones por consumidor)</t>
  </si>
  <si>
    <t>COMPRA MEDIA (Consumiciones)</t>
  </si>
  <si>
    <t>Chocolatinas/Chocolate/Bombones</t>
  </si>
  <si>
    <t>Consumo medio (kilos/litros por consumidor)</t>
  </si>
  <si>
    <t>CONSUMO MEDIO (kg ó litros por consumidor)</t>
  </si>
  <si>
    <t>Chicles</t>
  </si>
  <si>
    <t>Consumo por acto (consumiciones)</t>
  </si>
  <si>
    <t>VOLUMEN POR ACTO (consumiciones)</t>
  </si>
  <si>
    <t>Caramelos</t>
  </si>
  <si>
    <t>Consumo per cápita (kilos/litros por individuo)</t>
  </si>
  <si>
    <t>Golosinas</t>
  </si>
  <si>
    <t>Gasto per cápita (euros por individuo)</t>
  </si>
  <si>
    <t>GASTO PER CAPITA (€ por individuo)</t>
  </si>
  <si>
    <t>Precio medio (€/kg o €/l)</t>
  </si>
  <si>
    <t>PRECIO MEDIO (kg ó litros)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</si>
  <si>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</si>
  <si>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</si>
  <si>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</si>
  <si>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</si>
  <si>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</si>
  <si>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</si>
  <si>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</si>
  <si>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</si>
  <si>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</si>
  <si>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</si>
  <si>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</si>
  <si>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</si>
  <si>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</si>
  <si>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</si>
  <si>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</si>
  <si>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</si>
  <si>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</si>
  <si>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</si>
  <si>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</si>
  <si>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</si>
  <si>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</si>
  <si>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</si>
  <si>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</si>
  <si>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</si>
  <si>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</si>
  <si>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</si>
  <si>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</si>
  <si>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</si>
  <si>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</si>
  <si>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</si>
  <si>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</si>
  <si>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</si>
  <si>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</si>
  <si>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</si>
  <si>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</si>
  <si>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</si>
  <si>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</si>
  <si>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</si>
  <si>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</si>
  <si>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</si>
  <si>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</si>
  <si>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</si>
  <si>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</si>
  <si>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</si>
  <si>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</si>
  <si>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</si>
  <si>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</si>
  <si>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</si>
  <si>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</si>
  <si>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</si>
  <si>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</si>
  <si>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</si>
  <si>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</si>
  <si>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</si>
  <si>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</si>
  <si>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</si>
  <si>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</si>
  <si>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</si>
  <si>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</si>
  <si>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</si>
  <si>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</si>
  <si>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</si>
  <si>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</si>
  <si>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</si>
  <si>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</si>
  <si>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</si>
  <si>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</si>
  <si>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</si>
  <si>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</si>
  <si>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</si>
  <si>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</si>
  <si>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</si>
  <si>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</si>
  <si>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</si>
  <si>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</si>
  <si>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</si>
  <si>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</si>
  <si>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</si>
  <si>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</si>
  <si>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</si>
  <si>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</si>
  <si>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</si>
  <si>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</si>
  <si>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</si>
  <si>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</si>
  <si>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TRIM 2 21</t>
  </si>
  <si>
    <t>TRIM 3 21</t>
  </si>
  <si>
    <t>TRIM 4 21</t>
  </si>
  <si>
    <t>TRIM 1 22</t>
  </si>
  <si>
    <t>TRIM 2 22</t>
  </si>
  <si>
    <t>TRIM 3 22</t>
  </si>
  <si>
    <t>TRIM 4 22</t>
  </si>
  <si>
    <t>TRIM 1 23</t>
  </si>
  <si>
    <t>TRIM 2 23</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</si>
  <si>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</si>
  <si>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</si>
  <si>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</si>
  <si>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</si>
  <si>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</si>
  <si>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</si>
  <si>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</si>
  <si>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</si>
  <si>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</si>
  <si>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</si>
  <si>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</si>
  <si>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</si>
  <si>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</si>
  <si>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</si>
  <si>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</si>
  <si>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</si>
  <si>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</si>
  <si>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</si>
  <si>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</si>
  <si>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</si>
  <si>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</si>
  <si>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</si>
  <si>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</si>
  <si>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</si>
  <si>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</si>
  <si>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</si>
  <si>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</si>
  <si>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</si>
  <si>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</si>
  <si>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</si>
  <si>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</si>
  <si>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</si>
  <si>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</si>
  <si>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</si>
  <si>
    <t>El consumo de aperitivos fuera de casa se reduce un 2,6 % en volumen. El sector reduce ligeramente sus cifras de facturación (0,4 %) a pesar del aumento del precio medio del 2,2 %.</t>
  </si>
  <si>
    <t>El descenso en el consumo de aperitivos fuera de casa viene impulsada por el fuerte retroceso en la compra de chocolatinas/chocolate/bombones (24,1 %). Del mismo modo, desciende la compra de chicles (31,5 %), golosinas (9,4 %) y otros snacks salados (4,1 %). En contraste, aumenta el consumo de patatas fritas (8,1 %) y frutos secos (3,4 %), pero no logra compensar la caída del sector.
Al contrario de lo que ocurre en el mercado, el consumo de aperitivos no se realiza en el establecimiento, en este caso el canal que cuenta con la mayor proporción de volumen se corresponde con el canal dinámico (49,3%) así como en el canal conveniencia o 24 horas, que mantiene una concentración de volumen del 16,9 %. No obstante, estos dos canales mayoritarios presentan tendencias contrarias, puesto que el canal dinámico crece un 1,1 % frente a un decrecimiento del 10,9 % del canal conveniencia o 24 horas. Como lugar de consumo, podemos asociar el consumo de aperitivos a la calle, o la casa de otros, que son responsables de la mayor parte del consumo con el 56 % del volumen. 
El consumo de aperitivos es fundamentalmente social, el 36,8 % se consume en familia y el 20,6 % se hace con amigos a pesar de que su tendencia sea negativa a cierre de trimestre. Aumenta el consumo de aperitivos extradoméstico con la pareja (12,2 %) y en solitario (9,8 %), que ya supone un 26,7 % del total.</t>
  </si>
  <si>
    <t>El momento preferido por los consumidores para consumir aperitivos fuera de casa son durante la tarde/merienda, y el correspondiente al aperitivo o antes de comer, que representan el 35,2 % y el 21,0 % respectivamente sobre el total del consumo. Este hecho impacta con la motivación de compra, debido a que el principal motivo a la hora de consumir aperitivos es tener hambre o la improvisación, con un peso del 40,9 % sobre el total.
Si tenemos en cuenta el perfil sociodemográfico, tenemos que destacar que los mayores de 65 mantienen la proporción más alta de consumo de aperitivos fuera de casa (32,0 %), siendo su consumo creciente a cierre de trimestre, es decir consumen un 6,5 % más que en el mismo periodo del año anterior. En contraste, el colectivo de 35-49 años, que es el segundo colectivo por consumo de estos productos, realiza un consumo un 16,1 % inferior en este trimestre. 
Por regiones, todas decrecen excepto el Resto de Cataluña y Aragón y el Noroeste, que aumentan un 50,6 % y un 47,73 %, respectivamente. En contraste, Madrid y su área metropolitana y el Resto Centro son las regiones que más reducen el consumo extradoméstico de aperitivos en este trimestre (29,1 % y 22,7 %,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</si>
</sst>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cellStyleXfs>
  <cellXfs count="99">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5" xfId="1" applyFont="1" applyFill="1" applyBorder="1"/>
    <xf numFmtId="164" fontId="18" fillId="0" borderId="2" xfId="1" applyFont="1" applyFill="1" applyBorder="1"/>
    <xf numFmtId="164" fontId="18" fillId="0" borderId="9" xfId="1" applyFont="1" applyFill="1" applyBorder="1"/>
    <xf numFmtId="164" fontId="18" fillId="0" borderId="0" xfId="1" applyFont="1" applyFill="1" applyBorder="1"/>
    <xf numFmtId="164" fontId="19" fillId="0" borderId="0" xfId="1" applyFont="1" applyFill="1" applyBorder="1"/>
    <xf numFmtId="0" fontId="18" fillId="0" borderId="0" xfId="0" applyFont="1" applyAlignment="1">
      <alignment horizontal="center" vertical="center" wrapText="1"/>
    </xf>
    <xf numFmtId="0" fontId="21" fillId="4" borderId="1" xfId="0" applyFont="1" applyFill="1" applyBorder="1" applyAlignment="1">
      <alignment horizontal="center" vertical="center" wrapText="1"/>
    </xf>
    <xf numFmtId="0" fontId="18" fillId="0" borderId="0" xfId="0" applyFont="1" applyAlignment="1">
      <alignment horizontal="left" indent="8"/>
    </xf>
    <xf numFmtId="0" fontId="18" fillId="0" borderId="3" xfId="0" applyFont="1" applyBorder="1" applyAlignment="1">
      <alignment horizontal="left" indent="5"/>
    </xf>
    <xf numFmtId="0" fontId="18" fillId="0" borderId="6" xfId="0" applyFont="1" applyBorder="1" applyAlignment="1">
      <alignment horizontal="left" indent="5"/>
    </xf>
    <xf numFmtId="0" fontId="18" fillId="0" borderId="7" xfId="0" applyFont="1" applyBorder="1" applyAlignment="1">
      <alignment horizontal="left" indent="5"/>
    </xf>
    <xf numFmtId="0" fontId="18" fillId="0" borderId="11" xfId="0" applyFont="1" applyBorder="1" applyAlignment="1">
      <alignment horizontal="left" indent="3"/>
    </xf>
    <xf numFmtId="0" fontId="23" fillId="0" borderId="0" xfId="0" applyFont="1" applyAlignment="1">
      <alignment horizontal="left" indent="4"/>
    </xf>
    <xf numFmtId="0" fontId="18" fillId="0" borderId="0" xfId="0" applyFont="1" applyAlignment="1">
      <alignment horizontal="left" indent="10"/>
    </xf>
    <xf numFmtId="165" fontId="18" fillId="0" borderId="14" xfId="1" applyNumberFormat="1" applyFont="1" applyFill="1" applyBorder="1"/>
    <xf numFmtId="165" fontId="18" fillId="0" borderId="15" xfId="1" applyNumberFormat="1" applyFont="1" applyFill="1" applyBorder="1"/>
    <xf numFmtId="165" fontId="18" fillId="0" borderId="16" xfId="1" applyNumberFormat="1" applyFont="1" applyFill="1" applyBorder="1"/>
    <xf numFmtId="165" fontId="18" fillId="0" borderId="17" xfId="1" applyNumberFormat="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5" fillId="0" borderId="0" xfId="0" applyFont="1" applyAlignment="1">
      <alignment horizontal="center" vertical="center" wrapText="1"/>
    </xf>
    <xf numFmtId="0" fontId="8" fillId="0" borderId="0" xfId="0" applyFont="1" applyAlignment="1">
      <alignment horizontal="center" vertical="center"/>
    </xf>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20"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2" fillId="0" borderId="0" xfId="0" applyFont="1" applyAlignment="1" applyProtection="1">
      <alignment horizontal="center" vertical="center"/>
      <protection hidden="1"/>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0" applyNumberFormat="1"/>
    <xf numFmtId="164" fontId="0" fillId="0" borderId="0" xfId="1" applyFont="1" applyBorder="1"/>
    <xf numFmtId="164" fontId="21" fillId="3" borderId="1" xfId="0" applyNumberFormat="1" applyFont="1" applyFill="1" applyBorder="1" applyAlignment="1">
      <alignment horizontal="center" vertical="center" wrapText="1"/>
    </xf>
    <xf numFmtId="164" fontId="21" fillId="3" borderId="10" xfId="0" applyNumberFormat="1" applyFont="1" applyFill="1" applyBorder="1" applyAlignment="1">
      <alignment horizontal="center" vertical="center" wrapText="1"/>
    </xf>
    <xf numFmtId="165" fontId="18" fillId="0" borderId="13" xfId="1" applyNumberFormat="1" applyFont="1" applyFill="1" applyBorder="1"/>
    <xf numFmtId="165" fontId="18" fillId="0" borderId="5" xfId="1" applyNumberFormat="1" applyFont="1" applyFill="1" applyBorder="1"/>
    <xf numFmtId="165" fontId="18" fillId="0" borderId="2" xfId="1" applyNumberFormat="1" applyFont="1" applyFill="1" applyBorder="1"/>
    <xf numFmtId="165" fontId="18" fillId="0" borderId="9" xfId="1" applyNumberFormat="1" applyFont="1" applyFill="1" applyBorder="1"/>
    <xf numFmtId="165" fontId="19" fillId="0" borderId="5" xfId="1" applyNumberFormat="1" applyFont="1" applyFill="1" applyBorder="1"/>
    <xf numFmtId="0" fontId="16" fillId="0" borderId="0" xfId="0" applyFont="1" applyAlignment="1">
      <alignment vertical="center"/>
    </xf>
    <xf numFmtId="164" fontId="9" fillId="3" borderId="10" xfId="0" applyNumberFormat="1" applyFont="1" applyFill="1" applyBorder="1" applyAlignment="1" applyProtection="1">
      <alignment horizontal="center" vertical="center" wrapText="1"/>
      <protection locked="0"/>
    </xf>
    <xf numFmtId="164" fontId="18" fillId="0" borderId="13" xfId="1" applyFont="1" applyFill="1" applyBorder="1"/>
    <xf numFmtId="0" fontId="18" fillId="0" borderId="0" xfId="0" applyFont="1" applyProtection="1">
      <protection locked="0"/>
    </xf>
    <xf numFmtId="0" fontId="30" fillId="0" borderId="0" xfId="0" applyFont="1" applyProtection="1">
      <protection locked="0"/>
    </xf>
    <xf numFmtId="0" fontId="31" fillId="0" borderId="0" xfId="0" applyFont="1" applyProtection="1">
      <protection locked="0"/>
    </xf>
    <xf numFmtId="0" fontId="17"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8" fillId="0" borderId="2" xfId="1" applyNumberFormat="1" applyFont="1" applyFill="1" applyBorder="1" applyAlignment="1" applyProtection="1">
      <alignment horizontal="center"/>
      <protection hidden="1"/>
    </xf>
    <xf numFmtId="0" fontId="33" fillId="0" borderId="0" xfId="2" applyFont="1" applyAlignment="1">
      <alignment horizontal="left" vertical="center"/>
    </xf>
    <xf numFmtId="0" fontId="33" fillId="0" borderId="0" xfId="0" applyFont="1"/>
    <xf numFmtId="0" fontId="0" fillId="0" borderId="0" xfId="0" applyAlignment="1">
      <alignment vertical="center"/>
    </xf>
    <xf numFmtId="0" fontId="7" fillId="0" borderId="21"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2"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1" fillId="0" borderId="0" xfId="0" applyFont="1" applyProtection="1">
      <protection locked="0"/>
    </xf>
    <xf numFmtId="0" fontId="17" fillId="0" borderId="0" xfId="0" applyFont="1" applyAlignment="1">
      <alignment horizontal="left" vertical="center" wrapText="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 fillId="0" borderId="18" xfId="0" applyFont="1" applyBorder="1" applyAlignment="1">
      <alignment horizontal="center" vertical="center"/>
    </xf>
    <xf numFmtId="0" fontId="0" fillId="0" borderId="0" xfId="0" applyAlignment="1">
      <alignment horizontal="left" vertical="top"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9" val="3"/>
</file>

<file path=xl/ctrlProps/ctrlProp2.xml><?xml version="1.0" encoding="utf-8"?>
<formControlPr xmlns="http://schemas.microsoft.com/office/spreadsheetml/2009/9/main" objectType="Drop" dropStyle="combo" dx="22" fmlaLink="A7" fmlaRange="DESPLEGABLES!$M$3:$M$5" noThreeD="1" sel="2"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498209</xdr:colOff>
      <xdr:row>3</xdr:row>
      <xdr:rowOff>127480</xdr:rowOff>
    </xdr:from>
    <xdr:to>
      <xdr:col>15</xdr:col>
      <xdr:colOff>219340</xdr:colOff>
      <xdr:row>10</xdr:row>
      <xdr:rowOff>209226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32209" y="1214918"/>
          <a:ext cx="5817131" cy="3883808"/>
        </a:xfrm>
        <a:prstGeom prst="rect">
          <a:avLst/>
        </a:prstGeom>
      </xdr:spPr>
    </xdr:pic>
    <xdr:clientData/>
  </xdr:twoCellAnchor>
  <xdr:twoCellAnchor editAs="oneCell">
    <xdr:from>
      <xdr:col>0</xdr:col>
      <xdr:colOff>0</xdr:colOff>
      <xdr:row>0</xdr:row>
      <xdr:rowOff>12699</xdr:rowOff>
    </xdr:from>
    <xdr:to>
      <xdr:col>2</xdr:col>
      <xdr:colOff>345413</xdr:colOff>
      <xdr:row>0</xdr:row>
      <xdr:rowOff>525990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2699"/>
          <a:ext cx="1869413" cy="513291"/>
        </a:xfrm>
        <a:prstGeom prst="rect">
          <a:avLst/>
        </a:prstGeom>
      </xdr:spPr>
    </xdr:pic>
    <xdr:clientData/>
  </xdr:twoCellAnchor>
  <xdr:twoCellAnchor editAs="oneCell">
    <xdr:from>
      <xdr:col>12</xdr:col>
      <xdr:colOff>245869</xdr:colOff>
      <xdr:row>0</xdr:row>
      <xdr:rowOff>0</xdr:rowOff>
    </xdr:from>
    <xdr:to>
      <xdr:col>15</xdr:col>
      <xdr:colOff>183970</xdr:colOff>
      <xdr:row>0</xdr:row>
      <xdr:rowOff>497416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389869" y="0"/>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6126070</xdr:colOff>
      <xdr:row>0</xdr:row>
      <xdr:rowOff>0</xdr:rowOff>
    </xdr:from>
    <xdr:to>
      <xdr:col>2</xdr:col>
      <xdr:colOff>60671</xdr:colOff>
      <xdr:row>0</xdr:row>
      <xdr:rowOff>429491</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6215717" y="0"/>
          <a:ext cx="1809162" cy="429491"/>
        </a:xfrm>
        <a:prstGeom prst="rect">
          <a:avLst/>
        </a:prstGeom>
      </xdr:spPr>
    </xdr:pic>
    <xdr:clientData/>
  </xdr:twoCellAnchor>
  <xdr:twoCellAnchor editAs="oneCell">
    <xdr:from>
      <xdr:col>0</xdr:col>
      <xdr:colOff>0</xdr:colOff>
      <xdr:row>0</xdr:row>
      <xdr:rowOff>32096</xdr:rowOff>
    </xdr:from>
    <xdr:to>
      <xdr:col>1</xdr:col>
      <xdr:colOff>441513</xdr:colOff>
      <xdr:row>0</xdr:row>
      <xdr:rowOff>385469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32096"/>
          <a:ext cx="531160" cy="353373"/>
        </a:xfrm>
        <a:prstGeom prst="rect">
          <a:avLst/>
        </a:prstGeom>
      </xdr:spPr>
    </xdr:pic>
    <xdr:clientData/>
  </xdr:twoCellAnchor>
  <xdr:twoCellAnchor editAs="oneCell">
    <xdr:from>
      <xdr:col>1</xdr:col>
      <xdr:colOff>576862</xdr:colOff>
      <xdr:row>0</xdr:row>
      <xdr:rowOff>71516</xdr:rowOff>
    </xdr:from>
    <xdr:to>
      <xdr:col>1</xdr:col>
      <xdr:colOff>2290313</xdr:colOff>
      <xdr:row>0</xdr:row>
      <xdr:rowOff>467458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66509" y="71516"/>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7314" y="10624771"/>
          <a:ext cx="4238625" cy="3067561"/>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672841</xdr:colOff>
      <xdr:row>0</xdr:row>
      <xdr:rowOff>135892</xdr:rowOff>
    </xdr:from>
    <xdr:to>
      <xdr:col>1</xdr:col>
      <xdr:colOff>2420282</xdr:colOff>
      <xdr:row>0</xdr:row>
      <xdr:rowOff>542079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762488" y="135892"/>
          <a:ext cx="1747441" cy="409362"/>
        </a:xfrm>
        <a:prstGeom prst="rect">
          <a:avLst/>
        </a:prstGeom>
      </xdr:spPr>
    </xdr:pic>
    <xdr:clientData/>
  </xdr:twoCellAnchor>
  <xdr:twoCellAnchor editAs="oneCell">
    <xdr:from>
      <xdr:col>0</xdr:col>
      <xdr:colOff>52294</xdr:colOff>
      <xdr:row>0</xdr:row>
      <xdr:rowOff>52294</xdr:rowOff>
    </xdr:from>
    <xdr:to>
      <xdr:col>1</xdr:col>
      <xdr:colOff>716616</xdr:colOff>
      <xdr:row>0</xdr:row>
      <xdr:rowOff>449222</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294" y="52294"/>
          <a:ext cx="750794" cy="393753"/>
        </a:xfrm>
        <a:prstGeom prst="rect">
          <a:avLst/>
        </a:prstGeom>
      </xdr:spPr>
    </xdr:pic>
    <xdr:clientData/>
  </xdr:twoCellAnchor>
  <xdr:twoCellAnchor editAs="oneCell">
    <xdr:from>
      <xdr:col>1</xdr:col>
      <xdr:colOff>6437006</xdr:colOff>
      <xdr:row>0</xdr:row>
      <xdr:rowOff>52362</xdr:rowOff>
    </xdr:from>
    <xdr:to>
      <xdr:col>2</xdr:col>
      <xdr:colOff>11639</xdr:colOff>
      <xdr:row>0</xdr:row>
      <xdr:rowOff>560957</xdr:rowOff>
    </xdr:to>
    <xdr:pic>
      <xdr:nvPicPr>
        <xdr:cNvPr id="86" name="Imagen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5"/>
        <a:stretch>
          <a:fillRect/>
        </a:stretch>
      </xdr:blipFill>
      <xdr:spPr>
        <a:xfrm>
          <a:off x="6526653" y="52362"/>
          <a:ext cx="1810396" cy="511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36284</xdr:rowOff>
    </xdr:from>
    <xdr:to>
      <xdr:col>1</xdr:col>
      <xdr:colOff>398008</xdr:colOff>
      <xdr:row>0</xdr:row>
      <xdr:rowOff>466330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36284"/>
          <a:ext cx="833437" cy="430046"/>
        </a:xfrm>
        <a:prstGeom prst="rect">
          <a:avLst/>
        </a:prstGeom>
      </xdr:spPr>
    </xdr:pic>
    <xdr:clientData/>
  </xdr:twoCellAnchor>
  <xdr:twoCellAnchor editAs="oneCell">
    <xdr:from>
      <xdr:col>8</xdr:col>
      <xdr:colOff>1321253</xdr:colOff>
      <xdr:row>0</xdr:row>
      <xdr:rowOff>36352</xdr:rowOff>
    </xdr:from>
    <xdr:to>
      <xdr:col>9</xdr:col>
      <xdr:colOff>336743</xdr:colOff>
      <xdr:row>0</xdr:row>
      <xdr:rowOff>541772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0682" y="36352"/>
          <a:ext cx="1827632" cy="505420"/>
        </a:xfrm>
        <a:prstGeom prst="rect">
          <a:avLst/>
        </a:prstGeom>
      </xdr:spPr>
    </xdr:pic>
    <xdr:clientData/>
  </xdr:twoCellAnchor>
  <xdr:twoCellAnchor editAs="oneCell">
    <xdr:from>
      <xdr:col>1</xdr:col>
      <xdr:colOff>412599</xdr:colOff>
      <xdr:row>0</xdr:row>
      <xdr:rowOff>116487</xdr:rowOff>
    </xdr:from>
    <xdr:to>
      <xdr:col>4</xdr:col>
      <xdr:colOff>202747</xdr:colOff>
      <xdr:row>0</xdr:row>
      <xdr:rowOff>597708</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116487"/>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823912</xdr:colOff>
      <xdr:row>0</xdr:row>
      <xdr:rowOff>420521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23912" cy="420521"/>
        </a:xfrm>
        <a:prstGeom prst="rect">
          <a:avLst/>
        </a:prstGeom>
      </xdr:spPr>
    </xdr:pic>
    <xdr:clientData/>
  </xdr:twoCellAnchor>
  <xdr:twoCellAnchor editAs="oneCell">
    <xdr:from>
      <xdr:col>10</xdr:col>
      <xdr:colOff>618972</xdr:colOff>
      <xdr:row>0</xdr:row>
      <xdr:rowOff>37918</xdr:rowOff>
    </xdr:from>
    <xdr:to>
      <xdr:col>12</xdr:col>
      <xdr:colOff>1091185</xdr:colOff>
      <xdr:row>0</xdr:row>
      <xdr:rowOff>613009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414472" y="37918"/>
          <a:ext cx="2047013" cy="581441"/>
        </a:xfrm>
        <a:prstGeom prst="rect">
          <a:avLst/>
        </a:prstGeom>
      </xdr:spPr>
    </xdr:pic>
    <xdr:clientData/>
  </xdr:twoCellAnchor>
  <xdr:twoCellAnchor editAs="oneCell">
    <xdr:from>
      <xdr:col>0</xdr:col>
      <xdr:colOff>1204837</xdr:colOff>
      <xdr:row>0</xdr:row>
      <xdr:rowOff>20739</xdr:rowOff>
    </xdr:from>
    <xdr:to>
      <xdr:col>0</xdr:col>
      <xdr:colOff>3617603</xdr:colOff>
      <xdr:row>0</xdr:row>
      <xdr:rowOff>576213</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04837" y="20739"/>
          <a:ext cx="2412766" cy="555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203200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5</xdr:row>
          <xdr:rowOff>146050</xdr:rowOff>
        </xdr:from>
        <xdr:to>
          <xdr:col>5</xdr:col>
          <xdr:colOff>241300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63497</xdr:rowOff>
    </xdr:from>
    <xdr:to>
      <xdr:col>0</xdr:col>
      <xdr:colOff>833437</xdr:colOff>
      <xdr:row>0</xdr:row>
      <xdr:rowOff>493543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63497"/>
          <a:ext cx="833437" cy="430046"/>
        </a:xfrm>
        <a:prstGeom prst="rect">
          <a:avLst/>
        </a:prstGeom>
      </xdr:spPr>
    </xdr:pic>
    <xdr:clientData/>
  </xdr:twoCellAnchor>
  <xdr:twoCellAnchor editAs="oneCell">
    <xdr:from>
      <xdr:col>9</xdr:col>
      <xdr:colOff>1052436</xdr:colOff>
      <xdr:row>0</xdr:row>
      <xdr:rowOff>101295</xdr:rowOff>
    </xdr:from>
    <xdr:to>
      <xdr:col>13</xdr:col>
      <xdr:colOff>736794</xdr:colOff>
      <xdr:row>1</xdr:row>
      <xdr:rowOff>59680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2473365" y="101295"/>
          <a:ext cx="2024786" cy="575242"/>
        </a:xfrm>
        <a:prstGeom prst="rect">
          <a:avLst/>
        </a:prstGeom>
      </xdr:spPr>
    </xdr:pic>
    <xdr:clientData/>
  </xdr:twoCellAnchor>
  <xdr:twoCellAnchor editAs="oneCell">
    <xdr:from>
      <xdr:col>0</xdr:col>
      <xdr:colOff>1265617</xdr:colOff>
      <xdr:row>0</xdr:row>
      <xdr:rowOff>111179</xdr:rowOff>
    </xdr:from>
    <xdr:to>
      <xdr:col>2</xdr:col>
      <xdr:colOff>48753</xdr:colOff>
      <xdr:row>1</xdr:row>
      <xdr:rowOff>49796</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5617" y="111179"/>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0</xdr:row>
      <xdr:rowOff>82547</xdr:rowOff>
    </xdr:from>
    <xdr:ext cx="833437" cy="433221"/>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82547"/>
          <a:ext cx="833437" cy="433221"/>
        </a:xfrm>
        <a:prstGeom prst="rect">
          <a:avLst/>
        </a:prstGeom>
      </xdr:spPr>
    </xdr:pic>
    <xdr:clientData/>
  </xdr:oneCellAnchor>
  <xdr:twoCellAnchor editAs="oneCell">
    <xdr:from>
      <xdr:col>9</xdr:col>
      <xdr:colOff>30386</xdr:colOff>
      <xdr:row>0</xdr:row>
      <xdr:rowOff>137996</xdr:rowOff>
    </xdr:from>
    <xdr:to>
      <xdr:col>10</xdr:col>
      <xdr:colOff>922455</xdr:colOff>
      <xdr:row>1</xdr:row>
      <xdr:rowOff>97137</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26053" y="137996"/>
          <a:ext cx="2013902" cy="572974"/>
        </a:xfrm>
        <a:prstGeom prst="rect">
          <a:avLst/>
        </a:prstGeom>
      </xdr:spPr>
    </xdr:pic>
    <xdr:clientData/>
  </xdr:twoCellAnchor>
  <xdr:twoCellAnchor editAs="oneCell">
    <xdr:from>
      <xdr:col>0</xdr:col>
      <xdr:colOff>1722966</xdr:colOff>
      <xdr:row>0</xdr:row>
      <xdr:rowOff>74081</xdr:rowOff>
    </xdr:from>
    <xdr:to>
      <xdr:col>2</xdr:col>
      <xdr:colOff>69919</xdr:colOff>
      <xdr:row>1</xdr:row>
      <xdr:rowOff>13605</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722966" y="74081"/>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4"/>
  <sheetViews>
    <sheetView showGridLines="0" showRowColHeaders="0" tabSelected="1" zoomScale="70" zoomScaleNormal="70" workbookViewId="0">
      <selection activeCell="R10" sqref="R10"/>
    </sheetView>
  </sheetViews>
  <sheetFormatPr baseColWidth="10" defaultColWidth="11.453125" defaultRowHeight="14.5" x14ac:dyDescent="0.35"/>
  <sheetData>
    <row r="1" spans="1:16" ht="57" customHeight="1" x14ac:dyDescent="0.35">
      <c r="A1" s="89" t="s">
        <v>0</v>
      </c>
      <c r="B1" s="89"/>
      <c r="C1" s="89"/>
      <c r="D1" s="89"/>
      <c r="E1" s="89"/>
      <c r="F1" s="89"/>
      <c r="G1" s="89"/>
      <c r="H1" s="89"/>
      <c r="I1" s="89"/>
      <c r="J1" s="89"/>
      <c r="K1" s="89"/>
      <c r="L1" s="89"/>
      <c r="M1" s="89"/>
      <c r="N1" s="89"/>
      <c r="O1" s="89"/>
      <c r="P1" s="89"/>
    </row>
    <row r="5" spans="1:16" ht="55" customHeight="1" x14ac:dyDescent="0.35">
      <c r="B5" s="79" t="s">
        <v>1</v>
      </c>
    </row>
    <row r="6" spans="1:16" ht="55" customHeight="1" x14ac:dyDescent="0.35">
      <c r="B6" s="79" t="s">
        <v>2</v>
      </c>
    </row>
    <row r="7" spans="1:16" ht="55" customHeight="1" x14ac:dyDescent="0.35">
      <c r="B7" s="79" t="s">
        <v>3</v>
      </c>
    </row>
    <row r="8" spans="1:16" ht="8.5" customHeight="1" x14ac:dyDescent="0.6">
      <c r="B8" s="80"/>
    </row>
    <row r="9" spans="1:16" ht="55.5" customHeight="1" x14ac:dyDescent="0.35">
      <c r="A9" s="81"/>
      <c r="B9" s="79" t="s">
        <v>4</v>
      </c>
      <c r="C9" s="81"/>
    </row>
    <row r="10" spans="1:16" ht="55.5" customHeight="1" x14ac:dyDescent="0.35">
      <c r="A10" s="81"/>
      <c r="B10" s="79" t="s">
        <v>5</v>
      </c>
      <c r="C10" s="81"/>
    </row>
    <row r="11" spans="1:16" ht="55.5" customHeight="1" x14ac:dyDescent="0.35">
      <c r="B11" s="79" t="s">
        <v>6</v>
      </c>
    </row>
    <row r="34"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0" location="VARIABLES!A1" display="Glosario Variables" xr:uid="{AE8ADF03-EA39-4BC3-B27F-19F34698BC0B}"/>
    <hyperlink ref="B11"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70" zoomScaleNormal="70" workbookViewId="0">
      <selection activeCell="E12" sqref="E12"/>
    </sheetView>
  </sheetViews>
  <sheetFormatPr baseColWidth="10" defaultColWidth="11.453125" defaultRowHeight="14.5" x14ac:dyDescent="0.35"/>
  <cols>
    <col min="1" max="1" width="46.1796875" customWidth="1"/>
    <col min="2" max="2" width="5.453125" customWidth="1"/>
    <col min="3" max="11" width="16" customWidth="1"/>
    <col min="12" max="13" width="0.7265625" customWidth="1"/>
    <col min="14" max="14" width="13.7265625" customWidth="1"/>
    <col min="15" max="15" width="13.26953125" customWidth="1"/>
    <col min="16" max="16" width="14.26953125" customWidth="1"/>
    <col min="17" max="17" width="19.54296875" customWidth="1"/>
  </cols>
  <sheetData>
    <row r="1" spans="1:15" ht="48.75" customHeight="1" x14ac:dyDescent="0.35">
      <c r="A1" s="95" t="s">
        <v>0</v>
      </c>
      <c r="B1" s="95"/>
      <c r="C1" s="95"/>
      <c r="D1" s="95"/>
      <c r="E1" s="95"/>
      <c r="F1" s="95"/>
      <c r="G1" s="95"/>
      <c r="H1" s="95"/>
      <c r="I1" s="95"/>
      <c r="J1" s="95"/>
      <c r="K1" s="95"/>
      <c r="L1" s="95"/>
      <c r="M1" s="95"/>
      <c r="N1" s="95"/>
      <c r="O1" s="95"/>
    </row>
    <row r="2" spans="1:15" x14ac:dyDescent="0.35">
      <c r="A2" s="84">
        <v>2</v>
      </c>
      <c r="B2" s="55"/>
      <c r="C2" s="4"/>
      <c r="D2" s="4"/>
      <c r="E2" s="4"/>
      <c r="F2" s="4"/>
      <c r="G2" s="4"/>
      <c r="H2" s="4"/>
      <c r="I2" s="4"/>
      <c r="J2" s="4"/>
      <c r="K2" s="4"/>
      <c r="L2" s="4"/>
      <c r="M2" s="4"/>
      <c r="N2" s="4"/>
      <c r="O2" s="4"/>
    </row>
    <row r="3" spans="1:15" ht="12.75" customHeight="1" x14ac:dyDescent="0.35">
      <c r="A3" s="84">
        <v>3</v>
      </c>
      <c r="B3" s="55"/>
      <c r="C3" s="4"/>
      <c r="D3" s="4"/>
      <c r="E3" s="4"/>
      <c r="F3" s="4"/>
      <c r="G3" s="4"/>
      <c r="H3" s="4"/>
      <c r="I3" s="4"/>
      <c r="J3" s="4"/>
      <c r="K3" s="4"/>
      <c r="L3" s="4"/>
      <c r="M3" s="4"/>
      <c r="N3" s="4"/>
      <c r="O3" s="4"/>
    </row>
    <row r="4" spans="1:15" ht="19" thickBot="1" x14ac:dyDescent="0.4">
      <c r="A4" s="85" t="s">
        <v>79</v>
      </c>
      <c r="B4" s="86"/>
      <c r="C4" s="4"/>
      <c r="D4" s="4"/>
      <c r="E4" s="4"/>
      <c r="F4" s="4"/>
      <c r="G4" s="4"/>
      <c r="H4" s="4"/>
      <c r="I4" s="4"/>
      <c r="J4" s="4"/>
      <c r="K4" s="4"/>
      <c r="L4" s="4"/>
      <c r="M4" s="4"/>
      <c r="N4" s="4"/>
      <c r="O4" s="4"/>
    </row>
    <row r="5" spans="1:15" ht="15" thickTop="1" x14ac:dyDescent="0.35">
      <c r="A5" s="3" t="s">
        <v>80</v>
      </c>
      <c r="B5" s="54"/>
      <c r="C5" s="4"/>
      <c r="D5" s="4"/>
      <c r="E5" s="4"/>
      <c r="F5" s="4"/>
      <c r="G5" s="4"/>
      <c r="H5" s="4"/>
      <c r="I5" s="4"/>
      <c r="J5" s="4"/>
      <c r="K5" s="4"/>
      <c r="L5" s="4"/>
      <c r="M5" s="4"/>
      <c r="N5" s="4"/>
      <c r="O5" s="4"/>
    </row>
    <row r="6" spans="1:15" s="7" customFormat="1" x14ac:dyDescent="0.35">
      <c r="A6" s="5"/>
      <c r="B6" s="49"/>
      <c r="C6" s="5"/>
      <c r="D6" s="5"/>
      <c r="E6" s="5"/>
      <c r="F6" s="6"/>
      <c r="G6" s="6"/>
      <c r="H6" s="6"/>
      <c r="I6" s="6"/>
      <c r="J6" s="6"/>
      <c r="K6" s="6"/>
      <c r="L6" s="6"/>
      <c r="M6" s="6"/>
      <c r="N6" s="6"/>
      <c r="O6" s="6"/>
    </row>
    <row r="7" spans="1:15" s="7" customFormat="1" ht="21" customHeight="1" x14ac:dyDescent="0.35">
      <c r="A7" s="74">
        <v>2</v>
      </c>
      <c r="B7" s="74"/>
      <c r="C7" s="74" t="str">
        <f>VLOOKUP(A7,DESPLEGABLES!$L$3:$M$5,2,0)</f>
        <v>DISTRIBUCION VOLUMEN X CRITERIO (kg ó litros)</v>
      </c>
      <c r="D7" s="74">
        <v>1</v>
      </c>
      <c r="E7" s="74" t="str">
        <f>VLOOKUP(D7,DESPLEGABLES!$G$3:$H$11,2,0)</f>
        <v>Total Aperitivos</v>
      </c>
      <c r="F7" s="75"/>
      <c r="G7" s="73"/>
      <c r="H7" s="55"/>
      <c r="I7" s="6"/>
      <c r="J7" s="6"/>
      <c r="K7" s="6"/>
      <c r="L7" s="6"/>
      <c r="M7" s="6"/>
      <c r="N7" s="6"/>
      <c r="O7" s="6"/>
    </row>
    <row r="8" spans="1:15" s="7" customFormat="1" ht="34.5" customHeight="1" x14ac:dyDescent="0.35">
      <c r="A8" s="73"/>
      <c r="B8" s="73"/>
      <c r="C8" s="55">
        <v>5</v>
      </c>
      <c r="D8" s="55">
        <v>6</v>
      </c>
      <c r="E8" s="55">
        <v>7</v>
      </c>
      <c r="F8" s="55">
        <v>8</v>
      </c>
      <c r="G8" s="55">
        <v>9</v>
      </c>
      <c r="H8" s="55">
        <v>10</v>
      </c>
      <c r="I8" s="55">
        <v>11</v>
      </c>
      <c r="J8" s="55">
        <v>12</v>
      </c>
      <c r="K8" s="55">
        <v>13</v>
      </c>
      <c r="L8" s="55"/>
      <c r="M8" s="55"/>
      <c r="N8" s="55"/>
      <c r="O8" s="55"/>
    </row>
    <row r="9" spans="1:15" ht="24" customHeight="1" x14ac:dyDescent="0.35">
      <c r="A9" s="8"/>
      <c r="B9" s="8"/>
      <c r="C9" s="71" t="str">
        <f>KPI!C7</f>
        <v>TRIM 2 21</v>
      </c>
      <c r="D9" s="71" t="str">
        <f>KPI!D7</f>
        <v>TRIM 3 21</v>
      </c>
      <c r="E9" s="71" t="str">
        <f>KPI!E7</f>
        <v>TRIM 4 21</v>
      </c>
      <c r="F9" s="71" t="str">
        <f>KPI!F7</f>
        <v>TRIM 1 22</v>
      </c>
      <c r="G9" s="71" t="str">
        <f>KPI!G7</f>
        <v>TRIM 2 22</v>
      </c>
      <c r="H9" s="71" t="str">
        <f>KPI!H7</f>
        <v>TRIM 3 22</v>
      </c>
      <c r="I9" s="71" t="str">
        <f>KPI!I7</f>
        <v>TRIM 4 22</v>
      </c>
      <c r="J9" s="71" t="str">
        <f>KPI!J7</f>
        <v>TRIM 1 23</v>
      </c>
      <c r="K9" s="71" t="str">
        <f>KPI!K7</f>
        <v>TRIM 2 23</v>
      </c>
      <c r="N9" s="27" t="s">
        <v>81</v>
      </c>
    </row>
    <row r="10" spans="1:15" x14ac:dyDescent="0.35">
      <c r="A10" s="19" t="s">
        <v>82</v>
      </c>
      <c r="B10" s="50" t="s">
        <v>83</v>
      </c>
      <c r="C10" s="65">
        <f>VLOOKUP($C$7&amp;$E$7&amp;$A10,PERFIL_DATOS!$A$2:$M$785,C$8,0)</f>
        <v>100</v>
      </c>
      <c r="D10" s="65">
        <f>VLOOKUP($C$7&amp;$E$7&amp;$A10,PERFIL_DATOS!$A$2:$M$785,D$8,0)</f>
        <v>100</v>
      </c>
      <c r="E10" s="65">
        <f>VLOOKUP($C$7&amp;$E$7&amp;$A10,PERFIL_DATOS!$A$2:$M$785,E$8,0)</f>
        <v>100</v>
      </c>
      <c r="F10" s="65">
        <f>VLOOKUP($C$7&amp;$E$7&amp;$A10,PERFIL_DATOS!$A$2:$M$785,F$8,0)</f>
        <v>100</v>
      </c>
      <c r="G10" s="65">
        <f>VLOOKUP($C$7&amp;$E$7&amp;$A10,PERFIL_DATOS!$A$2:$M$785,G$8,0)</f>
        <v>100</v>
      </c>
      <c r="H10" s="65">
        <f>VLOOKUP($C$7&amp;$E$7&amp;$A10,PERFIL_DATOS!$A$2:$M$785,H$8,0)</f>
        <v>100</v>
      </c>
      <c r="I10" s="65">
        <f>VLOOKUP($C$7&amp;$E$7&amp;$A10,PERFIL_DATOS!$A$2:$M$785,I$8,0)</f>
        <v>100</v>
      </c>
      <c r="J10" s="65">
        <f>VLOOKUP($C$7&amp;$E$7&amp;$A10,PERFIL_DATOS!$A$2:$M$785,J$8,0)</f>
        <v>100</v>
      </c>
      <c r="K10" s="65">
        <f>VLOOKUP($C$7&amp;$E$7&amp;$A10,PERFIL_DATOS!$A$2:$M$785,K$8,0)</f>
        <v>100</v>
      </c>
      <c r="N10" s="35">
        <f>DESPLEGABLES!U3</f>
        <v>100</v>
      </c>
    </row>
    <row r="11" spans="1:15" x14ac:dyDescent="0.35">
      <c r="A11" s="16" t="s">
        <v>84</v>
      </c>
      <c r="B11" s="51" t="s">
        <v>84</v>
      </c>
      <c r="C11" s="66">
        <f>VLOOKUP($C$7&amp;$E$7&amp;$A11,PERFIL_DATOS!$A$2:$M$785,C$8,0)</f>
        <v>6.5673556814159246</v>
      </c>
      <c r="D11" s="66">
        <f>VLOOKUP($C$7&amp;$E$7&amp;$A11,PERFIL_DATOS!$A$2:$M$785,D$8,0)</f>
        <v>6.4041881774269811</v>
      </c>
      <c r="E11" s="66">
        <f>VLOOKUP($C$7&amp;$E$7&amp;$A11,PERFIL_DATOS!$A$2:$M$785,E$8,0)</f>
        <v>5.5620200229935506</v>
      </c>
      <c r="F11" s="66">
        <f>VLOOKUP($C$7&amp;$E$7&amp;$A11,PERFIL_DATOS!$A$2:$M$785,F$8,0)</f>
        <v>8.2580213216667673</v>
      </c>
      <c r="G11" s="66">
        <f>VLOOKUP($C$7&amp;$E$7&amp;$A11,PERFIL_DATOS!$A$2:$M$785,G$8,0)</f>
        <v>8.3376783026589738</v>
      </c>
      <c r="H11" s="66">
        <f>VLOOKUP($C$7&amp;$E$7&amp;$A11,PERFIL_DATOS!$A$2:$M$785,H$8,0)</f>
        <v>7.9633422361079935</v>
      </c>
      <c r="I11" s="66">
        <f>VLOOKUP($C$7&amp;$E$7&amp;$A11,PERFIL_DATOS!$A$2:$M$785,I$8,0)</f>
        <v>11.254682147195288</v>
      </c>
      <c r="J11" s="66">
        <f>VLOOKUP($C$7&amp;$E$7&amp;$A11,PERFIL_DATOS!$A$2:$M$785,J$8,0)</f>
        <v>10.790640135747708</v>
      </c>
      <c r="K11" s="66">
        <f>VLOOKUP($C$7&amp;$E$7&amp;$A11,PERFIL_DATOS!$A$2:$M$785,K$8,0)</f>
        <v>8.4236148412742615</v>
      </c>
      <c r="N11" s="36">
        <f>DESPLEGABLES!U4</f>
        <v>9.3599634472941204</v>
      </c>
    </row>
    <row r="12" spans="1:15" x14ac:dyDescent="0.35">
      <c r="A12" s="17" t="s">
        <v>85</v>
      </c>
      <c r="B12" s="15" t="s">
        <v>85</v>
      </c>
      <c r="C12" s="67">
        <f>VLOOKUP($C$7&amp;$E$7&amp;$A12,PERFIL_DATOS!$A$2:$M$785,C$8,0)</f>
        <v>10.188957865095148</v>
      </c>
      <c r="D12" s="67">
        <f>VLOOKUP($C$7&amp;$E$7&amp;$A12,PERFIL_DATOS!$A$2:$M$785,D$8,0)</f>
        <v>10.145248211105836</v>
      </c>
      <c r="E12" s="67">
        <f>VLOOKUP($C$7&amp;$E$7&amp;$A12,PERFIL_DATOS!$A$2:$M$785,E$8,0)</f>
        <v>9.701820248469982</v>
      </c>
      <c r="F12" s="67">
        <f>VLOOKUP($C$7&amp;$E$7&amp;$A12,PERFIL_DATOS!$A$2:$M$785,F$8,0)</f>
        <v>11.879858159184078</v>
      </c>
      <c r="G12" s="67">
        <f>VLOOKUP($C$7&amp;$E$7&amp;$A12,PERFIL_DATOS!$A$2:$M$785,G$8,0)</f>
        <v>9.4797889541689582</v>
      </c>
      <c r="H12" s="67">
        <f>VLOOKUP($C$7&amp;$E$7&amp;$A12,PERFIL_DATOS!$A$2:$M$785,H$8,0)</f>
        <v>10.738264504383341</v>
      </c>
      <c r="I12" s="67">
        <f>VLOOKUP($C$7&amp;$E$7&amp;$A12,PERFIL_DATOS!$A$2:$M$785,I$8,0)</f>
        <v>9.9366858019770898</v>
      </c>
      <c r="J12" s="67">
        <f>VLOOKUP($C$7&amp;$E$7&amp;$A12,PERFIL_DATOS!$A$2:$M$785,J$8,0)</f>
        <v>12.389110680503537</v>
      </c>
      <c r="K12" s="67">
        <f>VLOOKUP($C$7&amp;$E$7&amp;$A12,PERFIL_DATOS!$A$2:$M$785,K$8,0)</f>
        <v>14.655602291539759</v>
      </c>
      <c r="N12" s="37">
        <f>DESPLEGABLES!U5</f>
        <v>13.119812198791475</v>
      </c>
    </row>
    <row r="13" spans="1:15" x14ac:dyDescent="0.35">
      <c r="A13" s="17" t="s">
        <v>86</v>
      </c>
      <c r="B13" s="15" t="s">
        <v>86</v>
      </c>
      <c r="C13" s="67">
        <f>VLOOKUP($C$7&amp;$E$7&amp;$A13,PERFIL_DATOS!$A$2:$M$785,C$8,0)</f>
        <v>13.636729802381115</v>
      </c>
      <c r="D13" s="67">
        <f>VLOOKUP($C$7&amp;$E$7&amp;$A13,PERFIL_DATOS!$A$2:$M$785,D$8,0)</f>
        <v>17.481923259503347</v>
      </c>
      <c r="E13" s="67">
        <f>VLOOKUP($C$7&amp;$E$7&amp;$A13,PERFIL_DATOS!$A$2:$M$785,E$8,0)</f>
        <v>16.167838258956564</v>
      </c>
      <c r="F13" s="67">
        <f>VLOOKUP($C$7&amp;$E$7&amp;$A13,PERFIL_DATOS!$A$2:$M$785,F$8,0)</f>
        <v>16.428284644364872</v>
      </c>
      <c r="G13" s="67">
        <f>VLOOKUP($C$7&amp;$E$7&amp;$A13,PERFIL_DATOS!$A$2:$M$785,G$8,0)</f>
        <v>14.103585015371142</v>
      </c>
      <c r="H13" s="67">
        <f>VLOOKUP($C$7&amp;$E$7&amp;$A13,PERFIL_DATOS!$A$2:$M$785,H$8,0)</f>
        <v>13.177816479393172</v>
      </c>
      <c r="I13" s="67">
        <f>VLOOKUP($C$7&amp;$E$7&amp;$A13,PERFIL_DATOS!$A$2:$M$785,I$8,0)</f>
        <v>12.685485549138784</v>
      </c>
      <c r="J13" s="67">
        <f>VLOOKUP($C$7&amp;$E$7&amp;$A13,PERFIL_DATOS!$A$2:$M$785,J$8,0)</f>
        <v>15.666213615740077</v>
      </c>
      <c r="K13" s="67">
        <f>VLOOKUP($C$7&amp;$E$7&amp;$A13,PERFIL_DATOS!$A$2:$M$785,K$8,0)</f>
        <v>14.431217990622732</v>
      </c>
      <c r="N13" s="37">
        <f>DESPLEGABLES!U6</f>
        <v>15.620092260786492</v>
      </c>
    </row>
    <row r="14" spans="1:15" x14ac:dyDescent="0.35">
      <c r="A14" s="17" t="s">
        <v>87</v>
      </c>
      <c r="B14" s="15" t="s">
        <v>87</v>
      </c>
      <c r="C14" s="67">
        <f>VLOOKUP($C$7&amp;$E$7&amp;$A14,PERFIL_DATOS!$A$2:$M$785,C$8,0)</f>
        <v>23.467337987892325</v>
      </c>
      <c r="D14" s="67">
        <f>VLOOKUP($C$7&amp;$E$7&amp;$A14,PERFIL_DATOS!$A$2:$M$785,D$8,0)</f>
        <v>20.74166866165524</v>
      </c>
      <c r="E14" s="67">
        <f>VLOOKUP($C$7&amp;$E$7&amp;$A14,PERFIL_DATOS!$A$2:$M$785,E$8,0)</f>
        <v>27.866721185814257</v>
      </c>
      <c r="F14" s="67">
        <f>VLOOKUP($C$7&amp;$E$7&amp;$A14,PERFIL_DATOS!$A$2:$M$785,F$8,0)</f>
        <v>22.345185092935598</v>
      </c>
      <c r="G14" s="67">
        <f>VLOOKUP($C$7&amp;$E$7&amp;$A14,PERFIL_DATOS!$A$2:$M$785,G$8,0)</f>
        <v>20.06739294021839</v>
      </c>
      <c r="H14" s="67">
        <f>VLOOKUP($C$7&amp;$E$7&amp;$A14,PERFIL_DATOS!$A$2:$M$785,H$8,0)</f>
        <v>20.839857763146938</v>
      </c>
      <c r="I14" s="67">
        <f>VLOOKUP($C$7&amp;$E$7&amp;$A14,PERFIL_DATOS!$A$2:$M$785,I$8,0)</f>
        <v>21.812709520584413</v>
      </c>
      <c r="J14" s="67">
        <f>VLOOKUP($C$7&amp;$E$7&amp;$A14,PERFIL_DATOS!$A$2:$M$785,J$8,0)</f>
        <v>19.357114029282702</v>
      </c>
      <c r="K14" s="67">
        <f>VLOOKUP($C$7&amp;$E$7&amp;$A14,PERFIL_DATOS!$A$2:$M$785,K$8,0)</f>
        <v>17.981194869960788</v>
      </c>
      <c r="N14" s="37">
        <f>DESPLEGABLES!U7</f>
        <v>20.500052287699276</v>
      </c>
    </row>
    <row r="15" spans="1:15" x14ac:dyDescent="0.35">
      <c r="A15" s="17" t="s">
        <v>88</v>
      </c>
      <c r="B15" s="15" t="s">
        <v>88</v>
      </c>
      <c r="C15" s="67">
        <f>VLOOKUP($C$7&amp;$E$7&amp;$A15,PERFIL_DATOS!$A$2:$M$785,C$8,0)</f>
        <v>10.724840236066949</v>
      </c>
      <c r="D15" s="67">
        <f>VLOOKUP($C$7&amp;$E$7&amp;$A15,PERFIL_DATOS!$A$2:$M$785,D$8,0)</f>
        <v>12.398583354007101</v>
      </c>
      <c r="E15" s="67">
        <f>VLOOKUP($C$7&amp;$E$7&amp;$A15,PERFIL_DATOS!$A$2:$M$785,E$8,0)</f>
        <v>10.707974725132683</v>
      </c>
      <c r="F15" s="67">
        <f>VLOOKUP($C$7&amp;$E$7&amp;$A15,PERFIL_DATOS!$A$2:$M$785,F$8,0)</f>
        <v>8.642713252005116</v>
      </c>
      <c r="G15" s="67">
        <f>VLOOKUP($C$7&amp;$E$7&amp;$A15,PERFIL_DATOS!$A$2:$M$785,G$8,0)</f>
        <v>14.041169939411354</v>
      </c>
      <c r="H15" s="67">
        <f>VLOOKUP($C$7&amp;$E$7&amp;$A15,PERFIL_DATOS!$A$2:$M$785,H$8,0)</f>
        <v>10.089331244057375</v>
      </c>
      <c r="I15" s="67">
        <f>VLOOKUP($C$7&amp;$E$7&amp;$A15,PERFIL_DATOS!$A$2:$M$785,I$8,0)</f>
        <v>9.7299636607891529</v>
      </c>
      <c r="J15" s="67">
        <f>VLOOKUP($C$7&amp;$E$7&amp;$A15,PERFIL_DATOS!$A$2:$M$785,J$8,0)</f>
        <v>9.6061881925293306</v>
      </c>
      <c r="K15" s="67">
        <f>VLOOKUP($C$7&amp;$E$7&amp;$A15,PERFIL_DATOS!$A$2:$M$785,K$8,0)</f>
        <v>10.213595803370078</v>
      </c>
      <c r="N15" s="37">
        <f>DESPLEGABLES!U8</f>
        <v>13.520171881656557</v>
      </c>
    </row>
    <row r="16" spans="1:15" x14ac:dyDescent="0.35">
      <c r="A16" s="17" t="s">
        <v>89</v>
      </c>
      <c r="B16" s="15" t="s">
        <v>89</v>
      </c>
      <c r="C16" s="67">
        <f>VLOOKUP($C$7&amp;$E$7&amp;$A16,PERFIL_DATOS!$A$2:$M$785,C$8,0)</f>
        <v>17.072895234258787</v>
      </c>
      <c r="D16" s="67">
        <f>VLOOKUP($C$7&amp;$E$7&amp;$A16,PERFIL_DATOS!$A$2:$M$785,D$8,0)</f>
        <v>15.622613957598746</v>
      </c>
      <c r="E16" s="67">
        <f>VLOOKUP($C$7&amp;$E$7&amp;$A16,PERFIL_DATOS!$A$2:$M$785,E$8,0)</f>
        <v>14.510714885012399</v>
      </c>
      <c r="F16" s="67">
        <f>VLOOKUP($C$7&amp;$E$7&amp;$A16,PERFIL_DATOS!$A$2:$M$785,F$8,0)</f>
        <v>14.37500871592848</v>
      </c>
      <c r="G16" s="67">
        <f>VLOOKUP($C$7&amp;$E$7&amp;$A16,PERFIL_DATOS!$A$2:$M$785,G$8,0)</f>
        <v>14.859663763922828</v>
      </c>
      <c r="H16" s="67">
        <f>VLOOKUP($C$7&amp;$E$7&amp;$A16,PERFIL_DATOS!$A$2:$M$785,H$8,0)</f>
        <v>12.218930152392552</v>
      </c>
      <c r="I16" s="67">
        <f>VLOOKUP($C$7&amp;$E$7&amp;$A16,PERFIL_DATOS!$A$2:$M$785,I$8,0)</f>
        <v>12.93570879997749</v>
      </c>
      <c r="J16" s="67">
        <f>VLOOKUP($C$7&amp;$E$7&amp;$A16,PERFIL_DATOS!$A$2:$M$785,J$8,0)</f>
        <v>11.320870473533953</v>
      </c>
      <c r="K16" s="67">
        <f>VLOOKUP($C$7&amp;$E$7&amp;$A16,PERFIL_DATOS!$A$2:$M$785,K$8,0)</f>
        <v>11.793012300791945</v>
      </c>
      <c r="N16" s="37">
        <f>DESPLEGABLES!U9</f>
        <v>9.5400556514487533</v>
      </c>
    </row>
    <row r="17" spans="1:14" x14ac:dyDescent="0.35">
      <c r="A17" s="17" t="s">
        <v>90</v>
      </c>
      <c r="B17" s="15" t="s">
        <v>90</v>
      </c>
      <c r="C17" s="67">
        <f>VLOOKUP($C$7&amp;$E$7&amp;$A17,PERFIL_DATOS!$A$2:$M$785,C$8,0)</f>
        <v>10.811431181265183</v>
      </c>
      <c r="D17" s="67">
        <f>VLOOKUP($C$7&amp;$E$7&amp;$A17,PERFIL_DATOS!$A$2:$M$785,D$8,0)</f>
        <v>10.130054886730171</v>
      </c>
      <c r="E17" s="67">
        <f>VLOOKUP($C$7&amp;$E$7&amp;$A17,PERFIL_DATOS!$A$2:$M$785,E$8,0)</f>
        <v>8.1179084739852172</v>
      </c>
      <c r="F17" s="67">
        <f>VLOOKUP($C$7&amp;$E$7&amp;$A17,PERFIL_DATOS!$A$2:$M$785,F$8,0)</f>
        <v>11.249126481312587</v>
      </c>
      <c r="G17" s="67">
        <f>VLOOKUP($C$7&amp;$E$7&amp;$A17,PERFIL_DATOS!$A$2:$M$785,G$8,0)</f>
        <v>10.307293211832377</v>
      </c>
      <c r="H17" s="67">
        <f>VLOOKUP($C$7&amp;$E$7&amp;$A17,PERFIL_DATOS!$A$2:$M$785,H$8,0)</f>
        <v>17.395605032008149</v>
      </c>
      <c r="I17" s="67">
        <f>VLOOKUP($C$7&amp;$E$7&amp;$A17,PERFIL_DATOS!$A$2:$M$785,I$8,0)</f>
        <v>12.658557030775627</v>
      </c>
      <c r="J17" s="67">
        <f>VLOOKUP($C$7&amp;$E$7&amp;$A17,PERFIL_DATOS!$A$2:$M$785,J$8,0)</f>
        <v>12.721396332162655</v>
      </c>
      <c r="K17" s="67">
        <f>VLOOKUP($C$7&amp;$E$7&amp;$A17,PERFIL_DATOS!$A$2:$M$785,K$8,0)</f>
        <v>9.1515728786870412</v>
      </c>
      <c r="N17" s="37">
        <f>DESPLEGABLES!U10</f>
        <v>9.3000524232612847</v>
      </c>
    </row>
    <row r="18" spans="1:14" x14ac:dyDescent="0.35">
      <c r="A18" s="18" t="s">
        <v>91</v>
      </c>
      <c r="B18" s="52" t="s">
        <v>91</v>
      </c>
      <c r="C18" s="68">
        <f>VLOOKUP($C$7&amp;$E$7&amp;$A18,PERFIL_DATOS!$A$2:$M$785,C$8,0)</f>
        <v>7.5304483735240204</v>
      </c>
      <c r="D18" s="68">
        <f>VLOOKUP($C$7&amp;$E$7&amp;$A18,PERFIL_DATOS!$A$2:$M$785,D$8,0)</f>
        <v>7.0757237450260249</v>
      </c>
      <c r="E18" s="68">
        <f>VLOOKUP($C$7&amp;$E$7&amp;$A18,PERFIL_DATOS!$A$2:$M$785,E$8,0)</f>
        <v>7.3650051370738048</v>
      </c>
      <c r="F18" s="68">
        <f>VLOOKUP($C$7&amp;$E$7&amp;$A18,PERFIL_DATOS!$A$2:$M$785,F$8,0)</f>
        <v>6.8218084826781835</v>
      </c>
      <c r="G18" s="68">
        <f>VLOOKUP($C$7&amp;$E$7&amp;$A18,PERFIL_DATOS!$A$2:$M$785,G$8,0)</f>
        <v>8.8034250161094967</v>
      </c>
      <c r="H18" s="68">
        <f>VLOOKUP($C$7&amp;$E$7&amp;$A18,PERFIL_DATOS!$A$2:$M$785,H$8,0)</f>
        <v>7.5768492501001008</v>
      </c>
      <c r="I18" s="68">
        <f>VLOOKUP($C$7&amp;$E$7&amp;$A18,PERFIL_DATOS!$A$2:$M$785,I$8,0)</f>
        <v>8.9862151952635774</v>
      </c>
      <c r="J18" s="68">
        <f>VLOOKUP($C$7&amp;$E$7&amp;$A18,PERFIL_DATOS!$A$2:$M$785,J$8,0)</f>
        <v>8.1484749775826799</v>
      </c>
      <c r="K18" s="68">
        <f>VLOOKUP($C$7&amp;$E$7&amp;$A18,PERFIL_DATOS!$A$2:$M$785,K$8,0)</f>
        <v>13.350185044443204</v>
      </c>
      <c r="N18" s="38">
        <f>DESPLEGABLES!U11</f>
        <v>9.0398159028530252</v>
      </c>
    </row>
    <row r="19" spans="1:14" x14ac:dyDescent="0.35">
      <c r="A19" s="16" t="s">
        <v>92</v>
      </c>
      <c r="B19" s="51" t="s">
        <v>92</v>
      </c>
      <c r="C19" s="66">
        <f>VLOOKUP($C$7&amp;$E$7&amp;$A19,PERFIL_DATOS!$A$2:$M$785,C$8,0)</f>
        <v>9.1307425618568381</v>
      </c>
      <c r="D19" s="69">
        <f>VLOOKUP($C$7&amp;$E$7&amp;$A19,PERFIL_DATOS!$A$2:$M$785,D$8,0)</f>
        <v>7.2909297661930976</v>
      </c>
      <c r="E19" s="66">
        <f>VLOOKUP($C$7&amp;$E$7&amp;$A19,PERFIL_DATOS!$A$2:$M$785,E$8,0)</f>
        <v>5.6116490910238097</v>
      </c>
      <c r="F19" s="69">
        <f>VLOOKUP($C$7&amp;$E$7&amp;$A19,PERFIL_DATOS!$A$2:$M$785,F$8,0)</f>
        <v>7.6099882922477908</v>
      </c>
      <c r="G19" s="66">
        <f>VLOOKUP($C$7&amp;$E$7&amp;$A19,PERFIL_DATOS!$A$2:$M$785,G$8,0)</f>
        <v>7.746852358070071</v>
      </c>
      <c r="H19" s="66">
        <f>VLOOKUP($C$7&amp;$E$7&amp;$A19,PERFIL_DATOS!$A$2:$M$785,H$8,0)</f>
        <v>6.0544137963586548</v>
      </c>
      <c r="I19" s="66">
        <f>VLOOKUP($C$7&amp;$E$7&amp;$A19,PERFIL_DATOS!$A$2:$M$785,I$8,0)</f>
        <v>5.7554418111360208</v>
      </c>
      <c r="J19" s="66">
        <f>VLOOKUP($C$7&amp;$E$7&amp;$A19,PERFIL_DATOS!$A$2:$M$785,J$8,0)</f>
        <v>5.6458502942595947</v>
      </c>
      <c r="K19" s="66">
        <f>VLOOKUP($C$7&amp;$E$7&amp;$A19,PERFIL_DATOS!$A$2:$M$785,K$8,0)</f>
        <v>4.8450164577460448</v>
      </c>
      <c r="N19" s="36">
        <f>DESPLEGABLES!U12</f>
        <v>6.0301444599538305</v>
      </c>
    </row>
    <row r="20" spans="1:14" x14ac:dyDescent="0.35">
      <c r="A20" s="17" t="s">
        <v>93</v>
      </c>
      <c r="B20" s="15" t="s">
        <v>93</v>
      </c>
      <c r="C20" s="67">
        <f>VLOOKUP($C$7&amp;$E$7&amp;$A20,PERFIL_DATOS!$A$2:$M$785,C$8,0)</f>
        <v>6.5321809734036869</v>
      </c>
      <c r="D20" s="67">
        <f>VLOOKUP($C$7&amp;$E$7&amp;$A20,PERFIL_DATOS!$A$2:$M$785,D$8,0)</f>
        <v>4.8781067384124022</v>
      </c>
      <c r="E20" s="67">
        <f>VLOOKUP($C$7&amp;$E$7&amp;$A20,PERFIL_DATOS!$A$2:$M$785,E$8,0)</f>
        <v>4.102801388281577</v>
      </c>
      <c r="F20" s="67">
        <f>VLOOKUP($C$7&amp;$E$7&amp;$A20,PERFIL_DATOS!$A$2:$M$785,F$8,0)</f>
        <v>5.612945019868862</v>
      </c>
      <c r="G20" s="67">
        <f>VLOOKUP($C$7&amp;$E$7&amp;$A20,PERFIL_DATOS!$A$2:$M$785,G$8,0)</f>
        <v>4.8357243019104299</v>
      </c>
      <c r="H20" s="67">
        <f>VLOOKUP($C$7&amp;$E$7&amp;$A20,PERFIL_DATOS!$A$2:$M$785,H$8,0)</f>
        <v>5.4841003987632835</v>
      </c>
      <c r="I20" s="67">
        <f>VLOOKUP($C$7&amp;$E$7&amp;$A20,PERFIL_DATOS!$A$2:$M$785,I$8,0)</f>
        <v>6.9872367829724515</v>
      </c>
      <c r="J20" s="67">
        <f>VLOOKUP($C$7&amp;$E$7&amp;$A20,PERFIL_DATOS!$A$2:$M$785,J$8,0)</f>
        <v>6.812616367583507</v>
      </c>
      <c r="K20" s="67">
        <f>VLOOKUP($C$7&amp;$E$7&amp;$A20,PERFIL_DATOS!$A$2:$M$785,K$8,0)</f>
        <v>5.7921396758714199</v>
      </c>
      <c r="N20" s="37">
        <f>DESPLEGABLES!U13</f>
        <v>6.8404702354151965</v>
      </c>
    </row>
    <row r="21" spans="1:14" x14ac:dyDescent="0.35">
      <c r="A21" s="17" t="s">
        <v>94</v>
      </c>
      <c r="B21" s="15" t="s">
        <v>94</v>
      </c>
      <c r="C21" s="67">
        <f>VLOOKUP($C$7&amp;$E$7&amp;$A21,PERFIL_DATOS!$A$2:$M$785,C$8,0)</f>
        <v>5.6756675828697709</v>
      </c>
      <c r="D21" s="67">
        <f>VLOOKUP($C$7&amp;$E$7&amp;$A21,PERFIL_DATOS!$A$2:$M$785,D$8,0)</f>
        <v>5.176012142887183</v>
      </c>
      <c r="E21" s="67">
        <f>VLOOKUP($C$7&amp;$E$7&amp;$A21,PERFIL_DATOS!$A$2:$M$785,E$8,0)</f>
        <v>6.396488314447069</v>
      </c>
      <c r="F21" s="67">
        <f>VLOOKUP($C$7&amp;$E$7&amp;$A21,PERFIL_DATOS!$A$2:$M$785,F$8,0)</f>
        <v>7.042086253738761</v>
      </c>
      <c r="G21" s="67">
        <f>VLOOKUP($C$7&amp;$E$7&amp;$A21,PERFIL_DATOS!$A$2:$M$785,G$8,0)</f>
        <v>7.7223509325620974</v>
      </c>
      <c r="H21" s="67">
        <f>VLOOKUP($C$7&amp;$E$7&amp;$A21,PERFIL_DATOS!$A$2:$M$785,H$8,0)</f>
        <v>6.6675317241526271</v>
      </c>
      <c r="I21" s="67">
        <f>VLOOKUP($C$7&amp;$E$7&amp;$A21,PERFIL_DATOS!$A$2:$M$785,I$8,0)</f>
        <v>6.0316607926835664</v>
      </c>
      <c r="J21" s="67">
        <f>VLOOKUP($C$7&amp;$E$7&amp;$A21,PERFIL_DATOS!$A$2:$M$785,J$8,0)</f>
        <v>5.728877795611603</v>
      </c>
      <c r="K21" s="67">
        <f>VLOOKUP($C$7&amp;$E$7&amp;$A21,PERFIL_DATOS!$A$2:$M$785,K$8,0)</f>
        <v>7.7524827570469466</v>
      </c>
      <c r="N21" s="37">
        <f>DESPLEGABLES!U14</f>
        <v>8.266724743028476</v>
      </c>
    </row>
    <row r="22" spans="1:14" x14ac:dyDescent="0.35">
      <c r="A22" s="17" t="s">
        <v>95</v>
      </c>
      <c r="B22" s="15" t="s">
        <v>95</v>
      </c>
      <c r="C22" s="67">
        <f>VLOOKUP($C$7&amp;$E$7&amp;$A22,PERFIL_DATOS!$A$2:$M$785,C$8,0)</f>
        <v>20.172279424055148</v>
      </c>
      <c r="D22" s="67">
        <f>VLOOKUP($C$7&amp;$E$7&amp;$A22,PERFIL_DATOS!$A$2:$M$785,D$8,0)</f>
        <v>21.539719032797219</v>
      </c>
      <c r="E22" s="67">
        <f>VLOOKUP($C$7&amp;$E$7&amp;$A22,PERFIL_DATOS!$A$2:$M$785,E$8,0)</f>
        <v>24.567392466374876</v>
      </c>
      <c r="F22" s="67">
        <f>VLOOKUP($C$7&amp;$E$7&amp;$A22,PERFIL_DATOS!$A$2:$M$785,F$8,0)</f>
        <v>23.385899833222336</v>
      </c>
      <c r="G22" s="67">
        <f>VLOOKUP($C$7&amp;$E$7&amp;$A22,PERFIL_DATOS!$A$2:$M$785,G$8,0)</f>
        <v>21.771468116351233</v>
      </c>
      <c r="H22" s="67">
        <f>VLOOKUP($C$7&amp;$E$7&amp;$A22,PERFIL_DATOS!$A$2:$M$785,H$8,0)</f>
        <v>27.395525246896714</v>
      </c>
      <c r="I22" s="67">
        <f>VLOOKUP($C$7&amp;$E$7&amp;$A22,PERFIL_DATOS!$A$2:$M$785,I$8,0)</f>
        <v>22.21405904544951</v>
      </c>
      <c r="J22" s="67">
        <f>VLOOKUP($C$7&amp;$E$7&amp;$A22,PERFIL_DATOS!$A$2:$M$785,J$8,0)</f>
        <v>23.603150177614189</v>
      </c>
      <c r="K22" s="67">
        <f>VLOOKUP($C$7&amp;$E$7&amp;$A22,PERFIL_DATOS!$A$2:$M$785,K$8,0)</f>
        <v>26.02814026521218</v>
      </c>
      <c r="N22" s="37">
        <f>DESPLEGABLES!U15</f>
        <v>18.352872914670929</v>
      </c>
    </row>
    <row r="23" spans="1:14" x14ac:dyDescent="0.35">
      <c r="A23" s="17" t="s">
        <v>96</v>
      </c>
      <c r="B23" s="15" t="s">
        <v>96</v>
      </c>
      <c r="C23" s="67">
        <f>VLOOKUP($C$7&amp;$E$7&amp;$A23,PERFIL_DATOS!$A$2:$M$785,C$8,0)</f>
        <v>22.112551684383135</v>
      </c>
      <c r="D23" s="67">
        <f>VLOOKUP($C$7&amp;$E$7&amp;$A23,PERFIL_DATOS!$A$2:$M$785,D$8,0)</f>
        <v>23.665437779042392</v>
      </c>
      <c r="E23" s="67">
        <f>VLOOKUP($C$7&amp;$E$7&amp;$A23,PERFIL_DATOS!$A$2:$M$785,E$8,0)</f>
        <v>25.189782078546742</v>
      </c>
      <c r="F23" s="67">
        <f>VLOOKUP($C$7&amp;$E$7&amp;$A23,PERFIL_DATOS!$A$2:$M$785,F$8,0)</f>
        <v>20.684267550715756</v>
      </c>
      <c r="G23" s="67">
        <f>VLOOKUP($C$7&amp;$E$7&amp;$A23,PERFIL_DATOS!$A$2:$M$785,G$8,0)</f>
        <v>20.675178230574868</v>
      </c>
      <c r="H23" s="67">
        <f>VLOOKUP($C$7&amp;$E$7&amp;$A23,PERFIL_DATOS!$A$2:$M$785,H$8,0)</f>
        <v>18.140921813550314</v>
      </c>
      <c r="I23" s="67">
        <f>VLOOKUP($C$7&amp;$E$7&amp;$A23,PERFIL_DATOS!$A$2:$M$785,I$8,0)</f>
        <v>21.905903419624114</v>
      </c>
      <c r="J23" s="67">
        <f>VLOOKUP($C$7&amp;$E$7&amp;$A23,PERFIL_DATOS!$A$2:$M$785,J$8,0)</f>
        <v>22.319385576687775</v>
      </c>
      <c r="K23" s="67">
        <f>VLOOKUP($C$7&amp;$E$7&amp;$A23,PERFIL_DATOS!$A$2:$M$785,K$8,0)</f>
        <v>19.511652464916075</v>
      </c>
      <c r="N23" s="37">
        <f>DESPLEGABLES!U16</f>
        <v>20.23980341042909</v>
      </c>
    </row>
    <row r="24" spans="1:14" x14ac:dyDescent="0.35">
      <c r="A24" s="17" t="s">
        <v>97</v>
      </c>
      <c r="B24" s="15" t="s">
        <v>97</v>
      </c>
      <c r="C24" s="67">
        <f>VLOOKUP($C$7&amp;$E$7&amp;$A24,PERFIL_DATOS!$A$2:$M$785,C$8,0)</f>
        <v>8.9559427468182022</v>
      </c>
      <c r="D24" s="67">
        <f>VLOOKUP($C$7&amp;$E$7&amp;$A24,PERFIL_DATOS!$A$2:$M$785,D$8,0)</f>
        <v>9.7171821959411275</v>
      </c>
      <c r="E24" s="67">
        <f>VLOOKUP($C$7&amp;$E$7&amp;$A24,PERFIL_DATOS!$A$2:$M$785,E$8,0)</f>
        <v>9.164315432761013</v>
      </c>
      <c r="F24" s="67">
        <f>VLOOKUP($C$7&amp;$E$7&amp;$A24,PERFIL_DATOS!$A$2:$M$785,F$8,0)</f>
        <v>7.6296130239354412</v>
      </c>
      <c r="G24" s="67">
        <f>VLOOKUP($C$7&amp;$E$7&amp;$A24,PERFIL_DATOS!$A$2:$M$785,G$8,0)</f>
        <v>8.5920965629024746</v>
      </c>
      <c r="H24" s="67">
        <f>VLOOKUP($C$7&amp;$E$7&amp;$A24,PERFIL_DATOS!$A$2:$M$785,H$8,0)</f>
        <v>9.3944928435798705</v>
      </c>
      <c r="I24" s="67">
        <f>VLOOKUP($C$7&amp;$E$7&amp;$A24,PERFIL_DATOS!$A$2:$M$785,I$8,0)</f>
        <v>6.5427511043989099</v>
      </c>
      <c r="J24" s="67">
        <f>VLOOKUP($C$7&amp;$E$7&amp;$A24,PERFIL_DATOS!$A$2:$M$785,J$8,0)</f>
        <v>6.7701621983102687</v>
      </c>
      <c r="K24" s="67">
        <f>VLOOKUP($C$7&amp;$E$7&amp;$A24,PERFIL_DATOS!$A$2:$M$785,K$8,0)</f>
        <v>5.9416463336743535</v>
      </c>
      <c r="N24" s="37">
        <f>DESPLEGABLES!U17</f>
        <v>10.298057561489227</v>
      </c>
    </row>
    <row r="25" spans="1:14" x14ac:dyDescent="0.35">
      <c r="A25" s="17" t="s">
        <v>98</v>
      </c>
      <c r="B25" s="15" t="s">
        <v>98</v>
      </c>
      <c r="C25" s="67">
        <f>VLOOKUP($C$7&amp;$E$7&amp;$A25,PERFIL_DATOS!$A$2:$M$785,C$8,0)</f>
        <v>11.628661210370884</v>
      </c>
      <c r="D25" s="67">
        <f>VLOOKUP($C$7&amp;$E$7&amp;$A25,PERFIL_DATOS!$A$2:$M$785,D$8,0)</f>
        <v>12.186052235982462</v>
      </c>
      <c r="E25" s="67">
        <f>VLOOKUP($C$7&amp;$E$7&amp;$A25,PERFIL_DATOS!$A$2:$M$785,E$8,0)</f>
        <v>11.205118224681652</v>
      </c>
      <c r="F25" s="67">
        <f>VLOOKUP($C$7&amp;$E$7&amp;$A25,PERFIL_DATOS!$A$2:$M$785,F$8,0)</f>
        <v>13.587799486491972</v>
      </c>
      <c r="G25" s="67">
        <f>VLOOKUP($C$7&amp;$E$7&amp;$A25,PERFIL_DATOS!$A$2:$M$785,G$8,0)</f>
        <v>13.073566486613601</v>
      </c>
      <c r="H25" s="67">
        <f>VLOOKUP($C$7&amp;$E$7&amp;$A25,PERFIL_DATOS!$A$2:$M$785,H$8,0)</f>
        <v>12.52818351054248</v>
      </c>
      <c r="I25" s="67">
        <f>VLOOKUP($C$7&amp;$E$7&amp;$A25,PERFIL_DATOS!$A$2:$M$785,I$8,0)</f>
        <v>16.032618333135545</v>
      </c>
      <c r="J25" s="67">
        <f>VLOOKUP($C$7&amp;$E$7&amp;$A25,PERFIL_DATOS!$A$2:$M$785,J$8,0)</f>
        <v>15.499994433261502</v>
      </c>
      <c r="K25" s="67">
        <f>VLOOKUP($C$7&amp;$E$7&amp;$A25,PERFIL_DATOS!$A$2:$M$785,K$8,0)</f>
        <v>15.172075243429479</v>
      </c>
      <c r="N25" s="37">
        <f>DESPLEGABLES!U18</f>
        <v>12.694679067031078</v>
      </c>
    </row>
    <row r="26" spans="1:14" x14ac:dyDescent="0.35">
      <c r="A26" s="18" t="s">
        <v>99</v>
      </c>
      <c r="B26" s="52" t="s">
        <v>99</v>
      </c>
      <c r="C26" s="68">
        <f>VLOOKUP($C$7&amp;$E$7&amp;$A26,PERFIL_DATOS!$A$2:$M$785,C$8,0)</f>
        <v>15.791975059043267</v>
      </c>
      <c r="D26" s="68">
        <f>VLOOKUP($C$7&amp;$E$7&amp;$A26,PERFIL_DATOS!$A$2:$M$785,D$8,0)</f>
        <v>15.54656288911748</v>
      </c>
      <c r="E26" s="68">
        <f>VLOOKUP($C$7&amp;$E$7&amp;$A26,PERFIL_DATOS!$A$2:$M$785,E$8,0)</f>
        <v>13.762458158240969</v>
      </c>
      <c r="F26" s="68">
        <f>VLOOKUP($C$7&amp;$E$7&amp;$A26,PERFIL_DATOS!$A$2:$M$785,F$8,0)</f>
        <v>14.447408722259086</v>
      </c>
      <c r="G26" s="68">
        <f>VLOOKUP($C$7&amp;$E$7&amp;$A26,PERFIL_DATOS!$A$2:$M$785,G$8,0)</f>
        <v>15.58275921276724</v>
      </c>
      <c r="H26" s="68">
        <f>VLOOKUP($C$7&amp;$E$7&amp;$A26,PERFIL_DATOS!$A$2:$M$785,H$8,0)</f>
        <v>14.334827507696332</v>
      </c>
      <c r="I26" s="68">
        <f>VLOOKUP($C$7&amp;$E$7&amp;$A26,PERFIL_DATOS!$A$2:$M$785,I$8,0)</f>
        <v>14.530334731737796</v>
      </c>
      <c r="J26" s="68">
        <f>VLOOKUP($C$7&amp;$E$7&amp;$A26,PERFIL_DATOS!$A$2:$M$785,J$8,0)</f>
        <v>13.619973191114241</v>
      </c>
      <c r="K26" s="68">
        <f>VLOOKUP($C$7&amp;$E$7&amp;$A26,PERFIL_DATOS!$A$2:$M$785,K$8,0)</f>
        <v>14.956843641764136</v>
      </c>
      <c r="N26" s="38">
        <f>DESPLEGABLES!U19</f>
        <v>17.277278349893464</v>
      </c>
    </row>
    <row r="27" spans="1:14" x14ac:dyDescent="0.35">
      <c r="A27" s="16" t="s">
        <v>100</v>
      </c>
      <c r="B27" s="51" t="s">
        <v>100</v>
      </c>
      <c r="C27" s="66">
        <f>VLOOKUP($C$7&amp;$E$7&amp;$A27,PERFIL_DATOS!$A$2:$M$785,C$8,0)</f>
        <v>6.2533327633511773</v>
      </c>
      <c r="D27" s="66">
        <f>VLOOKUP($C$7&amp;$E$7&amp;$A27,PERFIL_DATOS!$A$2:$M$785,D$8,0)</f>
        <v>6.4322863267499519</v>
      </c>
      <c r="E27" s="66">
        <f>VLOOKUP($C$7&amp;$E$7&amp;$A27,PERFIL_DATOS!$A$2:$M$785,E$8,0)</f>
        <v>6.1047908675049145</v>
      </c>
      <c r="F27" s="66">
        <f>VLOOKUP($C$7&amp;$E$7&amp;$A27,PERFIL_DATOS!$A$2:$M$785,F$8,0)</f>
        <v>4.698910576164546</v>
      </c>
      <c r="G27" s="66">
        <f>VLOOKUP($C$7&amp;$E$7&amp;$A27,PERFIL_DATOS!$A$2:$M$785,G$8,0)</f>
        <v>5.9863314033791521</v>
      </c>
      <c r="H27" s="66">
        <f>VLOOKUP($C$7&amp;$E$7&amp;$A27,PERFIL_DATOS!$A$2:$M$785,H$8,0)</f>
        <v>5.9779826357621761</v>
      </c>
      <c r="I27" s="66">
        <f>VLOOKUP($C$7&amp;$E$7&amp;$A27,PERFIL_DATOS!$A$2:$M$785,I$8,0)</f>
        <v>4.8439916319803453</v>
      </c>
      <c r="J27" s="66">
        <f>VLOOKUP($C$7&amp;$E$7&amp;$A27,PERFIL_DATOS!$A$2:$M$785,J$8,0)</f>
        <v>7.3653104756239971</v>
      </c>
      <c r="K27" s="66">
        <f>VLOOKUP($C$7&amp;$E$7&amp;$A27,PERFIL_DATOS!$A$2:$M$785,K$8,0)</f>
        <v>5.373895096507848</v>
      </c>
      <c r="N27" s="36">
        <f>DESPLEGABLES!U20</f>
        <v>6.9974667898099989</v>
      </c>
    </row>
    <row r="28" spans="1:14" x14ac:dyDescent="0.35">
      <c r="A28" s="17" t="s">
        <v>101</v>
      </c>
      <c r="B28" s="15" t="s">
        <v>101</v>
      </c>
      <c r="C28" s="67">
        <f>VLOOKUP($C$7&amp;$E$7&amp;$A28,PERFIL_DATOS!$A$2:$M$785,C$8,0)</f>
        <v>6.1768373258468969</v>
      </c>
      <c r="D28" s="67">
        <f>VLOOKUP($C$7&amp;$E$7&amp;$A28,PERFIL_DATOS!$A$2:$M$785,D$8,0)</f>
        <v>7.7055697213143706</v>
      </c>
      <c r="E28" s="67">
        <f>VLOOKUP($C$7&amp;$E$7&amp;$A28,PERFIL_DATOS!$A$2:$M$785,E$8,0)</f>
        <v>5.4811747515849465</v>
      </c>
      <c r="F28" s="67">
        <f>VLOOKUP($C$7&amp;$E$7&amp;$A28,PERFIL_DATOS!$A$2:$M$785,F$8,0)</f>
        <v>6.7216639663335593</v>
      </c>
      <c r="G28" s="67">
        <f>VLOOKUP($C$7&amp;$E$7&amp;$A28,PERFIL_DATOS!$A$2:$M$785,G$8,0)</f>
        <v>3.9870377045555321</v>
      </c>
      <c r="H28" s="67">
        <f>VLOOKUP($C$7&amp;$E$7&amp;$A28,PERFIL_DATOS!$A$2:$M$785,H$8,0)</f>
        <v>3.1059052720058418</v>
      </c>
      <c r="I28" s="67">
        <f>VLOOKUP($C$7&amp;$E$7&amp;$A28,PERFIL_DATOS!$A$2:$M$785,I$8,0)</f>
        <v>4.2190920186079746</v>
      </c>
      <c r="J28" s="67">
        <f>VLOOKUP($C$7&amp;$E$7&amp;$A28,PERFIL_DATOS!$A$2:$M$785,J$8,0)</f>
        <v>3.6282654166272463</v>
      </c>
      <c r="K28" s="67">
        <f>VLOOKUP($C$7&amp;$E$7&amp;$A28,PERFIL_DATOS!$A$2:$M$785,K$8,0)</f>
        <v>3.0237541778686916</v>
      </c>
      <c r="N28" s="37">
        <f>DESPLEGABLES!U21</f>
        <v>6.7738491726875623</v>
      </c>
    </row>
    <row r="29" spans="1:14" x14ac:dyDescent="0.35">
      <c r="A29" s="17" t="s">
        <v>102</v>
      </c>
      <c r="B29" s="15" t="s">
        <v>102</v>
      </c>
      <c r="C29" s="67">
        <f>VLOOKUP($C$7&amp;$E$7&amp;$A29,PERFIL_DATOS!$A$2:$M$785,C$8,0)</f>
        <v>11.02415800252556</v>
      </c>
      <c r="D29" s="67">
        <f>VLOOKUP($C$7&amp;$E$7&amp;$A29,PERFIL_DATOS!$A$2:$M$785,D$8,0)</f>
        <v>8.3284545303996182</v>
      </c>
      <c r="E29" s="67">
        <f>VLOOKUP($C$7&amp;$E$7&amp;$A29,PERFIL_DATOS!$A$2:$M$785,E$8,0)</f>
        <v>9.0605732137966388</v>
      </c>
      <c r="F29" s="67">
        <f>VLOOKUP($C$7&amp;$E$7&amp;$A29,PERFIL_DATOS!$A$2:$M$785,F$8,0)</f>
        <v>8.1207701742256528</v>
      </c>
      <c r="G29" s="67">
        <f>VLOOKUP($C$7&amp;$E$7&amp;$A29,PERFIL_DATOS!$A$2:$M$785,G$8,0)</f>
        <v>9.5184941439661834</v>
      </c>
      <c r="H29" s="67">
        <f>VLOOKUP($C$7&amp;$E$7&amp;$A29,PERFIL_DATOS!$A$2:$M$785,H$8,0)</f>
        <v>14.537387286687565</v>
      </c>
      <c r="I29" s="67">
        <f>VLOOKUP($C$7&amp;$E$7&amp;$A29,PERFIL_DATOS!$A$2:$M$785,I$8,0)</f>
        <v>11.491028429685771</v>
      </c>
      <c r="J29" s="67">
        <f>VLOOKUP($C$7&amp;$E$7&amp;$A29,PERFIL_DATOS!$A$2:$M$785,J$8,0)</f>
        <v>8.986090836112016</v>
      </c>
      <c r="K29" s="67">
        <f>VLOOKUP($C$7&amp;$E$7&amp;$A29,PERFIL_DATOS!$A$2:$M$785,K$8,0)</f>
        <v>10.547482833752902</v>
      </c>
      <c r="N29" s="37">
        <f>DESPLEGABLES!U22</f>
        <v>14.344480127905564</v>
      </c>
    </row>
    <row r="30" spans="1:14" x14ac:dyDescent="0.35">
      <c r="A30" s="17" t="s">
        <v>103</v>
      </c>
      <c r="B30" s="15" t="s">
        <v>103</v>
      </c>
      <c r="C30" s="67">
        <f>VLOOKUP($C$7&amp;$E$7&amp;$A30,PERFIL_DATOS!$A$2:$M$785,C$8,0)</f>
        <v>26.028846619709739</v>
      </c>
      <c r="D30" s="67">
        <f>VLOOKUP($C$7&amp;$E$7&amp;$A30,PERFIL_DATOS!$A$2:$M$785,D$8,0)</f>
        <v>28.129446013419656</v>
      </c>
      <c r="E30" s="67">
        <f>VLOOKUP($C$7&amp;$E$7&amp;$A30,PERFIL_DATOS!$A$2:$M$785,E$8,0)</f>
        <v>27.358313773606792</v>
      </c>
      <c r="F30" s="67">
        <f>VLOOKUP($C$7&amp;$E$7&amp;$A30,PERFIL_DATOS!$A$2:$M$785,F$8,0)</f>
        <v>26.863218469191054</v>
      </c>
      <c r="G30" s="67">
        <f>VLOOKUP($C$7&amp;$E$7&amp;$A30,PERFIL_DATOS!$A$2:$M$785,G$8,0)</f>
        <v>28.787430252135117</v>
      </c>
      <c r="H30" s="67">
        <f>VLOOKUP($C$7&amp;$E$7&amp;$A30,PERFIL_DATOS!$A$2:$M$785,H$8,0)</f>
        <v>26.812777383709651</v>
      </c>
      <c r="I30" s="67">
        <f>VLOOKUP($C$7&amp;$E$7&amp;$A30,PERFIL_DATOS!$A$2:$M$785,I$8,0)</f>
        <v>30.586963102875441</v>
      </c>
      <c r="J30" s="67">
        <f>VLOOKUP($C$7&amp;$E$7&amp;$A30,PERFIL_DATOS!$A$2:$M$785,J$8,0)</f>
        <v>27.945031699890322</v>
      </c>
      <c r="K30" s="67">
        <f>VLOOKUP($C$7&amp;$E$7&amp;$A30,PERFIL_DATOS!$A$2:$M$785,K$8,0)</f>
        <v>24.792477873522074</v>
      </c>
      <c r="N30" s="37">
        <f>DESPLEGABLES!U23</f>
        <v>28.880967713523269</v>
      </c>
    </row>
    <row r="31" spans="1:14" x14ac:dyDescent="0.35">
      <c r="A31" s="17" t="s">
        <v>104</v>
      </c>
      <c r="B31" s="15" t="s">
        <v>104</v>
      </c>
      <c r="C31" s="67">
        <f>VLOOKUP($C$7&amp;$E$7&amp;$A31,PERFIL_DATOS!$A$2:$M$785,C$8,0)</f>
        <v>21.310254990927504</v>
      </c>
      <c r="D31" s="67">
        <f>VLOOKUP($C$7&amp;$E$7&amp;$A31,PERFIL_DATOS!$A$2:$M$785,D$8,0)</f>
        <v>24.849227840328499</v>
      </c>
      <c r="E31" s="67">
        <f>VLOOKUP($C$7&amp;$E$7&amp;$A31,PERFIL_DATOS!$A$2:$M$785,E$8,0)</f>
        <v>26.306838970539186</v>
      </c>
      <c r="F31" s="67">
        <f>VLOOKUP($C$7&amp;$E$7&amp;$A31,PERFIL_DATOS!$A$2:$M$785,F$8,0)</f>
        <v>22.044506347153579</v>
      </c>
      <c r="G31" s="67">
        <f>VLOOKUP($C$7&amp;$E$7&amp;$A31,PERFIL_DATOS!$A$2:$M$785,G$8,0)</f>
        <v>22.472843321051787</v>
      </c>
      <c r="H31" s="67">
        <f>VLOOKUP($C$7&amp;$E$7&amp;$A31,PERFIL_DATOS!$A$2:$M$785,H$8,0)</f>
        <v>21.345086420918761</v>
      </c>
      <c r="I31" s="67">
        <f>VLOOKUP($C$7&amp;$E$7&amp;$A31,PERFIL_DATOS!$A$2:$M$785,I$8,0)</f>
        <v>20.09831114548745</v>
      </c>
      <c r="J31" s="67">
        <f>VLOOKUP($C$7&amp;$E$7&amp;$A31,PERFIL_DATOS!$A$2:$M$785,J$8,0)</f>
        <v>20.419124982093916</v>
      </c>
      <c r="K31" s="67">
        <f>VLOOKUP($C$7&amp;$E$7&amp;$A31,PERFIL_DATOS!$A$2:$M$785,K$8,0)</f>
        <v>24.288768128907083</v>
      </c>
      <c r="N31" s="37">
        <f>DESPLEGABLES!U24</f>
        <v>19.901300543412155</v>
      </c>
    </row>
    <row r="32" spans="1:14" x14ac:dyDescent="0.35">
      <c r="A32" s="18" t="s">
        <v>105</v>
      </c>
      <c r="B32" s="52" t="s">
        <v>105</v>
      </c>
      <c r="C32" s="68">
        <f>VLOOKUP($C$7&amp;$E$7&amp;$A32,PERFIL_DATOS!$A$2:$M$785,C$8,0)</f>
        <v>29.206572099230844</v>
      </c>
      <c r="D32" s="68">
        <f>VLOOKUP($C$7&amp;$E$7&amp;$A32,PERFIL_DATOS!$A$2:$M$785,D$8,0)</f>
        <v>24.555020111075812</v>
      </c>
      <c r="E32" s="68">
        <f>VLOOKUP($C$7&amp;$E$7&amp;$A32,PERFIL_DATOS!$A$2:$M$785,E$8,0)</f>
        <v>25.688313347990483</v>
      </c>
      <c r="F32" s="68">
        <f>VLOOKUP($C$7&amp;$E$7&amp;$A32,PERFIL_DATOS!$A$2:$M$785,F$8,0)</f>
        <v>31.550936437328726</v>
      </c>
      <c r="G32" s="68">
        <f>VLOOKUP($C$7&amp;$E$7&amp;$A32,PERFIL_DATOS!$A$2:$M$785,G$8,0)</f>
        <v>29.247855746835128</v>
      </c>
      <c r="H32" s="68">
        <f>VLOOKUP($C$7&amp;$E$7&amp;$A32,PERFIL_DATOS!$A$2:$M$785,H$8,0)</f>
        <v>28.220861927564396</v>
      </c>
      <c r="I32" s="68">
        <f>VLOOKUP($C$7&amp;$E$7&amp;$A32,PERFIL_DATOS!$A$2:$M$785,I$8,0)</f>
        <v>28.760620709078498</v>
      </c>
      <c r="J32" s="68">
        <f>VLOOKUP($C$7&amp;$E$7&amp;$A32,PERFIL_DATOS!$A$2:$M$785,J$8,0)</f>
        <v>31.656186422773629</v>
      </c>
      <c r="K32" s="68">
        <f>VLOOKUP($C$7&amp;$E$7&amp;$A32,PERFIL_DATOS!$A$2:$M$785,K$8,0)</f>
        <v>31.973622331035628</v>
      </c>
      <c r="N32" s="38">
        <f>DESPLEGABLES!U25</f>
        <v>23.101946784782314</v>
      </c>
    </row>
    <row r="33" spans="1:14" x14ac:dyDescent="0.35">
      <c r="A33" s="16" t="s">
        <v>106</v>
      </c>
      <c r="B33" s="51" t="s">
        <v>106</v>
      </c>
      <c r="C33" s="66">
        <f>VLOOKUP($C$7&amp;$E$7&amp;$A33,PERFIL_DATOS!$A$2:$M$785,C$8,0)</f>
        <v>16.033011358044096</v>
      </c>
      <c r="D33" s="66">
        <f>VLOOKUP($C$7&amp;$E$7&amp;$A33,PERFIL_DATOS!$A$2:$M$785,D$8,0)</f>
        <v>16.852556553243769</v>
      </c>
      <c r="E33" s="66">
        <f>VLOOKUP($C$7&amp;$E$7&amp;$A33,PERFIL_DATOS!$A$2:$M$785,E$8,0)</f>
        <v>13.069889758277576</v>
      </c>
      <c r="F33" s="66">
        <f>VLOOKUP($C$7&amp;$E$7&amp;$A33,PERFIL_DATOS!$A$2:$M$785,F$8,0)</f>
        <v>17.856890147697452</v>
      </c>
      <c r="G33" s="66">
        <f>VLOOKUP($C$7&amp;$E$7&amp;$A33,PERFIL_DATOS!$A$2:$M$785,G$8,0)</f>
        <v>16.27403358577569</v>
      </c>
      <c r="H33" s="66">
        <f>VLOOKUP($C$7&amp;$E$7&amp;$A33,PERFIL_DATOS!$A$2:$M$785,H$8,0)</f>
        <v>18.019781859168436</v>
      </c>
      <c r="I33" s="66">
        <f>VLOOKUP($C$7&amp;$E$7&amp;$A33,PERFIL_DATOS!$A$2:$M$785,I$8,0)</f>
        <v>16.445992591524693</v>
      </c>
      <c r="J33" s="66">
        <f>VLOOKUP($C$7&amp;$E$7&amp;$A33,PERFIL_DATOS!$A$2:$M$785,J$8,0)</f>
        <v>18.237587681831442</v>
      </c>
      <c r="K33" s="66">
        <f>VLOOKUP($C$7&amp;$E$7&amp;$A33,PERFIL_DATOS!$A$2:$M$785,K$8,0)</f>
        <v>19.976858741503563</v>
      </c>
      <c r="N33" s="36">
        <f>DESPLEGABLES!U26</f>
        <v>21.507797704536799</v>
      </c>
    </row>
    <row r="34" spans="1:14" x14ac:dyDescent="0.35">
      <c r="A34" s="17" t="s">
        <v>107</v>
      </c>
      <c r="B34" s="15" t="s">
        <v>107</v>
      </c>
      <c r="C34" s="67">
        <f>VLOOKUP($C$7&amp;$E$7&amp;$A34,PERFIL_DATOS!$A$2:$M$785,C$8,0)</f>
        <v>34.236236824603253</v>
      </c>
      <c r="D34" s="67">
        <f>VLOOKUP($C$7&amp;$E$7&amp;$A34,PERFIL_DATOS!$A$2:$M$785,D$8,0)</f>
        <v>38.081306096936615</v>
      </c>
      <c r="E34" s="67">
        <f>VLOOKUP($C$7&amp;$E$7&amp;$A34,PERFIL_DATOS!$A$2:$M$785,E$8,0)</f>
        <v>35.654940105350306</v>
      </c>
      <c r="F34" s="67">
        <f>VLOOKUP($C$7&amp;$E$7&amp;$A34,PERFIL_DATOS!$A$2:$M$785,F$8,0)</f>
        <v>37.703158344215375</v>
      </c>
      <c r="G34" s="67">
        <f>VLOOKUP($C$7&amp;$E$7&amp;$A34,PERFIL_DATOS!$A$2:$M$785,G$8,0)</f>
        <v>38.905744889411203</v>
      </c>
      <c r="H34" s="67">
        <f>VLOOKUP($C$7&amp;$E$7&amp;$A34,PERFIL_DATOS!$A$2:$M$785,H$8,0)</f>
        <v>35.079602032314313</v>
      </c>
      <c r="I34" s="67">
        <f>VLOOKUP($C$7&amp;$E$7&amp;$A34,PERFIL_DATOS!$A$2:$M$785,I$8,0)</f>
        <v>38.995489790648023</v>
      </c>
      <c r="J34" s="67">
        <f>VLOOKUP($C$7&amp;$E$7&amp;$A34,PERFIL_DATOS!$A$2:$M$785,J$8,0)</f>
        <v>36.11705315310202</v>
      </c>
      <c r="K34" s="67">
        <f>VLOOKUP($C$7&amp;$E$7&amp;$A34,PERFIL_DATOS!$A$2:$M$785,K$8,0)</f>
        <v>32.227614759379478</v>
      </c>
      <c r="N34" s="37">
        <f>DESPLEGABLES!U27</f>
        <v>33.017203633223417</v>
      </c>
    </row>
    <row r="35" spans="1:14" x14ac:dyDescent="0.35">
      <c r="A35" s="17" t="s">
        <v>108</v>
      </c>
      <c r="B35" s="15" t="s">
        <v>108</v>
      </c>
      <c r="C35" s="67">
        <f>VLOOKUP($C$7&amp;$E$7&amp;$A35,PERFIL_DATOS!$A$2:$M$785,C$8,0)</f>
        <v>25.060036256570541</v>
      </c>
      <c r="D35" s="67">
        <f>VLOOKUP($C$7&amp;$E$7&amp;$A35,PERFIL_DATOS!$A$2:$M$785,D$8,0)</f>
        <v>23.353153987633167</v>
      </c>
      <c r="E35" s="67">
        <f>VLOOKUP($C$7&amp;$E$7&amp;$A35,PERFIL_DATOS!$A$2:$M$785,E$8,0)</f>
        <v>22.073945059475715</v>
      </c>
      <c r="F35" s="67">
        <f>VLOOKUP($C$7&amp;$E$7&amp;$A35,PERFIL_DATOS!$A$2:$M$785,F$8,0)</f>
        <v>25.694922980601643</v>
      </c>
      <c r="G35" s="67">
        <f>VLOOKUP($C$7&amp;$E$7&amp;$A35,PERFIL_DATOS!$A$2:$M$785,G$8,0)</f>
        <v>24.02641583822124</v>
      </c>
      <c r="H35" s="67">
        <f>VLOOKUP($C$7&amp;$E$7&amp;$A35,PERFIL_DATOS!$A$2:$M$785,H$8,0)</f>
        <v>20.653243096282857</v>
      </c>
      <c r="I35" s="67">
        <f>VLOOKUP($C$7&amp;$E$7&amp;$A35,PERFIL_DATOS!$A$2:$M$785,I$8,0)</f>
        <v>21.810032033019287</v>
      </c>
      <c r="J35" s="67">
        <f>VLOOKUP($C$7&amp;$E$7&amp;$A35,PERFIL_DATOS!$A$2:$M$785,J$8,0)</f>
        <v>25.422386454317213</v>
      </c>
      <c r="K35" s="67">
        <f>VLOOKUP($C$7&amp;$E$7&amp;$A35,PERFIL_DATOS!$A$2:$M$785,K$8,0)</f>
        <v>28.830086856825986</v>
      </c>
      <c r="N35" s="37">
        <f>DESPLEGABLES!U28</f>
        <v>26.298807202530465</v>
      </c>
    </row>
    <row r="36" spans="1:14" x14ac:dyDescent="0.35">
      <c r="A36" s="18" t="s">
        <v>109</v>
      </c>
      <c r="B36" s="52" t="s">
        <v>109</v>
      </c>
      <c r="C36" s="68">
        <f>VLOOKUP($C$7&amp;$E$7&amp;$A36,PERFIL_DATOS!$A$2:$M$785,C$8,0)</f>
        <v>24.670718753883513</v>
      </c>
      <c r="D36" s="68">
        <f>VLOOKUP($C$7&amp;$E$7&amp;$A36,PERFIL_DATOS!$A$2:$M$785,D$8,0)</f>
        <v>21.712988906762696</v>
      </c>
      <c r="E36" s="68">
        <f>VLOOKUP($C$7&amp;$E$7&amp;$A36,PERFIL_DATOS!$A$2:$M$785,E$8,0)</f>
        <v>29.201232361441569</v>
      </c>
      <c r="F36" s="68">
        <f>VLOOKUP($C$7&amp;$E$7&amp;$A36,PERFIL_DATOS!$A$2:$M$785,F$8,0)</f>
        <v>18.745032839202239</v>
      </c>
      <c r="G36" s="68">
        <f>VLOOKUP($C$7&amp;$E$7&amp;$A36,PERFIL_DATOS!$A$2:$M$785,G$8,0)</f>
        <v>20.793805097489845</v>
      </c>
      <c r="H36" s="68">
        <f>VLOOKUP($C$7&amp;$E$7&amp;$A36,PERFIL_DATOS!$A$2:$M$785,H$8,0)</f>
        <v>26.247372424284215</v>
      </c>
      <c r="I36" s="68">
        <f>VLOOKUP($C$7&amp;$E$7&amp;$A36,PERFIL_DATOS!$A$2:$M$785,I$8,0)</f>
        <v>22.748490439377601</v>
      </c>
      <c r="J36" s="68">
        <f>VLOOKUP($C$7&amp;$E$7&amp;$A36,PERFIL_DATOS!$A$2:$M$785,J$8,0)</f>
        <v>20.222981022808341</v>
      </c>
      <c r="K36" s="68">
        <f>VLOOKUP($C$7&amp;$E$7&amp;$A36,PERFIL_DATOS!$A$2:$M$785,K$8,0)</f>
        <v>18.965435436631065</v>
      </c>
      <c r="N36" s="38">
        <f>DESPLEGABLES!U29</f>
        <v>19.176202073354577</v>
      </c>
    </row>
    <row r="37" spans="1:14" x14ac:dyDescent="0.35">
      <c r="A37" s="16" t="s">
        <v>110</v>
      </c>
      <c r="B37" s="51" t="s">
        <v>110</v>
      </c>
      <c r="C37" s="66">
        <f>VLOOKUP($C$7&amp;$E$7&amp;$A37,PERFIL_DATOS!$A$2:$M$785,C$8,0)</f>
        <v>36.394933404014999</v>
      </c>
      <c r="D37" s="66">
        <f>VLOOKUP($C$7&amp;$E$7&amp;$A37,PERFIL_DATOS!$A$2:$M$785,D$8,0)</f>
        <v>39.433275676741744</v>
      </c>
      <c r="E37" s="66">
        <f>VLOOKUP($C$7&amp;$E$7&amp;$A37,PERFIL_DATOS!$A$2:$M$785,E$8,0)</f>
        <v>34.743794895247085</v>
      </c>
      <c r="F37" s="66">
        <f>VLOOKUP($C$7&amp;$E$7&amp;$A37,PERFIL_DATOS!$A$2:$M$785,F$8,0)</f>
        <v>38.637225404431263</v>
      </c>
      <c r="G37" s="66">
        <f>VLOOKUP($C$7&amp;$E$7&amp;$A37,PERFIL_DATOS!$A$2:$M$785,G$8,0)</f>
        <v>40.368432835672266</v>
      </c>
      <c r="H37" s="66">
        <f>VLOOKUP($C$7&amp;$E$7&amp;$A37,PERFIL_DATOS!$A$2:$M$785,H$8,0)</f>
        <v>37.452282064841732</v>
      </c>
      <c r="I37" s="66">
        <f>VLOOKUP($C$7&amp;$E$7&amp;$A37,PERFIL_DATOS!$A$2:$M$785,I$8,0)</f>
        <v>35.123037041655444</v>
      </c>
      <c r="J37" s="66">
        <f>VLOOKUP($C$7&amp;$E$7&amp;$A37,PERFIL_DATOS!$A$2:$M$785,J$8,0)</f>
        <v>40.328444575371719</v>
      </c>
      <c r="K37" s="66">
        <f>VLOOKUP($C$7&amp;$E$7&amp;$A37,PERFIL_DATOS!$A$2:$M$785,K$8,0)</f>
        <v>45.695918687816672</v>
      </c>
      <c r="N37" s="36">
        <f>DESPLEGABLES!U30</f>
        <v>49.600442201212161</v>
      </c>
    </row>
    <row r="38" spans="1:14" x14ac:dyDescent="0.35">
      <c r="A38" s="18" t="s">
        <v>111</v>
      </c>
      <c r="B38" s="52" t="s">
        <v>111</v>
      </c>
      <c r="C38" s="68">
        <f>VLOOKUP($C$7&amp;$E$7&amp;$A38,PERFIL_DATOS!$A$2:$M$785,C$8,0)</f>
        <v>63.605066593636828</v>
      </c>
      <c r="D38" s="68">
        <f>VLOOKUP($C$7&amp;$E$7&amp;$A38,PERFIL_DATOS!$A$2:$M$785,D$8,0)</f>
        <v>60.566727850989764</v>
      </c>
      <c r="E38" s="68">
        <f>VLOOKUP($C$7&amp;$E$7&amp;$A38,PERFIL_DATOS!$A$2:$M$785,E$8,0)</f>
        <v>65.256208807189878</v>
      </c>
      <c r="F38" s="68">
        <f>VLOOKUP($C$7&amp;$E$7&amp;$A38,PERFIL_DATOS!$A$2:$M$785,F$8,0)</f>
        <v>61.362779382130185</v>
      </c>
      <c r="G38" s="68">
        <f>VLOOKUP($C$7&amp;$E$7&amp;$A38,PERFIL_DATOS!$A$2:$M$785,G$8,0)</f>
        <v>59.631562646670424</v>
      </c>
      <c r="H38" s="68">
        <f>VLOOKUP($C$7&amp;$E$7&amp;$A38,PERFIL_DATOS!$A$2:$M$785,H$8,0)</f>
        <v>62.547714350520145</v>
      </c>
      <c r="I38" s="68">
        <f>VLOOKUP($C$7&amp;$E$7&amp;$A38,PERFIL_DATOS!$A$2:$M$785,I$8,0)</f>
        <v>64.876970387154842</v>
      </c>
      <c r="J38" s="68">
        <f>VLOOKUP($C$7&amp;$E$7&amp;$A38,PERFIL_DATOS!$A$2:$M$785,J$8,0)</f>
        <v>59.671563260867664</v>
      </c>
      <c r="K38" s="68">
        <f>VLOOKUP($C$7&amp;$E$7&amp;$A38,PERFIL_DATOS!$A$2:$M$785,K$8,0)</f>
        <v>54.304078614490315</v>
      </c>
      <c r="N38" s="38">
        <f>DESPLEGABLES!U31</f>
        <v>50.399572950779216</v>
      </c>
    </row>
    <row r="39" spans="1:14" ht="15.5" x14ac:dyDescent="0.35">
      <c r="A39" s="59" t="s">
        <v>77</v>
      </c>
      <c r="B39" s="56"/>
      <c r="C39" s="9"/>
      <c r="D39" s="9"/>
      <c r="E39" s="9"/>
      <c r="F39" s="9"/>
      <c r="G39" s="10"/>
      <c r="H39" s="10"/>
      <c r="I39" s="10"/>
      <c r="J39" s="10"/>
      <c r="K39" s="10"/>
      <c r="M39" s="10"/>
    </row>
    <row r="40" spans="1:14" x14ac:dyDescent="0.35">
      <c r="A40" s="60" t="s">
        <v>78</v>
      </c>
      <c r="B40" s="57"/>
      <c r="C40" s="12"/>
      <c r="D40" s="12"/>
      <c r="E40" s="12"/>
      <c r="F40" s="12"/>
      <c r="G40" s="12"/>
      <c r="H40" s="12"/>
      <c r="I40" s="12"/>
      <c r="J40" s="12"/>
      <c r="K40" s="12"/>
      <c r="M40" s="12"/>
    </row>
    <row r="41" spans="1:14" x14ac:dyDescent="0.35">
      <c r="A41" s="11"/>
      <c r="B41" s="57"/>
    </row>
    <row r="42" spans="1:14" x14ac:dyDescent="0.35">
      <c r="B42" s="15"/>
    </row>
    <row r="43" spans="1:14" x14ac:dyDescent="0.35">
      <c r="B43" s="15"/>
    </row>
    <row r="44" spans="1:14" x14ac:dyDescent="0.35">
      <c r="B44" s="15"/>
    </row>
    <row r="45" spans="1:14" x14ac:dyDescent="0.35">
      <c r="B45" s="15"/>
    </row>
    <row r="46" spans="1:14" x14ac:dyDescent="0.35">
      <c r="B46" s="15"/>
    </row>
    <row r="47" spans="1:14" x14ac:dyDescent="0.35">
      <c r="B47" s="15"/>
    </row>
    <row r="48" spans="1:14"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O1"/>
  </mergeCells>
  <pageMargins left="0.70866141732283472" right="0.70866141732283472" top="0.74803149606299213" bottom="0.74803149606299213" header="0.31496062992125984" footer="0.31496062992125984"/>
  <pageSetup paperSize="9" scale="73" orientation="landscape" r:id="rId1"/>
  <ignoredErrors>
    <ignoredError sqref="E7 C7 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203200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107950</xdr:colOff>
                    <xdr:row>5</xdr:row>
                    <xdr:rowOff>146050</xdr:rowOff>
                  </from>
                  <to>
                    <xdr:col>5</xdr:col>
                    <xdr:colOff>241300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1"/>
  <sheetViews>
    <sheetView showGridLines="0" showRowColHeaders="0" zoomScale="70" zoomScaleNormal="70" workbookViewId="0">
      <selection activeCell="E12" sqref="E12"/>
    </sheetView>
  </sheetViews>
  <sheetFormatPr baseColWidth="10" defaultColWidth="11.453125" defaultRowHeight="14.5" x14ac:dyDescent="0.35"/>
  <cols>
    <col min="1" max="1" width="50.26953125" customWidth="1"/>
    <col min="2" max="2" width="7.54296875" customWidth="1"/>
    <col min="3" max="13" width="16" customWidth="1"/>
    <col min="14" max="14" width="30" style="2" customWidth="1"/>
  </cols>
  <sheetData>
    <row r="1" spans="1:15" ht="48.75" customHeight="1" x14ac:dyDescent="0.35">
      <c r="A1" s="95" t="s">
        <v>0</v>
      </c>
      <c r="B1" s="95"/>
      <c r="C1" s="96"/>
      <c r="D1" s="96"/>
      <c r="E1" s="96"/>
      <c r="F1" s="96"/>
      <c r="G1" s="96"/>
      <c r="H1" s="96"/>
      <c r="I1" s="96"/>
      <c r="J1" s="96"/>
      <c r="K1" s="96"/>
      <c r="L1" s="96"/>
      <c r="M1" s="96"/>
    </row>
    <row r="2" spans="1:15" x14ac:dyDescent="0.35">
      <c r="A2" s="84">
        <v>1</v>
      </c>
      <c r="B2" s="84"/>
      <c r="C2" s="73"/>
      <c r="D2" s="73"/>
      <c r="E2" s="73"/>
      <c r="F2" s="73"/>
      <c r="G2" s="73"/>
      <c r="H2" s="73"/>
      <c r="I2" s="73"/>
      <c r="J2" s="73"/>
      <c r="K2" s="73"/>
      <c r="L2" s="73"/>
      <c r="M2" s="73"/>
    </row>
    <row r="3" spans="1:15" ht="6" customHeight="1" x14ac:dyDescent="0.35">
      <c r="A3" s="73"/>
      <c r="B3" s="55"/>
      <c r="C3" s="73"/>
      <c r="D3" s="73"/>
      <c r="E3" s="73"/>
      <c r="F3" s="73"/>
      <c r="G3" s="73"/>
      <c r="H3" s="73"/>
      <c r="I3" s="73"/>
      <c r="J3" s="73"/>
      <c r="K3" s="73"/>
      <c r="L3" s="73"/>
      <c r="M3" s="73"/>
    </row>
    <row r="4" spans="1:15" ht="19" thickBot="1" x14ac:dyDescent="0.4">
      <c r="A4" s="85" t="s">
        <v>112</v>
      </c>
      <c r="B4" s="86"/>
      <c r="C4" s="73"/>
      <c r="D4" s="73"/>
      <c r="E4" s="73"/>
      <c r="F4" s="73"/>
      <c r="G4" s="73"/>
      <c r="H4" s="73"/>
      <c r="I4" s="73"/>
      <c r="J4" s="73"/>
      <c r="K4" s="73"/>
      <c r="L4" s="73"/>
      <c r="M4" s="73"/>
    </row>
    <row r="5" spans="1:15" ht="24" thickTop="1" x14ac:dyDescent="0.55000000000000004">
      <c r="A5" s="3" t="s">
        <v>80</v>
      </c>
      <c r="B5" s="54"/>
      <c r="C5" s="87">
        <v>5</v>
      </c>
      <c r="D5" s="55">
        <v>6</v>
      </c>
      <c r="E5" s="87">
        <v>7</v>
      </c>
      <c r="F5" s="55">
        <v>8</v>
      </c>
      <c r="G5" s="87">
        <v>9</v>
      </c>
      <c r="H5" s="55">
        <v>10</v>
      </c>
      <c r="I5" s="87">
        <v>11</v>
      </c>
      <c r="J5" s="55">
        <v>12</v>
      </c>
      <c r="K5" s="87">
        <v>13</v>
      </c>
      <c r="L5" s="4"/>
      <c r="M5" s="4"/>
      <c r="N5"/>
    </row>
    <row r="6" spans="1:15" ht="55.5" customHeight="1" x14ac:dyDescent="0.35">
      <c r="A6" s="7">
        <v>2</v>
      </c>
      <c r="B6" s="15"/>
      <c r="C6" s="97" t="s">
        <v>45</v>
      </c>
      <c r="D6" s="97"/>
      <c r="E6" s="97"/>
      <c r="F6" s="97"/>
      <c r="G6" s="97"/>
      <c r="H6" s="97"/>
      <c r="I6" s="97"/>
      <c r="J6" s="97"/>
      <c r="K6" s="97"/>
      <c r="L6" s="70"/>
      <c r="M6" s="70"/>
    </row>
    <row r="7" spans="1:15" ht="35.15" customHeight="1" x14ac:dyDescent="0.35">
      <c r="A7" s="58" t="str">
        <f>VLOOKUP(A6,DESPLEGABLES!L3:M5,2,0)</f>
        <v>DISTRIBUCION VOLUMEN X CRITERIO (kg ó litros)</v>
      </c>
      <c r="B7" s="58"/>
      <c r="C7" s="71" t="str">
        <f>KPI!C7</f>
        <v>TRIM 2 21</v>
      </c>
      <c r="D7" s="71" t="str">
        <f>KPI!D7</f>
        <v>TRIM 3 21</v>
      </c>
      <c r="E7" s="71" t="str">
        <f>KPI!E7</f>
        <v>TRIM 4 21</v>
      </c>
      <c r="F7" s="71" t="str">
        <f>KPI!F7</f>
        <v>TRIM 1 22</v>
      </c>
      <c r="G7" s="71" t="str">
        <f>KPI!G7</f>
        <v>TRIM 2 22</v>
      </c>
      <c r="H7" s="71" t="str">
        <f>KPI!H7</f>
        <v>TRIM 3 22</v>
      </c>
      <c r="I7" s="71" t="str">
        <f>KPI!I7</f>
        <v>TRIM 4 22</v>
      </c>
      <c r="J7" s="71" t="str">
        <f>KPI!J7</f>
        <v>TRIM 1 23</v>
      </c>
      <c r="K7" s="71" t="str">
        <f>KPI!K7</f>
        <v>TRIM 2 23</v>
      </c>
    </row>
    <row r="8" spans="1:15" x14ac:dyDescent="0.35">
      <c r="A8" s="32" t="s">
        <v>82</v>
      </c>
      <c r="B8" s="50" t="s">
        <v>82</v>
      </c>
      <c r="C8" s="72">
        <f>VLOOKUP($A$7&amp;$C$6&amp;$A8,MOTIVOS_DATOS!$A:$M,C$5,0)</f>
        <v>100</v>
      </c>
      <c r="D8" s="72">
        <f>VLOOKUP($A$7&amp;$C$6&amp;$A8,MOTIVOS_DATOS!$A:$M,D$5,0)</f>
        <v>100</v>
      </c>
      <c r="E8" s="72">
        <f>VLOOKUP($A$7&amp;$C$6&amp;$A8,MOTIVOS_DATOS!$A:$M,E$5,0)</f>
        <v>100</v>
      </c>
      <c r="F8" s="72">
        <f>VLOOKUP($A$7&amp;$C$6&amp;$A8,MOTIVOS_DATOS!$A:$M,F$5,0)</f>
        <v>100</v>
      </c>
      <c r="G8" s="72">
        <f>VLOOKUP($A$7&amp;$C$6&amp;$A8,MOTIVOS_DATOS!$A:$M,G$5,0)</f>
        <v>100</v>
      </c>
      <c r="H8" s="72">
        <f>VLOOKUP($A$7&amp;$C$6&amp;$A8,MOTIVOS_DATOS!$A:$M,H$5,0)</f>
        <v>100</v>
      </c>
      <c r="I8" s="72">
        <f>VLOOKUP($A$7&amp;$C$6&amp;$A8,MOTIVOS_DATOS!$A:$M,I$5,0)</f>
        <v>100</v>
      </c>
      <c r="J8" s="72">
        <f>VLOOKUP($A$7&amp;$C$6&amp;$A8,MOTIVOS_DATOS!$A:$M,J$5,0)</f>
        <v>100</v>
      </c>
      <c r="K8" s="72">
        <f>VLOOKUP($A$7&amp;$C$6&amp;$A8,MOTIVOS_DATOS!$A:$M,K$5,0)</f>
        <v>100</v>
      </c>
      <c r="O8" s="13"/>
    </row>
    <row r="9" spans="1:15" ht="15" customHeight="1" x14ac:dyDescent="0.35">
      <c r="A9" s="29" t="s">
        <v>113</v>
      </c>
      <c r="B9" s="51" t="s">
        <v>113</v>
      </c>
      <c r="C9" s="21">
        <f>VLOOKUP($A$7&amp;$C$6&amp;$A9,MOTIVOS_DATOS!$A:$M,C$5,0)</f>
        <v>52.310655186342473</v>
      </c>
      <c r="D9" s="21">
        <f>VLOOKUP($A$7&amp;$C$6&amp;$A9,MOTIVOS_DATOS!$A:$M,D$5,0)</f>
        <v>47.291628271702166</v>
      </c>
      <c r="E9" s="21">
        <f>VLOOKUP($A$7&amp;$C$6&amp;$A9,MOTIVOS_DATOS!$A:$M,E$5,0)</f>
        <v>52.273573086970913</v>
      </c>
      <c r="F9" s="21">
        <f>VLOOKUP($A$7&amp;$C$6&amp;$A9,MOTIVOS_DATOS!$A:$M,F$5,0)</f>
        <v>46.685267419470186</v>
      </c>
      <c r="G9" s="21">
        <f>VLOOKUP($A$7&amp;$C$6&amp;$A9,MOTIVOS_DATOS!$A:$M,G$5,0)</f>
        <v>47.50142379649342</v>
      </c>
      <c r="H9" s="21">
        <f>VLOOKUP($A$7&amp;$C$6&amp;$A9,MOTIVOS_DATOS!$A:$M,H$5,0)</f>
        <v>46.176800906598899</v>
      </c>
      <c r="I9" s="21">
        <f>VLOOKUP($A$7&amp;$C$6&amp;$A9,MOTIVOS_DATOS!$A:$M,I$5,0)</f>
        <v>50.269042572697764</v>
      </c>
      <c r="J9" s="21">
        <f>VLOOKUP($A$7&amp;$C$6&amp;$A9,MOTIVOS_DATOS!$A:$M,J$5,0)</f>
        <v>51.184645544329399</v>
      </c>
      <c r="K9" s="21">
        <f>VLOOKUP($A$7&amp;$C$6&amp;$A9,MOTIVOS_DATOS!$A:$M,K$5,0)</f>
        <v>49.316309230285057</v>
      </c>
      <c r="O9" s="13"/>
    </row>
    <row r="10" spans="1:15" ht="15" customHeight="1" x14ac:dyDescent="0.35">
      <c r="A10" s="30" t="s">
        <v>114</v>
      </c>
      <c r="B10" s="15" t="s">
        <v>114</v>
      </c>
      <c r="C10" s="22">
        <f>VLOOKUP($A$7&amp;$C$6&amp;$A10,MOTIVOS_DATOS!$A:$M,C$5,0)</f>
        <v>0.83104575916230039</v>
      </c>
      <c r="D10" s="22">
        <f>VLOOKUP($A$7&amp;$C$6&amp;$A10,MOTIVOS_DATOS!$A:$M,D$5,0)</f>
        <v>2.378758598225942</v>
      </c>
      <c r="E10" s="22">
        <f>VLOOKUP($A$7&amp;$C$6&amp;$A10,MOTIVOS_DATOS!$A:$M,E$5,0)</f>
        <v>1.3432894640403683</v>
      </c>
      <c r="F10" s="22">
        <f>VLOOKUP($A$7&amp;$C$6&amp;$A10,MOTIVOS_DATOS!$A:$M,F$5,0)</f>
        <v>1.2200514101245437</v>
      </c>
      <c r="G10" s="22">
        <f>VLOOKUP($A$7&amp;$C$6&amp;$A10,MOTIVOS_DATOS!$A:$M,G$5,0)</f>
        <v>1.3739507202560779</v>
      </c>
      <c r="H10" s="22">
        <f>VLOOKUP($A$7&amp;$C$6&amp;$A10,MOTIVOS_DATOS!$A:$M,H$5,0)</f>
        <v>2.1462399788678539</v>
      </c>
      <c r="I10" s="22">
        <f>VLOOKUP($A$7&amp;$C$6&amp;$A10,MOTIVOS_DATOS!$A:$M,I$5,0)</f>
        <v>2.529728336804359</v>
      </c>
      <c r="J10" s="22">
        <f>VLOOKUP($A$7&amp;$C$6&amp;$A10,MOTIVOS_DATOS!$A:$M,J$5,0)</f>
        <v>2.1775044853962733</v>
      </c>
      <c r="K10" s="22">
        <f>VLOOKUP($A$7&amp;$C$6&amp;$A10,MOTIVOS_DATOS!$A:$M,K$5,0)</f>
        <v>0.90430518406673255</v>
      </c>
      <c r="O10" s="13"/>
    </row>
    <row r="11" spans="1:15" ht="15" customHeight="1" x14ac:dyDescent="0.35">
      <c r="A11" s="30" t="s">
        <v>115</v>
      </c>
      <c r="B11" s="15" t="s">
        <v>115</v>
      </c>
      <c r="C11" s="22">
        <f>VLOOKUP($A$7&amp;$C$6&amp;$A11,MOTIVOS_DATOS!$A:$M,C$5,0)</f>
        <v>2.278903189670165</v>
      </c>
      <c r="D11" s="22">
        <f>VLOOKUP($A$7&amp;$C$6&amp;$A11,MOTIVOS_DATOS!$A:$M,D$5,0)</f>
        <v>1.2923386015464418</v>
      </c>
      <c r="E11" s="22">
        <f>VLOOKUP($A$7&amp;$C$6&amp;$A11,MOTIVOS_DATOS!$A:$M,E$5,0)</f>
        <v>2.25836343459508</v>
      </c>
      <c r="F11" s="22">
        <f>VLOOKUP($A$7&amp;$C$6&amp;$A11,MOTIVOS_DATOS!$A:$M,F$5,0)</f>
        <v>2.2717391233610145</v>
      </c>
      <c r="G11" s="22">
        <f>VLOOKUP($A$7&amp;$C$6&amp;$A11,MOTIVOS_DATOS!$A:$M,G$5,0)</f>
        <v>2.2257401327989621</v>
      </c>
      <c r="H11" s="22">
        <f>VLOOKUP($A$7&amp;$C$6&amp;$A11,MOTIVOS_DATOS!$A:$M,H$5,0)</f>
        <v>1.4603190059626114</v>
      </c>
      <c r="I11" s="22">
        <f>VLOOKUP($A$7&amp;$C$6&amp;$A11,MOTIVOS_DATOS!$A:$M,I$5,0)</f>
        <v>1.6502257151819046</v>
      </c>
      <c r="J11" s="22">
        <f>VLOOKUP($A$7&amp;$C$6&amp;$A11,MOTIVOS_DATOS!$A:$M,J$5,0)</f>
        <v>1.9190928759489245</v>
      </c>
      <c r="K11" s="22">
        <f>VLOOKUP($A$7&amp;$C$6&amp;$A11,MOTIVOS_DATOS!$A:$M,K$5,0)</f>
        <v>1.5248116296461194</v>
      </c>
      <c r="O11" s="13"/>
    </row>
    <row r="12" spans="1:15" ht="15" customHeight="1" x14ac:dyDescent="0.35">
      <c r="A12" s="30" t="s">
        <v>116</v>
      </c>
      <c r="B12" s="15" t="s">
        <v>116</v>
      </c>
      <c r="C12" s="22">
        <f>VLOOKUP($A$7&amp;$C$6&amp;$A12,MOTIVOS_DATOS!$A:$M,C$5,0)</f>
        <v>6.1511953684520737</v>
      </c>
      <c r="D12" s="22">
        <f>VLOOKUP($A$7&amp;$C$6&amp;$A12,MOTIVOS_DATOS!$A:$M,D$5,0)</f>
        <v>8.6374187083528788</v>
      </c>
      <c r="E12" s="22">
        <f>VLOOKUP($A$7&amp;$C$6&amp;$A12,MOTIVOS_DATOS!$A:$M,E$5,0)</f>
        <v>5.8746922010469289</v>
      </c>
      <c r="F12" s="22">
        <f>VLOOKUP($A$7&amp;$C$6&amp;$A12,MOTIVOS_DATOS!$A:$M,F$5,0)</f>
        <v>7.9935840999239813</v>
      </c>
      <c r="G12" s="22">
        <f>VLOOKUP($A$7&amp;$C$6&amp;$A12,MOTIVOS_DATOS!$A:$M,G$5,0)</f>
        <v>6.6310564135238064</v>
      </c>
      <c r="H12" s="22">
        <f>VLOOKUP($A$7&amp;$C$6&amp;$A12,MOTIVOS_DATOS!$A:$M,H$5,0)</f>
        <v>8.3863135414492724</v>
      </c>
      <c r="I12" s="22">
        <f>VLOOKUP($A$7&amp;$C$6&amp;$A12,MOTIVOS_DATOS!$A:$M,I$5,0)</f>
        <v>6.7181354913067715</v>
      </c>
      <c r="J12" s="22">
        <f>VLOOKUP($A$7&amp;$C$6&amp;$A12,MOTIVOS_DATOS!$A:$M,J$5,0)</f>
        <v>7.3071632079328204</v>
      </c>
      <c r="K12" s="22">
        <f>VLOOKUP($A$7&amp;$C$6&amp;$A12,MOTIVOS_DATOS!$A:$M,K$5,0)</f>
        <v>8.1068402889739808</v>
      </c>
      <c r="O12" s="13"/>
    </row>
    <row r="13" spans="1:15" ht="15" customHeight="1" x14ac:dyDescent="0.35">
      <c r="A13" s="30" t="s">
        <v>117</v>
      </c>
      <c r="B13" s="15" t="s">
        <v>117</v>
      </c>
      <c r="C13" s="22">
        <f>VLOOKUP($A$7&amp;$C$6&amp;$A13,MOTIVOS_DATOS!$A:$M,C$5,0)</f>
        <v>1.999207192690015</v>
      </c>
      <c r="D13" s="22">
        <f>VLOOKUP($A$7&amp;$C$6&amp;$A13,MOTIVOS_DATOS!$A:$M,D$5,0)</f>
        <v>1.191854376367764</v>
      </c>
      <c r="E13" s="22">
        <f>VLOOKUP($A$7&amp;$C$6&amp;$A13,MOTIVOS_DATOS!$A:$M,E$5,0)</f>
        <v>2.8209179327800848</v>
      </c>
      <c r="F13" s="22">
        <f>VLOOKUP($A$7&amp;$C$6&amp;$A13,MOTIVOS_DATOS!$A:$M,F$5,0)</f>
        <v>2.6845587435532945</v>
      </c>
      <c r="G13" s="22">
        <f>VLOOKUP($A$7&amp;$C$6&amp;$A13,MOTIVOS_DATOS!$A:$M,G$5,0)</f>
        <v>1.5360401241118904</v>
      </c>
      <c r="H13" s="22">
        <f>VLOOKUP($A$7&amp;$C$6&amp;$A13,MOTIVOS_DATOS!$A:$M,H$5,0)</f>
        <v>0.92694872543262408</v>
      </c>
      <c r="I13" s="22">
        <f>VLOOKUP($A$7&amp;$C$6&amp;$A13,MOTIVOS_DATOS!$A:$M,I$5,0)</f>
        <v>1.4742415866818506</v>
      </c>
      <c r="J13" s="22">
        <f>VLOOKUP($A$7&amp;$C$6&amp;$A13,MOTIVOS_DATOS!$A:$M,J$5,0)</f>
        <v>0.93709332147432622</v>
      </c>
      <c r="K13" s="22">
        <f>VLOOKUP($A$7&amp;$C$6&amp;$A13,MOTIVOS_DATOS!$A:$M,K$5,0)</f>
        <v>2.0200016430371299</v>
      </c>
      <c r="O13" s="13"/>
    </row>
    <row r="14" spans="1:15" ht="15" customHeight="1" x14ac:dyDescent="0.35">
      <c r="A14" s="30" t="s">
        <v>118</v>
      </c>
      <c r="B14" s="15" t="s">
        <v>119</v>
      </c>
      <c r="C14" s="22">
        <f>VLOOKUP($A$7&amp;$C$6&amp;$A14,MOTIVOS_DATOS!$A:$M,C$5,0)</f>
        <v>7.9937487095160531</v>
      </c>
      <c r="D14" s="22">
        <f>VLOOKUP($A$7&amp;$C$6&amp;$A14,MOTIVOS_DATOS!$A:$M,D$5,0)</f>
        <v>8.0384026643723399</v>
      </c>
      <c r="E14" s="22">
        <f>VLOOKUP($A$7&amp;$C$6&amp;$A14,MOTIVOS_DATOS!$A:$M,E$5,0)</f>
        <v>6.6177198209968546</v>
      </c>
      <c r="F14" s="22">
        <f>VLOOKUP($A$7&amp;$C$6&amp;$A14,MOTIVOS_DATOS!$A:$M,F$5,0)</f>
        <v>8.8875661349023272</v>
      </c>
      <c r="G14" s="22">
        <f>VLOOKUP($A$7&amp;$C$6&amp;$A14,MOTIVOS_DATOS!$A:$M,G$5,0)</f>
        <v>9.9229460334310904</v>
      </c>
      <c r="H14" s="22">
        <f>VLOOKUP($A$7&amp;$C$6&amp;$A14,MOTIVOS_DATOS!$A:$M,H$5,0)</f>
        <v>6.4501036769692943</v>
      </c>
      <c r="I14" s="22">
        <f>VLOOKUP($A$7&amp;$C$6&amp;$A14,MOTIVOS_DATOS!$A:$M,I$5,0)</f>
        <v>7.0358911317916588</v>
      </c>
      <c r="J14" s="22">
        <f>VLOOKUP($A$7&amp;$C$6&amp;$A14,MOTIVOS_DATOS!$A:$M,J$5,0)</f>
        <v>5.7636632225053503</v>
      </c>
      <c r="K14" s="22">
        <f>VLOOKUP($A$7&amp;$C$6&amp;$A14,MOTIVOS_DATOS!$A:$M,K$5,0)</f>
        <v>7.7600485990631602</v>
      </c>
      <c r="O14" s="13"/>
    </row>
    <row r="15" spans="1:15" ht="15" customHeight="1" x14ac:dyDescent="0.35">
      <c r="A15" s="30" t="s">
        <v>120</v>
      </c>
      <c r="B15" s="15" t="s">
        <v>121</v>
      </c>
      <c r="C15" s="22">
        <f>VLOOKUP($A$7&amp;$C$6&amp;$A15,MOTIVOS_DATOS!$A:$M,C$5,0)</f>
        <v>18.271690066761419</v>
      </c>
      <c r="D15" s="22">
        <f>VLOOKUP($A$7&amp;$C$6&amp;$A15,MOTIVOS_DATOS!$A:$M,D$5,0)</f>
        <v>16.245169790370788</v>
      </c>
      <c r="E15" s="22">
        <f>VLOOKUP($A$7&amp;$C$6&amp;$A15,MOTIVOS_DATOS!$A:$M,E$5,0)</f>
        <v>17.154129843704688</v>
      </c>
      <c r="F15" s="22">
        <f>VLOOKUP($A$7&amp;$C$6&amp;$A15,MOTIVOS_DATOS!$A:$M,F$5,0)</f>
        <v>19.862492749956314</v>
      </c>
      <c r="G15" s="22">
        <f>VLOOKUP($A$7&amp;$C$6&amp;$A15,MOTIVOS_DATOS!$A:$M,G$5,0)</f>
        <v>18.563277315656357</v>
      </c>
      <c r="H15" s="22">
        <f>VLOOKUP($A$7&amp;$C$6&amp;$A15,MOTIVOS_DATOS!$A:$M,H$5,0)</f>
        <v>18.397686902494293</v>
      </c>
      <c r="I15" s="22">
        <f>VLOOKUP($A$7&amp;$C$6&amp;$A15,MOTIVOS_DATOS!$A:$M,I$5,0)</f>
        <v>18.695424259723485</v>
      </c>
      <c r="J15" s="22">
        <f>VLOOKUP($A$7&amp;$C$6&amp;$A15,MOTIVOS_DATOS!$A:$M,J$5,0)</f>
        <v>18.243847278853369</v>
      </c>
      <c r="K15" s="22">
        <f>VLOOKUP($A$7&amp;$C$6&amp;$A15,MOTIVOS_DATOS!$A:$M,K$5,0)</f>
        <v>16.983235317197298</v>
      </c>
      <c r="O15" s="13"/>
    </row>
    <row r="16" spans="1:15" ht="15" customHeight="1" x14ac:dyDescent="0.35">
      <c r="A16" s="30" t="s">
        <v>121</v>
      </c>
      <c r="B16" s="15" t="s">
        <v>122</v>
      </c>
      <c r="C16" s="22">
        <f>VLOOKUP($A$7&amp;$C$6&amp;$A16,MOTIVOS_DATOS!$A:$M,C$5,0)</f>
        <v>7.1114966858025833E-2</v>
      </c>
      <c r="D16" s="22">
        <f>VLOOKUP($A$7&amp;$C$6&amp;$A16,MOTIVOS_DATOS!$A:$M,D$5,0)</f>
        <v>0.12518796300945356</v>
      </c>
      <c r="E16" s="22">
        <f>VLOOKUP($A$7&amp;$C$6&amp;$A16,MOTIVOS_DATOS!$A:$M,E$5,0)</f>
        <v>5.9099841557442318E-3</v>
      </c>
      <c r="F16" s="22">
        <f>VLOOKUP($A$7&amp;$C$6&amp;$A16,MOTIVOS_DATOS!$A:$M,F$5,0)</f>
        <v>1.384037181697971E-3</v>
      </c>
      <c r="G16" s="22">
        <f>VLOOKUP($A$7&amp;$C$6&amp;$A16,MOTIVOS_DATOS!$A:$M,G$5,0)</f>
        <v>2.1601710475362818E-2</v>
      </c>
      <c r="H16" s="22">
        <f>VLOOKUP($A$7&amp;$C$6&amp;$A16,MOTIVOS_DATOS!$A:$M,H$5,0)</f>
        <v>0.18859468267942564</v>
      </c>
      <c r="I16" s="22">
        <f>VLOOKUP($A$7&amp;$C$6&amp;$A16,MOTIVOS_DATOS!$A:$M,I$5,0)</f>
        <v>0.213447558906246</v>
      </c>
      <c r="J16" s="22">
        <f>VLOOKUP($A$7&amp;$C$6&amp;$A16,MOTIVOS_DATOS!$A:$M,J$5,0)</f>
        <v>6.6338230968456882E-2</v>
      </c>
      <c r="K16" s="22">
        <f>VLOOKUP($A$7&amp;$C$6&amp;$A16,MOTIVOS_DATOS!$A:$M,K$5,0)</f>
        <v>4.7042168783394685E-2</v>
      </c>
      <c r="O16" s="13"/>
    </row>
    <row r="17" spans="1:15" ht="15" customHeight="1" x14ac:dyDescent="0.35">
      <c r="A17" s="30" t="s">
        <v>122</v>
      </c>
      <c r="B17" s="15" t="s">
        <v>123</v>
      </c>
      <c r="C17" s="22">
        <f>VLOOKUP($A$7&amp;$C$6&amp;$A17,MOTIVOS_DATOS!$A:$M,C$5,0)</f>
        <v>3.4783035528523425</v>
      </c>
      <c r="D17" s="22">
        <f>VLOOKUP($A$7&amp;$C$6&amp;$A17,MOTIVOS_DATOS!$A:$M,D$5,0)</f>
        <v>3.9371509001028988</v>
      </c>
      <c r="E17" s="22">
        <f>VLOOKUP($A$7&amp;$C$6&amp;$A17,MOTIVOS_DATOS!$A:$M,E$5,0)</f>
        <v>2.5992444364228078</v>
      </c>
      <c r="F17" s="22">
        <f>VLOOKUP($A$7&amp;$C$6&amp;$A17,MOTIVOS_DATOS!$A:$M,F$5,0)</f>
        <v>2.5488570199683589</v>
      </c>
      <c r="G17" s="22">
        <f>VLOOKUP($A$7&amp;$C$6&amp;$A17,MOTIVOS_DATOS!$A:$M,G$5,0)</f>
        <v>2.6815810476792059</v>
      </c>
      <c r="H17" s="22">
        <f>VLOOKUP($A$7&amp;$C$6&amp;$A17,MOTIVOS_DATOS!$A:$M,H$5,0)</f>
        <v>3.6186412303462014</v>
      </c>
      <c r="I17" s="22">
        <f>VLOOKUP($A$7&amp;$C$6&amp;$A17,MOTIVOS_DATOS!$A:$M,I$5,0)</f>
        <v>2.5830618721053451</v>
      </c>
      <c r="J17" s="22">
        <f>VLOOKUP($A$7&amp;$C$6&amp;$A17,MOTIVOS_DATOS!$A:$M,J$5,0)</f>
        <v>2.1376029670637928</v>
      </c>
      <c r="K17" s="22">
        <f>VLOOKUP($A$7&amp;$C$6&amp;$A17,MOTIVOS_DATOS!$A:$M,K$5,0)</f>
        <v>2.7976011682058837</v>
      </c>
      <c r="O17" s="13"/>
    </row>
    <row r="18" spans="1:15" s="7" customFormat="1" ht="15" customHeight="1" x14ac:dyDescent="0.35">
      <c r="A18" s="30" t="s">
        <v>123</v>
      </c>
      <c r="B18" s="15" t="s">
        <v>124</v>
      </c>
      <c r="C18" s="22">
        <f>VLOOKUP($A$7&amp;$C$6&amp;$A18,MOTIVOS_DATOS!$A:$M,C$5,0)</f>
        <v>2.8982211917080414</v>
      </c>
      <c r="D18" s="22">
        <f>VLOOKUP($A$7&amp;$C$6&amp;$A18,MOTIVOS_DATOS!$A:$M,D$5,0)</f>
        <v>2.680254487542129</v>
      </c>
      <c r="E18" s="22">
        <f>VLOOKUP($A$7&amp;$C$6&amp;$A18,MOTIVOS_DATOS!$A:$M,E$5,0)</f>
        <v>1.9104253367281439</v>
      </c>
      <c r="F18" s="22">
        <f>VLOOKUP($A$7&amp;$C$6&amp;$A18,MOTIVOS_DATOS!$A:$M,F$5,0)</f>
        <v>2.8489895470633684</v>
      </c>
      <c r="G18" s="22">
        <f>VLOOKUP($A$7&amp;$C$6&amp;$A18,MOTIVOS_DATOS!$A:$M,G$5,0)</f>
        <v>2.6378142974559453</v>
      </c>
      <c r="H18" s="22">
        <f>VLOOKUP($A$7&amp;$C$6&amp;$A18,MOTIVOS_DATOS!$A:$M,H$5,0)</f>
        <v>2.9354545179058671</v>
      </c>
      <c r="I18" s="22">
        <f>VLOOKUP($A$7&amp;$C$6&amp;$A18,MOTIVOS_DATOS!$A:$M,I$5,0)</f>
        <v>2.3366261472175616</v>
      </c>
      <c r="J18" s="22">
        <f>VLOOKUP($A$7&amp;$C$6&amp;$A18,MOTIVOS_DATOS!$A:$M,J$5,0)</f>
        <v>4.0761416984418188</v>
      </c>
      <c r="K18" s="22">
        <f>VLOOKUP($A$7&amp;$C$6&amp;$A18,MOTIVOS_DATOS!$A:$M,K$5,0)</f>
        <v>3.5744936934477751</v>
      </c>
      <c r="L18"/>
      <c r="M18"/>
      <c r="N18" s="14"/>
      <c r="O18" s="13"/>
    </row>
    <row r="19" spans="1:15" ht="15" customHeight="1" x14ac:dyDescent="0.35">
      <c r="A19" s="30" t="s">
        <v>124</v>
      </c>
      <c r="B19" s="15" t="s">
        <v>125</v>
      </c>
      <c r="C19" s="22">
        <f>VLOOKUP($A$7&amp;$C$6&amp;$A19,MOTIVOS_DATOS!$A:$M,C$5,0)</f>
        <v>0.42085482288969051</v>
      </c>
      <c r="D19" s="22">
        <f>VLOOKUP($A$7&amp;$C$6&amp;$A19,MOTIVOS_DATOS!$A:$M,D$5,0)</f>
        <v>0.49781899320776823</v>
      </c>
      <c r="E19" s="22">
        <f>VLOOKUP($A$7&amp;$C$6&amp;$A19,MOTIVOS_DATOS!$A:$M,E$5,0)</f>
        <v>0.68166170119046232</v>
      </c>
      <c r="F19" s="22">
        <f>VLOOKUP($A$7&amp;$C$6&amp;$A19,MOTIVOS_DATOS!$A:$M,F$5,0)</f>
        <v>0.96892807283081739</v>
      </c>
      <c r="G19" s="22">
        <f>VLOOKUP($A$7&amp;$C$6&amp;$A19,MOTIVOS_DATOS!$A:$M,G$5,0)</f>
        <v>0.40362002920626416</v>
      </c>
      <c r="H19" s="22">
        <f>VLOOKUP($A$7&amp;$C$6&amp;$A19,MOTIVOS_DATOS!$A:$M,H$5,0)</f>
        <v>0.94236153459663108</v>
      </c>
      <c r="I19" s="22">
        <f>VLOOKUP($A$7&amp;$C$6&amp;$A19,MOTIVOS_DATOS!$A:$M,I$5,0)</f>
        <v>1.2715998399484971</v>
      </c>
      <c r="J19" s="22">
        <f>VLOOKUP($A$7&amp;$C$6&amp;$A19,MOTIVOS_DATOS!$A:$M,J$5,0)</f>
        <v>0.65712725729666444</v>
      </c>
      <c r="K19" s="22">
        <f>VLOOKUP($A$7&amp;$C$6&amp;$A19,MOTIVOS_DATOS!$A:$M,K$5,0)</f>
        <v>0.60148776820101391</v>
      </c>
      <c r="O19" s="13"/>
    </row>
    <row r="20" spans="1:15" ht="14.5" customHeight="1" x14ac:dyDescent="0.35">
      <c r="A20" s="31" t="s">
        <v>125</v>
      </c>
      <c r="B20" s="52" t="s">
        <v>126</v>
      </c>
      <c r="C20" s="23">
        <f>VLOOKUP($A$7&amp;$C$6&amp;$A20,MOTIVOS_DATOS!$A:$M,C$5,0)</f>
        <v>3.2950590510170255</v>
      </c>
      <c r="D20" s="23">
        <f>VLOOKUP($A$7&amp;$C$6&amp;$A20,MOTIVOS_DATOS!$A:$M,D$5,0)</f>
        <v>7.6840181844813777</v>
      </c>
      <c r="E20" s="23">
        <f>VLOOKUP($A$7&amp;$C$6&amp;$A20,MOTIVOS_DATOS!$A:$M,E$5,0)</f>
        <v>6.4600741880397798</v>
      </c>
      <c r="F20" s="23">
        <f>VLOOKUP($A$7&amp;$C$6&amp;$A20,MOTIVOS_DATOS!$A:$M,F$5,0)</f>
        <v>4.0265890137674587</v>
      </c>
      <c r="G20" s="23">
        <f>VLOOKUP($A$7&amp;$C$6&amp;$A20,MOTIVOS_DATOS!$A:$M,G$5,0)</f>
        <v>6.5009437140643476</v>
      </c>
      <c r="H20" s="23">
        <f>VLOOKUP($A$7&amp;$C$6&amp;$A20,MOTIVOS_DATOS!$A:$M,H$5,0)</f>
        <v>8.3705332373509176</v>
      </c>
      <c r="I20" s="23">
        <f>VLOOKUP($A$7&amp;$C$6&amp;$A20,MOTIVOS_DATOS!$A:$M,I$5,0)</f>
        <v>5.2225797243290515</v>
      </c>
      <c r="J20" s="23">
        <f>VLOOKUP($A$7&amp;$C$6&amp;$A20,MOTIVOS_DATOS!$A:$M,J$5,0)</f>
        <v>5.529786210460812</v>
      </c>
      <c r="K20" s="23">
        <f>VLOOKUP($A$7&amp;$C$6&amp;$A20,MOTIVOS_DATOS!$A:$M,K$5,0)</f>
        <v>6.3638218560240354</v>
      </c>
      <c r="O20" s="13"/>
    </row>
    <row r="21" spans="1:15" ht="15" customHeight="1" x14ac:dyDescent="0.35">
      <c r="A21" s="30" t="s">
        <v>126</v>
      </c>
      <c r="B21" s="15" t="s">
        <v>127</v>
      </c>
      <c r="C21" s="22">
        <f>VLOOKUP($A$7&amp;$C$6&amp;$A21,MOTIVOS_DATOS!$A:$M,C$5,0)</f>
        <v>35.436555980428039</v>
      </c>
      <c r="D21" s="22">
        <f>VLOOKUP($A$7&amp;$C$6&amp;$A21,MOTIVOS_DATOS!$A:$M,D$5,0)</f>
        <v>40.734482929385187</v>
      </c>
      <c r="E21" s="22">
        <f>VLOOKUP($A$7&amp;$C$6&amp;$A21,MOTIVOS_DATOS!$A:$M,E$5,0)</f>
        <v>34.892258438809641</v>
      </c>
      <c r="F21" s="22">
        <f>VLOOKUP($A$7&amp;$C$6&amp;$A21,MOTIVOS_DATOS!$A:$M,F$5,0)</f>
        <v>36.252711034977011</v>
      </c>
      <c r="G21" s="22">
        <f>VLOOKUP($A$7&amp;$C$6&amp;$A21,MOTIVOS_DATOS!$A:$M,G$5,0)</f>
        <v>41.07847199072561</v>
      </c>
      <c r="H21" s="22">
        <f>VLOOKUP($A$7&amp;$C$6&amp;$A21,MOTIVOS_DATOS!$A:$M,H$5,0)</f>
        <v>40.286175593864151</v>
      </c>
      <c r="I21" s="22">
        <f>VLOOKUP($A$7&amp;$C$6&amp;$A21,MOTIVOS_DATOS!$A:$M,I$5,0)</f>
        <v>34.81745073453704</v>
      </c>
      <c r="J21" s="22">
        <f>VLOOKUP($A$7&amp;$C$6&amp;$A21,MOTIVOS_DATOS!$A:$M,J$5,0)</f>
        <v>32.935342675626799</v>
      </c>
      <c r="K21" s="22">
        <f>VLOOKUP($A$7&amp;$C$6&amp;$A21,MOTIVOS_DATOS!$A:$M,K$5,0)</f>
        <v>37.234028447706436</v>
      </c>
      <c r="N21" s="1"/>
      <c r="O21" s="13"/>
    </row>
    <row r="22" spans="1:15" s="7" customFormat="1" ht="15" customHeight="1" x14ac:dyDescent="0.35">
      <c r="A22" s="30" t="s">
        <v>127</v>
      </c>
      <c r="B22" s="15" t="s">
        <v>128</v>
      </c>
      <c r="C22" s="22">
        <f>VLOOKUP($A$7&amp;$C$6&amp;$A22,MOTIVOS_DATOS!$A:$M,C$5,0)</f>
        <v>25.546448345863737</v>
      </c>
      <c r="D22" s="22">
        <f>VLOOKUP($A$7&amp;$C$6&amp;$A22,MOTIVOS_DATOS!$A:$M,D$5,0)</f>
        <v>19.235394889201725</v>
      </c>
      <c r="E22" s="22">
        <f>VLOOKUP($A$7&amp;$C$6&amp;$A22,MOTIVOS_DATOS!$A:$M,E$5,0)</f>
        <v>28.881277946124364</v>
      </c>
      <c r="F22" s="22">
        <f>VLOOKUP($A$7&amp;$C$6&amp;$A22,MOTIVOS_DATOS!$A:$M,F$5,0)</f>
        <v>19.039887111707429</v>
      </c>
      <c r="G22" s="22">
        <f>VLOOKUP($A$7&amp;$C$6&amp;$A22,MOTIVOS_DATOS!$A:$M,G$5,0)</f>
        <v>17.22562365905101</v>
      </c>
      <c r="H22" s="22">
        <f>VLOOKUP($A$7&amp;$C$6&amp;$A22,MOTIVOS_DATOS!$A:$M,H$5,0)</f>
        <v>18.305118766041815</v>
      </c>
      <c r="I22" s="22">
        <f>VLOOKUP($A$7&amp;$C$6&amp;$A22,MOTIVOS_DATOS!$A:$M,I$5,0)</f>
        <v>23.288140469912257</v>
      </c>
      <c r="J22" s="22">
        <f>VLOOKUP($A$7&amp;$C$6&amp;$A22,MOTIVOS_DATOS!$A:$M,J$5,0)</f>
        <v>21.510013637098947</v>
      </c>
      <c r="K22" s="22">
        <f>VLOOKUP($A$7&amp;$C$6&amp;$A22,MOTIVOS_DATOS!$A:$M,K$5,0)</f>
        <v>18.810723365651398</v>
      </c>
      <c r="L22"/>
      <c r="M22"/>
      <c r="N22" s="1"/>
      <c r="O22" s="13"/>
    </row>
    <row r="23" spans="1:15" ht="15" customHeight="1" x14ac:dyDescent="0.35">
      <c r="A23" s="30" t="s">
        <v>128</v>
      </c>
      <c r="B23" s="15" t="s">
        <v>129</v>
      </c>
      <c r="C23" s="22">
        <f>VLOOKUP($A$7&amp;$C$6&amp;$A23,MOTIVOS_DATOS!$A:$M,C$5,0)</f>
        <v>9.9109608921322021</v>
      </c>
      <c r="D23" s="22">
        <f>VLOOKUP($A$7&amp;$C$6&amp;$A23,MOTIVOS_DATOS!$A:$M,D$5,0)</f>
        <v>14.899530181906234</v>
      </c>
      <c r="E23" s="22">
        <f>VLOOKUP($A$7&amp;$C$6&amp;$A23,MOTIVOS_DATOS!$A:$M,E$5,0)</f>
        <v>13.301590734756315</v>
      </c>
      <c r="F23" s="22">
        <f>VLOOKUP($A$7&amp;$C$6&amp;$A23,MOTIVOS_DATOS!$A:$M,F$5,0)</f>
        <v>15.263132446795119</v>
      </c>
      <c r="G23" s="22">
        <f>VLOOKUP($A$7&amp;$C$6&amp;$A23,MOTIVOS_DATOS!$A:$M,G$5,0)</f>
        <v>11.350546169639349</v>
      </c>
      <c r="H23" s="22">
        <f>VLOOKUP($A$7&amp;$C$6&amp;$A23,MOTIVOS_DATOS!$A:$M,H$5,0)</f>
        <v>16.228123884448667</v>
      </c>
      <c r="I23" s="22">
        <f>VLOOKUP($A$7&amp;$C$6&amp;$A23,MOTIVOS_DATOS!$A:$M,I$5,0)</f>
        <v>14.35725814155478</v>
      </c>
      <c r="J23" s="22">
        <f>VLOOKUP($A$7&amp;$C$6&amp;$A23,MOTIVOS_DATOS!$A:$M,J$5,0)</f>
        <v>14.089205272432476</v>
      </c>
      <c r="K23" s="22">
        <f>VLOOKUP($A$7&amp;$C$6&amp;$A23,MOTIVOS_DATOS!$A:$M,K$5,0)</f>
        <v>14.667863916500423</v>
      </c>
      <c r="O23" s="13"/>
    </row>
    <row r="24" spans="1:15" ht="15" customHeight="1" x14ac:dyDescent="0.35">
      <c r="A24" s="30" t="s">
        <v>129</v>
      </c>
      <c r="B24" s="15" t="s">
        <v>130</v>
      </c>
      <c r="C24" s="22">
        <f>VLOOKUP($A$7&amp;$C$6&amp;$A24,MOTIVOS_DATOS!$A:$M,C$5,0)</f>
        <v>8.4201100591580555</v>
      </c>
      <c r="D24" s="22">
        <f>VLOOKUP($A$7&amp;$C$6&amp;$A24,MOTIVOS_DATOS!$A:$M,D$5,0)</f>
        <v>8.5373901725952379</v>
      </c>
      <c r="E24" s="22">
        <f>VLOOKUP($A$7&amp;$C$6&amp;$A24,MOTIVOS_DATOS!$A:$M,E$5,0)</f>
        <v>7.6722193458107029</v>
      </c>
      <c r="F24" s="22">
        <f>VLOOKUP($A$7&amp;$C$6&amp;$A24,MOTIVOS_DATOS!$A:$M,F$5,0)</f>
        <v>10.157700426505141</v>
      </c>
      <c r="G24" s="22">
        <f>VLOOKUP($A$7&amp;$C$6&amp;$A24,MOTIVOS_DATOS!$A:$M,G$5,0)</f>
        <v>10.115460003119068</v>
      </c>
      <c r="H24" s="22">
        <f>VLOOKUP($A$7&amp;$C$6&amp;$A24,MOTIVOS_DATOS!$A:$M,H$5,0)</f>
        <v>8.283585350764195</v>
      </c>
      <c r="I24" s="22">
        <f>VLOOKUP($A$7&amp;$C$6&amp;$A24,MOTIVOS_DATOS!$A:$M,I$5,0)</f>
        <v>9.970956269952179</v>
      </c>
      <c r="J24" s="22">
        <f>VLOOKUP($A$7&amp;$C$6&amp;$A24,MOTIVOS_DATOS!$A:$M,J$5,0)</f>
        <v>10.442120005013228</v>
      </c>
      <c r="K24" s="22">
        <f>VLOOKUP($A$7&amp;$C$6&amp;$A24,MOTIVOS_DATOS!$A:$M,K$5,0)</f>
        <v>8.3400410899536173</v>
      </c>
      <c r="O24" s="13"/>
    </row>
    <row r="25" spans="1:15" ht="15" customHeight="1" x14ac:dyDescent="0.35">
      <c r="A25" s="30" t="s">
        <v>130</v>
      </c>
      <c r="B25" s="15" t="s">
        <v>131</v>
      </c>
      <c r="C25" s="22">
        <f>VLOOKUP($A$7&amp;$C$6&amp;$A25,MOTIVOS_DATOS!$A:$M,C$5,0)</f>
        <v>0.9434128845616877</v>
      </c>
      <c r="D25" s="22">
        <f>VLOOKUP($A$7&amp;$C$6&amp;$A25,MOTIVOS_DATOS!$A:$M,D$5,0)</f>
        <v>0.45819606422756132</v>
      </c>
      <c r="E25" s="22">
        <f>VLOOKUP($A$7&amp;$C$6&amp;$A25,MOTIVOS_DATOS!$A:$M,E$5,0)</f>
        <v>1.4406123599932767</v>
      </c>
      <c r="F25" s="22">
        <f>VLOOKUP($A$7&amp;$C$6&amp;$A25,MOTIVOS_DATOS!$A:$M,F$5,0)</f>
        <v>1.3895019888738784</v>
      </c>
      <c r="G25" s="22">
        <f>VLOOKUP($A$7&amp;$C$6&amp;$A25,MOTIVOS_DATOS!$A:$M,G$5,0)</f>
        <v>1.9505710131564091</v>
      </c>
      <c r="H25" s="22">
        <f>VLOOKUP($A$7&amp;$C$6&amp;$A25,MOTIVOS_DATOS!$A:$M,H$5,0)</f>
        <v>0.86208120506961838</v>
      </c>
      <c r="I25" s="22">
        <f>VLOOKUP($A$7&amp;$C$6&amp;$A25,MOTIVOS_DATOS!$A:$M,I$5,0)</f>
        <v>1.6710665711775172</v>
      </c>
      <c r="J25" s="22">
        <f>VLOOKUP($A$7&amp;$C$6&amp;$A25,MOTIVOS_DATOS!$A:$M,J$5,0)</f>
        <v>1.606790669885241</v>
      </c>
      <c r="K25" s="22">
        <f>VLOOKUP($A$7&amp;$C$6&amp;$A25,MOTIVOS_DATOS!$A:$M,K$5,0)</f>
        <v>1.5068323466410956</v>
      </c>
      <c r="N25" s="14"/>
      <c r="O25" s="13"/>
    </row>
    <row r="26" spans="1:15" ht="15" customHeight="1" x14ac:dyDescent="0.35">
      <c r="A26" s="30" t="s">
        <v>131</v>
      </c>
      <c r="B26" s="15" t="s">
        <v>132</v>
      </c>
      <c r="C26" s="22">
        <f>VLOOKUP($A$7&amp;$C$6&amp;$A26,MOTIVOS_DATOS!$A:$M,C$5,0)</f>
        <v>9.529193782111145</v>
      </c>
      <c r="D26" s="22">
        <f>VLOOKUP($A$7&amp;$C$6&amp;$A26,MOTIVOS_DATOS!$A:$M,D$5,0)</f>
        <v>5.8576333037774386</v>
      </c>
      <c r="E26" s="22">
        <f>VLOOKUP($A$7&amp;$C$6&amp;$A26,MOTIVOS_DATOS!$A:$M,E$5,0)</f>
        <v>5.6648253745679149</v>
      </c>
      <c r="F26" s="22">
        <f>VLOOKUP($A$7&amp;$C$6&amp;$A26,MOTIVOS_DATOS!$A:$M,F$5,0)</f>
        <v>7.2921505469680392</v>
      </c>
      <c r="G26" s="22">
        <f>VLOOKUP($A$7&amp;$C$6&amp;$A26,MOTIVOS_DATOS!$A:$M,G$5,0)</f>
        <v>6.2238639689008819</v>
      </c>
      <c r="H26" s="22">
        <f>VLOOKUP($A$7&amp;$C$6&amp;$A26,MOTIVOS_DATOS!$A:$M,H$5,0)</f>
        <v>4.1060020767746108</v>
      </c>
      <c r="I26" s="22">
        <f>VLOOKUP($A$7&amp;$C$6&amp;$A26,MOTIVOS_DATOS!$A:$M,I$5,0)</f>
        <v>5.1785074388389676</v>
      </c>
      <c r="J26" s="22">
        <f>VLOOKUP($A$7&amp;$C$6&amp;$A26,MOTIVOS_DATOS!$A:$M,J$5,0)</f>
        <v>7.428591078298119</v>
      </c>
      <c r="K26" s="22">
        <f>VLOOKUP($A$7&amp;$C$6&amp;$A26,MOTIVOS_DATOS!$A:$M,K$5,0)</f>
        <v>8.0721871499031153</v>
      </c>
      <c r="O26" s="13"/>
    </row>
    <row r="27" spans="1:15" ht="15" customHeight="1" x14ac:dyDescent="0.35">
      <c r="A27" s="30" t="s">
        <v>133</v>
      </c>
      <c r="B27" s="15" t="s">
        <v>134</v>
      </c>
      <c r="C27" s="22">
        <f>VLOOKUP($A$7&amp;$C$6&amp;$A27,MOTIVOS_DATOS!$A:$M,C$5,0)</f>
        <v>2.5782351593835444</v>
      </c>
      <c r="D27" s="22">
        <f>VLOOKUP($A$7&amp;$C$6&amp;$A27,MOTIVOS_DATOS!$A:$M,D$5,0)</f>
        <v>2.6475600827373755</v>
      </c>
      <c r="E27" s="22">
        <f>VLOOKUP($A$7&amp;$C$6&amp;$A27,MOTIVOS_DATOS!$A:$M,E$5,0)</f>
        <v>1.2797344132743682</v>
      </c>
      <c r="F27" s="22">
        <f>VLOOKUP($A$7&amp;$C$6&amp;$A27,MOTIVOS_DATOS!$A:$M,F$5,0)</f>
        <v>1.8819927173672411</v>
      </c>
      <c r="G27" s="22">
        <f>VLOOKUP($A$7&amp;$C$6&amp;$A27,MOTIVOS_DATOS!$A:$M,G$5,0)</f>
        <v>0.62167699348394589</v>
      </c>
      <c r="H27" s="22">
        <f>VLOOKUP($A$7&amp;$C$6&amp;$A27,MOTIVOS_DATOS!$A:$M,H$5,0)</f>
        <v>1.0432716745255113</v>
      </c>
      <c r="I27" s="22">
        <f>VLOOKUP($A$7&amp;$C$6&amp;$A27,MOTIVOS_DATOS!$A:$M,I$5,0)</f>
        <v>1.3221186530125579</v>
      </c>
      <c r="J27" s="22">
        <f>VLOOKUP($A$7&amp;$C$6&amp;$A27,MOTIVOS_DATOS!$A:$M,J$5,0)</f>
        <v>0.46847631191247618</v>
      </c>
      <c r="K27" s="22">
        <f>VLOOKUP($A$7&amp;$C$6&amp;$A27,MOTIVOS_DATOS!$A:$M,K$5,0)</f>
        <v>0.32296287021235959</v>
      </c>
      <c r="O27" s="13"/>
    </row>
    <row r="28" spans="1:15" ht="15" customHeight="1" x14ac:dyDescent="0.35">
      <c r="A28" s="31" t="s">
        <v>132</v>
      </c>
      <c r="B28" s="52" t="s">
        <v>135</v>
      </c>
      <c r="C28" s="23">
        <f>VLOOKUP($A$7&amp;$C$6&amp;$A28,MOTIVOS_DATOS!$A:$M,C$5,0)</f>
        <v>7.6350816971972142</v>
      </c>
      <c r="D28" s="23">
        <f>VLOOKUP($A$7&amp;$C$6&amp;$A28,MOTIVOS_DATOS!$A:$M,D$5,0)</f>
        <v>7.6298189637928449</v>
      </c>
      <c r="E28" s="23">
        <f>VLOOKUP($A$7&amp;$C$6&amp;$A28,MOTIVOS_DATOS!$A:$M,E$5,0)</f>
        <v>6.8674825791499643</v>
      </c>
      <c r="F28" s="23">
        <f>VLOOKUP($A$7&amp;$C$6&amp;$A28,MOTIVOS_DATOS!$A:$M,F$5,0)</f>
        <v>8.7229299297367024</v>
      </c>
      <c r="G28" s="23">
        <f>VLOOKUP($A$7&amp;$C$6&amp;$A28,MOTIVOS_DATOS!$A:$M,G$5,0)</f>
        <v>11.433781909863535</v>
      </c>
      <c r="H28" s="23">
        <f>VLOOKUP($A$7&amp;$C$6&amp;$A28,MOTIVOS_DATOS!$A:$M,H$5,0)</f>
        <v>10.885641906213214</v>
      </c>
      <c r="I28" s="23">
        <f>VLOOKUP($A$7&amp;$C$6&amp;$A28,MOTIVOS_DATOS!$A:$M,I$5,0)</f>
        <v>9.3945100421544225</v>
      </c>
      <c r="J28" s="23">
        <f>VLOOKUP($A$7&amp;$C$6&amp;$A28,MOTIVOS_DATOS!$A:$M,J$5,0)</f>
        <v>11.519469811822404</v>
      </c>
      <c r="K28" s="23">
        <f>VLOOKUP($A$7&amp;$C$6&amp;$A28,MOTIVOS_DATOS!$A:$M,K$5,0)</f>
        <v>11.045357541606277</v>
      </c>
      <c r="O28" s="13"/>
    </row>
    <row r="29" spans="1:15" ht="15" customHeight="1" x14ac:dyDescent="0.35">
      <c r="A29" s="30" t="s">
        <v>134</v>
      </c>
      <c r="B29" s="15" t="s">
        <v>136</v>
      </c>
      <c r="C29" s="22">
        <f>VLOOKUP($A$7&amp;$C$6&amp;$A29,MOTIVOS_DATOS!$A:$M,C$5,0)</f>
        <v>2.8302865138489142</v>
      </c>
      <c r="D29" s="22">
        <f>VLOOKUP($A$7&amp;$C$6&amp;$A29,MOTIVOS_DATOS!$A:$M,D$5,0)</f>
        <v>3.1359068625828659</v>
      </c>
      <c r="E29" s="22">
        <f>VLOOKUP($A$7&amp;$C$6&amp;$A29,MOTIVOS_DATOS!$A:$M,E$5,0)</f>
        <v>3.15596926949382</v>
      </c>
      <c r="F29" s="22">
        <f>VLOOKUP($A$7&amp;$C$6&amp;$A29,MOTIVOS_DATOS!$A:$M,F$5,0)</f>
        <v>3.878791967694724</v>
      </c>
      <c r="G29" s="22">
        <f>VLOOKUP($A$7&amp;$C$6&amp;$A29,MOTIVOS_DATOS!$A:$M,G$5,0)</f>
        <v>3.472043199945491</v>
      </c>
      <c r="H29" s="22">
        <f>VLOOKUP($A$7&amp;$C$6&amp;$A29,MOTIVOS_DATOS!$A:$M,H$5,0)</f>
        <v>4.8006474745598577</v>
      </c>
      <c r="I29" s="22">
        <f>VLOOKUP($A$7&amp;$C$6&amp;$A29,MOTIVOS_DATOS!$A:$M,I$5,0)</f>
        <v>5.7581117516902118</v>
      </c>
      <c r="J29" s="22">
        <f>VLOOKUP($A$7&amp;$C$6&amp;$A29,MOTIVOS_DATOS!$A:$M,J$5,0)</f>
        <v>6.6359434713649179</v>
      </c>
      <c r="K29" s="22">
        <f>VLOOKUP($A$7&amp;$C$6&amp;$A29,MOTIVOS_DATOS!$A:$M,K$5,0)</f>
        <v>6.0106733092057762</v>
      </c>
      <c r="N29" s="14"/>
      <c r="O29" s="13"/>
    </row>
    <row r="30" spans="1:15" ht="15" customHeight="1" x14ac:dyDescent="0.35">
      <c r="A30" s="30" t="s">
        <v>137</v>
      </c>
      <c r="B30" s="15" t="s">
        <v>138</v>
      </c>
      <c r="C30" s="22">
        <f>VLOOKUP($A$7&amp;$C$6&amp;$A30,MOTIVOS_DATOS!$A:$M,C$5,0)</f>
        <v>19.927937185115933</v>
      </c>
      <c r="D30" s="22">
        <f>VLOOKUP($A$7&amp;$C$6&amp;$A30,MOTIVOS_DATOS!$A:$M,D$5,0)</f>
        <v>20.702987610872885</v>
      </c>
      <c r="E30" s="22">
        <f>VLOOKUP($A$7&amp;$C$6&amp;$A30,MOTIVOS_DATOS!$A:$M,E$5,0)</f>
        <v>17.091849669427067</v>
      </c>
      <c r="F30" s="22">
        <f>VLOOKUP($A$7&amp;$C$6&amp;$A30,MOTIVOS_DATOS!$A:$M,F$5,0)</f>
        <v>20.862775343431856</v>
      </c>
      <c r="G30" s="22">
        <f>VLOOKUP($A$7&amp;$C$6&amp;$A30,MOTIVOS_DATOS!$A:$M,G$5,0)</f>
        <v>21.360704817633295</v>
      </c>
      <c r="H30" s="22">
        <f>VLOOKUP($A$7&amp;$C$6&amp;$A30,MOTIVOS_DATOS!$A:$M,H$5,0)</f>
        <v>21.317205696277831</v>
      </c>
      <c r="I30" s="22">
        <f>VLOOKUP($A$7&amp;$C$6&amp;$A30,MOTIVOS_DATOS!$A:$M,I$5,0)</f>
        <v>19.025162651909078</v>
      </c>
      <c r="J30" s="22">
        <f>VLOOKUP($A$7&amp;$C$6&amp;$A30,MOTIVOS_DATOS!$A:$M,J$5,0)</f>
        <v>18.775099679902464</v>
      </c>
      <c r="K30" s="22">
        <f>VLOOKUP($A$7&amp;$C$6&amp;$A30,MOTIVOS_DATOS!$A:$M,K$5,0)</f>
        <v>21.029610956518962</v>
      </c>
      <c r="O30" s="13"/>
    </row>
    <row r="31" spans="1:15" ht="15" customHeight="1" x14ac:dyDescent="0.35">
      <c r="A31" s="30" t="s">
        <v>136</v>
      </c>
      <c r="B31" s="15" t="s">
        <v>139</v>
      </c>
      <c r="C31" s="22">
        <f>VLOOKUP($A$7&amp;$C$6&amp;$A31,MOTIVOS_DATOS!$A:$M,C$5,0)</f>
        <v>12.497635925194402</v>
      </c>
      <c r="D31" s="22">
        <f>VLOOKUP($A$7&amp;$C$6&amp;$A31,MOTIVOS_DATOS!$A:$M,D$5,0)</f>
        <v>9.6877986900603794</v>
      </c>
      <c r="E31" s="22">
        <f>VLOOKUP($A$7&amp;$C$6&amp;$A31,MOTIVOS_DATOS!$A:$M,E$5,0)</f>
        <v>8.0808316194244689</v>
      </c>
      <c r="F31" s="22">
        <f>VLOOKUP($A$7&amp;$C$6&amp;$A31,MOTIVOS_DATOS!$A:$M,F$5,0)</f>
        <v>10.7039273031744</v>
      </c>
      <c r="G31" s="22">
        <f>VLOOKUP($A$7&amp;$C$6&amp;$A31,MOTIVOS_DATOS!$A:$M,G$5,0)</f>
        <v>9.8510411890449703</v>
      </c>
      <c r="H31" s="22">
        <f>VLOOKUP($A$7&amp;$C$6&amp;$A31,MOTIVOS_DATOS!$A:$M,H$5,0)</f>
        <v>11.444834253731559</v>
      </c>
      <c r="I31" s="22">
        <f>VLOOKUP($A$7&amp;$C$6&amp;$A31,MOTIVOS_DATOS!$A:$M,I$5,0)</f>
        <v>13.384648595951498</v>
      </c>
      <c r="J31" s="22">
        <f>VLOOKUP($A$7&amp;$C$6&amp;$A31,MOTIVOS_DATOS!$A:$M,J$5,0)</f>
        <v>9.5744665741991746</v>
      </c>
      <c r="K31" s="22">
        <f>VLOOKUP($A$7&amp;$C$6&amp;$A31,MOTIVOS_DATOS!$A:$M,K$5,0)</f>
        <v>9.7917511990071926</v>
      </c>
      <c r="O31" s="13"/>
    </row>
    <row r="32" spans="1:15" ht="15" customHeight="1" x14ac:dyDescent="0.35">
      <c r="A32" s="30" t="s">
        <v>140</v>
      </c>
      <c r="B32" s="15" t="s">
        <v>141</v>
      </c>
      <c r="C32" s="22">
        <f>VLOOKUP($A$7&amp;$C$6&amp;$A32,MOTIVOS_DATOS!$A:$M,C$5,0)</f>
        <v>34.719731397888665</v>
      </c>
      <c r="D32" s="22">
        <f>VLOOKUP($A$7&amp;$C$6&amp;$A32,MOTIVOS_DATOS!$A:$M,D$5,0)</f>
        <v>31.796738335229492</v>
      </c>
      <c r="E32" s="22">
        <f>VLOOKUP($A$7&amp;$C$6&amp;$A32,MOTIVOS_DATOS!$A:$M,E$5,0)</f>
        <v>31.818048169114888</v>
      </c>
      <c r="F32" s="22">
        <f>VLOOKUP($A$7&amp;$C$6&amp;$A32,MOTIVOS_DATOS!$A:$M,F$5,0)</f>
        <v>32.467677107943203</v>
      </c>
      <c r="G32" s="22">
        <f>VLOOKUP($A$7&amp;$C$6&amp;$A32,MOTIVOS_DATOS!$A:$M,G$5,0)</f>
        <v>34.314859125560496</v>
      </c>
      <c r="H32" s="22">
        <f>VLOOKUP($A$7&amp;$C$6&amp;$A32,MOTIVOS_DATOS!$A:$M,H$5,0)</f>
        <v>30.68635845229613</v>
      </c>
      <c r="I32" s="22">
        <f>VLOOKUP($A$7&amp;$C$6&amp;$A32,MOTIVOS_DATOS!$A:$M,I$5,0)</f>
        <v>29.034413029244206</v>
      </c>
      <c r="J32" s="22">
        <f>VLOOKUP($A$7&amp;$C$6&amp;$A32,MOTIVOS_DATOS!$A:$M,J$5,0)</f>
        <v>32.998024577019599</v>
      </c>
      <c r="K32" s="22">
        <f>VLOOKUP($A$7&amp;$C$6&amp;$A32,MOTIVOS_DATOS!$A:$M,K$5,0)</f>
        <v>35.177984606312002</v>
      </c>
      <c r="O32" s="13"/>
    </row>
    <row r="33" spans="1:15" s="7" customFormat="1" ht="15" customHeight="1" x14ac:dyDescent="0.35">
      <c r="A33" s="30" t="s">
        <v>139</v>
      </c>
      <c r="B33" s="15" t="s">
        <v>142</v>
      </c>
      <c r="C33" s="22">
        <f>VLOOKUP($A$7&amp;$C$6&amp;$A33,MOTIVOS_DATOS!$A:$M,C$5,0)</f>
        <v>6.9871520311149213</v>
      </c>
      <c r="D33" s="22">
        <f>VLOOKUP($A$7&amp;$C$6&amp;$A33,MOTIVOS_DATOS!$A:$M,D$5,0)</f>
        <v>8.2101882357320353</v>
      </c>
      <c r="E33" s="22">
        <f>VLOOKUP($A$7&amp;$C$6&amp;$A33,MOTIVOS_DATOS!$A:$M,E$5,0)</f>
        <v>8.8020409412499934</v>
      </c>
      <c r="F33" s="22">
        <f>VLOOKUP($A$7&amp;$C$6&amp;$A33,MOTIVOS_DATOS!$A:$M,F$5,0)</f>
        <v>6.6713602857942238</v>
      </c>
      <c r="G33" s="22">
        <f>VLOOKUP($A$7&amp;$C$6&amp;$A33,MOTIVOS_DATOS!$A:$M,G$5,0)</f>
        <v>5.5284763634850762</v>
      </c>
      <c r="H33" s="22">
        <f>VLOOKUP($A$7&amp;$C$6&amp;$A33,MOTIVOS_DATOS!$A:$M,H$5,0)</f>
        <v>7.6559818219917473</v>
      </c>
      <c r="I33" s="22">
        <f>VLOOKUP($A$7&amp;$C$6&amp;$A33,MOTIVOS_DATOS!$A:$M,I$5,0)</f>
        <v>8.4251279153768586</v>
      </c>
      <c r="J33" s="22">
        <f>VLOOKUP($A$7&amp;$C$6&amp;$A33,MOTIVOS_DATOS!$A:$M,J$5,0)</f>
        <v>5.639538345664052</v>
      </c>
      <c r="K33" s="22">
        <f>VLOOKUP($A$7&amp;$C$6&amp;$A33,MOTIVOS_DATOS!$A:$M,K$5,0)</f>
        <v>6.1338454062849737</v>
      </c>
      <c r="L33"/>
      <c r="M33"/>
      <c r="N33" s="2"/>
      <c r="O33" s="13"/>
    </row>
    <row r="34" spans="1:15" ht="15" customHeight="1" x14ac:dyDescent="0.35">
      <c r="A34" s="30" t="s">
        <v>141</v>
      </c>
      <c r="B34" s="15" t="s">
        <v>143</v>
      </c>
      <c r="C34" s="22">
        <f>VLOOKUP($A$7&amp;$C$6&amp;$A34,MOTIVOS_DATOS!$A:$M,C$5,0)</f>
        <v>4.6696992930736183</v>
      </c>
      <c r="D34" s="22">
        <f>VLOOKUP($A$7&amp;$C$6&amp;$A34,MOTIVOS_DATOS!$A:$M,D$5,0)</f>
        <v>7.131394875496655</v>
      </c>
      <c r="E34" s="22">
        <f>VLOOKUP($A$7&amp;$C$6&amp;$A34,MOTIVOS_DATOS!$A:$M,E$5,0)</f>
        <v>6.6656458129213547</v>
      </c>
      <c r="F34" s="22">
        <f>VLOOKUP($A$7&amp;$C$6&amp;$A34,MOTIVOS_DATOS!$A:$M,F$5,0)</f>
        <v>4.5444441137248965</v>
      </c>
      <c r="G34" s="22">
        <f>VLOOKUP($A$7&amp;$C$6&amp;$A34,MOTIVOS_DATOS!$A:$M,G$5,0)</f>
        <v>4.5374978753346094</v>
      </c>
      <c r="H34" s="22">
        <f>VLOOKUP($A$7&amp;$C$6&amp;$A34,MOTIVOS_DATOS!$A:$M,H$5,0)</f>
        <v>4.130417437982568</v>
      </c>
      <c r="I34" s="22">
        <f>VLOOKUP($A$7&amp;$C$6&amp;$A34,MOTIVOS_DATOS!$A:$M,I$5,0)</f>
        <v>4.6681075195027404</v>
      </c>
      <c r="J34" s="22">
        <f>VLOOKUP($A$7&amp;$C$6&amp;$A34,MOTIVOS_DATOS!$A:$M,J$5,0)</f>
        <v>5.3495452887031032</v>
      </c>
      <c r="K34" s="22">
        <f>VLOOKUP($A$7&amp;$C$6&amp;$A34,MOTIVOS_DATOS!$A:$M,K$5,0)</f>
        <v>4.6800885895684523</v>
      </c>
      <c r="O34" s="13"/>
    </row>
    <row r="35" spans="1:15" ht="15" customHeight="1" x14ac:dyDescent="0.35">
      <c r="A35" s="30" t="s">
        <v>142</v>
      </c>
      <c r="B35" s="15" t="s">
        <v>144</v>
      </c>
      <c r="C35" s="22">
        <f>VLOOKUP($A$7&amp;$C$6&amp;$A35,MOTIVOS_DATOS!$A:$M,C$5,0)</f>
        <v>2.2268406085365404</v>
      </c>
      <c r="D35" s="22">
        <f>VLOOKUP($A$7&amp;$C$6&amp;$A35,MOTIVOS_DATOS!$A:$M,D$5,0)</f>
        <v>4.0330627709043467</v>
      </c>
      <c r="E35" s="22">
        <f>VLOOKUP($A$7&amp;$C$6&amp;$A35,MOTIVOS_DATOS!$A:$M,E$5,0)</f>
        <v>3.8202269818507553</v>
      </c>
      <c r="F35" s="22">
        <f>VLOOKUP($A$7&amp;$C$6&amp;$A35,MOTIVOS_DATOS!$A:$M,F$5,0)</f>
        <v>1.877524716740665</v>
      </c>
      <c r="G35" s="22">
        <f>VLOOKUP($A$7&amp;$C$6&amp;$A35,MOTIVOS_DATOS!$A:$M,G$5,0)</f>
        <v>3.3338359789656984</v>
      </c>
      <c r="H35" s="22">
        <f>VLOOKUP($A$7&amp;$C$6&amp;$A35,MOTIVOS_DATOS!$A:$M,H$5,0)</f>
        <v>2.7506943568646451</v>
      </c>
      <c r="I35" s="22">
        <f>VLOOKUP($A$7&amp;$C$6&amp;$A35,MOTIVOS_DATOS!$A:$M,I$5,0)</f>
        <v>2.0075879211260488</v>
      </c>
      <c r="J35" s="22">
        <f>VLOOKUP($A$7&amp;$C$6&amp;$A35,MOTIVOS_DATOS!$A:$M,J$5,0)</f>
        <v>1.5082225974232772</v>
      </c>
      <c r="K35" s="22">
        <f>VLOOKUP($A$7&amp;$C$6&amp;$A35,MOTIVOS_DATOS!$A:$M,K$5,0)</f>
        <v>1.5812281948153957</v>
      </c>
      <c r="O35" s="13"/>
    </row>
    <row r="36" spans="1:15" ht="15" customHeight="1" x14ac:dyDescent="0.35">
      <c r="A36" s="31" t="s">
        <v>143</v>
      </c>
      <c r="B36" s="52" t="s">
        <v>145</v>
      </c>
      <c r="C36" s="23">
        <f>VLOOKUP($A$7&amp;$C$6&amp;$A36,MOTIVOS_DATOS!$A:$M,C$5,0)</f>
        <v>16.140718018772667</v>
      </c>
      <c r="D36" s="23">
        <f>VLOOKUP($A$7&amp;$C$6&amp;$A36,MOTIVOS_DATOS!$A:$M,D$5,0)</f>
        <v>15.301927134718666</v>
      </c>
      <c r="E36" s="23">
        <f>VLOOKUP($A$7&amp;$C$6&amp;$A36,MOTIVOS_DATOS!$A:$M,E$5,0)</f>
        <v>20.565392264469253</v>
      </c>
      <c r="F36" s="23">
        <f>VLOOKUP($A$7&amp;$C$6&amp;$A36,MOTIVOS_DATOS!$A:$M,F$5,0)</f>
        <v>18.993506975908449</v>
      </c>
      <c r="G36" s="23">
        <f>VLOOKUP($A$7&amp;$C$6&amp;$A36,MOTIVOS_DATOS!$A:$M,G$5,0)</f>
        <v>17.601536633333843</v>
      </c>
      <c r="H36" s="23">
        <f>VLOOKUP($A$7&amp;$C$6&amp;$A36,MOTIVOS_DATOS!$A:$M,H$5,0)</f>
        <v>17.213857701543944</v>
      </c>
      <c r="I36" s="23">
        <f>VLOOKUP($A$7&amp;$C$6&amp;$A36,MOTIVOS_DATOS!$A:$M,I$5,0)</f>
        <v>17.696845642694065</v>
      </c>
      <c r="J36" s="23">
        <f>VLOOKUP($A$7&amp;$C$6&amp;$A36,MOTIVOS_DATOS!$A:$M,J$5,0)</f>
        <v>19.519167795990491</v>
      </c>
      <c r="K36" s="23">
        <f>VLOOKUP($A$7&amp;$C$6&amp;$A36,MOTIVOS_DATOS!$A:$M,K$5,0)</f>
        <v>15.594816194934513</v>
      </c>
      <c r="O36" s="13"/>
    </row>
    <row r="37" spans="1:15" x14ac:dyDescent="0.35">
      <c r="A37" s="30" t="s">
        <v>144</v>
      </c>
      <c r="B37" s="15" t="s">
        <v>146</v>
      </c>
      <c r="C37" s="22">
        <f>VLOOKUP($A$7&amp;$C$6&amp;$A37,MOTIVOS_DATOS!$A:$M,C$5,0)</f>
        <v>22.258166571341725</v>
      </c>
      <c r="D37" s="22">
        <f>VLOOKUP($A$7&amp;$C$6&amp;$A37,MOTIVOS_DATOS!$A:$M,D$5,0)</f>
        <v>23.206360055629482</v>
      </c>
      <c r="E37" s="22">
        <f>VLOOKUP($A$7&amp;$C$6&amp;$A37,MOTIVOS_DATOS!$A:$M,E$5,0)</f>
        <v>21.537367074443747</v>
      </c>
      <c r="F37" s="22">
        <f>VLOOKUP($A$7&amp;$C$6&amp;$A37,MOTIVOS_DATOS!$A:$M,F$5,0)</f>
        <v>21.249008727376207</v>
      </c>
      <c r="G37" s="22">
        <f>VLOOKUP($A$7&amp;$C$6&amp;$A37,MOTIVOS_DATOS!$A:$M,G$5,0)</f>
        <v>23.362454105287505</v>
      </c>
      <c r="H37" s="22">
        <f>VLOOKUP($A$7&amp;$C$6&amp;$A37,MOTIVOS_DATOS!$A:$M,H$5,0)</f>
        <v>24.809379913904937</v>
      </c>
      <c r="I37" s="22">
        <f>VLOOKUP($A$7&amp;$C$6&amp;$A37,MOTIVOS_DATOS!$A:$M,I$5,0)</f>
        <v>22.935235395329027</v>
      </c>
      <c r="J37" s="22">
        <f>VLOOKUP($A$7&amp;$C$6&amp;$A37,MOTIVOS_DATOS!$A:$M,J$5,0)</f>
        <v>18.720650041354723</v>
      </c>
      <c r="K37" s="22">
        <f>VLOOKUP($A$7&amp;$C$6&amp;$A37,MOTIVOS_DATOS!$A:$M,K$5,0)</f>
        <v>20.646904068251608</v>
      </c>
      <c r="O37" s="13"/>
    </row>
    <row r="38" spans="1:15" ht="15" customHeight="1" x14ac:dyDescent="0.35">
      <c r="A38" s="30" t="s">
        <v>145</v>
      </c>
      <c r="B38" s="15" t="s">
        <v>147</v>
      </c>
      <c r="C38" s="22">
        <f>VLOOKUP($A$7&amp;$C$6&amp;$A38,MOTIVOS_DATOS!$A:$M,C$5,0)</f>
        <v>8.6955598161896144E-2</v>
      </c>
      <c r="D38" s="22">
        <f>VLOOKUP($A$7&amp;$C$6&amp;$A38,MOTIVOS_DATOS!$A:$M,D$5,0)</f>
        <v>0.32326805171926765</v>
      </c>
      <c r="E38" s="22">
        <f>VLOOKUP($A$7&amp;$C$6&amp;$A38,MOTIVOS_DATOS!$A:$M,E$5,0)</f>
        <v>0.50915420590515814</v>
      </c>
      <c r="F38" s="22">
        <f>VLOOKUP($A$7&amp;$C$6&amp;$A38,MOTIVOS_DATOS!$A:$M,F$5,0)</f>
        <v>0.22631378813727132</v>
      </c>
      <c r="G38" s="22">
        <f>VLOOKUP($A$7&amp;$C$6&amp;$A38,MOTIVOS_DATOS!$A:$M,G$5,0)</f>
        <v>0.19183525746247057</v>
      </c>
      <c r="H38" s="22">
        <f>VLOOKUP($A$7&amp;$C$6&amp;$A38,MOTIVOS_DATOS!$A:$M,H$5,0)</f>
        <v>1.0706631898894903</v>
      </c>
      <c r="I38" s="22">
        <f>VLOOKUP($A$7&amp;$C$6&amp;$A38,MOTIVOS_DATOS!$A:$M,I$5,0)</f>
        <v>0.15423343373951795</v>
      </c>
      <c r="J38" s="22">
        <f>VLOOKUP($A$7&amp;$C$6&amp;$A38,MOTIVOS_DATOS!$A:$M,J$5,0)</f>
        <v>0.24540668324210618</v>
      </c>
      <c r="K38" s="22">
        <f>VLOOKUP($A$7&amp;$C$6&amp;$A38,MOTIVOS_DATOS!$A:$M,K$5,0)</f>
        <v>0.72026708640402837</v>
      </c>
      <c r="O38" s="13"/>
    </row>
    <row r="39" spans="1:15" ht="15" customHeight="1" x14ac:dyDescent="0.35">
      <c r="A39" s="30" t="s">
        <v>146</v>
      </c>
      <c r="B39" s="15" t="s">
        <v>148</v>
      </c>
      <c r="C39" s="22">
        <f>VLOOKUP($A$7&amp;$C$6&amp;$A39,MOTIVOS_DATOS!$A:$M,C$5,0)</f>
        <v>3.8459263951646152</v>
      </c>
      <c r="D39" s="22">
        <f>VLOOKUP($A$7&amp;$C$6&amp;$A39,MOTIVOS_DATOS!$A:$M,D$5,0)</f>
        <v>3.0925537765818953</v>
      </c>
      <c r="E39" s="22">
        <f>VLOOKUP($A$7&amp;$C$6&amp;$A39,MOTIVOS_DATOS!$A:$M,E$5,0)</f>
        <v>3.8510044968655834</v>
      </c>
      <c r="F39" s="22">
        <f>VLOOKUP($A$7&amp;$C$6&amp;$A39,MOTIVOS_DATOS!$A:$M,F$5,0)</f>
        <v>3.357696909161207</v>
      </c>
      <c r="G39" s="22">
        <f>VLOOKUP($A$7&amp;$C$6&amp;$A39,MOTIVOS_DATOS!$A:$M,G$5,0)</f>
        <v>4.5794724680603931</v>
      </c>
      <c r="H39" s="22">
        <f>VLOOKUP($A$7&amp;$C$6&amp;$A39,MOTIVOS_DATOS!$A:$M,H$5,0)</f>
        <v>5.842225770746345</v>
      </c>
      <c r="I39" s="22">
        <f>VLOOKUP($A$7&amp;$C$6&amp;$A39,MOTIVOS_DATOS!$A:$M,I$5,0)</f>
        <v>6.1090936665150695</v>
      </c>
      <c r="J39" s="22">
        <f>VLOOKUP($A$7&amp;$C$6&amp;$A39,MOTIVOS_DATOS!$A:$M,J$5,0)</f>
        <v>6.9356946477580728</v>
      </c>
      <c r="K39" s="22">
        <f>VLOOKUP($A$7&amp;$C$6&amp;$A39,MOTIVOS_DATOS!$A:$M,K$5,0)</f>
        <v>4.1778341510773744</v>
      </c>
      <c r="O39" s="13"/>
    </row>
    <row r="40" spans="1:15" ht="15" customHeight="1" x14ac:dyDescent="0.35">
      <c r="A40" s="30" t="s">
        <v>147</v>
      </c>
      <c r="B40" s="15" t="s">
        <v>149</v>
      </c>
      <c r="C40" s="22">
        <f>VLOOKUP($A$7&amp;$C$6&amp;$A40,MOTIVOS_DATOS!$A:$M,C$5,0)</f>
        <v>0.63100565052822521</v>
      </c>
      <c r="D40" s="22">
        <f>VLOOKUP($A$7&amp;$C$6&amp;$A40,MOTIVOS_DATOS!$A:$M,D$5,0)</f>
        <v>0.37575452511703594</v>
      </c>
      <c r="E40" s="22">
        <f>VLOOKUP($A$7&amp;$C$6&amp;$A40,MOTIVOS_DATOS!$A:$M,E$5,0)</f>
        <v>0.68737344241683884</v>
      </c>
      <c r="F40" s="22">
        <f>VLOOKUP($A$7&amp;$C$6&amp;$A40,MOTIVOS_DATOS!$A:$M,F$5,0)</f>
        <v>1.1519757441889937</v>
      </c>
      <c r="G40" s="22">
        <f>VLOOKUP($A$7&amp;$C$6&amp;$A40,MOTIVOS_DATOS!$A:$M,G$5,0)</f>
        <v>0.71449861748595367</v>
      </c>
      <c r="H40" s="22">
        <f>VLOOKUP($A$7&amp;$C$6&amp;$A40,MOTIVOS_DATOS!$A:$M,H$5,0)</f>
        <v>0.94897093605057392</v>
      </c>
      <c r="I40" s="22">
        <f>VLOOKUP($A$7&amp;$C$6&amp;$A40,MOTIVOS_DATOS!$A:$M,I$5,0)</f>
        <v>0.48421335157490913</v>
      </c>
      <c r="J40" s="22">
        <f>VLOOKUP($A$7&amp;$C$6&amp;$A40,MOTIVOS_DATOS!$A:$M,J$5,0)</f>
        <v>1.2432193276469283</v>
      </c>
      <c r="K40" s="22">
        <f>VLOOKUP($A$7&amp;$C$6&amp;$A40,MOTIVOS_DATOS!$A:$M,K$5,0)</f>
        <v>0.67135421150670815</v>
      </c>
      <c r="O40" s="13"/>
    </row>
    <row r="41" spans="1:15" ht="15" customHeight="1" x14ac:dyDescent="0.35">
      <c r="A41" s="30" t="s">
        <v>148</v>
      </c>
      <c r="B41" s="15" t="s">
        <v>150</v>
      </c>
      <c r="C41" s="22">
        <f>VLOOKUP($A$7&amp;$C$6&amp;$A41,MOTIVOS_DATOS!$A:$M,C$5,0)</f>
        <v>37.69945791118009</v>
      </c>
      <c r="D41" s="22">
        <f>VLOOKUP($A$7&amp;$C$6&amp;$A41,MOTIVOS_DATOS!$A:$M,D$5,0)</f>
        <v>39.881114807625352</v>
      </c>
      <c r="E41" s="22">
        <f>VLOOKUP($A$7&amp;$C$6&amp;$A41,MOTIVOS_DATOS!$A:$M,E$5,0)</f>
        <v>42.332059637191591</v>
      </c>
      <c r="F41" s="22">
        <f>VLOOKUP($A$7&amp;$C$6&amp;$A41,MOTIVOS_DATOS!$A:$M,F$5,0)</f>
        <v>37.346369527844004</v>
      </c>
      <c r="G41" s="22">
        <f>VLOOKUP($A$7&amp;$C$6&amp;$A41,MOTIVOS_DATOS!$A:$M,G$5,0)</f>
        <v>38.52181844808765</v>
      </c>
      <c r="H41" s="22">
        <f>VLOOKUP($A$7&amp;$C$6&amp;$A41,MOTIVOS_DATOS!$A:$M,H$5,0)</f>
        <v>36.598670122287821</v>
      </c>
      <c r="I41" s="22">
        <f>VLOOKUP($A$7&amp;$C$6&amp;$A41,MOTIVOS_DATOS!$A:$M,I$5,0)</f>
        <v>38.697320154708734</v>
      </c>
      <c r="J41" s="22">
        <f>VLOOKUP($A$7&amp;$C$6&amp;$A41,MOTIVOS_DATOS!$A:$M,J$5,0)</f>
        <v>38.727065072426541</v>
      </c>
      <c r="K41" s="22">
        <f>VLOOKUP($A$7&amp;$C$6&amp;$A41,MOTIVOS_DATOS!$A:$M,K$5,0)</f>
        <v>36.834292499505558</v>
      </c>
      <c r="O41" s="13"/>
    </row>
    <row r="42" spans="1:15" ht="15" customHeight="1" x14ac:dyDescent="0.35">
      <c r="A42" s="30" t="s">
        <v>149</v>
      </c>
      <c r="B42" s="15" t="s">
        <v>151</v>
      </c>
      <c r="C42" s="22">
        <f>VLOOKUP($A$7&amp;$C$6&amp;$A42,MOTIVOS_DATOS!$A:$M,C$5,0)</f>
        <v>9.8859878525696097</v>
      </c>
      <c r="D42" s="22">
        <f>VLOOKUP($A$7&amp;$C$6&amp;$A42,MOTIVOS_DATOS!$A:$M,D$5,0)</f>
        <v>10.750405311799135</v>
      </c>
      <c r="E42" s="22">
        <f>VLOOKUP($A$7&amp;$C$6&amp;$A42,MOTIVOS_DATOS!$A:$M,E$5,0)</f>
        <v>9.6181996234734175</v>
      </c>
      <c r="F42" s="22">
        <f>VLOOKUP($A$7&amp;$C$6&amp;$A42,MOTIVOS_DATOS!$A:$M,F$5,0)</f>
        <v>9.0255778159408724</v>
      </c>
      <c r="G42" s="22">
        <f>VLOOKUP($A$7&amp;$C$6&amp;$A42,MOTIVOS_DATOS!$A:$M,G$5,0)</f>
        <v>7.6352463736468712</v>
      </c>
      <c r="H42" s="22">
        <f>VLOOKUP($A$7&amp;$C$6&amp;$A42,MOTIVOS_DATOS!$A:$M,H$5,0)</f>
        <v>7.7566807218063865</v>
      </c>
      <c r="I42" s="22">
        <f>VLOOKUP($A$7&amp;$C$6&amp;$A42,MOTIVOS_DATOS!$A:$M,I$5,0)</f>
        <v>6.7725123726528658</v>
      </c>
      <c r="J42" s="22">
        <f>VLOOKUP($A$7&amp;$C$6&amp;$A42,MOTIVOS_DATOS!$A:$M,J$5,0)</f>
        <v>7.2967033221477795</v>
      </c>
      <c r="K42" s="22">
        <f>VLOOKUP($A$7&amp;$C$6&amp;$A42,MOTIVOS_DATOS!$A:$M,K$5,0)</f>
        <v>8.7921004109398186</v>
      </c>
      <c r="O42" s="13"/>
    </row>
    <row r="43" spans="1:15" ht="15" customHeight="1" x14ac:dyDescent="0.35">
      <c r="A43" s="30" t="s">
        <v>150</v>
      </c>
      <c r="B43" s="15" t="s">
        <v>152</v>
      </c>
      <c r="C43" s="22">
        <f>VLOOKUP($A$7&amp;$C$6&amp;$A43,MOTIVOS_DATOS!$A:$M,C$5,0)</f>
        <v>23.561303264915342</v>
      </c>
      <c r="D43" s="22">
        <f>VLOOKUP($A$7&amp;$C$6&amp;$A43,MOTIVOS_DATOS!$A:$M,D$5,0)</f>
        <v>21.442322237438027</v>
      </c>
      <c r="E43" s="22">
        <f>VLOOKUP($A$7&amp;$C$6&amp;$A43,MOTIVOS_DATOS!$A:$M,E$5,0)</f>
        <v>19.187572194668196</v>
      </c>
      <c r="F43" s="22">
        <f>VLOOKUP($A$7&amp;$C$6&amp;$A43,MOTIVOS_DATOS!$A:$M,F$5,0)</f>
        <v>26.179359906341087</v>
      </c>
      <c r="G43" s="22">
        <f>VLOOKUP($A$7&amp;$C$6&amp;$A43,MOTIVOS_DATOS!$A:$M,G$5,0)</f>
        <v>23.674343523359639</v>
      </c>
      <c r="H43" s="22">
        <f>VLOOKUP($A$7&amp;$C$6&amp;$A43,MOTIVOS_DATOS!$A:$M,H$5,0)</f>
        <v>21.66558532497065</v>
      </c>
      <c r="I43" s="22">
        <f>VLOOKUP($A$7&amp;$C$6&amp;$A43,MOTIVOS_DATOS!$A:$M,I$5,0)</f>
        <v>22.801470006938722</v>
      </c>
      <c r="J43" s="22">
        <f>VLOOKUP($A$7&amp;$C$6&amp;$A43,MOTIVOS_DATOS!$A:$M,J$5,0)</f>
        <v>24.434743864318254</v>
      </c>
      <c r="K43" s="22">
        <f>VLOOKUP($A$7&amp;$C$6&amp;$A43,MOTIVOS_DATOS!$A:$M,K$5,0)</f>
        <v>26.69516876756698</v>
      </c>
      <c r="O43" s="13"/>
    </row>
    <row r="44" spans="1:15" ht="15" customHeight="1" x14ac:dyDescent="0.35">
      <c r="A44" s="31" t="s">
        <v>151</v>
      </c>
      <c r="B44" s="52" t="s">
        <v>153</v>
      </c>
      <c r="C44" s="23">
        <f>VLOOKUP($A$7&amp;$C$6&amp;$A44,MOTIVOS_DATOS!$A:$M,C$5,0)</f>
        <v>2.0311954079131564</v>
      </c>
      <c r="D44" s="23">
        <f>VLOOKUP($A$7&amp;$C$6&amp;$A44,MOTIVOS_DATOS!$A:$M,D$5,0)</f>
        <v>0.92822486998253262</v>
      </c>
      <c r="E44" s="23">
        <f>VLOOKUP($A$7&amp;$C$6&amp;$A44,MOTIVOS_DATOS!$A:$M,E$5,0)</f>
        <v>2.2772714188771119</v>
      </c>
      <c r="F44" s="23">
        <f>VLOOKUP($A$7&amp;$C$6&amp;$A44,MOTIVOS_DATOS!$A:$M,F$5,0)</f>
        <v>1.4637044200226612</v>
      </c>
      <c r="G44" s="23">
        <f>VLOOKUP($A$7&amp;$C$6&amp;$A44,MOTIVOS_DATOS!$A:$M,G$5,0)</f>
        <v>1.3203252288973799</v>
      </c>
      <c r="H44" s="23">
        <f>VLOOKUP($A$7&amp;$C$6&amp;$A44,MOTIVOS_DATOS!$A:$M,H$5,0)</f>
        <v>1.3078238511311562</v>
      </c>
      <c r="I44" s="23">
        <f>VLOOKUP($A$7&amp;$C$6&amp;$A44,MOTIVOS_DATOS!$A:$M,I$5,0)</f>
        <v>2.045933896193044</v>
      </c>
      <c r="J44" s="23">
        <f>VLOOKUP($A$7&amp;$C$6&amp;$A44,MOTIVOS_DATOS!$A:$M,J$5,0)</f>
        <v>2.3965232991263568</v>
      </c>
      <c r="K44" s="23">
        <f>VLOOKUP($A$7&amp;$C$6&amp;$A44,MOTIVOS_DATOS!$A:$M,K$5,0)</f>
        <v>1.4620770765070543</v>
      </c>
      <c r="O44" s="13"/>
    </row>
    <row r="45" spans="1:15" ht="15" customHeight="1" x14ac:dyDescent="0.35">
      <c r="A45" s="30" t="s">
        <v>152</v>
      </c>
      <c r="B45" s="15" t="s">
        <v>154</v>
      </c>
      <c r="C45" s="22">
        <f>VLOOKUP($A$7&amp;$C$6&amp;$A45,MOTIVOS_DATOS!$A:$M,C$5,0)</f>
        <v>6.7692761714100786</v>
      </c>
      <c r="D45" s="22">
        <f>VLOOKUP($A$7&amp;$C$6&amp;$A45,MOTIVOS_DATOS!$A:$M,D$5,0)</f>
        <v>6.3552380653807434</v>
      </c>
      <c r="E45" s="22">
        <f>VLOOKUP($A$7&amp;$C$6&amp;$A45,MOTIVOS_DATOS!$A:$M,E$5,0)</f>
        <v>5.6477251916177744</v>
      </c>
      <c r="F45" s="22">
        <f>VLOOKUP($A$7&amp;$C$6&amp;$A45,MOTIVOS_DATOS!$A:$M,F$5,0)</f>
        <v>8.7091707895747543</v>
      </c>
      <c r="G45" s="22">
        <f>VLOOKUP($A$7&amp;$C$6&amp;$A45,MOTIVOS_DATOS!$A:$M,G$5,0)</f>
        <v>8.8836501880394874</v>
      </c>
      <c r="H45" s="22">
        <f>VLOOKUP($A$7&amp;$C$6&amp;$A45,MOTIVOS_DATOS!$A:$M,H$5,0)</f>
        <v>5.9545347871964367</v>
      </c>
      <c r="I45" s="22">
        <f>VLOOKUP($A$7&amp;$C$6&amp;$A45,MOTIVOS_DATOS!$A:$M,I$5,0)</f>
        <v>7.6735749539657965</v>
      </c>
      <c r="J45" s="22">
        <f>VLOOKUP($A$7&amp;$C$6&amp;$A45,MOTIVOS_DATOS!$A:$M,J$5,0)</f>
        <v>8.4577160076173143</v>
      </c>
      <c r="K45" s="22">
        <f>VLOOKUP($A$7&amp;$C$6&amp;$A45,MOTIVOS_DATOS!$A:$M,K$5,0)</f>
        <v>7.0381809928318866</v>
      </c>
      <c r="O45" s="13"/>
    </row>
    <row r="46" spans="1:15" ht="15" customHeight="1" x14ac:dyDescent="0.35">
      <c r="A46" s="30" t="s">
        <v>153</v>
      </c>
      <c r="B46" s="15" t="s">
        <v>155</v>
      </c>
      <c r="C46" s="22">
        <f>VLOOKUP($A$7&amp;$C$6&amp;$A46,MOTIVOS_DATOS!$A:$M,C$5,0)</f>
        <v>9.4777470094282584E-2</v>
      </c>
      <c r="D46" s="22">
        <f>VLOOKUP($A$7&amp;$C$6&amp;$A46,MOTIVOS_DATOS!$A:$M,D$5,0)</f>
        <v>7.6929818170347025E-2</v>
      </c>
      <c r="E46" s="22">
        <f>VLOOKUP($A$7&amp;$C$6&amp;$A46,MOTIVOS_DATOS!$A:$M,E$5,0)</f>
        <v>7.8853068566327456E-2</v>
      </c>
      <c r="F46" s="22">
        <f>VLOOKUP($A$7&amp;$C$6&amp;$A46,MOTIVOS_DATOS!$A:$M,F$5,0)</f>
        <v>0.19914854795767836</v>
      </c>
      <c r="G46" s="22">
        <f>VLOOKUP($A$7&amp;$C$6&amp;$A46,MOTIVOS_DATOS!$A:$M,G$5,0)</f>
        <v>6.0778280351005638E-2</v>
      </c>
      <c r="H46" s="22">
        <f>VLOOKUP($A$7&amp;$C$6&amp;$A46,MOTIVOS_DATOS!$A:$M,H$5,0)</f>
        <v>0.49127955627138331</v>
      </c>
      <c r="I46" s="22">
        <f>VLOOKUP($A$7&amp;$C$6&amp;$A46,MOTIVOS_DATOS!$A:$M,I$5,0)</f>
        <v>1.5675743372459416</v>
      </c>
      <c r="J46" s="22">
        <f>VLOOKUP($A$7&amp;$C$6&amp;$A46,MOTIVOS_DATOS!$A:$M,J$5,0)</f>
        <v>0.3224017050139068</v>
      </c>
      <c r="K46" s="22">
        <f>VLOOKUP($A$7&amp;$C$6&amp;$A46,MOTIVOS_DATOS!$A:$M,K$5,0)</f>
        <v>0.19063613083702552</v>
      </c>
      <c r="O46" s="13"/>
    </row>
    <row r="47" spans="1:15" ht="15" customHeight="1" x14ac:dyDescent="0.35">
      <c r="A47" s="30" t="s">
        <v>154</v>
      </c>
      <c r="B47" s="15" t="s">
        <v>156</v>
      </c>
      <c r="C47" s="22">
        <f>VLOOKUP($A$7&amp;$C$6&amp;$A47,MOTIVOS_DATOS!$A:$M,C$5,0)</f>
        <v>16.836691123020561</v>
      </c>
      <c r="D47" s="22">
        <f>VLOOKUP($A$7&amp;$C$6&amp;$A47,MOTIVOS_DATOS!$A:$M,D$5,0)</f>
        <v>25.172140564065881</v>
      </c>
      <c r="E47" s="22">
        <f>VLOOKUP($A$7&amp;$C$6&amp;$A47,MOTIVOS_DATOS!$A:$M,E$5,0)</f>
        <v>16.59354813114857</v>
      </c>
      <c r="F47" s="22">
        <f>VLOOKUP($A$7&amp;$C$6&amp;$A47,MOTIVOS_DATOS!$A:$M,F$5,0)</f>
        <v>17.856188510849837</v>
      </c>
      <c r="G47" s="22">
        <f>VLOOKUP($A$7&amp;$C$6&amp;$A47,MOTIVOS_DATOS!$A:$M,G$5,0)</f>
        <v>18.32194421167922</v>
      </c>
      <c r="H47" s="22">
        <f>VLOOKUP($A$7&amp;$C$6&amp;$A47,MOTIVOS_DATOS!$A:$M,H$5,0)</f>
        <v>22.47585241359306</v>
      </c>
      <c r="I47" s="22">
        <f>VLOOKUP($A$7&amp;$C$6&amp;$A47,MOTIVOS_DATOS!$A:$M,I$5,0)</f>
        <v>17.8138038882228</v>
      </c>
      <c r="J47" s="22">
        <f>VLOOKUP($A$7&amp;$C$6&amp;$A47,MOTIVOS_DATOS!$A:$M,J$5,0)</f>
        <v>15.057355981079439</v>
      </c>
      <c r="K47" s="22">
        <f>VLOOKUP($A$7&amp;$C$6&amp;$A47,MOTIVOS_DATOS!$A:$M,K$5,0)</f>
        <v>18.488658034414762</v>
      </c>
      <c r="O47" s="13"/>
    </row>
    <row r="48" spans="1:15" ht="15" customHeight="1" x14ac:dyDescent="0.35">
      <c r="A48" s="30" t="s">
        <v>155</v>
      </c>
      <c r="B48" s="15" t="s">
        <v>157</v>
      </c>
      <c r="C48" s="22">
        <f>VLOOKUP($A$7&amp;$C$6&amp;$A48,MOTIVOS_DATOS!$A:$M,C$5,0)</f>
        <v>37.822017225858112</v>
      </c>
      <c r="D48" s="22">
        <f>VLOOKUP($A$7&amp;$C$6&amp;$A48,MOTIVOS_DATOS!$A:$M,D$5,0)</f>
        <v>36.400873249569507</v>
      </c>
      <c r="E48" s="22">
        <f>VLOOKUP($A$7&amp;$C$6&amp;$A48,MOTIVOS_DATOS!$A:$M,E$5,0)</f>
        <v>36.921850002642323</v>
      </c>
      <c r="F48" s="22">
        <f>VLOOKUP($A$7&amp;$C$6&amp;$A48,MOTIVOS_DATOS!$A:$M,F$5,0)</f>
        <v>37.516610424206661</v>
      </c>
      <c r="G48" s="22">
        <f>VLOOKUP($A$7&amp;$C$6&amp;$A48,MOTIVOS_DATOS!$A:$M,G$5,0)</f>
        <v>39.704861866572912</v>
      </c>
      <c r="H48" s="22">
        <f>VLOOKUP($A$7&amp;$C$6&amp;$A48,MOTIVOS_DATOS!$A:$M,H$5,0)</f>
        <v>36.169130427114688</v>
      </c>
      <c r="I48" s="22">
        <f>VLOOKUP($A$7&amp;$C$6&amp;$A48,MOTIVOS_DATOS!$A:$M,I$5,0)</f>
        <v>36.401970834314398</v>
      </c>
      <c r="J48" s="22">
        <f>VLOOKUP($A$7&amp;$C$6&amp;$A48,MOTIVOS_DATOS!$A:$M,J$5,0)</f>
        <v>40.817078951132338</v>
      </c>
      <c r="K48" s="22">
        <f>VLOOKUP($A$7&amp;$C$6&amp;$A48,MOTIVOS_DATOS!$A:$M,K$5,0)</f>
        <v>40.858370426854279</v>
      </c>
      <c r="O48" s="13"/>
    </row>
    <row r="49" spans="1:15" ht="15" customHeight="1" x14ac:dyDescent="0.35">
      <c r="A49" s="30" t="s">
        <v>156</v>
      </c>
      <c r="B49" s="15" t="s">
        <v>158</v>
      </c>
      <c r="C49" s="22">
        <f>VLOOKUP($A$7&amp;$C$6&amp;$A49,MOTIVOS_DATOS!$A:$M,C$5,0)</f>
        <v>4.6477884500590507</v>
      </c>
      <c r="D49" s="22">
        <f>VLOOKUP($A$7&amp;$C$6&amp;$A49,MOTIVOS_DATOS!$A:$M,D$5,0)</f>
        <v>4.5144752554590788</v>
      </c>
      <c r="E49" s="22">
        <f>VLOOKUP($A$7&amp;$C$6&amp;$A49,MOTIVOS_DATOS!$A:$M,E$5,0)</f>
        <v>7.5034286987962773</v>
      </c>
      <c r="F49" s="22">
        <f>VLOOKUP($A$7&amp;$C$6&amp;$A49,MOTIVOS_DATOS!$A:$M,F$5,0)</f>
        <v>3.4994121656555492</v>
      </c>
      <c r="G49" s="22">
        <f>VLOOKUP($A$7&amp;$C$6&amp;$A49,MOTIVOS_DATOS!$A:$M,G$5,0)</f>
        <v>3.2535330321301728</v>
      </c>
      <c r="H49" s="22">
        <f>VLOOKUP($A$7&amp;$C$6&amp;$A49,MOTIVOS_DATOS!$A:$M,H$5,0)</f>
        <v>2.8948518078038106</v>
      </c>
      <c r="I49" s="22">
        <f>VLOOKUP($A$7&amp;$C$6&amp;$A49,MOTIVOS_DATOS!$A:$M,I$5,0)</f>
        <v>2.477352021929522</v>
      </c>
      <c r="J49" s="22">
        <f>VLOOKUP($A$7&amp;$C$6&amp;$A49,MOTIVOS_DATOS!$A:$M,J$5,0)</f>
        <v>3.9277640429181657</v>
      </c>
      <c r="K49" s="22">
        <f>VLOOKUP($A$7&amp;$C$6&amp;$A49,MOTIVOS_DATOS!$A:$M,K$5,0)</f>
        <v>2.24259694874072</v>
      </c>
      <c r="O49" s="13"/>
    </row>
    <row r="50" spans="1:15" ht="15" customHeight="1" x14ac:dyDescent="0.35">
      <c r="A50" s="30" t="s">
        <v>157</v>
      </c>
      <c r="B50" s="15" t="s">
        <v>159</v>
      </c>
      <c r="C50" s="22">
        <f>VLOOKUP($A$7&amp;$C$6&amp;$A50,MOTIVOS_DATOS!$A:$M,C$5,0)</f>
        <v>4.1045436681796197</v>
      </c>
      <c r="D50" s="22">
        <f>VLOOKUP($A$7&amp;$C$6&amp;$A50,MOTIVOS_DATOS!$A:$M,D$5,0)</f>
        <v>3.1342175540883241</v>
      </c>
      <c r="E50" s="22">
        <f>VLOOKUP($A$7&amp;$C$6&amp;$A50,MOTIVOS_DATOS!$A:$M,E$5,0)</f>
        <v>1.9660572459889039</v>
      </c>
      <c r="F50" s="22">
        <f>VLOOKUP($A$7&amp;$C$6&amp;$A50,MOTIVOS_DATOS!$A:$M,F$5,0)</f>
        <v>3.2938124617681619</v>
      </c>
      <c r="G50" s="22">
        <f>VLOOKUP($A$7&amp;$C$6&amp;$A50,MOTIVOS_DATOS!$A:$M,G$5,0)</f>
        <v>2.6169134456897849</v>
      </c>
      <c r="H50" s="22">
        <f>VLOOKUP($A$7&amp;$C$6&amp;$A50,MOTIVOS_DATOS!$A:$M,H$5,0)</f>
        <v>3.4012144756607841</v>
      </c>
      <c r="I50" s="22">
        <f>VLOOKUP($A$7&amp;$C$6&amp;$A50,MOTIVOS_DATOS!$A:$M,I$5,0)</f>
        <v>2.4885269064509457</v>
      </c>
      <c r="J50" s="22">
        <f>VLOOKUP($A$7&amp;$C$6&amp;$A50,MOTIVOS_DATOS!$A:$M,J$5,0)</f>
        <v>3.9990493957658115</v>
      </c>
      <c r="K50" s="22">
        <f>VLOOKUP($A$7&amp;$C$6&amp;$A50,MOTIVOS_DATOS!$A:$M,K$5,0)</f>
        <v>2.8968852739568902</v>
      </c>
      <c r="O50" s="13"/>
    </row>
    <row r="51" spans="1:15" ht="15" customHeight="1" x14ac:dyDescent="0.35">
      <c r="A51" s="30" t="s">
        <v>158</v>
      </c>
      <c r="B51" s="15" t="s">
        <v>160</v>
      </c>
      <c r="C51" s="22">
        <f>VLOOKUP($A$7&amp;$C$6&amp;$A51,MOTIVOS_DATOS!$A:$M,C$5,0)</f>
        <v>16.160778866056877</v>
      </c>
      <c r="D51" s="22">
        <f>VLOOKUP($A$7&amp;$C$6&amp;$A51,MOTIVOS_DATOS!$A:$M,D$5,0)</f>
        <v>16.787905522111362</v>
      </c>
      <c r="E51" s="22">
        <f>VLOOKUP($A$7&amp;$C$6&amp;$A51,MOTIVOS_DATOS!$A:$M,E$5,0)</f>
        <v>21.365522282610982</v>
      </c>
      <c r="F51" s="22">
        <f>VLOOKUP($A$7&amp;$C$6&amp;$A51,MOTIVOS_DATOS!$A:$M,F$5,0)</f>
        <v>18.525931387893042</v>
      </c>
      <c r="G51" s="22">
        <f>VLOOKUP($A$7&amp;$C$6&amp;$A51,MOTIVOS_DATOS!$A:$M,G$5,0)</f>
        <v>17.201749625394093</v>
      </c>
      <c r="H51" s="22">
        <f>VLOOKUP($A$7&amp;$C$6&amp;$A51,MOTIVOS_DATOS!$A:$M,H$5,0)</f>
        <v>18.633026112057273</v>
      </c>
      <c r="I51" s="22">
        <f>VLOOKUP($A$7&amp;$C$6&amp;$A51,MOTIVOS_DATOS!$A:$M,I$5,0)</f>
        <v>18.555012678336897</v>
      </c>
      <c r="J51" s="22">
        <f>VLOOKUP($A$7&amp;$C$6&amp;$A51,MOTIVOS_DATOS!$A:$M,J$5,0)</f>
        <v>16.94330237553298</v>
      </c>
      <c r="K51" s="22">
        <f>VLOOKUP($A$7&amp;$C$6&amp;$A51,MOTIVOS_DATOS!$A:$M,K$5,0)</f>
        <v>19.184392934126095</v>
      </c>
      <c r="O51" s="13"/>
    </row>
    <row r="52" spans="1:15" ht="15" customHeight="1" x14ac:dyDescent="0.35">
      <c r="A52" s="30" t="s">
        <v>159</v>
      </c>
      <c r="B52" s="15"/>
      <c r="C52" s="22">
        <f>VLOOKUP($A$7&amp;$C$6&amp;$A52,MOTIVOS_DATOS!$A:$M,C$5,0)</f>
        <v>4.5580995937142115</v>
      </c>
      <c r="D52" s="22">
        <f>VLOOKUP($A$7&amp;$C$6&amp;$A52,MOTIVOS_DATOS!$A:$M,D$5,0)</f>
        <v>2.0382969311436314</v>
      </c>
      <c r="E52" s="22">
        <f>VLOOKUP($A$7&amp;$C$6&amp;$A52,MOTIVOS_DATOS!$A:$M,E$5,0)</f>
        <v>2.3347131516513757</v>
      </c>
      <c r="F52" s="22">
        <f>VLOOKUP($A$7&amp;$C$6&amp;$A52,MOTIVOS_DATOS!$A:$M,F$5,0)</f>
        <v>2.8001453733290833</v>
      </c>
      <c r="G52" s="22">
        <f>VLOOKUP($A$7&amp;$C$6&amp;$A52,MOTIVOS_DATOS!$A:$M,G$5,0)</f>
        <v>3.3537303312422035</v>
      </c>
      <c r="H52" s="22">
        <f>VLOOKUP($A$7&amp;$C$6&amp;$A52,MOTIVOS_DATOS!$A:$M,H$5,0)</f>
        <v>2.7898143549939687</v>
      </c>
      <c r="I52" s="22">
        <f>VLOOKUP($A$7&amp;$C$6&amp;$A52,MOTIVOS_DATOS!$A:$M,I$5,0)</f>
        <v>4.077592846460635</v>
      </c>
      <c r="J52" s="22">
        <f>VLOOKUP($A$7&amp;$C$6&amp;$A52,MOTIVOS_DATOS!$A:$M,J$5,0)</f>
        <v>4.1032673688436132</v>
      </c>
      <c r="K52" s="22">
        <f>VLOOKUP($A$7&amp;$C$6&amp;$A52,MOTIVOS_DATOS!$A:$M,K$5,0)</f>
        <v>2.7785476618305114</v>
      </c>
      <c r="O52" s="13"/>
    </row>
    <row r="53" spans="1:15" ht="15" customHeight="1" x14ac:dyDescent="0.35">
      <c r="A53" s="31" t="s">
        <v>160</v>
      </c>
      <c r="B53" s="52"/>
      <c r="C53" s="23">
        <f>VLOOKUP($A$7&amp;$C$6&amp;$A53,MOTIVOS_DATOS!$A:$M,C$5,0)</f>
        <v>9.0060257537868118</v>
      </c>
      <c r="D53" s="23">
        <f>VLOOKUP($A$7&amp;$C$6&amp;$A53,MOTIVOS_DATOS!$A:$M,D$5,0)</f>
        <v>5.5199298052807659</v>
      </c>
      <c r="E53" s="23">
        <f>VLOOKUP($A$7&amp;$C$6&amp;$A53,MOTIVOS_DATOS!$A:$M,E$5,0)</f>
        <v>7.5883042718107516</v>
      </c>
      <c r="F53" s="23">
        <f>VLOOKUP($A$7&amp;$C$6&amp;$A53,MOTIVOS_DATOS!$A:$M,F$5,0)</f>
        <v>7.5995862901676166</v>
      </c>
      <c r="G53" s="23">
        <f>VLOOKUP($A$7&amp;$C$6&amp;$A53,MOTIVOS_DATOS!$A:$M,G$5,0)</f>
        <v>6.6028365867504224</v>
      </c>
      <c r="H53" s="23">
        <f>VLOOKUP($A$7&amp;$C$6&amp;$A53,MOTIVOS_DATOS!$A:$M,H$5,0)</f>
        <v>7.1902946630524811</v>
      </c>
      <c r="I53" s="23">
        <f>VLOOKUP($A$7&amp;$C$6&amp;$A53,MOTIVOS_DATOS!$A:$M,I$5,0)</f>
        <v>8.9445981957262202</v>
      </c>
      <c r="J53" s="23">
        <f>VLOOKUP($A$7&amp;$C$6&amp;$A53,MOTIVOS_DATOS!$A:$M,J$5,0)</f>
        <v>6.3720714789554016</v>
      </c>
      <c r="K53" s="23">
        <f>VLOOKUP($A$7&amp;$C$6&amp;$A53,MOTIVOS_DATOS!$A:$M,K$5,0)</f>
        <v>6.3217285561934498</v>
      </c>
      <c r="O53" s="13"/>
    </row>
    <row r="54" spans="1:15" x14ac:dyDescent="0.35">
      <c r="B54" s="15"/>
    </row>
    <row r="55" spans="1:15" x14ac:dyDescent="0.35">
      <c r="B55" s="15"/>
    </row>
    <row r="56" spans="1:15" x14ac:dyDescent="0.35">
      <c r="B56" s="15"/>
    </row>
    <row r="57" spans="1:15" x14ac:dyDescent="0.35">
      <c r="B57" s="15"/>
    </row>
    <row r="58" spans="1:15" x14ac:dyDescent="0.35">
      <c r="B58" s="15"/>
    </row>
    <row r="59" spans="1:15" x14ac:dyDescent="0.35">
      <c r="B59" s="15"/>
    </row>
    <row r="60" spans="1:15" x14ac:dyDescent="0.35">
      <c r="B60" s="15"/>
    </row>
    <row r="61" spans="1:15" x14ac:dyDescent="0.35">
      <c r="B61" s="15"/>
    </row>
    <row r="62" spans="1:15" x14ac:dyDescent="0.35">
      <c r="B62" s="15"/>
    </row>
    <row r="63" spans="1:15" x14ac:dyDescent="0.35">
      <c r="B63" s="15"/>
    </row>
    <row r="64" spans="1:15"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sheetData>
  <sheetProtection sheet="1" objects="1" scenarios="1"/>
  <mergeCells count="2">
    <mergeCell ref="A1:M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topLeftCell="A5" zoomScale="85" zoomScaleNormal="85" zoomScaleSheetLayoutView="100" workbookViewId="0">
      <selection activeCell="E9" sqref="E9"/>
    </sheetView>
  </sheetViews>
  <sheetFormatPr baseColWidth="10" defaultColWidth="11.453125" defaultRowHeight="14.5" x14ac:dyDescent="0.35"/>
  <cols>
    <col min="1" max="1" width="1.26953125" customWidth="1"/>
    <col min="2" max="2" width="117" customWidth="1"/>
    <col min="3" max="3" width="4.1796875" customWidth="1"/>
  </cols>
  <sheetData>
    <row r="1" spans="1:7" ht="48.75" customHeight="1" x14ac:dyDescent="0.35">
      <c r="A1" s="90" t="s">
        <v>7</v>
      </c>
      <c r="B1" s="90"/>
      <c r="C1" s="39"/>
      <c r="D1" s="39"/>
      <c r="E1" s="39"/>
      <c r="F1" s="39"/>
      <c r="G1" s="39"/>
    </row>
    <row r="2" spans="1:7" ht="15" thickBot="1" x14ac:dyDescent="0.4"/>
    <row r="3" spans="1:7" ht="18.75" customHeight="1" thickTop="1" thickBot="1" x14ac:dyDescent="0.4">
      <c r="A3" s="91" t="s">
        <v>6</v>
      </c>
      <c r="B3" s="92"/>
      <c r="C3" s="40"/>
      <c r="D3" s="40"/>
      <c r="E3" s="40"/>
      <c r="F3" s="40"/>
      <c r="G3" s="41"/>
    </row>
    <row r="4" spans="1:7" ht="3" customHeight="1" thickTop="1" x14ac:dyDescent="0.35"/>
    <row r="5" spans="1:7" s="42" customFormat="1" ht="18.75" customHeight="1" thickBot="1" x14ac:dyDescent="0.4">
      <c r="B5" s="82"/>
    </row>
    <row r="6" spans="1:7" ht="5.25" customHeight="1" thickTop="1" x14ac:dyDescent="0.35"/>
    <row r="7" spans="1:7" s="43" customFormat="1" ht="30" customHeight="1" x14ac:dyDescent="0.35">
      <c r="B7" s="88" t="s">
        <v>204</v>
      </c>
    </row>
    <row r="8" spans="1:7" s="43" customFormat="1" ht="14.5" customHeight="1" x14ac:dyDescent="0.35">
      <c r="B8" s="76"/>
    </row>
    <row r="9" spans="1:7" s="43" customFormat="1" ht="210.5" customHeight="1" x14ac:dyDescent="0.35">
      <c r="B9" s="98" t="s">
        <v>205</v>
      </c>
    </row>
    <row r="10" spans="1:7" s="43" customFormat="1" ht="9" customHeight="1" x14ac:dyDescent="0.35">
      <c r="B10" s="76"/>
    </row>
    <row r="11" spans="1:7" s="43" customFormat="1" ht="195" customHeight="1" x14ac:dyDescent="0.35">
      <c r="B11" s="98" t="s">
        <v>206</v>
      </c>
    </row>
    <row r="12" spans="1:7" s="43" customFormat="1" x14ac:dyDescent="0.35">
      <c r="B12" s="76"/>
    </row>
    <row r="13" spans="1:7" s="43" customFormat="1" ht="33" customHeight="1" x14ac:dyDescent="0.35">
      <c r="B13" s="76"/>
    </row>
    <row r="14" spans="1:7" x14ac:dyDescent="0.35">
      <c r="B14" s="76"/>
    </row>
    <row r="15" spans="1:7" x14ac:dyDescent="0.35">
      <c r="B15" s="76"/>
    </row>
    <row r="16" spans="1:7" x14ac:dyDescent="0.35">
      <c r="B16" s="76"/>
    </row>
    <row r="17" spans="2:2" x14ac:dyDescent="0.35">
      <c r="B17" s="76"/>
    </row>
    <row r="18" spans="2:2" x14ac:dyDescent="0.35">
      <c r="B18" s="76"/>
    </row>
    <row r="19" spans="2:2" x14ac:dyDescent="0.35">
      <c r="B19" s="76"/>
    </row>
    <row r="20" spans="2:2" x14ac:dyDescent="0.35">
      <c r="B20" s="76"/>
    </row>
    <row r="21" spans="2:2" x14ac:dyDescent="0.35">
      <c r="B21" s="76"/>
    </row>
    <row r="22" spans="2:2" x14ac:dyDescent="0.35">
      <c r="B22" s="76"/>
    </row>
    <row r="23" spans="2:2" x14ac:dyDescent="0.35">
      <c r="B23" s="76"/>
    </row>
    <row r="24" spans="2:2" x14ac:dyDescent="0.35">
      <c r="B24" s="76"/>
    </row>
    <row r="25" spans="2:2" s="42" customFormat="1" ht="18.75" customHeight="1" x14ac:dyDescent="0.35">
      <c r="B25" s="76"/>
    </row>
    <row r="26" spans="2:2" x14ac:dyDescent="0.35">
      <c r="B26" s="76"/>
    </row>
  </sheetData>
  <sheetProtection sheet="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55" zoomScaleNormal="55" zoomScaleSheetLayoutView="100" workbookViewId="0">
      <selection activeCell="B28" sqref="B28:B36"/>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0" t="s">
        <v>7</v>
      </c>
      <c r="B1" s="90"/>
      <c r="C1" s="39"/>
      <c r="D1" s="39"/>
      <c r="E1" s="39"/>
      <c r="F1" s="39"/>
      <c r="G1" s="39"/>
    </row>
    <row r="2" spans="1:7" ht="15" thickBot="1" x14ac:dyDescent="0.4"/>
    <row r="3" spans="1:7" ht="18.75" customHeight="1" thickTop="1" thickBot="1" x14ac:dyDescent="0.4">
      <c r="A3" s="91" t="s">
        <v>8</v>
      </c>
      <c r="B3" s="92"/>
      <c r="C3" s="40"/>
      <c r="D3" s="40"/>
      <c r="E3" s="40"/>
      <c r="F3" s="40"/>
      <c r="G3" s="41"/>
    </row>
    <row r="4" spans="1:7" ht="3" customHeight="1" thickTop="1" x14ac:dyDescent="0.35"/>
    <row r="5" spans="1:7" s="42" customFormat="1" ht="18.75" customHeight="1" thickBot="1" x14ac:dyDescent="0.4">
      <c r="B5" s="82" t="s">
        <v>9</v>
      </c>
    </row>
    <row r="6" spans="1:7" ht="5.25" customHeight="1" thickTop="1" x14ac:dyDescent="0.35"/>
    <row r="7" spans="1:7" s="43" customFormat="1" x14ac:dyDescent="0.35">
      <c r="B7" s="45" t="s">
        <v>10</v>
      </c>
    </row>
    <row r="8" spans="1:7" s="43" customFormat="1" x14ac:dyDescent="0.35">
      <c r="B8" s="45" t="s">
        <v>11</v>
      </c>
    </row>
    <row r="9" spans="1:7" s="43" customFormat="1" x14ac:dyDescent="0.35">
      <c r="B9" s="45" t="s">
        <v>12</v>
      </c>
    </row>
    <row r="10" spans="1:7" s="43" customFormat="1" x14ac:dyDescent="0.35">
      <c r="B10" s="45" t="s">
        <v>13</v>
      </c>
    </row>
    <row r="11" spans="1:7" s="43" customFormat="1" x14ac:dyDescent="0.35">
      <c r="B11" s="45" t="s">
        <v>14</v>
      </c>
    </row>
    <row r="12" spans="1:7" s="43" customFormat="1" x14ac:dyDescent="0.35">
      <c r="B12" s="45"/>
    </row>
    <row r="13" spans="1:7" s="42" customFormat="1" ht="18.75" customHeight="1" thickBot="1" x14ac:dyDescent="0.4">
      <c r="B13" s="82" t="s">
        <v>15</v>
      </c>
    </row>
    <row r="14" spans="1:7" ht="5.25" customHeight="1" thickTop="1" x14ac:dyDescent="0.35"/>
    <row r="15" spans="1:7" s="44" customFormat="1" ht="32.25" customHeight="1" x14ac:dyDescent="0.35">
      <c r="B15" s="83" t="s">
        <v>16</v>
      </c>
    </row>
    <row r="16" spans="1:7" s="44" customFormat="1" ht="32.25" customHeight="1" x14ac:dyDescent="0.35">
      <c r="B16" s="83" t="s">
        <v>17</v>
      </c>
    </row>
    <row r="17" spans="2:2" s="44" customFormat="1" ht="32.25" customHeight="1" x14ac:dyDescent="0.35">
      <c r="B17" s="83" t="s">
        <v>18</v>
      </c>
    </row>
    <row r="18" spans="2:2" s="44" customFormat="1" ht="32.25" customHeight="1" x14ac:dyDescent="0.35">
      <c r="B18" s="83" t="s">
        <v>19</v>
      </c>
    </row>
    <row r="19" spans="2:2" s="44" customFormat="1" ht="32.25" customHeight="1" x14ac:dyDescent="0.35">
      <c r="B19" s="83" t="s">
        <v>20</v>
      </c>
    </row>
    <row r="20" spans="2:2" s="44" customFormat="1" ht="32.25" customHeight="1" x14ac:dyDescent="0.35">
      <c r="B20" s="83" t="s">
        <v>21</v>
      </c>
    </row>
    <row r="21" spans="2:2" s="44" customFormat="1" ht="32.25" customHeight="1" x14ac:dyDescent="0.35">
      <c r="B21" s="83" t="s">
        <v>22</v>
      </c>
    </row>
    <row r="22" spans="2:2" s="44" customFormat="1" ht="32.25" customHeight="1" x14ac:dyDescent="0.35">
      <c r="B22" s="83" t="s">
        <v>23</v>
      </c>
    </row>
    <row r="23" spans="2:2" s="44" customFormat="1" ht="32.25" customHeight="1" x14ac:dyDescent="0.35">
      <c r="B23" s="83" t="s">
        <v>24</v>
      </c>
    </row>
    <row r="24" spans="2:2" s="44" customFormat="1" ht="32.25" customHeight="1" x14ac:dyDescent="0.35">
      <c r="B24" s="83" t="s">
        <v>25</v>
      </c>
    </row>
    <row r="25" spans="2:2" s="44" customFormat="1" ht="32.25" customHeight="1" x14ac:dyDescent="0.35">
      <c r="B25" s="83" t="s">
        <v>26</v>
      </c>
    </row>
    <row r="26" spans="2:2" s="42" customFormat="1" ht="18.75" customHeight="1" thickBot="1" x14ac:dyDescent="0.4">
      <c r="B26" s="82" t="s">
        <v>27</v>
      </c>
    </row>
    <row r="27" spans="2:2" ht="5.25" customHeight="1" thickTop="1" x14ac:dyDescent="0.35"/>
    <row r="28" spans="2:2" s="43" customFormat="1" ht="25.5" customHeight="1" x14ac:dyDescent="0.35">
      <c r="B28" s="45" t="s">
        <v>28</v>
      </c>
    </row>
    <row r="29" spans="2:2" s="43" customFormat="1" ht="25.5" customHeight="1" x14ac:dyDescent="0.35">
      <c r="B29" s="45" t="s">
        <v>29</v>
      </c>
    </row>
    <row r="30" spans="2:2" s="43" customFormat="1" ht="25.5" customHeight="1" x14ac:dyDescent="0.35">
      <c r="B30" s="45" t="s">
        <v>30</v>
      </c>
    </row>
    <row r="31" spans="2:2" s="43" customFormat="1" ht="25.5" customHeight="1" x14ac:dyDescent="0.35">
      <c r="B31" s="45" t="s">
        <v>31</v>
      </c>
    </row>
    <row r="32" spans="2:2" s="43" customFormat="1" ht="25.5" customHeight="1" x14ac:dyDescent="0.35">
      <c r="B32" s="45" t="s">
        <v>32</v>
      </c>
    </row>
    <row r="33" spans="2:2" s="43" customFormat="1" ht="34.5" customHeight="1" x14ac:dyDescent="0.35">
      <c r="B33" s="45" t="s">
        <v>33</v>
      </c>
    </row>
    <row r="34" spans="2:2" s="43" customFormat="1" ht="25.5" customHeight="1" x14ac:dyDescent="0.35">
      <c r="B34" s="45" t="s">
        <v>34</v>
      </c>
    </row>
    <row r="35" spans="2:2" s="43" customFormat="1" ht="25.5" customHeight="1" x14ac:dyDescent="0.35">
      <c r="B35" s="45" t="s">
        <v>35</v>
      </c>
    </row>
    <row r="36" spans="2:2" ht="21" customHeight="1" x14ac:dyDescent="0.35">
      <c r="B36" s="46" t="s">
        <v>36</v>
      </c>
    </row>
  </sheetData>
  <sheetProtection sheet="1" objects="1" scenarios="1"/>
  <mergeCells count="2">
    <mergeCell ref="A1:B1"/>
    <mergeCell ref="A3:B3"/>
  </mergeCells>
  <pageMargins left="0.7" right="0.7" top="0.75" bottom="0.75" header="0.3" footer="0.3"/>
  <pageSetup paperSize="9" scale="6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topLeftCell="A2" zoomScale="55" zoomScaleNormal="55" zoomScaleSheetLayoutView="85" workbookViewId="0">
      <selection activeCell="I46" sqref="I46"/>
    </sheetView>
  </sheetViews>
  <sheetFormatPr baseColWidth="10" defaultColWidth="11.453125" defaultRowHeight="14.5" x14ac:dyDescent="0.35"/>
  <cols>
    <col min="1" max="1" width="6.1796875" customWidth="1"/>
    <col min="9" max="9" width="40.26953125" customWidth="1"/>
  </cols>
  <sheetData>
    <row r="1" spans="1:12" ht="48.75" customHeight="1" x14ac:dyDescent="0.35">
      <c r="A1" s="90" t="s">
        <v>37</v>
      </c>
      <c r="B1" s="90"/>
      <c r="C1" s="90"/>
      <c r="D1" s="90"/>
      <c r="E1" s="90"/>
      <c r="F1" s="90"/>
      <c r="G1" s="90"/>
      <c r="H1" s="90"/>
      <c r="I1" s="90"/>
      <c r="J1" s="90"/>
      <c r="K1" s="39"/>
      <c r="L1" s="39"/>
    </row>
    <row r="2" spans="1:12" ht="15" thickBot="1" x14ac:dyDescent="0.4"/>
    <row r="3" spans="1:12" ht="18.75" customHeight="1" thickTop="1" thickBot="1" x14ac:dyDescent="0.4">
      <c r="A3" s="91" t="s">
        <v>38</v>
      </c>
      <c r="B3" s="92"/>
      <c r="C3" s="92"/>
      <c r="D3" s="92"/>
      <c r="E3" s="92"/>
      <c r="F3" s="92"/>
      <c r="G3" s="92"/>
      <c r="H3" s="92"/>
      <c r="I3" s="92"/>
      <c r="J3" s="92"/>
      <c r="K3" s="41"/>
      <c r="L3" s="41"/>
    </row>
    <row r="4" spans="1:12" ht="15" thickTop="1" x14ac:dyDescent="0.35"/>
    <row r="5" spans="1:12" ht="15" customHeight="1" x14ac:dyDescent="0.35">
      <c r="B5" s="93" t="s">
        <v>39</v>
      </c>
      <c r="C5" s="93"/>
      <c r="D5" s="93"/>
      <c r="E5" s="93"/>
      <c r="F5" s="93"/>
      <c r="G5" s="93"/>
      <c r="H5" s="93"/>
      <c r="I5" s="93"/>
    </row>
    <row r="6" spans="1:12" x14ac:dyDescent="0.35">
      <c r="B6" s="93"/>
      <c r="C6" s="93"/>
      <c r="D6" s="93"/>
      <c r="E6" s="93"/>
      <c r="F6" s="93"/>
      <c r="G6" s="93"/>
      <c r="H6" s="93"/>
      <c r="I6" s="93"/>
    </row>
    <row r="7" spans="1:12" x14ac:dyDescent="0.35">
      <c r="B7" s="93"/>
      <c r="C7" s="93"/>
      <c r="D7" s="93"/>
      <c r="E7" s="93"/>
      <c r="F7" s="93"/>
      <c r="G7" s="93"/>
      <c r="H7" s="93"/>
      <c r="I7" s="93"/>
    </row>
    <row r="8" spans="1:12" x14ac:dyDescent="0.35">
      <c r="B8" s="93"/>
      <c r="C8" s="93"/>
      <c r="D8" s="93"/>
      <c r="E8" s="93"/>
      <c r="F8" s="93"/>
      <c r="G8" s="93"/>
      <c r="H8" s="93"/>
      <c r="I8" s="93"/>
    </row>
    <row r="9" spans="1:12" x14ac:dyDescent="0.35">
      <c r="B9" s="93"/>
      <c r="C9" s="93"/>
      <c r="D9" s="93"/>
      <c r="E9" s="93"/>
      <c r="F9" s="93"/>
      <c r="G9" s="93"/>
      <c r="H9" s="93"/>
      <c r="I9" s="93"/>
    </row>
    <row r="10" spans="1:12" x14ac:dyDescent="0.35">
      <c r="B10" s="93"/>
      <c r="C10" s="93"/>
      <c r="D10" s="93"/>
      <c r="E10" s="93"/>
      <c r="F10" s="93"/>
      <c r="G10" s="93"/>
      <c r="H10" s="93"/>
      <c r="I10" s="93"/>
    </row>
    <row r="11" spans="1:12" x14ac:dyDescent="0.35">
      <c r="B11" s="93"/>
      <c r="C11" s="93"/>
      <c r="D11" s="93"/>
      <c r="E11" s="93"/>
      <c r="F11" s="93"/>
      <c r="G11" s="93"/>
      <c r="H11" s="93"/>
      <c r="I11" s="93"/>
    </row>
    <row r="12" spans="1:12" x14ac:dyDescent="0.35">
      <c r="B12" s="93"/>
      <c r="C12" s="93"/>
      <c r="D12" s="93"/>
      <c r="E12" s="93"/>
      <c r="F12" s="93"/>
      <c r="G12" s="93"/>
      <c r="H12" s="93"/>
      <c r="I12" s="93"/>
    </row>
    <row r="13" spans="1:12" x14ac:dyDescent="0.35">
      <c r="B13" s="93"/>
      <c r="C13" s="93"/>
      <c r="D13" s="93"/>
      <c r="E13" s="93"/>
      <c r="F13" s="93"/>
      <c r="G13" s="93"/>
      <c r="H13" s="93"/>
      <c r="I13" s="93"/>
    </row>
    <row r="14" spans="1:12" x14ac:dyDescent="0.35">
      <c r="B14" s="93"/>
      <c r="C14" s="93"/>
      <c r="D14" s="93"/>
      <c r="E14" s="93"/>
      <c r="F14" s="93"/>
      <c r="G14" s="93"/>
      <c r="H14" s="93"/>
      <c r="I14" s="93"/>
    </row>
    <row r="15" spans="1:12" x14ac:dyDescent="0.35">
      <c r="B15" s="93"/>
      <c r="C15" s="93"/>
      <c r="D15" s="93"/>
      <c r="E15" s="93"/>
      <c r="F15" s="93"/>
      <c r="G15" s="93"/>
      <c r="H15" s="93"/>
      <c r="I15" s="93"/>
    </row>
    <row r="16" spans="1:12" x14ac:dyDescent="0.35">
      <c r="B16" s="93"/>
      <c r="C16" s="93"/>
      <c r="D16" s="93"/>
      <c r="E16" s="93"/>
      <c r="F16" s="93"/>
      <c r="G16" s="93"/>
      <c r="H16" s="93"/>
      <c r="I16" s="93"/>
    </row>
    <row r="17" spans="2:9" x14ac:dyDescent="0.35">
      <c r="B17" s="93"/>
      <c r="C17" s="93"/>
      <c r="D17" s="93"/>
      <c r="E17" s="93"/>
      <c r="F17" s="93"/>
      <c r="G17" s="93"/>
      <c r="H17" s="93"/>
      <c r="I17" s="93"/>
    </row>
    <row r="18" spans="2:9" x14ac:dyDescent="0.35">
      <c r="B18" s="93"/>
      <c r="C18" s="93"/>
      <c r="D18" s="93"/>
      <c r="E18" s="93"/>
      <c r="F18" s="93"/>
      <c r="G18" s="93"/>
      <c r="H18" s="93"/>
      <c r="I18" s="93"/>
    </row>
    <row r="19" spans="2:9" x14ac:dyDescent="0.35">
      <c r="B19" s="93"/>
      <c r="C19" s="93"/>
      <c r="D19" s="93"/>
      <c r="E19" s="93"/>
      <c r="F19" s="93"/>
      <c r="G19" s="93"/>
      <c r="H19" s="93"/>
      <c r="I19" s="93"/>
    </row>
    <row r="20" spans="2:9" x14ac:dyDescent="0.35">
      <c r="B20" s="93"/>
      <c r="C20" s="93"/>
      <c r="D20" s="93"/>
      <c r="E20" s="93"/>
      <c r="F20" s="93"/>
      <c r="G20" s="93"/>
      <c r="H20" s="93"/>
      <c r="I20" s="93"/>
    </row>
    <row r="21" spans="2:9" x14ac:dyDescent="0.35">
      <c r="B21" s="93"/>
      <c r="C21" s="93"/>
      <c r="D21" s="93"/>
      <c r="E21" s="93"/>
      <c r="F21" s="93"/>
      <c r="G21" s="93"/>
      <c r="H21" s="93"/>
      <c r="I21" s="93"/>
    </row>
    <row r="22" spans="2:9" x14ac:dyDescent="0.35">
      <c r="B22" s="93"/>
      <c r="C22" s="93"/>
      <c r="D22" s="93"/>
      <c r="E22" s="93"/>
      <c r="F22" s="93"/>
      <c r="G22" s="93"/>
      <c r="H22" s="93"/>
      <c r="I22" s="93"/>
    </row>
    <row r="23" spans="2:9" x14ac:dyDescent="0.35">
      <c r="B23" s="93"/>
      <c r="C23" s="93"/>
      <c r="D23" s="93"/>
      <c r="E23" s="93"/>
      <c r="F23" s="93"/>
      <c r="G23" s="93"/>
      <c r="H23" s="93"/>
      <c r="I23" s="93"/>
    </row>
    <row r="24" spans="2:9" x14ac:dyDescent="0.35">
      <c r="B24" s="93"/>
      <c r="C24" s="93"/>
      <c r="D24" s="93"/>
      <c r="E24" s="93"/>
      <c r="F24" s="93"/>
      <c r="G24" s="93"/>
      <c r="H24" s="93"/>
      <c r="I24" s="93"/>
    </row>
    <row r="25" spans="2:9" x14ac:dyDescent="0.35">
      <c r="B25" s="93"/>
      <c r="C25" s="93"/>
      <c r="D25" s="93"/>
      <c r="E25" s="93"/>
      <c r="F25" s="93"/>
      <c r="G25" s="93"/>
      <c r="H25" s="93"/>
      <c r="I25" s="93"/>
    </row>
    <row r="26" spans="2:9" x14ac:dyDescent="0.35">
      <c r="B26" s="93"/>
      <c r="C26" s="93"/>
      <c r="D26" s="93"/>
      <c r="E26" s="93"/>
      <c r="F26" s="93"/>
      <c r="G26" s="93"/>
      <c r="H26" s="93"/>
      <c r="I26" s="93"/>
    </row>
    <row r="27" spans="2:9" x14ac:dyDescent="0.35">
      <c r="B27" s="93"/>
      <c r="C27" s="93"/>
      <c r="D27" s="93"/>
      <c r="E27" s="93"/>
      <c r="F27" s="93"/>
      <c r="G27" s="93"/>
      <c r="H27" s="93"/>
      <c r="I27" s="93"/>
    </row>
    <row r="28" spans="2:9" x14ac:dyDescent="0.35">
      <c r="B28" s="93"/>
      <c r="C28" s="93"/>
      <c r="D28" s="93"/>
      <c r="E28" s="93"/>
      <c r="F28" s="93"/>
      <c r="G28" s="93"/>
      <c r="H28" s="93"/>
      <c r="I28" s="93"/>
    </row>
    <row r="29" spans="2:9" x14ac:dyDescent="0.35">
      <c r="B29" s="93"/>
      <c r="C29" s="93"/>
      <c r="D29" s="93"/>
      <c r="E29" s="93"/>
      <c r="F29" s="93"/>
      <c r="G29" s="93"/>
      <c r="H29" s="93"/>
      <c r="I29" s="93"/>
    </row>
    <row r="30" spans="2:9" x14ac:dyDescent="0.35">
      <c r="B30" s="93"/>
      <c r="C30" s="93"/>
      <c r="D30" s="93"/>
      <c r="E30" s="93"/>
      <c r="F30" s="93"/>
      <c r="G30" s="93"/>
      <c r="H30" s="93"/>
      <c r="I30" s="93"/>
    </row>
    <row r="31" spans="2:9" x14ac:dyDescent="0.35">
      <c r="B31" s="93"/>
      <c r="C31" s="93"/>
      <c r="D31" s="93"/>
      <c r="E31" s="93"/>
      <c r="F31" s="93"/>
      <c r="G31" s="93"/>
      <c r="H31" s="93"/>
      <c r="I31" s="93"/>
    </row>
    <row r="32" spans="2:9" x14ac:dyDescent="0.35">
      <c r="B32" s="93"/>
      <c r="C32" s="93"/>
      <c r="D32" s="93"/>
      <c r="E32" s="93"/>
      <c r="F32" s="93"/>
      <c r="G32" s="93"/>
      <c r="H32" s="93"/>
      <c r="I32" s="93"/>
    </row>
    <row r="33" spans="2:9" x14ac:dyDescent="0.35">
      <c r="B33" s="93"/>
      <c r="C33" s="93"/>
      <c r="D33" s="93"/>
      <c r="E33" s="93"/>
      <c r="F33" s="93"/>
      <c r="G33" s="93"/>
      <c r="H33" s="93"/>
      <c r="I33" s="93"/>
    </row>
    <row r="34" spans="2:9" x14ac:dyDescent="0.35">
      <c r="B34" s="93"/>
      <c r="C34" s="93"/>
      <c r="D34" s="93"/>
      <c r="E34" s="93"/>
      <c r="F34" s="93"/>
      <c r="G34" s="93"/>
      <c r="H34" s="93"/>
      <c r="I34" s="93"/>
    </row>
    <row r="35" spans="2:9" x14ac:dyDescent="0.35">
      <c r="B35" s="93"/>
      <c r="C35" s="93"/>
      <c r="D35" s="93"/>
      <c r="E35" s="93"/>
      <c r="F35" s="93"/>
      <c r="G35" s="93"/>
      <c r="H35" s="93"/>
      <c r="I35" s="93"/>
    </row>
    <row r="36" spans="2:9" x14ac:dyDescent="0.35">
      <c r="B36" s="93"/>
      <c r="C36" s="93"/>
      <c r="D36" s="93"/>
      <c r="E36" s="93"/>
      <c r="F36" s="93"/>
      <c r="G36" s="93"/>
      <c r="H36" s="93"/>
      <c r="I36" s="93"/>
    </row>
    <row r="37" spans="2:9" x14ac:dyDescent="0.35">
      <c r="B37" s="93"/>
      <c r="C37" s="93"/>
      <c r="D37" s="93"/>
      <c r="E37" s="93"/>
      <c r="F37" s="93"/>
      <c r="G37" s="93"/>
      <c r="H37" s="93"/>
      <c r="I37" s="93"/>
    </row>
    <row r="38" spans="2:9" x14ac:dyDescent="0.35">
      <c r="B38" s="93"/>
      <c r="C38" s="93"/>
      <c r="D38" s="93"/>
      <c r="E38" s="93"/>
      <c r="F38" s="93"/>
      <c r="G38" s="93"/>
      <c r="H38" s="93"/>
      <c r="I38" s="93"/>
    </row>
    <row r="39" spans="2:9" x14ac:dyDescent="0.35">
      <c r="B39" s="93"/>
      <c r="C39" s="93"/>
      <c r="D39" s="93"/>
      <c r="E39" s="93"/>
      <c r="F39" s="93"/>
      <c r="G39" s="93"/>
      <c r="H39" s="93"/>
      <c r="I39" s="93"/>
    </row>
    <row r="40" spans="2:9" x14ac:dyDescent="0.35">
      <c r="B40" s="93"/>
      <c r="C40" s="93"/>
      <c r="D40" s="93"/>
      <c r="E40" s="93"/>
      <c r="F40" s="93"/>
      <c r="G40" s="93"/>
      <c r="H40" s="93"/>
      <c r="I40" s="93"/>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topLeftCell="G1" workbookViewId="0">
      <selection activeCell="E14" sqref="E14"/>
    </sheetView>
  </sheetViews>
  <sheetFormatPr baseColWidth="10" defaultColWidth="11.453125" defaultRowHeight="14.5" x14ac:dyDescent="0.35"/>
  <cols>
    <col min="1" max="1" width="57.26953125" style="20" customWidth="1"/>
    <col min="2" max="2" width="35.54296875" style="20" bestFit="1" customWidth="1"/>
    <col min="3" max="3" width="38.26953125" style="20" customWidth="1"/>
    <col min="4" max="4" width="22.453125" style="24" bestFit="1" customWidth="1"/>
    <col min="5" max="8" width="18.54296875" style="24" bestFit="1" customWidth="1"/>
    <col min="9" max="12" width="13" style="24" bestFit="1" customWidth="1"/>
    <col min="13" max="16384" width="11.453125" style="20"/>
  </cols>
  <sheetData>
    <row r="2" spans="1:15" x14ac:dyDescent="0.35">
      <c r="B2" s="20">
        <v>0</v>
      </c>
      <c r="C2" s="20">
        <v>0</v>
      </c>
      <c r="D2" s="24" t="s">
        <v>161</v>
      </c>
      <c r="E2" s="62" t="s">
        <v>162</v>
      </c>
      <c r="F2" s="62" t="s">
        <v>163</v>
      </c>
      <c r="G2" s="62" t="s">
        <v>164</v>
      </c>
      <c r="H2" s="62" t="s">
        <v>165</v>
      </c>
      <c r="I2" s="62" t="s">
        <v>166</v>
      </c>
      <c r="J2" s="62" t="s">
        <v>167</v>
      </c>
      <c r="K2" s="62" t="s">
        <v>168</v>
      </c>
      <c r="L2" s="62" t="s">
        <v>169</v>
      </c>
      <c r="M2"/>
    </row>
    <row r="3" spans="1:15" x14ac:dyDescent="0.35">
      <c r="A3" s="20" t="str">
        <f>B3&amp;C3</f>
        <v>VOLUMEN (miles Consumiciones)Total Aperitivos</v>
      </c>
      <c r="B3" s="20" t="s">
        <v>44</v>
      </c>
      <c r="C3" s="20" t="s">
        <v>45</v>
      </c>
      <c r="D3" s="24">
        <v>132427</v>
      </c>
      <c r="E3" s="24">
        <v>166451.20000000001</v>
      </c>
      <c r="F3" s="24">
        <v>150404.79999999999</v>
      </c>
      <c r="G3" s="24">
        <v>135968.6</v>
      </c>
      <c r="H3" s="24">
        <v>141390.29999999999</v>
      </c>
      <c r="I3" s="24">
        <v>176707.3</v>
      </c>
      <c r="J3" s="24">
        <v>127141</v>
      </c>
      <c r="K3" s="24">
        <v>128559.8</v>
      </c>
      <c r="L3" s="24">
        <v>129336.8</v>
      </c>
      <c r="M3" s="24"/>
      <c r="N3" s="24"/>
      <c r="O3" s="24"/>
    </row>
    <row r="4" spans="1:15" x14ac:dyDescent="0.35">
      <c r="A4" s="20" t="str">
        <f>B3&amp;C4</f>
        <v>VOLUMEN (miles Consumiciones)Patatas Fritas + Otros Aperitivos Salados</v>
      </c>
      <c r="B4" s="20">
        <v>0</v>
      </c>
      <c r="C4" s="20" t="s">
        <v>49</v>
      </c>
      <c r="D4" s="24">
        <v>61612.82</v>
      </c>
      <c r="E4" s="24">
        <v>91161.74</v>
      </c>
      <c r="F4" s="24">
        <v>62229.15</v>
      </c>
      <c r="G4" s="24">
        <v>63786.36</v>
      </c>
      <c r="H4" s="24">
        <v>67492.38</v>
      </c>
      <c r="I4" s="24">
        <v>94408.22</v>
      </c>
      <c r="J4" s="24">
        <v>53796.65</v>
      </c>
      <c r="K4" s="24">
        <v>64104.84</v>
      </c>
      <c r="L4" s="24">
        <v>65512.24</v>
      </c>
      <c r="M4" s="24"/>
      <c r="N4" s="24"/>
      <c r="O4" s="24"/>
    </row>
    <row r="5" spans="1:15" x14ac:dyDescent="0.35">
      <c r="A5" s="20" t="str">
        <f>B3&amp;C5</f>
        <v>VOLUMEN (miles Consumiciones)Patatas Fritas</v>
      </c>
      <c r="B5" s="20">
        <v>0</v>
      </c>
      <c r="C5" s="20" t="s">
        <v>53</v>
      </c>
      <c r="D5" s="24">
        <v>31702.49</v>
      </c>
      <c r="E5" s="24">
        <v>52754.15</v>
      </c>
      <c r="F5" s="24">
        <v>31529.53</v>
      </c>
      <c r="G5" s="24">
        <v>32762.05</v>
      </c>
      <c r="H5" s="24">
        <v>33965.730000000003</v>
      </c>
      <c r="I5" s="24">
        <v>48911.4</v>
      </c>
      <c r="J5" s="24">
        <v>29933.360000000001</v>
      </c>
      <c r="K5" s="24">
        <v>29116.86</v>
      </c>
      <c r="L5" s="24">
        <v>31431.599999999999</v>
      </c>
      <c r="M5" s="24"/>
      <c r="N5" s="24"/>
      <c r="O5" s="24"/>
    </row>
    <row r="6" spans="1:15" x14ac:dyDescent="0.35">
      <c r="A6" s="20" t="str">
        <f>B3&amp;C6</f>
        <v>VOLUMEN (miles Consumiciones)Otros Snacks Salados</v>
      </c>
      <c r="B6" s="20">
        <v>0</v>
      </c>
      <c r="C6" s="20" t="s">
        <v>57</v>
      </c>
      <c r="D6" s="24">
        <v>29910.33</v>
      </c>
      <c r="E6" s="24">
        <v>38407.589999999997</v>
      </c>
      <c r="F6" s="24">
        <v>30699.62</v>
      </c>
      <c r="G6" s="24">
        <v>31024.3</v>
      </c>
      <c r="H6" s="24">
        <v>33526.65</v>
      </c>
      <c r="I6" s="24">
        <v>45496.82</v>
      </c>
      <c r="J6" s="24">
        <v>23863.29</v>
      </c>
      <c r="K6" s="24">
        <v>34987.980000000003</v>
      </c>
      <c r="L6" s="24">
        <v>34080.639999999999</v>
      </c>
      <c r="M6" s="24"/>
      <c r="N6" s="24"/>
      <c r="O6" s="24"/>
    </row>
    <row r="7" spans="1:15" x14ac:dyDescent="0.35">
      <c r="A7" s="20" t="str">
        <f>B3&amp;C7</f>
        <v>VOLUMEN (miles Consumiciones)Frutos Secos</v>
      </c>
      <c r="B7" s="20">
        <v>0</v>
      </c>
      <c r="C7" s="20" t="s">
        <v>60</v>
      </c>
      <c r="D7" s="24">
        <v>17181.43</v>
      </c>
      <c r="E7" s="24">
        <v>24031.69</v>
      </c>
      <c r="F7" s="24">
        <v>19960.3</v>
      </c>
      <c r="G7" s="24">
        <v>17006.439999999999</v>
      </c>
      <c r="H7" s="24">
        <v>16679.88</v>
      </c>
      <c r="I7" s="24">
        <v>21057.18</v>
      </c>
      <c r="J7" s="24">
        <v>19218.32</v>
      </c>
      <c r="K7" s="24">
        <v>18850.62</v>
      </c>
      <c r="L7" s="24">
        <v>16899.560000000001</v>
      </c>
      <c r="M7" s="24"/>
      <c r="N7" s="24"/>
      <c r="O7" s="24"/>
    </row>
    <row r="8" spans="1:15" x14ac:dyDescent="0.35">
      <c r="A8" s="20" t="str">
        <f>B3&amp;C8</f>
        <v>VOLUMEN (miles Consumiciones)Chocolatinas/Chocolate/Bombones</v>
      </c>
      <c r="B8" s="20">
        <v>0</v>
      </c>
      <c r="C8" s="20" t="s">
        <v>63</v>
      </c>
      <c r="D8" s="24">
        <v>22705.1</v>
      </c>
      <c r="E8" s="24">
        <v>17706.37</v>
      </c>
      <c r="F8" s="24">
        <v>36942.44</v>
      </c>
      <c r="G8" s="24">
        <v>21843.08</v>
      </c>
      <c r="H8" s="24">
        <v>26868.37</v>
      </c>
      <c r="I8" s="24">
        <v>18080.14</v>
      </c>
      <c r="J8" s="24">
        <v>24805.83</v>
      </c>
      <c r="K8" s="24">
        <v>20116.09</v>
      </c>
      <c r="L8" s="24">
        <v>22394.68</v>
      </c>
      <c r="M8" s="24"/>
      <c r="N8" s="24"/>
      <c r="O8" s="24"/>
    </row>
    <row r="9" spans="1:15" x14ac:dyDescent="0.35">
      <c r="A9" s="20" t="str">
        <f>B3&amp;C9</f>
        <v>VOLUMEN (miles Consumiciones)Chicles</v>
      </c>
      <c r="B9" s="20">
        <v>0</v>
      </c>
      <c r="C9" s="20" t="s">
        <v>66</v>
      </c>
      <c r="D9" s="24">
        <v>9326.3089999999993</v>
      </c>
      <c r="E9" s="24">
        <v>9947.2690000000002</v>
      </c>
      <c r="F9" s="24">
        <v>9185.7890000000007</v>
      </c>
      <c r="G9" s="24">
        <v>8957.9089999999997</v>
      </c>
      <c r="H9" s="24">
        <v>10430.15</v>
      </c>
      <c r="I9" s="24">
        <v>12779.87</v>
      </c>
      <c r="J9" s="24">
        <v>7977.39</v>
      </c>
      <c r="K9" s="24">
        <v>6637.7449999999999</v>
      </c>
      <c r="L9" s="24">
        <v>6520.89</v>
      </c>
      <c r="M9" s="24"/>
      <c r="N9" s="24"/>
      <c r="O9" s="24"/>
    </row>
    <row r="10" spans="1:15" x14ac:dyDescent="0.35">
      <c r="A10" s="20" t="str">
        <f>B3&amp;C10</f>
        <v>VOLUMEN (miles Consumiciones)Caramelos</v>
      </c>
      <c r="B10" s="20">
        <v>0</v>
      </c>
      <c r="C10" s="20" t="s">
        <v>69</v>
      </c>
      <c r="D10" s="24">
        <v>6126.268</v>
      </c>
      <c r="E10" s="24">
        <v>7601.3940000000002</v>
      </c>
      <c r="F10" s="24">
        <v>6143.3530000000001</v>
      </c>
      <c r="G10" s="24">
        <v>8949.9840000000004</v>
      </c>
      <c r="H10" s="24">
        <v>6087.6040000000003</v>
      </c>
      <c r="I10" s="24">
        <v>11196.9</v>
      </c>
      <c r="J10" s="24">
        <v>8892.1810000000005</v>
      </c>
      <c r="K10" s="24">
        <v>6327.47</v>
      </c>
      <c r="L10" s="24">
        <v>7407.6549999999997</v>
      </c>
      <c r="M10" s="24"/>
      <c r="N10" s="24"/>
      <c r="O10" s="24"/>
    </row>
    <row r="11" spans="1:15" x14ac:dyDescent="0.35">
      <c r="A11" s="20" t="str">
        <f>B3&amp;C11</f>
        <v>VOLUMEN (miles Consumiciones)Golosinas</v>
      </c>
      <c r="B11" s="20">
        <v>0</v>
      </c>
      <c r="C11" s="20" t="s">
        <v>71</v>
      </c>
      <c r="D11" s="24">
        <v>15475.09</v>
      </c>
      <c r="E11" s="24">
        <v>16002.72</v>
      </c>
      <c r="F11" s="24">
        <v>15943.76</v>
      </c>
      <c r="G11" s="24">
        <v>15424.81</v>
      </c>
      <c r="H11" s="24">
        <v>13831.92</v>
      </c>
      <c r="I11" s="24">
        <v>19185</v>
      </c>
      <c r="J11" s="24">
        <v>12450.67</v>
      </c>
      <c r="K11" s="24">
        <v>12522.99</v>
      </c>
      <c r="L11" s="24">
        <v>10601.81</v>
      </c>
      <c r="M11" s="24"/>
      <c r="N11" s="24"/>
      <c r="O11" s="24"/>
    </row>
    <row r="12" spans="1:15" x14ac:dyDescent="0.35">
      <c r="A12" s="20" t="str">
        <f>B12&amp;C12</f>
        <v>VOLUMEN (Miles kg ó litros)Total Aperitivos</v>
      </c>
      <c r="B12" s="20" t="s">
        <v>48</v>
      </c>
      <c r="C12" s="20" t="s">
        <v>45</v>
      </c>
      <c r="D12" s="24">
        <v>12775.980080450001</v>
      </c>
      <c r="E12" s="24">
        <v>17031.058088539998</v>
      </c>
      <c r="F12" s="24">
        <v>15897.286274225</v>
      </c>
      <c r="G12" s="24">
        <v>12835.142895659999</v>
      </c>
      <c r="H12" s="24">
        <v>13735.99096879</v>
      </c>
      <c r="I12" s="24">
        <v>17954.92259427</v>
      </c>
      <c r="J12" s="24">
        <v>13460.163352170001</v>
      </c>
      <c r="K12" s="24">
        <v>13071.12953332</v>
      </c>
      <c r="L12" s="24">
        <v>13381.062911839999</v>
      </c>
      <c r="M12" s="24"/>
      <c r="N12" s="24"/>
      <c r="O12" s="24"/>
    </row>
    <row r="13" spans="1:15" x14ac:dyDescent="0.35">
      <c r="A13" s="20" t="str">
        <f>B12&amp;C13</f>
        <v>VOLUMEN (Miles kg ó litros)Patatas Fritas + Otros Aperitivos Salados</v>
      </c>
      <c r="B13" s="20">
        <v>0</v>
      </c>
      <c r="C13" s="20" t="s">
        <v>49</v>
      </c>
      <c r="D13" s="24">
        <v>7191.2072230000003</v>
      </c>
      <c r="E13" s="24">
        <v>10381.381810000001</v>
      </c>
      <c r="F13" s="24">
        <v>7016.6133320000008</v>
      </c>
      <c r="G13" s="24">
        <v>7260.904982</v>
      </c>
      <c r="H13" s="24">
        <v>7646.8175590000001</v>
      </c>
      <c r="I13" s="24">
        <v>10722.181798</v>
      </c>
      <c r="J13" s="24">
        <v>6339.0822850000004</v>
      </c>
      <c r="K13" s="24">
        <v>7262.3564050000004</v>
      </c>
      <c r="L13" s="24">
        <v>7848.304529</v>
      </c>
      <c r="M13" s="24"/>
      <c r="N13" s="24"/>
      <c r="O13" s="24"/>
    </row>
    <row r="14" spans="1:15" x14ac:dyDescent="0.35">
      <c r="A14" s="20" t="str">
        <f>B12&amp;C14</f>
        <v>VOLUMEN (Miles kg ó litros)Patatas Fritas</v>
      </c>
      <c r="B14" s="20">
        <v>0</v>
      </c>
      <c r="C14" s="20" t="s">
        <v>53</v>
      </c>
      <c r="D14" s="24">
        <v>4449.5821999999998</v>
      </c>
      <c r="E14" s="24">
        <v>6754.7619000000004</v>
      </c>
      <c r="F14" s="24">
        <v>4087.0878600000001</v>
      </c>
      <c r="G14" s="24">
        <v>4121.9400099999993</v>
      </c>
      <c r="H14" s="24">
        <v>4217.6080199999997</v>
      </c>
      <c r="I14" s="24">
        <v>6249.2469499999997</v>
      </c>
      <c r="J14" s="24">
        <v>3961.61913</v>
      </c>
      <c r="K14" s="24">
        <v>4025.5672400000003</v>
      </c>
      <c r="L14" s="24">
        <v>4559.92094</v>
      </c>
      <c r="M14" s="24"/>
      <c r="N14" s="24"/>
      <c r="O14" s="24"/>
    </row>
    <row r="15" spans="1:15" x14ac:dyDescent="0.35">
      <c r="A15" s="20" t="str">
        <f>B12&amp;C15</f>
        <v>VOLUMEN (Miles kg ó litros)Otros Snacks Salados</v>
      </c>
      <c r="B15" s="20">
        <v>0</v>
      </c>
      <c r="C15" s="20" t="s">
        <v>57</v>
      </c>
      <c r="D15" s="24">
        <v>2741.6250230000001</v>
      </c>
      <c r="E15" s="24">
        <v>3626.6199100000003</v>
      </c>
      <c r="F15" s="24">
        <v>2929.5254720000003</v>
      </c>
      <c r="G15" s="24">
        <v>3138.9649720000002</v>
      </c>
      <c r="H15" s="24">
        <v>3429.2095389999999</v>
      </c>
      <c r="I15" s="24">
        <v>4472.9348479999999</v>
      </c>
      <c r="J15" s="24">
        <v>2377.4631549999999</v>
      </c>
      <c r="K15" s="24">
        <v>3236.7891650000001</v>
      </c>
      <c r="L15" s="24">
        <v>3288.383589</v>
      </c>
      <c r="M15" s="24"/>
      <c r="N15" s="24"/>
      <c r="O15" s="24"/>
    </row>
    <row r="16" spans="1:15" x14ac:dyDescent="0.35">
      <c r="A16" s="20" t="str">
        <f>B12&amp;C16</f>
        <v>VOLUMEN (Miles kg ó litros)Frutos Secos</v>
      </c>
      <c r="B16" s="20">
        <v>0</v>
      </c>
      <c r="C16" s="20" t="s">
        <v>60</v>
      </c>
      <c r="D16" s="24">
        <v>2757.0664320000001</v>
      </c>
      <c r="E16" s="24">
        <v>3670.2709289999998</v>
      </c>
      <c r="F16" s="24">
        <v>3059.156645</v>
      </c>
      <c r="G16" s="24">
        <v>2411.725105</v>
      </c>
      <c r="H16" s="24">
        <v>2640.5288229999996</v>
      </c>
      <c r="I16" s="24">
        <v>3248.1475230000001</v>
      </c>
      <c r="J16" s="24">
        <v>2862.641662</v>
      </c>
      <c r="K16" s="24">
        <v>3049.3482300000001</v>
      </c>
      <c r="L16" s="24">
        <v>2729.9996329999999</v>
      </c>
      <c r="M16" s="24"/>
      <c r="N16" s="24"/>
      <c r="O16" s="24"/>
    </row>
    <row r="17" spans="1:15" x14ac:dyDescent="0.35">
      <c r="A17" s="20" t="str">
        <f>B12&amp;C17</f>
        <v>VOLUMEN (Miles kg ó litros)Chocolatinas/Chocolate/Bombones</v>
      </c>
      <c r="B17" s="20">
        <v>0</v>
      </c>
      <c r="C17" s="20" t="s">
        <v>63</v>
      </c>
      <c r="D17" s="24">
        <v>1642.53532995</v>
      </c>
      <c r="E17" s="24">
        <v>1445.58371334</v>
      </c>
      <c r="F17" s="24">
        <v>4446.3487789249994</v>
      </c>
      <c r="G17" s="24">
        <v>1773.7631779599999</v>
      </c>
      <c r="H17" s="24">
        <v>1954.77152639</v>
      </c>
      <c r="I17" s="24">
        <v>1845.79372857</v>
      </c>
      <c r="J17" s="24">
        <v>2654.67350683</v>
      </c>
      <c r="K17" s="24">
        <v>1454.37032312</v>
      </c>
      <c r="L17" s="24">
        <v>1483.58719376</v>
      </c>
      <c r="M17" s="24"/>
      <c r="N17" s="24"/>
      <c r="O17" s="24"/>
    </row>
    <row r="18" spans="1:15" x14ac:dyDescent="0.35">
      <c r="A18" s="20" t="str">
        <f>B12&amp;C18</f>
        <v>VOLUMEN (Miles kg ó litros)Chicles</v>
      </c>
      <c r="B18" s="20">
        <v>0</v>
      </c>
      <c r="C18" s="20" t="s">
        <v>66</v>
      </c>
      <c r="D18" s="24">
        <v>317.82995899999997</v>
      </c>
      <c r="E18" s="24">
        <v>394.1969502</v>
      </c>
      <c r="F18" s="24">
        <v>311.13229639999997</v>
      </c>
      <c r="G18" s="24">
        <v>346.843999</v>
      </c>
      <c r="H18" s="24">
        <v>443.23545460000003</v>
      </c>
      <c r="I18" s="24">
        <v>484.36722019999996</v>
      </c>
      <c r="J18" s="24">
        <v>411.65199183999999</v>
      </c>
      <c r="K18" s="24">
        <v>260.26235000000003</v>
      </c>
      <c r="L18" s="24">
        <v>303.74068008</v>
      </c>
      <c r="M18" s="24"/>
      <c r="N18" s="24"/>
      <c r="O18" s="24"/>
    </row>
    <row r="19" spans="1:15" x14ac:dyDescent="0.35">
      <c r="A19" s="20" t="str">
        <f>B12&amp;C19</f>
        <v>VOLUMEN (Miles kg ó litros)Caramelos</v>
      </c>
      <c r="B19" s="20">
        <v>0</v>
      </c>
      <c r="C19" s="20" t="s">
        <v>69</v>
      </c>
      <c r="D19" s="24">
        <v>321.14398749999998</v>
      </c>
      <c r="E19" s="24">
        <v>319.55766299999999</v>
      </c>
      <c r="F19" s="24">
        <v>266.15276189999997</v>
      </c>
      <c r="G19" s="24">
        <v>345.10050569999999</v>
      </c>
      <c r="H19" s="24">
        <v>355.26447880000001</v>
      </c>
      <c r="I19" s="24">
        <v>640.54779450000001</v>
      </c>
      <c r="J19" s="24">
        <v>536.32184649999999</v>
      </c>
      <c r="K19" s="24">
        <v>358.02715820000003</v>
      </c>
      <c r="L19" s="24">
        <v>385.27140500000002</v>
      </c>
      <c r="M19" s="24"/>
      <c r="N19" s="24"/>
      <c r="O19" s="24"/>
    </row>
    <row r="20" spans="1:15" x14ac:dyDescent="0.35">
      <c r="A20" s="20" t="str">
        <f>B12&amp;C20</f>
        <v>VOLUMEN (Miles kg ó litros)Golosinas</v>
      </c>
      <c r="B20" s="20">
        <v>0</v>
      </c>
      <c r="C20" s="20" t="s">
        <v>71</v>
      </c>
      <c r="D20" s="24">
        <v>546.19714899999997</v>
      </c>
      <c r="E20" s="24">
        <v>820.06702300000006</v>
      </c>
      <c r="F20" s="24">
        <v>797.88245999999992</v>
      </c>
      <c r="G20" s="24">
        <v>696.80512600000009</v>
      </c>
      <c r="H20" s="24">
        <v>695.37312699999995</v>
      </c>
      <c r="I20" s="24">
        <v>1013.88453</v>
      </c>
      <c r="J20" s="24">
        <v>655.79206000000011</v>
      </c>
      <c r="K20" s="24">
        <v>686.76506700000004</v>
      </c>
      <c r="L20" s="24">
        <v>630.15947100000005</v>
      </c>
      <c r="M20" s="24"/>
      <c r="N20" s="24"/>
      <c r="O20" s="24"/>
    </row>
    <row r="21" spans="1:15" x14ac:dyDescent="0.35">
      <c r="A21" s="20" t="str">
        <f>B21&amp;C21</f>
        <v>VALOR (Miles Euros)Total Aperitivos</v>
      </c>
      <c r="B21" s="20" t="s">
        <v>52</v>
      </c>
      <c r="C21" s="20" t="s">
        <v>45</v>
      </c>
      <c r="D21" s="24">
        <v>110223.3</v>
      </c>
      <c r="E21" s="24">
        <v>150733.4</v>
      </c>
      <c r="F21" s="24">
        <v>129942.5</v>
      </c>
      <c r="G21" s="24">
        <v>116870.1</v>
      </c>
      <c r="H21" s="24">
        <v>116403.6</v>
      </c>
      <c r="I21" s="24">
        <v>157255.20000000001</v>
      </c>
      <c r="J21" s="24">
        <v>115721.2</v>
      </c>
      <c r="K21" s="24">
        <v>118328.4</v>
      </c>
      <c r="L21" s="24">
        <v>115915</v>
      </c>
      <c r="M21" s="24"/>
      <c r="N21" s="24"/>
      <c r="O21" s="24"/>
    </row>
    <row r="22" spans="1:15" x14ac:dyDescent="0.35">
      <c r="A22" s="20" t="str">
        <f>B21&amp;C22</f>
        <v>VALOR (Miles Euros)Patatas Fritas + Otros Aperitivos Salados</v>
      </c>
      <c r="B22" s="20">
        <v>0</v>
      </c>
      <c r="C22" s="20" t="s">
        <v>49</v>
      </c>
      <c r="D22" s="24">
        <v>57002.36</v>
      </c>
      <c r="E22" s="24">
        <v>86685.43</v>
      </c>
      <c r="F22" s="24">
        <v>56284.71</v>
      </c>
      <c r="G22" s="24">
        <v>59191.45</v>
      </c>
      <c r="H22" s="24">
        <v>61943.88</v>
      </c>
      <c r="I22" s="24">
        <v>87872.62</v>
      </c>
      <c r="J22" s="24">
        <v>50597.17</v>
      </c>
      <c r="K22" s="24">
        <v>60732.45</v>
      </c>
      <c r="L22" s="24">
        <v>64413.599999999999</v>
      </c>
      <c r="M22" s="24"/>
      <c r="N22" s="24"/>
      <c r="O22" s="24"/>
    </row>
    <row r="23" spans="1:15" x14ac:dyDescent="0.35">
      <c r="A23" s="20" t="str">
        <f>B21&amp;C23</f>
        <v>VALOR (Miles Euros)Patatas Fritas</v>
      </c>
      <c r="B23" s="20">
        <v>0</v>
      </c>
      <c r="C23" s="20" t="s">
        <v>53</v>
      </c>
      <c r="D23" s="24">
        <v>35298.959999999999</v>
      </c>
      <c r="E23" s="24">
        <v>58966.71</v>
      </c>
      <c r="F23" s="24">
        <v>34183.82</v>
      </c>
      <c r="G23" s="24">
        <v>35127.78</v>
      </c>
      <c r="H23" s="24">
        <v>36126.26</v>
      </c>
      <c r="I23" s="24">
        <v>53211.81</v>
      </c>
      <c r="J23" s="24">
        <v>32348.32</v>
      </c>
      <c r="K23" s="24">
        <v>32991.660000000003</v>
      </c>
      <c r="L23" s="24">
        <v>34830.76</v>
      </c>
      <c r="M23" s="24"/>
      <c r="N23" s="24"/>
      <c r="O23" s="24"/>
    </row>
    <row r="24" spans="1:15" x14ac:dyDescent="0.35">
      <c r="A24" s="20" t="str">
        <f>B21&amp;C24</f>
        <v>VALOR (Miles Euros)Otros Snacks Salados</v>
      </c>
      <c r="B24" s="20">
        <v>0</v>
      </c>
      <c r="C24" s="20" t="s">
        <v>57</v>
      </c>
      <c r="D24" s="24">
        <v>21703.4</v>
      </c>
      <c r="E24" s="24">
        <v>27718.720000000001</v>
      </c>
      <c r="F24" s="24">
        <v>22100.9</v>
      </c>
      <c r="G24" s="24">
        <v>24063.67</v>
      </c>
      <c r="H24" s="24">
        <v>25817.62</v>
      </c>
      <c r="I24" s="24">
        <v>34660.81</v>
      </c>
      <c r="J24" s="24">
        <v>18248.84</v>
      </c>
      <c r="K24" s="24">
        <v>27740.79</v>
      </c>
      <c r="L24" s="24">
        <v>29582.84</v>
      </c>
      <c r="M24" s="24"/>
      <c r="N24" s="24"/>
      <c r="O24" s="24"/>
    </row>
    <row r="25" spans="1:15" x14ac:dyDescent="0.35">
      <c r="A25" s="20" t="str">
        <f>B21&amp;C25</f>
        <v>VALOR (Miles Euros)Frutos Secos</v>
      </c>
      <c r="B25" s="20">
        <v>0</v>
      </c>
      <c r="C25" s="20" t="s">
        <v>60</v>
      </c>
      <c r="D25" s="24">
        <v>23866.61</v>
      </c>
      <c r="E25" s="24">
        <v>31027.55</v>
      </c>
      <c r="F25" s="24">
        <v>27602.1</v>
      </c>
      <c r="G25" s="24">
        <v>24908.09</v>
      </c>
      <c r="H25" s="24">
        <v>23524.43</v>
      </c>
      <c r="I25" s="24">
        <v>31158.54</v>
      </c>
      <c r="J25" s="24">
        <v>29198.7</v>
      </c>
      <c r="K25" s="24">
        <v>31257.98</v>
      </c>
      <c r="L25" s="24">
        <v>25750.61</v>
      </c>
      <c r="M25" s="24"/>
      <c r="N25" s="24"/>
      <c r="O25" s="24"/>
    </row>
    <row r="26" spans="1:15" x14ac:dyDescent="0.35">
      <c r="A26" s="20" t="str">
        <f>B21&amp;C26</f>
        <v>VALOR (Miles Euros)Chocolatinas/Chocolate/Bombones</v>
      </c>
      <c r="B26" s="20">
        <v>0</v>
      </c>
      <c r="C26" s="20" t="s">
        <v>63</v>
      </c>
      <c r="D26" s="24">
        <v>14580.98</v>
      </c>
      <c r="E26" s="24">
        <v>13905.46</v>
      </c>
      <c r="F26" s="24">
        <v>30009.89</v>
      </c>
      <c r="G26" s="24">
        <v>15224.09</v>
      </c>
      <c r="H26" s="24">
        <v>15112.76</v>
      </c>
      <c r="I26" s="24">
        <v>14459.58</v>
      </c>
      <c r="J26" s="24">
        <v>17967.61</v>
      </c>
      <c r="K26" s="24">
        <v>12332.31</v>
      </c>
      <c r="L26" s="24">
        <v>11913.64</v>
      </c>
      <c r="M26" s="24"/>
      <c r="N26" s="24"/>
      <c r="O26" s="24"/>
    </row>
    <row r="27" spans="1:15" x14ac:dyDescent="0.35">
      <c r="A27" s="20" t="str">
        <f>B21&amp;C27</f>
        <v>VALOR (Miles Euros)Chicles</v>
      </c>
      <c r="B27" s="20">
        <v>0</v>
      </c>
      <c r="C27" s="20" t="s">
        <v>66</v>
      </c>
      <c r="D27" s="24">
        <v>5153.2070000000003</v>
      </c>
      <c r="E27" s="24">
        <v>6694.982</v>
      </c>
      <c r="F27" s="24">
        <v>4707.585</v>
      </c>
      <c r="G27" s="24">
        <v>4937.9979999999996</v>
      </c>
      <c r="H27" s="24">
        <v>5265.4660000000003</v>
      </c>
      <c r="I27" s="24">
        <v>6485.8379999999997</v>
      </c>
      <c r="J27" s="24">
        <v>6182.4579999999996</v>
      </c>
      <c r="K27" s="24">
        <v>3889.056</v>
      </c>
      <c r="L27" s="24">
        <v>4434.8729999999996</v>
      </c>
      <c r="M27" s="24"/>
      <c r="N27" s="24"/>
      <c r="O27" s="24"/>
    </row>
    <row r="28" spans="1:15" x14ac:dyDescent="0.35">
      <c r="A28" s="20" t="str">
        <f>B21&amp;C28</f>
        <v>VALOR (Miles Euros)Caramelos</v>
      </c>
      <c r="B28" s="20">
        <v>0</v>
      </c>
      <c r="C28" s="20" t="s">
        <v>69</v>
      </c>
      <c r="D28" s="24">
        <v>5020.76</v>
      </c>
      <c r="E28" s="24">
        <v>7245.3130000000001</v>
      </c>
      <c r="F28" s="24">
        <v>5627.6469999999999</v>
      </c>
      <c r="G28" s="24">
        <v>6972.91</v>
      </c>
      <c r="H28" s="24">
        <v>6015.4520000000002</v>
      </c>
      <c r="I28" s="24">
        <v>9888.3960000000006</v>
      </c>
      <c r="J28" s="24">
        <v>7090.2879999999996</v>
      </c>
      <c r="K28" s="24">
        <v>5155.0069999999996</v>
      </c>
      <c r="L28" s="24">
        <v>5425.2349999999997</v>
      </c>
      <c r="M28" s="24"/>
      <c r="N28" s="24"/>
      <c r="O28" s="24"/>
    </row>
    <row r="29" spans="1:15" x14ac:dyDescent="0.35">
      <c r="A29" s="20" t="str">
        <f>B21&amp;C29</f>
        <v>VALOR (Miles Euros)Golosinas</v>
      </c>
      <c r="B29" s="20">
        <v>0</v>
      </c>
      <c r="C29" s="20" t="s">
        <v>71</v>
      </c>
      <c r="D29" s="24">
        <v>4599.3909999999996</v>
      </c>
      <c r="E29" s="24">
        <v>5174.634</v>
      </c>
      <c r="F29" s="24">
        <v>5710.5339999999997</v>
      </c>
      <c r="G29" s="24">
        <v>5635.5240000000003</v>
      </c>
      <c r="H29" s="24">
        <v>4541.6000000000004</v>
      </c>
      <c r="I29" s="24">
        <v>7390.2709999999997</v>
      </c>
      <c r="J29" s="24">
        <v>4684.9830000000002</v>
      </c>
      <c r="K29" s="24">
        <v>4961.5590000000002</v>
      </c>
      <c r="L29" s="24">
        <v>3977.0070000000001</v>
      </c>
      <c r="M29" s="24"/>
      <c r="N29" s="24"/>
      <c r="O29" s="24"/>
    </row>
    <row r="30" spans="1:15" x14ac:dyDescent="0.35">
      <c r="A30" s="20" t="str">
        <f>B30&amp;C30</f>
        <v>PENETRACION (%)Total Aperitivos</v>
      </c>
      <c r="B30" s="20" t="s">
        <v>56</v>
      </c>
      <c r="C30" s="20" t="s">
        <v>45</v>
      </c>
      <c r="D30" s="24">
        <v>32.090139999999998</v>
      </c>
      <c r="E30" s="24">
        <v>36.51397</v>
      </c>
      <c r="F30" s="24">
        <v>35.32385</v>
      </c>
      <c r="G30" s="24">
        <v>32.37762</v>
      </c>
      <c r="H30" s="24">
        <v>35.50562</v>
      </c>
      <c r="I30" s="24">
        <v>39.674639999999997</v>
      </c>
      <c r="J30" s="24">
        <v>34.132269999999998</v>
      </c>
      <c r="K30" s="24">
        <v>31.89827</v>
      </c>
      <c r="L30" s="24">
        <v>35.456209999999999</v>
      </c>
      <c r="M30" s="24"/>
      <c r="N30" s="24"/>
      <c r="O30" s="24"/>
    </row>
    <row r="31" spans="1:15" x14ac:dyDescent="0.35">
      <c r="A31" s="20" t="str">
        <f>B30&amp;C31</f>
        <v>PENETRACION (%)Patatas Fritas + Otros Aperitivos Salados</v>
      </c>
      <c r="B31" s="20">
        <v>0</v>
      </c>
      <c r="C31" s="20" t="s">
        <v>49</v>
      </c>
      <c r="D31" s="24">
        <v>25.018719999999998</v>
      </c>
      <c r="E31" s="24">
        <v>31.473289999999999</v>
      </c>
      <c r="F31" s="24">
        <v>27.328340000000001</v>
      </c>
      <c r="G31" s="24">
        <v>25.23366</v>
      </c>
      <c r="H31" s="24">
        <v>27.649069999999998</v>
      </c>
      <c r="I31" s="24">
        <v>34.472560000000001</v>
      </c>
      <c r="J31" s="24">
        <v>26.08192</v>
      </c>
      <c r="K31" s="24">
        <v>25.880590000000002</v>
      </c>
      <c r="L31" s="24">
        <v>27.85192</v>
      </c>
      <c r="M31" s="24"/>
      <c r="N31" s="24"/>
      <c r="O31" s="24"/>
    </row>
    <row r="32" spans="1:15" x14ac:dyDescent="0.35">
      <c r="A32" s="20" t="str">
        <f>B30&amp;C32</f>
        <v>PENETRACION (%)Patatas Fritas</v>
      </c>
      <c r="B32" s="20">
        <v>0</v>
      </c>
      <c r="C32" s="20" t="s">
        <v>53</v>
      </c>
      <c r="D32" s="24">
        <v>19.89959</v>
      </c>
      <c r="E32" s="24">
        <v>25.547879999999999</v>
      </c>
      <c r="F32" s="24">
        <v>20.796189999999999</v>
      </c>
      <c r="G32" s="24">
        <v>20.273790000000002</v>
      </c>
      <c r="H32" s="24">
        <v>21.991769999999999</v>
      </c>
      <c r="I32" s="24">
        <v>28.396560000000001</v>
      </c>
      <c r="J32" s="24">
        <v>19.5913</v>
      </c>
      <c r="K32" s="24">
        <v>18.119250000000001</v>
      </c>
      <c r="L32" s="24">
        <v>20.614049999999999</v>
      </c>
      <c r="M32" s="24"/>
      <c r="N32" s="24"/>
      <c r="O32" s="24"/>
    </row>
    <row r="33" spans="1:15" x14ac:dyDescent="0.35">
      <c r="A33" s="20" t="str">
        <f>B30&amp;C33</f>
        <v>PENETRACION (%)Otros Snacks Salados</v>
      </c>
      <c r="B33" s="20">
        <v>0</v>
      </c>
      <c r="C33" s="20" t="s">
        <v>57</v>
      </c>
      <c r="D33" s="24">
        <v>13.967320000000001</v>
      </c>
      <c r="E33" s="24">
        <v>17.02542</v>
      </c>
      <c r="F33" s="24">
        <v>15.15446</v>
      </c>
      <c r="G33" s="24">
        <v>13.85899</v>
      </c>
      <c r="H33" s="24">
        <v>14.69506</v>
      </c>
      <c r="I33" s="24">
        <v>19.627800000000001</v>
      </c>
      <c r="J33" s="24">
        <v>14.3925</v>
      </c>
      <c r="K33" s="24">
        <v>15.832459999999999</v>
      </c>
      <c r="L33" s="24">
        <v>15.171340000000001</v>
      </c>
      <c r="M33" s="24"/>
      <c r="N33" s="24"/>
      <c r="O33" s="24"/>
    </row>
    <row r="34" spans="1:15" x14ac:dyDescent="0.35">
      <c r="A34" s="20" t="str">
        <f>B30&amp;C34</f>
        <v>PENETRACION (%)Frutos Secos</v>
      </c>
      <c r="B34" s="20">
        <v>0</v>
      </c>
      <c r="C34" s="20" t="s">
        <v>60</v>
      </c>
      <c r="D34" s="24">
        <v>9.0523819999999997</v>
      </c>
      <c r="E34" s="24">
        <v>11.430350000000001</v>
      </c>
      <c r="F34" s="24">
        <v>10.45415</v>
      </c>
      <c r="G34" s="24">
        <v>8.8935379999999995</v>
      </c>
      <c r="H34" s="24">
        <v>9.5895709999999994</v>
      </c>
      <c r="I34" s="24">
        <v>11.574389999999999</v>
      </c>
      <c r="J34" s="24">
        <v>9.4174989999999994</v>
      </c>
      <c r="K34" s="24">
        <v>8.1598030000000001</v>
      </c>
      <c r="L34" s="24">
        <v>8.8692969999999995</v>
      </c>
      <c r="M34" s="24"/>
      <c r="N34" s="24"/>
      <c r="O34" s="24"/>
    </row>
    <row r="35" spans="1:15" x14ac:dyDescent="0.35">
      <c r="A35" s="20" t="str">
        <f>B30&amp;C35</f>
        <v>PENETRACION (%)Chocolatinas/Chocolate/Bombones</v>
      </c>
      <c r="B35" s="20">
        <v>0</v>
      </c>
      <c r="C35" s="20" t="s">
        <v>63</v>
      </c>
      <c r="D35" s="24">
        <v>9.4833890000000007</v>
      </c>
      <c r="E35" s="24">
        <v>8.0265730000000008</v>
      </c>
      <c r="F35" s="24">
        <v>12.170389999999999</v>
      </c>
      <c r="G35" s="24">
        <v>9.4299700000000009</v>
      </c>
      <c r="H35" s="24">
        <v>11.027950000000001</v>
      </c>
      <c r="I35" s="24">
        <v>8.3700410000000005</v>
      </c>
      <c r="J35" s="24">
        <v>10.14587</v>
      </c>
      <c r="K35" s="24">
        <v>8.0779630000000004</v>
      </c>
      <c r="L35" s="24">
        <v>9.6626829999999995</v>
      </c>
      <c r="M35" s="24"/>
      <c r="N35" s="24"/>
      <c r="O35" s="24"/>
    </row>
    <row r="36" spans="1:15" x14ac:dyDescent="0.35">
      <c r="A36" s="20" t="str">
        <f>B30&amp;C36</f>
        <v>PENETRACION (%)Chicles</v>
      </c>
      <c r="B36" s="20">
        <v>0</v>
      </c>
      <c r="C36" s="20" t="s">
        <v>66</v>
      </c>
      <c r="D36" s="24">
        <v>5.6343839999999998</v>
      </c>
      <c r="E36" s="24">
        <v>6.3588269999999998</v>
      </c>
      <c r="F36" s="24">
        <v>5.5662380000000002</v>
      </c>
      <c r="G36" s="24">
        <v>5.2940940000000003</v>
      </c>
      <c r="H36" s="24">
        <v>5.4606370000000002</v>
      </c>
      <c r="I36" s="24">
        <v>5.9001010000000003</v>
      </c>
      <c r="J36" s="24">
        <v>7.1096360000000001</v>
      </c>
      <c r="K36" s="24">
        <v>4.475422</v>
      </c>
      <c r="L36" s="24">
        <v>5.6520830000000002</v>
      </c>
      <c r="M36" s="24"/>
      <c r="N36" s="24"/>
      <c r="O36" s="24"/>
    </row>
    <row r="37" spans="1:15" x14ac:dyDescent="0.35">
      <c r="A37" s="20" t="str">
        <f>B30&amp;C37</f>
        <v>PENETRACION (%)Caramelos</v>
      </c>
      <c r="B37" s="20">
        <v>0</v>
      </c>
      <c r="C37" s="20" t="s">
        <v>69</v>
      </c>
      <c r="D37" s="24">
        <v>4.4813640000000001</v>
      </c>
      <c r="E37" s="24">
        <v>4.0332340000000002</v>
      </c>
      <c r="F37" s="24">
        <v>4.5005040000000003</v>
      </c>
      <c r="G37" s="24">
        <v>4.2147329999999998</v>
      </c>
      <c r="H37" s="24">
        <v>4.0712260000000002</v>
      </c>
      <c r="I37" s="24">
        <v>4.9722220000000004</v>
      </c>
      <c r="J37" s="24">
        <v>5.8915160000000002</v>
      </c>
      <c r="K37" s="24">
        <v>4.4330870000000004</v>
      </c>
      <c r="L37" s="24">
        <v>4.6434150000000001</v>
      </c>
      <c r="M37" s="24"/>
      <c r="N37" s="24"/>
      <c r="O37" s="24"/>
    </row>
    <row r="38" spans="1:15" x14ac:dyDescent="0.35">
      <c r="A38" s="20" t="str">
        <f>B30&amp;C38</f>
        <v>PENETRACION (%)Golosinas</v>
      </c>
      <c r="B38" s="20">
        <v>0</v>
      </c>
      <c r="C38" s="20" t="s">
        <v>71</v>
      </c>
      <c r="D38" s="24">
        <v>5.0978190000000003</v>
      </c>
      <c r="E38" s="24">
        <v>5.5243739999999999</v>
      </c>
      <c r="F38" s="24">
        <v>5.4966970000000002</v>
      </c>
      <c r="G38" s="24">
        <v>5.6955489999999998</v>
      </c>
      <c r="H38" s="24">
        <v>6.1469269999999998</v>
      </c>
      <c r="I38" s="24">
        <v>7.1298360000000001</v>
      </c>
      <c r="J38" s="24">
        <v>5.3971070000000001</v>
      </c>
      <c r="K38" s="24">
        <v>5.3040430000000001</v>
      </c>
      <c r="L38" s="24">
        <v>5.1047960000000003</v>
      </c>
      <c r="M38" s="24"/>
      <c r="N38" s="24"/>
      <c r="O38" s="24"/>
    </row>
    <row r="39" spans="1:15" x14ac:dyDescent="0.35">
      <c r="A39" s="20" t="str">
        <f>B39&amp;C39</f>
        <v>FRECUENCIA COMPRA (Actos)Total Aperitivos</v>
      </c>
      <c r="B39" s="20" t="s">
        <v>59</v>
      </c>
      <c r="C39" s="20" t="s">
        <v>45</v>
      </c>
      <c r="D39" s="24">
        <v>5.3446813835275853</v>
      </c>
      <c r="E39" s="24">
        <v>6.6726302276119434</v>
      </c>
      <c r="F39" s="24">
        <v>5.1937710049423398</v>
      </c>
      <c r="G39" s="24">
        <v>5.5873223676949459</v>
      </c>
      <c r="H39" s="24">
        <v>5.3574612167614619</v>
      </c>
      <c r="I39" s="24">
        <v>6.2296869313442844</v>
      </c>
      <c r="J39" s="24">
        <v>5.0925308978243846</v>
      </c>
      <c r="K39" s="24">
        <v>5.6438814097579959</v>
      </c>
      <c r="L39" s="24">
        <v>5.220299303576569</v>
      </c>
      <c r="M39" s="24"/>
      <c r="N39" s="24"/>
      <c r="O39" s="24"/>
    </row>
    <row r="40" spans="1:15" x14ac:dyDescent="0.35">
      <c r="A40" s="20" t="str">
        <f>B39&amp;C40</f>
        <v>FRECUENCIA COMPRA (Actos)Patatas Fritas + Otros Aperitivos Salados</v>
      </c>
      <c r="B40" s="20">
        <v>0</v>
      </c>
      <c r="C40" s="20" t="s">
        <v>49</v>
      </c>
      <c r="D40" s="24">
        <v>4.4496459664646819</v>
      </c>
      <c r="E40" s="24">
        <v>5.4016398822923595</v>
      </c>
      <c r="F40" s="24">
        <v>4.1675581934147408</v>
      </c>
      <c r="G40" s="24">
        <v>4.6743105687632847</v>
      </c>
      <c r="H40" s="24">
        <v>4.5409235580110732</v>
      </c>
      <c r="I40" s="24">
        <v>5.0514397153437605</v>
      </c>
      <c r="J40" s="24">
        <v>3.9555254653547576</v>
      </c>
      <c r="K40" s="24">
        <v>4.5466788503603706</v>
      </c>
      <c r="L40" s="24">
        <v>4.3844561678535232</v>
      </c>
      <c r="M40" s="24"/>
      <c r="N40" s="24"/>
      <c r="O40" s="24"/>
    </row>
    <row r="41" spans="1:15" x14ac:dyDescent="0.35">
      <c r="A41" s="20" t="str">
        <f>B39&amp;C41</f>
        <v>FRECUENCIA COMPRA (Actos)Patatas Fritas</v>
      </c>
      <c r="B41" s="20">
        <v>0</v>
      </c>
      <c r="C41" s="20" t="s">
        <v>53</v>
      </c>
      <c r="D41" s="24">
        <v>3.3328425219128777</v>
      </c>
      <c r="E41" s="24">
        <v>4.2938480031106332</v>
      </c>
      <c r="F41" s="24">
        <v>3.2574847383799228</v>
      </c>
      <c r="G41" s="24">
        <v>3.4137767523162088</v>
      </c>
      <c r="H41" s="24">
        <v>3.3528855905619679</v>
      </c>
      <c r="I41" s="24">
        <v>3.693030712582245</v>
      </c>
      <c r="J41" s="24">
        <v>3.2819193613636393</v>
      </c>
      <c r="K41" s="24">
        <v>3.3387732147056246</v>
      </c>
      <c r="L41" s="24">
        <v>3.2149216571273587</v>
      </c>
      <c r="M41" s="24"/>
      <c r="N41" s="24"/>
      <c r="O41" s="24"/>
    </row>
    <row r="42" spans="1:15" x14ac:dyDescent="0.35">
      <c r="A42" s="20" t="str">
        <f>B39&amp;C42</f>
        <v>FRECUENCIA COMPRA (Actos)Otros Snacks Salados</v>
      </c>
      <c r="B42" s="20">
        <v>0</v>
      </c>
      <c r="C42" s="20" t="s">
        <v>57</v>
      </c>
      <c r="D42" s="24">
        <v>3.7451278416843845</v>
      </c>
      <c r="E42" s="24">
        <v>4.0516229215082351</v>
      </c>
      <c r="F42" s="24">
        <v>3.4095580007388286</v>
      </c>
      <c r="G42" s="24">
        <v>3.8561354374549297</v>
      </c>
      <c r="H42" s="24">
        <v>4.0152105116545185</v>
      </c>
      <c r="I42" s="24">
        <v>4.0746327046469784</v>
      </c>
      <c r="J42" s="24">
        <v>3.1220800948257623</v>
      </c>
      <c r="K42" s="24">
        <v>3.9355858007840161</v>
      </c>
      <c r="L42" s="24">
        <v>4.0860862495365033</v>
      </c>
      <c r="M42" s="24"/>
      <c r="N42" s="24"/>
      <c r="O42" s="24"/>
    </row>
    <row r="43" spans="1:15" x14ac:dyDescent="0.35">
      <c r="A43" s="20" t="str">
        <f>B39&amp;C43</f>
        <v>FRECUENCIA COMPRA (Actos)Frutos Secos</v>
      </c>
      <c r="B43" s="20">
        <v>0</v>
      </c>
      <c r="C43" s="20" t="s">
        <v>60</v>
      </c>
      <c r="D43" s="24">
        <v>3.3528399068107362</v>
      </c>
      <c r="E43" s="24">
        <v>3.5349442589265396</v>
      </c>
      <c r="F43" s="24">
        <v>3.0636079638125921</v>
      </c>
      <c r="G43" s="24">
        <v>3.4442726885474677</v>
      </c>
      <c r="H43" s="24">
        <v>3.1832203390857492</v>
      </c>
      <c r="I43" s="24">
        <v>3.2398938435962652</v>
      </c>
      <c r="J43" s="24">
        <v>3.4672559781312673</v>
      </c>
      <c r="K43" s="24">
        <v>3.7643146435069585</v>
      </c>
      <c r="L43" s="24">
        <v>3.2728959635862855</v>
      </c>
      <c r="M43" s="24"/>
      <c r="N43" s="24"/>
      <c r="O43" s="24"/>
    </row>
    <row r="44" spans="1:15" x14ac:dyDescent="0.35">
      <c r="A44" s="20" t="str">
        <f>B39&amp;C44</f>
        <v>FRECUENCIA COMPRA (Actos)Chocolatinas/Chocolate/Bombones</v>
      </c>
      <c r="B44" s="20">
        <v>0</v>
      </c>
      <c r="C44" s="20" t="s">
        <v>63</v>
      </c>
      <c r="D44" s="24">
        <v>2.1727952896633087</v>
      </c>
      <c r="E44" s="24">
        <v>2.3592959331821666</v>
      </c>
      <c r="F44" s="24">
        <v>2.1243918679030336</v>
      </c>
      <c r="G44" s="24">
        <v>1.9962471894742615</v>
      </c>
      <c r="H44" s="24">
        <v>1.8828075706870475</v>
      </c>
      <c r="I44" s="24">
        <v>2.0993956938413532</v>
      </c>
      <c r="J44" s="24">
        <v>2.0769376807763753</v>
      </c>
      <c r="K44" s="24">
        <v>2.3651056199173754</v>
      </c>
      <c r="L44" s="24">
        <v>2.168991311402297</v>
      </c>
      <c r="M44" s="24"/>
      <c r="N44" s="24"/>
      <c r="O44" s="24"/>
    </row>
    <row r="45" spans="1:15" x14ac:dyDescent="0.35">
      <c r="A45" s="20" t="str">
        <f>B39&amp;C45</f>
        <v>FRECUENCIA COMPRA (Actos)Chicles</v>
      </c>
      <c r="B45" s="20">
        <v>0</v>
      </c>
      <c r="C45" s="20" t="s">
        <v>66</v>
      </c>
      <c r="D45" s="24">
        <v>2.0909593246037499</v>
      </c>
      <c r="E45" s="24">
        <v>2.5250372932853784</v>
      </c>
      <c r="F45" s="24">
        <v>2.3164126923887172</v>
      </c>
      <c r="G45" s="24">
        <v>2.4901865771362752</v>
      </c>
      <c r="H45" s="24">
        <v>2.1471338877518065</v>
      </c>
      <c r="I45" s="24">
        <v>2.5679067179429103</v>
      </c>
      <c r="J45" s="24">
        <v>1.8279510222495374</v>
      </c>
      <c r="K45" s="24">
        <v>2.1527848162088574</v>
      </c>
      <c r="L45" s="24">
        <v>2.0431736024520184</v>
      </c>
      <c r="M45" s="24"/>
      <c r="N45" s="24"/>
      <c r="O45" s="24"/>
    </row>
    <row r="46" spans="1:15" x14ac:dyDescent="0.35">
      <c r="A46" s="20" t="str">
        <f>B39&amp;C46</f>
        <v>FRECUENCIA COMPRA (Actos)Caramelos</v>
      </c>
      <c r="B46" s="20">
        <v>0</v>
      </c>
      <c r="C46" s="20" t="s">
        <v>69</v>
      </c>
      <c r="D46" s="24">
        <v>1.6852937853620908</v>
      </c>
      <c r="E46" s="24">
        <v>2.364382654415754</v>
      </c>
      <c r="F46" s="24">
        <v>1.8866576454318522</v>
      </c>
      <c r="G46" s="24">
        <v>2.2367900805664465</v>
      </c>
      <c r="H46" s="24">
        <v>2.0398001039014422</v>
      </c>
      <c r="I46" s="24">
        <v>2.2380265412059468</v>
      </c>
      <c r="J46" s="24">
        <v>1.7564466593552255</v>
      </c>
      <c r="K46" s="24">
        <v>2.0066353622963438</v>
      </c>
      <c r="L46" s="24">
        <v>1.9902005642548446</v>
      </c>
      <c r="M46" s="24"/>
      <c r="N46" s="24"/>
      <c r="O46" s="24"/>
    </row>
    <row r="47" spans="1:15" x14ac:dyDescent="0.35">
      <c r="A47" s="20" t="str">
        <f>B39&amp;C47</f>
        <v>FRECUENCIA COMPRA (Actos)Golosinas</v>
      </c>
      <c r="B47" s="20">
        <v>0</v>
      </c>
      <c r="C47" s="20" t="s">
        <v>71</v>
      </c>
      <c r="D47" s="24">
        <v>1.6374615510625292</v>
      </c>
      <c r="E47" s="24">
        <v>1.8157845947378013</v>
      </c>
      <c r="F47" s="24">
        <v>1.7689993594799613</v>
      </c>
      <c r="G47" s="24">
        <v>1.9040129440923961</v>
      </c>
      <c r="H47" s="24">
        <v>1.6672647096356443</v>
      </c>
      <c r="I47" s="24">
        <v>1.7714041109845207</v>
      </c>
      <c r="J47" s="24">
        <v>1.6077059971060927</v>
      </c>
      <c r="K47" s="24">
        <v>1.8600971960191797</v>
      </c>
      <c r="L47" s="24">
        <v>1.6489350408925649</v>
      </c>
      <c r="M47" s="24"/>
      <c r="N47" s="24"/>
      <c r="O47" s="24"/>
    </row>
    <row r="48" spans="1:15" x14ac:dyDescent="0.35">
      <c r="A48" s="20" t="str">
        <f>B48&amp;C48</f>
        <v>COMPRA MEDIA (Consumiciones)Total Aperitivos</v>
      </c>
      <c r="B48" s="20" t="s">
        <v>62</v>
      </c>
      <c r="C48" s="20" t="s">
        <v>45</v>
      </c>
      <c r="D48" s="24">
        <v>12.007576650569154</v>
      </c>
      <c r="E48" s="24">
        <v>13.264111295012588</v>
      </c>
      <c r="F48" s="24">
        <v>12.389192751235584</v>
      </c>
      <c r="G48" s="24">
        <v>12.200500515500458</v>
      </c>
      <c r="H48" s="24">
        <v>11.569331150229152</v>
      </c>
      <c r="I48" s="24">
        <v>12.93979764369209</v>
      </c>
      <c r="J48" s="24">
        <v>10.821984270198495</v>
      </c>
      <c r="K48" s="24">
        <v>11.555905916658201</v>
      </c>
      <c r="L48" s="24">
        <v>10.459031347141041</v>
      </c>
      <c r="M48" s="24"/>
      <c r="N48" s="24"/>
      <c r="O48" s="24"/>
    </row>
    <row r="49" spans="1:15" x14ac:dyDescent="0.35">
      <c r="A49" s="20" t="str">
        <f>B48&amp;C49</f>
        <v>COMPRA MEDIA (Consumiciones)Patatas Fritas + Otros Aperitivos Salados</v>
      </c>
      <c r="B49" s="20">
        <v>0</v>
      </c>
      <c r="C49" s="20" t="s">
        <v>49</v>
      </c>
      <c r="D49" s="24">
        <v>7.1656662020032247</v>
      </c>
      <c r="E49" s="24">
        <v>8.4279244089887531</v>
      </c>
      <c r="F49" s="24">
        <v>6.6256709874482116</v>
      </c>
      <c r="G49" s="24">
        <v>7.3439810056474393</v>
      </c>
      <c r="H49" s="24">
        <v>7.0918524854232849</v>
      </c>
      <c r="I49" s="24">
        <v>7.9565042973181157</v>
      </c>
      <c r="J49" s="24">
        <v>5.9924185615250298</v>
      </c>
      <c r="K49" s="24">
        <v>7.1020283900152785</v>
      </c>
      <c r="L49" s="24">
        <v>6.7441762307983888</v>
      </c>
      <c r="M49" s="24"/>
      <c r="N49" s="24"/>
      <c r="O49" s="24"/>
    </row>
    <row r="50" spans="1:15" x14ac:dyDescent="0.35">
      <c r="A50" s="20" t="str">
        <f>B48&amp;C50</f>
        <v>COMPRA MEDIA (Consumiciones)Patatas Fritas</v>
      </c>
      <c r="B50" s="20">
        <v>0</v>
      </c>
      <c r="C50" s="20" t="s">
        <v>53</v>
      </c>
      <c r="D50" s="24">
        <v>4.6355345031411685</v>
      </c>
      <c r="E50" s="24">
        <v>6.008304360968296</v>
      </c>
      <c r="F50" s="24">
        <v>4.4114662334513337</v>
      </c>
      <c r="G50" s="24">
        <v>4.6948327541825607</v>
      </c>
      <c r="H50" s="24">
        <v>4.4871063033604424</v>
      </c>
      <c r="I50" s="24">
        <v>5.0041486898631806</v>
      </c>
      <c r="J50" s="24">
        <v>4.4389331859094741</v>
      </c>
      <c r="K50" s="24">
        <v>4.6075515659927291</v>
      </c>
      <c r="L50" s="24">
        <v>4.3718452476163314</v>
      </c>
      <c r="M50" s="24"/>
      <c r="N50" s="24"/>
      <c r="O50" s="24"/>
    </row>
    <row r="51" spans="1:15" x14ac:dyDescent="0.35">
      <c r="A51" s="20" t="str">
        <f>B48&amp;C51</f>
        <v>COMPRA MEDIA (Consumiciones)Otros Snacks Salados</v>
      </c>
      <c r="B51" s="20">
        <v>0</v>
      </c>
      <c r="C51" s="20" t="s">
        <v>57</v>
      </c>
      <c r="D51" s="24">
        <v>6.231014988019334</v>
      </c>
      <c r="E51" s="24">
        <v>6.5640108982064982</v>
      </c>
      <c r="F51" s="24">
        <v>5.8944281412314785</v>
      </c>
      <c r="G51" s="24">
        <v>6.5036098207248152</v>
      </c>
      <c r="H51" s="24">
        <v>6.6283339472025062</v>
      </c>
      <c r="I51" s="24">
        <v>6.7343444042345553</v>
      </c>
      <c r="J51" s="24">
        <v>4.8170441718167893</v>
      </c>
      <c r="K51" s="24">
        <v>6.3363061422073068</v>
      </c>
      <c r="L51" s="24">
        <v>6.4408846373800914</v>
      </c>
      <c r="M51" s="24"/>
      <c r="N51" s="24"/>
      <c r="O51" s="24"/>
    </row>
    <row r="52" spans="1:15" x14ac:dyDescent="0.35">
      <c r="A52" s="20" t="str">
        <f>B48&amp;C52</f>
        <v>COMPRA MEDIA (Consumiciones)Frutos Secos</v>
      </c>
      <c r="B52" s="20">
        <v>0</v>
      </c>
      <c r="C52" s="20" t="s">
        <v>60</v>
      </c>
      <c r="D52" s="24">
        <v>5.5226435253519019</v>
      </c>
      <c r="E52" s="24">
        <v>6.1175147174049505</v>
      </c>
      <c r="F52" s="24">
        <v>5.5555586481157588</v>
      </c>
      <c r="G52" s="24">
        <v>5.5554960289978537</v>
      </c>
      <c r="H52" s="24">
        <v>5.0533483521057896</v>
      </c>
      <c r="I52" s="24">
        <v>5.2855256350947668</v>
      </c>
      <c r="J52" s="24">
        <v>5.9287933480650912</v>
      </c>
      <c r="K52" s="24">
        <v>6.6238700260237486</v>
      </c>
      <c r="L52" s="24">
        <v>5.4632080534309191</v>
      </c>
      <c r="M52" s="24"/>
      <c r="N52" s="24"/>
      <c r="O52" s="24"/>
    </row>
    <row r="53" spans="1:15" x14ac:dyDescent="0.35">
      <c r="A53" s="20" t="str">
        <f>B48&amp;C53</f>
        <v>COMPRA MEDIA (Consumiciones)Chocolatinas/Chocolate/Bombones</v>
      </c>
      <c r="B53" s="20">
        <v>0</v>
      </c>
      <c r="C53" s="20" t="s">
        <v>63</v>
      </c>
      <c r="D53" s="24">
        <v>6.9664321009813701</v>
      </c>
      <c r="E53" s="24">
        <v>6.4187352390481207</v>
      </c>
      <c r="F53" s="24">
        <v>8.8322309712541109</v>
      </c>
      <c r="G53" s="24">
        <v>6.729573970819211</v>
      </c>
      <c r="H53" s="24">
        <v>7.0783521270987713</v>
      </c>
      <c r="I53" s="24">
        <v>6.2756691276262675</v>
      </c>
      <c r="J53" s="24">
        <v>7.1031510247466594</v>
      </c>
      <c r="K53" s="24">
        <v>7.1401534579506265</v>
      </c>
      <c r="L53" s="24">
        <v>6.6452090162487254</v>
      </c>
      <c r="M53" s="24"/>
      <c r="N53" s="24"/>
      <c r="O53" s="24"/>
    </row>
    <row r="54" spans="1:15" x14ac:dyDescent="0.35">
      <c r="A54" s="20" t="str">
        <f>B48&amp;C54</f>
        <v>COMPRA MEDIA (Consumiciones)Chicles</v>
      </c>
      <c r="B54" s="20">
        <v>0</v>
      </c>
      <c r="C54" s="20" t="s">
        <v>66</v>
      </c>
      <c r="D54" s="24">
        <v>4.8163033127384569</v>
      </c>
      <c r="E54" s="24">
        <v>4.5517342521666713</v>
      </c>
      <c r="F54" s="24">
        <v>4.8017991739628405</v>
      </c>
      <c r="G54" s="24">
        <v>4.9158534316660347</v>
      </c>
      <c r="H54" s="24">
        <v>5.5492302216414737</v>
      </c>
      <c r="I54" s="24">
        <v>6.2929294918826297</v>
      </c>
      <c r="J54" s="24">
        <v>3.2598669800649898</v>
      </c>
      <c r="K54" s="24">
        <v>4.2525794826619681</v>
      </c>
      <c r="L54" s="24">
        <v>3.3079571891071464</v>
      </c>
      <c r="M54" s="24"/>
      <c r="N54" s="24"/>
      <c r="O54" s="24"/>
    </row>
    <row r="55" spans="1:15" x14ac:dyDescent="0.35">
      <c r="A55" s="20" t="str">
        <f>B48&amp;C55</f>
        <v>COMPRA MEDIA (Consumiciones)Caramelos</v>
      </c>
      <c r="B55" s="20">
        <v>0</v>
      </c>
      <c r="C55" s="20" t="s">
        <v>69</v>
      </c>
      <c r="D55" s="24">
        <v>3.9777396570956629</v>
      </c>
      <c r="E55" s="24">
        <v>5.4839048053282244</v>
      </c>
      <c r="F55" s="24">
        <v>3.971855945577774</v>
      </c>
      <c r="G55" s="24">
        <v>6.1693053418697374</v>
      </c>
      <c r="H55" s="24">
        <v>4.3441678179555394</v>
      </c>
      <c r="I55" s="24">
        <v>6.5423394871722955</v>
      </c>
      <c r="J55" s="24">
        <v>4.3849813992204636</v>
      </c>
      <c r="K55" s="24">
        <v>4.0925095885803735</v>
      </c>
      <c r="L55" s="24">
        <v>4.5740919467409622</v>
      </c>
      <c r="M55" s="24"/>
      <c r="N55" s="24"/>
      <c r="O55" s="24"/>
    </row>
    <row r="56" spans="1:15" x14ac:dyDescent="0.35">
      <c r="A56" s="20" t="str">
        <f>B48&amp;C56</f>
        <v>COMPRA MEDIA (Consumiciones)Golosinas</v>
      </c>
      <c r="B56" s="20">
        <v>0</v>
      </c>
      <c r="C56" s="20" t="s">
        <v>71</v>
      </c>
      <c r="D56" s="24">
        <v>8.8328189685039771</v>
      </c>
      <c r="E56" s="24">
        <v>8.4287037066298396</v>
      </c>
      <c r="F56" s="24">
        <v>8.4399155148775336</v>
      </c>
      <c r="G56" s="24">
        <v>7.8680708476860444</v>
      </c>
      <c r="H56" s="24">
        <v>6.5374730006286068</v>
      </c>
      <c r="I56" s="24">
        <v>7.8175043641111142</v>
      </c>
      <c r="J56" s="24">
        <v>6.7022106953990326</v>
      </c>
      <c r="K56" s="24">
        <v>6.7696594895857549</v>
      </c>
      <c r="L56" s="24">
        <v>5.9547449248678808</v>
      </c>
      <c r="M56" s="24"/>
      <c r="N56" s="24"/>
      <c r="O56" s="24"/>
    </row>
    <row r="57" spans="1:15" x14ac:dyDescent="0.35">
      <c r="A57" s="20" t="str">
        <f>B57&amp;C57</f>
        <v>CONSUMO MEDIO (kg ó litros por consumidor)Total Aperitivos</v>
      </c>
      <c r="B57" s="20" t="s">
        <v>65</v>
      </c>
      <c r="C57" s="20" t="s">
        <v>45</v>
      </c>
      <c r="D57" s="24">
        <v>1.1584386877460644</v>
      </c>
      <c r="E57" s="24">
        <v>1.3571656434932211</v>
      </c>
      <c r="F57" s="24">
        <v>1.3094963982063426</v>
      </c>
      <c r="G57" s="24">
        <v>1.1517009626856631</v>
      </c>
      <c r="H57" s="24">
        <v>1.1239542471759978</v>
      </c>
      <c r="I57" s="24">
        <v>1.3147904193998143</v>
      </c>
      <c r="J57" s="24">
        <v>1.1457018276675974</v>
      </c>
      <c r="K57" s="24">
        <v>1.1749298234090155</v>
      </c>
      <c r="L57" s="24">
        <v>1.0820814837927095</v>
      </c>
      <c r="M57" s="24"/>
      <c r="N57" s="24"/>
      <c r="O57" s="24"/>
    </row>
    <row r="58" spans="1:15" x14ac:dyDescent="0.35">
      <c r="A58" s="20" t="str">
        <f>B57&amp;C58</f>
        <v>CONSUMO MEDIO (kg ó litros por consumidor)Patatas Fritas + Otros Aperitivos Salados</v>
      </c>
      <c r="B58" s="20">
        <v>0</v>
      </c>
      <c r="C58" s="20" t="s">
        <v>49</v>
      </c>
      <c r="D58" s="24">
        <v>0.83634851560848156</v>
      </c>
      <c r="E58" s="24">
        <v>0.95976120196401293</v>
      </c>
      <c r="F58" s="24">
        <v>0.74707386142948651</v>
      </c>
      <c r="G58" s="24">
        <v>0.83597728842998509</v>
      </c>
      <c r="H58" s="24">
        <v>0.80349962634852357</v>
      </c>
      <c r="I58" s="24">
        <v>0.90364044097445195</v>
      </c>
      <c r="J58" s="24">
        <v>0.70611152084132567</v>
      </c>
      <c r="K58" s="24">
        <v>0.80457983151848289</v>
      </c>
      <c r="L58" s="24">
        <v>0.80794594806328013</v>
      </c>
      <c r="M58" s="24"/>
      <c r="N58" s="24"/>
      <c r="O58" s="24"/>
    </row>
    <row r="59" spans="1:15" x14ac:dyDescent="0.35">
      <c r="A59" s="20" t="str">
        <f>B57&amp;C59</f>
        <v>CONSUMO MEDIO (kg ó litros por consumidor)Patatas Fritas</v>
      </c>
      <c r="B59" s="20">
        <v>0</v>
      </c>
      <c r="C59" s="20" t="s">
        <v>53</v>
      </c>
      <c r="D59" s="24">
        <v>0.65061740616155972</v>
      </c>
      <c r="E59" s="24">
        <v>0.76931701830230415</v>
      </c>
      <c r="F59" s="24">
        <v>0.57184645909846643</v>
      </c>
      <c r="G59" s="24">
        <v>0.59067790232062978</v>
      </c>
      <c r="H59" s="24">
        <v>0.55717499761216827</v>
      </c>
      <c r="I59" s="24">
        <v>0.63936343955548136</v>
      </c>
      <c r="J59" s="24">
        <v>0.5874837514428991</v>
      </c>
      <c r="K59" s="24">
        <v>0.63701953578342685</v>
      </c>
      <c r="L59" s="24">
        <v>0.63424288585516475</v>
      </c>
      <c r="M59" s="24"/>
      <c r="N59" s="24"/>
      <c r="O59" s="24"/>
    </row>
    <row r="60" spans="1:15" x14ac:dyDescent="0.35">
      <c r="A60" s="20" t="str">
        <f>B57&amp;C60</f>
        <v>CONSUMO MEDIO (kg ó litros por consumidor)Otros Snacks Salados</v>
      </c>
      <c r="B60" s="20">
        <v>0</v>
      </c>
      <c r="C60" s="20" t="s">
        <v>57</v>
      </c>
      <c r="D60" s="24">
        <v>0.57114403651988632</v>
      </c>
      <c r="E60" s="24">
        <v>0.6198038620203109</v>
      </c>
      <c r="F60" s="24">
        <v>0.56247853825588823</v>
      </c>
      <c r="G60" s="24">
        <v>0.65801979154438284</v>
      </c>
      <c r="H60" s="24">
        <v>0.6779665131894882</v>
      </c>
      <c r="I60" s="24">
        <v>0.66207448705501926</v>
      </c>
      <c r="J60" s="24">
        <v>0.479914757541894</v>
      </c>
      <c r="K60" s="24">
        <v>0.58618094177542002</v>
      </c>
      <c r="L60" s="24">
        <v>0.62147011735116797</v>
      </c>
      <c r="M60" s="24"/>
      <c r="N60" s="24"/>
      <c r="O60" s="24"/>
    </row>
    <row r="61" spans="1:15" x14ac:dyDescent="0.35">
      <c r="A61" s="20" t="str">
        <f>B57&amp;C61</f>
        <v>CONSUMO MEDIO (kg ó litros por consumidor)Frutos Secos</v>
      </c>
      <c r="B61" s="20">
        <v>0</v>
      </c>
      <c r="C61" s="20" t="s">
        <v>60</v>
      </c>
      <c r="D61" s="24">
        <v>0.88620650781977239</v>
      </c>
      <c r="E61" s="24">
        <v>0.93430534535944165</v>
      </c>
      <c r="F61" s="24">
        <v>0.85145634860550901</v>
      </c>
      <c r="G61" s="24">
        <v>0.787838562559944</v>
      </c>
      <c r="H61" s="24">
        <v>0.79997649721669983</v>
      </c>
      <c r="I61" s="24">
        <v>0.81531178435982732</v>
      </c>
      <c r="J61" s="24">
        <v>0.88311625800588178</v>
      </c>
      <c r="K61" s="24">
        <v>1.0715024937962558</v>
      </c>
      <c r="L61" s="24">
        <v>0.88254108277783871</v>
      </c>
      <c r="M61" s="24"/>
      <c r="N61" s="24"/>
      <c r="O61" s="24"/>
    </row>
    <row r="62" spans="1:15" x14ac:dyDescent="0.35">
      <c r="A62" s="20" t="str">
        <f>B57&amp;C62</f>
        <v>CONSUMO MEDIO (kg ó litros por consumidor)Chocolatinas/Chocolate/Bombones</v>
      </c>
      <c r="B62" s="20">
        <v>0</v>
      </c>
      <c r="C62" s="20" t="s">
        <v>63</v>
      </c>
      <c r="D62" s="24">
        <v>0.50396654714402089</v>
      </c>
      <c r="E62" s="24">
        <v>0.52403847439139106</v>
      </c>
      <c r="F62" s="24">
        <v>1.0630369676236673</v>
      </c>
      <c r="G62" s="24">
        <v>0.54647378084030174</v>
      </c>
      <c r="H62" s="24">
        <v>0.51497583187274731</v>
      </c>
      <c r="I62" s="24">
        <v>0.64068036632199354</v>
      </c>
      <c r="J62" s="24">
        <v>0.76016593036424585</v>
      </c>
      <c r="K62" s="24">
        <v>0.51622493694182303</v>
      </c>
      <c r="L62" s="24">
        <v>0.44022718772338326</v>
      </c>
      <c r="M62" s="24"/>
      <c r="N62" s="24"/>
      <c r="O62" s="24"/>
    </row>
    <row r="63" spans="1:15" x14ac:dyDescent="0.35">
      <c r="A63" s="20" t="str">
        <f>B57&amp;C63</f>
        <v>CONSUMO MEDIO (kg ó litros por consumidor)Chicles</v>
      </c>
      <c r="B63" s="20">
        <v>0</v>
      </c>
      <c r="C63" s="20" t="s">
        <v>66</v>
      </c>
      <c r="D63" s="24">
        <v>0.16413411612452772</v>
      </c>
      <c r="E63" s="24">
        <v>0.18037913323998572</v>
      </c>
      <c r="F63" s="24">
        <v>0.16264196835423517</v>
      </c>
      <c r="G63" s="24">
        <v>0.19033842191709255</v>
      </c>
      <c r="H63" s="24">
        <v>0.23581785304806907</v>
      </c>
      <c r="I63" s="24">
        <v>0.23850702432010557</v>
      </c>
      <c r="J63" s="24">
        <v>0.16821676456550308</v>
      </c>
      <c r="K63" s="24">
        <v>0.16674131496756628</v>
      </c>
      <c r="L63" s="24">
        <v>0.15408344049584177</v>
      </c>
      <c r="M63" s="24"/>
      <c r="N63" s="24"/>
      <c r="O63" s="24"/>
    </row>
    <row r="64" spans="1:15" x14ac:dyDescent="0.35">
      <c r="A64" s="20" t="str">
        <f>B57&amp;C64</f>
        <v>CONSUMO MEDIO (kg ó litros por consumidor)Caramelos</v>
      </c>
      <c r="B64" s="20">
        <v>0</v>
      </c>
      <c r="C64" s="20" t="s">
        <v>69</v>
      </c>
      <c r="D64" s="24">
        <v>0.20851637158488395</v>
      </c>
      <c r="E64" s="24">
        <v>0.23053979358327659</v>
      </c>
      <c r="F64" s="24">
        <v>0.17207548219750038</v>
      </c>
      <c r="G64" s="24">
        <v>0.23788091613314141</v>
      </c>
      <c r="H64" s="24">
        <v>0.25351986030394025</v>
      </c>
      <c r="I64" s="24">
        <v>0.37427155099880105</v>
      </c>
      <c r="J64" s="24">
        <v>0.26447519690591909</v>
      </c>
      <c r="K64" s="24">
        <v>0.23156642037112499</v>
      </c>
      <c r="L64" s="24">
        <v>0.23789807043120606</v>
      </c>
      <c r="M64" s="24"/>
      <c r="N64" s="24"/>
      <c r="O64" s="24"/>
    </row>
    <row r="65" spans="1:15" x14ac:dyDescent="0.35">
      <c r="A65" s="20" t="str">
        <f>B57&amp;C65</f>
        <v>CONSUMO MEDIO (kg ó litros por consumidor)Golosinas</v>
      </c>
      <c r="B65" s="20">
        <v>0</v>
      </c>
      <c r="C65" s="20" t="s">
        <v>71</v>
      </c>
      <c r="D65" s="24">
        <v>0.31175654152770632</v>
      </c>
      <c r="E65" s="24">
        <v>0.43193294367738727</v>
      </c>
      <c r="F65" s="24">
        <v>0.42236339189768618</v>
      </c>
      <c r="G65" s="24">
        <v>0.35543466003139107</v>
      </c>
      <c r="H65" s="24">
        <v>0.32865885886595547</v>
      </c>
      <c r="I65" s="24">
        <v>0.41313769809641626</v>
      </c>
      <c r="J65" s="24">
        <v>0.35301365777823718</v>
      </c>
      <c r="K65" s="24">
        <v>0.3712504484098883</v>
      </c>
      <c r="L65" s="24">
        <v>0.35394323344737161</v>
      </c>
      <c r="M65" s="24"/>
      <c r="N65" s="24"/>
      <c r="O65" s="24"/>
    </row>
    <row r="66" spans="1:15" x14ac:dyDescent="0.35">
      <c r="A66" s="20" t="str">
        <f>B66&amp;C66</f>
        <v>VOLUMEN POR ACTO (consumiciones)Total Aperitivos</v>
      </c>
      <c r="B66" s="20" t="s">
        <v>68</v>
      </c>
      <c r="C66" s="20" t="s">
        <v>45</v>
      </c>
      <c r="D66" s="24">
        <v>2.2466403119139611</v>
      </c>
      <c r="E66" s="24">
        <v>1.9878385048409402</v>
      </c>
      <c r="F66" s="24">
        <v>2.3853944926424662</v>
      </c>
      <c r="G66" s="24">
        <v>2.1836041868716776</v>
      </c>
      <c r="H66" s="24">
        <v>2.1594801496710994</v>
      </c>
      <c r="I66" s="24">
        <v>2.0771184469297004</v>
      </c>
      <c r="J66" s="24">
        <v>2.1250699283575933</v>
      </c>
      <c r="K66" s="24">
        <v>2.0475104059909199</v>
      </c>
      <c r="L66" s="24">
        <v>2.0035309737844482</v>
      </c>
      <c r="M66" s="24"/>
      <c r="N66" s="24"/>
      <c r="O66" s="24"/>
    </row>
    <row r="67" spans="1:15" x14ac:dyDescent="0.35">
      <c r="A67" s="20" t="str">
        <f>B66&amp;C67</f>
        <v>VOLUMEN POR ACTO (consumiciones)Patatas Fritas + Otros Aperitivos Salados</v>
      </c>
      <c r="B67" s="20">
        <v>0</v>
      </c>
      <c r="C67" s="20" t="s">
        <v>49</v>
      </c>
      <c r="D67" s="24">
        <v>1.6103901874459612</v>
      </c>
      <c r="E67" s="24">
        <v>1.5602529218241947</v>
      </c>
      <c r="F67" s="24">
        <v>1.5898208687085869</v>
      </c>
      <c r="G67" s="24">
        <v>1.5711367264992169</v>
      </c>
      <c r="H67" s="24">
        <v>1.5617643404086547</v>
      </c>
      <c r="I67" s="24">
        <v>1.575096357806709</v>
      </c>
      <c r="J67" s="24">
        <v>1.5149488011165138</v>
      </c>
      <c r="K67" s="24">
        <v>1.5620255187921115</v>
      </c>
      <c r="L67" s="24">
        <v>1.5382013122279889</v>
      </c>
      <c r="M67" s="24"/>
      <c r="N67" s="24"/>
      <c r="O67" s="24"/>
    </row>
    <row r="68" spans="1:15" x14ac:dyDescent="0.35">
      <c r="A68" s="20" t="str">
        <f>B66&amp;C68</f>
        <v>VOLUMEN POR ACTO (consumiciones)Patatas Fritas</v>
      </c>
      <c r="B68" s="20">
        <v>0</v>
      </c>
      <c r="C68" s="20" t="s">
        <v>53</v>
      </c>
      <c r="D68" s="24">
        <v>1.3908651466918436</v>
      </c>
      <c r="E68" s="24">
        <v>1.3992820324836004</v>
      </c>
      <c r="F68" s="24">
        <v>1.3542553803783381</v>
      </c>
      <c r="G68" s="24">
        <v>1.3752606262249487</v>
      </c>
      <c r="H68" s="24">
        <v>1.3382819610639833</v>
      </c>
      <c r="I68" s="24">
        <v>1.3550249319113228</v>
      </c>
      <c r="J68" s="24">
        <v>1.3525418199382859</v>
      </c>
      <c r="K68" s="24">
        <v>1.3800133371439458</v>
      </c>
      <c r="L68" s="24">
        <v>1.3598605856923813</v>
      </c>
      <c r="M68" s="24"/>
      <c r="N68" s="24"/>
      <c r="O68" s="24"/>
    </row>
    <row r="69" spans="1:15" x14ac:dyDescent="0.35">
      <c r="A69" s="20" t="str">
        <f>B66&amp;C69</f>
        <v>VOLUMEN POR ACTO (consumiciones)Otros Snacks Salados</v>
      </c>
      <c r="B69" s="20">
        <v>0</v>
      </c>
      <c r="C69" s="20" t="s">
        <v>57</v>
      </c>
      <c r="D69" s="24">
        <v>1.6637656313534315</v>
      </c>
      <c r="E69" s="24">
        <v>1.6200942252945432</v>
      </c>
      <c r="F69" s="24">
        <v>1.7287953863680263</v>
      </c>
      <c r="G69" s="24">
        <v>1.6865615656428377</v>
      </c>
      <c r="H69" s="24">
        <v>1.6508060854999149</v>
      </c>
      <c r="I69" s="24">
        <v>1.652748822379565</v>
      </c>
      <c r="J69" s="24">
        <v>1.5428957699708277</v>
      </c>
      <c r="K69" s="24">
        <v>1.6100033039414459</v>
      </c>
      <c r="L69" s="24">
        <v>1.576296789650659</v>
      </c>
      <c r="M69" s="24"/>
      <c r="N69" s="24"/>
      <c r="O69" s="24"/>
    </row>
    <row r="70" spans="1:15" x14ac:dyDescent="0.35">
      <c r="A70" s="20" t="str">
        <f>B66&amp;C70</f>
        <v>VOLUMEN POR ACTO (consumiciones)Frutos Secos</v>
      </c>
      <c r="B70" s="20">
        <v>0</v>
      </c>
      <c r="C70" s="20" t="s">
        <v>60</v>
      </c>
      <c r="D70" s="24">
        <v>1.6471539586884452</v>
      </c>
      <c r="E70" s="24">
        <v>1.7305830783489251</v>
      </c>
      <c r="F70" s="24">
        <v>1.8134039060278422</v>
      </c>
      <c r="G70" s="24">
        <v>1.612966373850248</v>
      </c>
      <c r="H70" s="24">
        <v>1.5874956219829754</v>
      </c>
      <c r="I70" s="24">
        <v>1.6313885238992463</v>
      </c>
      <c r="J70" s="24">
        <v>1.7099381717009854</v>
      </c>
      <c r="K70" s="24">
        <v>1.7596483432778973</v>
      </c>
      <c r="L70" s="24">
        <v>1.6692275325013974</v>
      </c>
      <c r="M70" s="24"/>
      <c r="N70" s="24"/>
      <c r="O70" s="24"/>
    </row>
    <row r="71" spans="1:15" x14ac:dyDescent="0.35">
      <c r="A71" s="20" t="str">
        <f>B66&amp;C71</f>
        <v>VOLUMEN POR ACTO (consumiciones)Chocolatinas/Chocolate/Bombones</v>
      </c>
      <c r="B71" s="20">
        <v>0</v>
      </c>
      <c r="C71" s="20" t="s">
        <v>63</v>
      </c>
      <c r="D71" s="24">
        <v>3.2062072916500441</v>
      </c>
      <c r="E71" s="24">
        <v>2.7206147176249615</v>
      </c>
      <c r="F71" s="24">
        <v>4.1575337887036445</v>
      </c>
      <c r="G71" s="24">
        <v>3.3711125587565811</v>
      </c>
      <c r="H71" s="24">
        <v>3.7594665739079427</v>
      </c>
      <c r="I71" s="24">
        <v>2.9892740782674512</v>
      </c>
      <c r="J71" s="24">
        <v>3.4200116308215116</v>
      </c>
      <c r="K71" s="24">
        <v>3.0189575458368183</v>
      </c>
      <c r="L71" s="24">
        <v>3.0637324277488518</v>
      </c>
      <c r="M71" s="24"/>
      <c r="N71" s="24"/>
      <c r="O71" s="24"/>
    </row>
    <row r="72" spans="1:15" x14ac:dyDescent="0.35">
      <c r="A72" s="20" t="str">
        <f>B66&amp;C72</f>
        <v>VOLUMEN POR ACTO (consumiciones)Chicles</v>
      </c>
      <c r="B72" s="20">
        <v>0</v>
      </c>
      <c r="C72" s="20" t="s">
        <v>66</v>
      </c>
      <c r="D72" s="24">
        <v>2.3033940718340742</v>
      </c>
      <c r="E72" s="24">
        <v>1.8026404062509174</v>
      </c>
      <c r="F72" s="24">
        <v>2.0729463233130354</v>
      </c>
      <c r="G72" s="24">
        <v>1.974090406237466</v>
      </c>
      <c r="H72" s="24">
        <v>2.584482622763637</v>
      </c>
      <c r="I72" s="24">
        <v>2.4506067326790388</v>
      </c>
      <c r="J72" s="24">
        <v>1.7833448163470424</v>
      </c>
      <c r="K72" s="24">
        <v>1.9753853012355109</v>
      </c>
      <c r="L72" s="24">
        <v>1.6190289386752343</v>
      </c>
      <c r="M72" s="24"/>
      <c r="N72" s="24"/>
      <c r="O72" s="24"/>
    </row>
    <row r="73" spans="1:15" x14ac:dyDescent="0.35">
      <c r="A73" s="20" t="str">
        <f>B66&amp;C73</f>
        <v>VOLUMEN POR ACTO (consumiciones)Caramelos</v>
      </c>
      <c r="B73" s="20">
        <v>0</v>
      </c>
      <c r="C73" s="20" t="s">
        <v>69</v>
      </c>
      <c r="D73" s="24">
        <v>2.3602648343244397</v>
      </c>
      <c r="E73" s="24">
        <v>2.3193812537435119</v>
      </c>
      <c r="F73" s="24">
        <v>2.1052340657536859</v>
      </c>
      <c r="G73" s="24">
        <v>2.7581065364468254</v>
      </c>
      <c r="H73" s="24">
        <v>2.1297027143231473</v>
      </c>
      <c r="I73" s="24">
        <v>2.9232626900157297</v>
      </c>
      <c r="J73" s="24">
        <v>2.4965070108249958</v>
      </c>
      <c r="K73" s="24">
        <v>2.0394884220006007</v>
      </c>
      <c r="L73" s="24">
        <v>2.298307029399099</v>
      </c>
      <c r="M73" s="24"/>
      <c r="N73" s="24"/>
      <c r="O73" s="24"/>
    </row>
    <row r="74" spans="1:15" x14ac:dyDescent="0.35">
      <c r="A74" s="20" t="str">
        <f>B66&amp;C74</f>
        <v>VOLUMEN POR ACTO (consumiciones)Golosinas</v>
      </c>
      <c r="B74" s="20">
        <v>0</v>
      </c>
      <c r="C74" s="20" t="s">
        <v>71</v>
      </c>
      <c r="D74" s="24">
        <v>5.3942145772964665</v>
      </c>
      <c r="E74" s="24">
        <v>4.6419072675561175</v>
      </c>
      <c r="F74" s="24">
        <v>4.771011063202784</v>
      </c>
      <c r="G74" s="24">
        <v>4.1323620577782325</v>
      </c>
      <c r="H74" s="24">
        <v>3.9210768169244541</v>
      </c>
      <c r="I74" s="24">
        <v>4.4131682407388446</v>
      </c>
      <c r="J74" s="24">
        <v>4.1688036913858406</v>
      </c>
      <c r="K74" s="24">
        <v>3.6394116952993634</v>
      </c>
      <c r="L74" s="24">
        <v>3.6112671373910463</v>
      </c>
      <c r="M74" s="24"/>
      <c r="N74" s="24"/>
      <c r="O74" s="24"/>
    </row>
    <row r="75" spans="1:15" x14ac:dyDescent="0.35">
      <c r="A75" s="20" t="str">
        <f>B75&amp;C75</f>
        <v>CONSUMO PER CAPITA (kg ó litros por individuo)Total Aperitivos</v>
      </c>
      <c r="B75" s="20" t="s">
        <v>54</v>
      </c>
      <c r="C75" s="20" t="s">
        <v>45</v>
      </c>
      <c r="D75" s="24">
        <v>0.37174459671187493</v>
      </c>
      <c r="E75" s="24">
        <v>0.49555505591542176</v>
      </c>
      <c r="F75" s="24">
        <v>0.46256454345781117</v>
      </c>
      <c r="G75" s="24">
        <v>0.37289336123470579</v>
      </c>
      <c r="H75" s="24">
        <v>0.39906692397617044</v>
      </c>
      <c r="I75" s="24">
        <v>0.52163836565136656</v>
      </c>
      <c r="J75" s="24">
        <v>0.39105404121443904</v>
      </c>
      <c r="K75" s="24">
        <v>0.37478228738153097</v>
      </c>
      <c r="L75" s="24">
        <v>0.38366508326465903</v>
      </c>
      <c r="M75" s="24"/>
      <c r="N75" s="24"/>
      <c r="O75" s="24"/>
    </row>
    <row r="76" spans="1:15" x14ac:dyDescent="0.35">
      <c r="A76" s="20" t="str">
        <f>B75&amp;C76</f>
        <v>CONSUMO PER CAPITA (kg ó litros por individuo)Patatas Fritas + Otros Aperitivos Salados</v>
      </c>
      <c r="B76" s="20">
        <v>0</v>
      </c>
      <c r="C76" s="20" t="s">
        <v>49</v>
      </c>
      <c r="D76" s="24">
        <v>0.20924369334424228</v>
      </c>
      <c r="E76" s="24">
        <v>0.30206842640161946</v>
      </c>
      <c r="F76" s="24">
        <v>0.20416288490257892</v>
      </c>
      <c r="G76" s="24">
        <v>0.21094766663964182</v>
      </c>
      <c r="H76" s="24">
        <v>0.2221601741388417</v>
      </c>
      <c r="I76" s="24">
        <v>0.31150799319918254</v>
      </c>
      <c r="J76" s="24">
        <v>0.18416744197661788</v>
      </c>
      <c r="K76" s="24">
        <v>0.20823000741798939</v>
      </c>
      <c r="L76" s="24">
        <v>0.22502845909782629</v>
      </c>
      <c r="M76" s="24"/>
      <c r="N76" s="24"/>
      <c r="O76" s="24"/>
    </row>
    <row r="77" spans="1:15" x14ac:dyDescent="0.35">
      <c r="A77" s="20" t="str">
        <f>B75&amp;C77</f>
        <v>CONSUMO PER CAPITA (kg ó litros por individuo)Patatas Fritas</v>
      </c>
      <c r="B77" s="20">
        <v>0</v>
      </c>
      <c r="C77" s="20" t="s">
        <v>53</v>
      </c>
      <c r="D77" s="24">
        <v>0.12947019629478512</v>
      </c>
      <c r="E77" s="24">
        <v>0.1965441886554507</v>
      </c>
      <c r="F77" s="24">
        <v>0.11892227614238937</v>
      </c>
      <c r="G77" s="24">
        <v>0.1197527974928896</v>
      </c>
      <c r="H77" s="24">
        <v>0.12253264397237351</v>
      </c>
      <c r="I77" s="24">
        <v>0.18155722273143604</v>
      </c>
      <c r="J77" s="24">
        <v>0.1150957041964327</v>
      </c>
      <c r="K77" s="24">
        <v>0.11542316223743858</v>
      </c>
      <c r="L77" s="24">
        <v>0.13074314561162656</v>
      </c>
      <c r="M77" s="24"/>
      <c r="N77" s="24"/>
      <c r="O77" s="24"/>
    </row>
    <row r="78" spans="1:15" x14ac:dyDescent="0.35">
      <c r="A78" s="20" t="str">
        <f>B75&amp;C78</f>
        <v>CONSUMO PER CAPITA (kg ó litros por individuo)Otros Snacks Salados</v>
      </c>
      <c r="B78" s="20">
        <v>0</v>
      </c>
      <c r="C78" s="20" t="s">
        <v>57</v>
      </c>
      <c r="D78" s="24">
        <v>7.9773515241649398E-2</v>
      </c>
      <c r="E78" s="24">
        <v>0.10552421068517842</v>
      </c>
      <c r="F78" s="24">
        <v>8.5240585088573281E-2</v>
      </c>
      <c r="G78" s="24">
        <v>9.1194897108156883E-2</v>
      </c>
      <c r="H78" s="24">
        <v>9.9627585893103221E-2</v>
      </c>
      <c r="I78" s="24">
        <v>0.12995065617018509</v>
      </c>
      <c r="J78" s="24">
        <v>6.9071731479217108E-2</v>
      </c>
      <c r="K78" s="24">
        <v>9.2806863134216655E-2</v>
      </c>
      <c r="L78" s="24">
        <v>9.4285344501744681E-2</v>
      </c>
      <c r="M78" s="24"/>
      <c r="N78" s="24"/>
      <c r="O78" s="24"/>
    </row>
    <row r="79" spans="1:15" x14ac:dyDescent="0.35">
      <c r="A79" s="20" t="str">
        <f>B75&amp;C79</f>
        <v>CONSUMO PER CAPITA (kg ó litros por individuo)Frutos Secos</v>
      </c>
      <c r="B79" s="20">
        <v>0</v>
      </c>
      <c r="C79" s="20" t="s">
        <v>60</v>
      </c>
      <c r="D79" s="24">
        <v>8.022279839670568E-2</v>
      </c>
      <c r="E79" s="24">
        <v>0.10679437104329295</v>
      </c>
      <c r="F79" s="24">
        <v>8.9012523867742832E-2</v>
      </c>
      <c r="G79" s="24">
        <v>7.0066721939922375E-2</v>
      </c>
      <c r="H79" s="24">
        <v>7.671431418390845E-2</v>
      </c>
      <c r="I79" s="24">
        <v>9.4367365637765405E-2</v>
      </c>
      <c r="J79" s="24">
        <v>8.3167464766541327E-2</v>
      </c>
      <c r="K79" s="24">
        <v>8.7432492633861686E-2</v>
      </c>
      <c r="L79" s="24">
        <v>7.8275189778582374E-2</v>
      </c>
      <c r="M79" s="24"/>
      <c r="N79" s="24"/>
      <c r="O79" s="24"/>
    </row>
    <row r="80" spans="1:15" x14ac:dyDescent="0.35">
      <c r="A80" s="20" t="str">
        <f>B75&amp;C80</f>
        <v>CONSUMO PER CAPITA (kg ó litros por individuo)Chocolatinas/Chocolate/Bombones</v>
      </c>
      <c r="B80" s="20">
        <v>0</v>
      </c>
      <c r="C80" s="20" t="s">
        <v>63</v>
      </c>
      <c r="D80" s="24">
        <v>4.7793108095535893E-2</v>
      </c>
      <c r="E80" s="24">
        <v>4.2062330695111318E-2</v>
      </c>
      <c r="F80" s="24">
        <v>0.12937574480397407</v>
      </c>
      <c r="G80" s="24">
        <v>5.1532313591106209E-2</v>
      </c>
      <c r="H80" s="24">
        <v>5.6791277251010637E-2</v>
      </c>
      <c r="I80" s="24">
        <v>5.3625209340101058E-2</v>
      </c>
      <c r="J80" s="24">
        <v>7.7125447079046922E-2</v>
      </c>
      <c r="K80" s="24">
        <v>4.17004594029338E-2</v>
      </c>
      <c r="L80" s="24">
        <v>4.2537757629525434E-2</v>
      </c>
      <c r="M80" s="24"/>
      <c r="N80" s="24"/>
      <c r="O80" s="24"/>
    </row>
    <row r="81" spans="1:15" x14ac:dyDescent="0.35">
      <c r="A81" s="20" t="str">
        <f>B75&amp;C81</f>
        <v>CONSUMO PER CAPITA (kg ó litros por individuo)Chicles</v>
      </c>
      <c r="B81" s="20">
        <v>0</v>
      </c>
      <c r="C81" s="20" t="s">
        <v>66</v>
      </c>
      <c r="D81" s="24">
        <v>9.24794637746181E-3</v>
      </c>
      <c r="E81" s="24">
        <v>1.1469997026830187E-2</v>
      </c>
      <c r="F81" s="24">
        <v>9.053039046481413E-3</v>
      </c>
      <c r="G81" s="24">
        <v>1.0076694974407482E-2</v>
      </c>
      <c r="H81" s="24">
        <v>1.2877156936148488E-2</v>
      </c>
      <c r="I81" s="24">
        <v>1.4072155326980794E-2</v>
      </c>
      <c r="J81" s="24">
        <v>1.195959965158425E-2</v>
      </c>
      <c r="K81" s="24">
        <v>7.4623774931477545E-3</v>
      </c>
      <c r="L81" s="24">
        <v>8.7089239460805875E-3</v>
      </c>
      <c r="M81" s="24"/>
      <c r="N81" s="24"/>
      <c r="O81" s="24"/>
    </row>
    <row r="82" spans="1:15" x14ac:dyDescent="0.35">
      <c r="A82" s="20" t="str">
        <f>B75&amp;C82</f>
        <v>CONSUMO PER CAPITA (kg ó litros por individuo)Caramelos</v>
      </c>
      <c r="B82" s="20">
        <v>0</v>
      </c>
      <c r="C82" s="20" t="s">
        <v>69</v>
      </c>
      <c r="D82" s="24">
        <v>9.3443776103112192E-3</v>
      </c>
      <c r="E82" s="24">
        <v>9.2982093383305302E-3</v>
      </c>
      <c r="F82" s="24">
        <v>7.7442639593177922E-3</v>
      </c>
      <c r="G82" s="24">
        <v>1.0026045472965837E-2</v>
      </c>
      <c r="H82" s="24">
        <v>1.0321366467857696E-2</v>
      </c>
      <c r="I82" s="24">
        <v>1.8609612398503606E-2</v>
      </c>
      <c r="J82" s="24">
        <v>1.5581598541743728E-2</v>
      </c>
      <c r="K82" s="24">
        <v>1.0265540877837693E-2</v>
      </c>
      <c r="L82" s="24">
        <v>1.1046594687113187E-2</v>
      </c>
      <c r="M82" s="24"/>
      <c r="N82" s="24"/>
      <c r="O82" s="24"/>
    </row>
    <row r="83" spans="1:15" x14ac:dyDescent="0.35">
      <c r="A83" s="20" t="str">
        <f>B75&amp;C83</f>
        <v>CONSUMO PER CAPITA (kg ó litros por individuo)Golosinas</v>
      </c>
      <c r="B83" s="20">
        <v>0</v>
      </c>
      <c r="C83" s="20" t="s">
        <v>71</v>
      </c>
      <c r="D83" s="24">
        <v>1.5892784207742306E-2</v>
      </c>
      <c r="E83" s="24">
        <v>2.3861591237948222E-2</v>
      </c>
      <c r="F83" s="24">
        <v>2.3216035891538356E-2</v>
      </c>
      <c r="G83" s="24">
        <v>2.0243955225071292E-2</v>
      </c>
      <c r="H83" s="24">
        <v>2.0202420133523313E-2</v>
      </c>
      <c r="I83" s="24">
        <v>2.9456040328449611E-2</v>
      </c>
      <c r="J83" s="24">
        <v>1.9052524834905282E-2</v>
      </c>
      <c r="K83" s="24">
        <v>1.9691283421353289E-2</v>
      </c>
      <c r="L83" s="24">
        <v>1.8068080023292087E-2</v>
      </c>
      <c r="M83" s="24"/>
      <c r="N83" s="24"/>
      <c r="O83" s="24"/>
    </row>
    <row r="84" spans="1:15" x14ac:dyDescent="0.35">
      <c r="A84" s="20" t="str">
        <f>B84&amp;C84</f>
        <v>GASTO PER CAPITA (€ por individuo)Total Aperitivos</v>
      </c>
      <c r="B84" s="20" t="s">
        <v>73</v>
      </c>
      <c r="C84" s="20" t="s">
        <v>45</v>
      </c>
      <c r="D84" s="24">
        <v>3.2071837893245032</v>
      </c>
      <c r="E84" s="24">
        <v>4.3859106155937644</v>
      </c>
      <c r="F84" s="24">
        <v>3.7809467698723229</v>
      </c>
      <c r="G84" s="24">
        <v>3.3953719698416531</v>
      </c>
      <c r="H84" s="24">
        <v>3.3818329305326107</v>
      </c>
      <c r="I84" s="24">
        <v>4.5686827713953679</v>
      </c>
      <c r="J84" s="24">
        <v>3.3620129065438702</v>
      </c>
      <c r="K84" s="24">
        <v>3.3927739986930372</v>
      </c>
      <c r="L84" s="24">
        <v>3.3235430114652704</v>
      </c>
      <c r="M84" s="24"/>
      <c r="N84" s="24"/>
      <c r="O84" s="24"/>
    </row>
    <row r="85" spans="1:15" x14ac:dyDescent="0.35">
      <c r="A85" s="20" t="str">
        <f>B84&amp;C85</f>
        <v>GASTO PER CAPITA (€ por individuo)Patatas Fritas + Otros Aperitivos Salados</v>
      </c>
      <c r="B85" s="20">
        <v>0</v>
      </c>
      <c r="C85" s="20" t="s">
        <v>49</v>
      </c>
      <c r="D85" s="24">
        <v>1.6586066797783476</v>
      </c>
      <c r="E85" s="24">
        <v>2.5222973117918426</v>
      </c>
      <c r="F85" s="24">
        <v>1.6377201116524389</v>
      </c>
      <c r="G85" s="24">
        <v>1.7196614324896045</v>
      </c>
      <c r="H85" s="24">
        <v>1.7996327310619329</v>
      </c>
      <c r="I85" s="24">
        <v>2.5529340976535413</v>
      </c>
      <c r="J85" s="24">
        <v>1.4699842897142752</v>
      </c>
      <c r="K85" s="24">
        <v>1.7413519536587199</v>
      </c>
      <c r="L85" s="24">
        <v>1.8468821003803004</v>
      </c>
      <c r="M85" s="24"/>
      <c r="N85" s="24"/>
      <c r="O85" s="24"/>
    </row>
    <row r="86" spans="1:15" x14ac:dyDescent="0.35">
      <c r="A86" s="20" t="str">
        <f>B84&amp;C86</f>
        <v>GASTO PER CAPITA (€ por individuo)Patatas Fritas</v>
      </c>
      <c r="B86" s="20">
        <v>0</v>
      </c>
      <c r="C86" s="20" t="s">
        <v>53</v>
      </c>
      <c r="D86" s="24">
        <v>1.0270994162557034</v>
      </c>
      <c r="E86" s="24">
        <v>1.7157620573763304</v>
      </c>
      <c r="F86" s="24">
        <v>0.99464895810723586</v>
      </c>
      <c r="G86" s="24">
        <v>1.0205509819427911</v>
      </c>
      <c r="H86" s="24">
        <v>1.0495631963999819</v>
      </c>
      <c r="I86" s="24">
        <v>1.5459444181691131</v>
      </c>
      <c r="J86" s="24">
        <v>0.93980580863449836</v>
      </c>
      <c r="K86" s="24">
        <v>0.94595407246567642</v>
      </c>
      <c r="L86" s="24">
        <v>0.99867589512278221</v>
      </c>
      <c r="M86" s="24"/>
      <c r="N86" s="24"/>
      <c r="O86" s="24"/>
    </row>
    <row r="87" spans="1:15" x14ac:dyDescent="0.35">
      <c r="A87" s="20" t="str">
        <f>B84&amp;C87</f>
        <v>GASTO PER CAPITA (€ por individuo)Otros Snacks Salados</v>
      </c>
      <c r="B87" s="20">
        <v>0</v>
      </c>
      <c r="C87" s="20" t="s">
        <v>57</v>
      </c>
      <c r="D87" s="24">
        <v>0.63150740753054968</v>
      </c>
      <c r="E87" s="24">
        <v>0.80653504414347876</v>
      </c>
      <c r="F87" s="24">
        <v>0.64307126358519306</v>
      </c>
      <c r="G87" s="24">
        <v>0.69911067159708373</v>
      </c>
      <c r="H87" s="24">
        <v>0.75006998693219828</v>
      </c>
      <c r="I87" s="24">
        <v>1.0069887346792208</v>
      </c>
      <c r="J87" s="24">
        <v>0.5301781327867503</v>
      </c>
      <c r="K87" s="24">
        <v>0.79539802239947444</v>
      </c>
      <c r="L87" s="24">
        <v>0.84820647751383504</v>
      </c>
      <c r="M87" s="24"/>
      <c r="N87" s="24"/>
      <c r="O87" s="24"/>
    </row>
    <row r="88" spans="1:15" x14ac:dyDescent="0.35">
      <c r="A88" s="20" t="str">
        <f>B84&amp;C88</f>
        <v>GASTO PER CAPITA (€ por individuo)Frutos Secos</v>
      </c>
      <c r="B88" s="20">
        <v>0</v>
      </c>
      <c r="C88" s="20" t="s">
        <v>60</v>
      </c>
      <c r="D88" s="24">
        <v>0.69445052909149485</v>
      </c>
      <c r="E88" s="24">
        <v>0.9028128308138651</v>
      </c>
      <c r="F88" s="24">
        <v>0.80314049594862258</v>
      </c>
      <c r="G88" s="24">
        <v>0.72364309367860613</v>
      </c>
      <c r="H88" s="24">
        <v>0.68344662565244096</v>
      </c>
      <c r="I88" s="24">
        <v>0.90523885263783288</v>
      </c>
      <c r="J88" s="24">
        <v>0.84830102409052777</v>
      </c>
      <c r="K88" s="24">
        <v>0.89624500055849499</v>
      </c>
      <c r="L88" s="24">
        <v>0.73832752953496872</v>
      </c>
      <c r="M88" s="24"/>
      <c r="N88" s="24"/>
      <c r="O88" s="24"/>
    </row>
    <row r="89" spans="1:15" x14ac:dyDescent="0.35">
      <c r="A89" s="20" t="str">
        <f>B84&amp;C89</f>
        <v>GASTO PER CAPITA (€ por individuo)Chocolatinas/Chocolate/Bombones</v>
      </c>
      <c r="B89" s="20">
        <v>0</v>
      </c>
      <c r="C89" s="20" t="s">
        <v>63</v>
      </c>
      <c r="D89" s="24">
        <v>0.42426506180543477</v>
      </c>
      <c r="E89" s="24">
        <v>0.40460891444069247</v>
      </c>
      <c r="F89" s="24">
        <v>0.87320002619633086</v>
      </c>
      <c r="G89" s="24">
        <v>0.44229837994580135</v>
      </c>
      <c r="H89" s="24">
        <v>0.43906560516205717</v>
      </c>
      <c r="I89" s="24">
        <v>0.42008919657055394</v>
      </c>
      <c r="J89" s="24">
        <v>0.52200767839308371</v>
      </c>
      <c r="K89" s="24">
        <v>0.3535983815980015</v>
      </c>
      <c r="L89" s="24">
        <v>0.3415906614299079</v>
      </c>
      <c r="M89" s="24"/>
      <c r="N89" s="24"/>
      <c r="O89" s="24"/>
    </row>
    <row r="90" spans="1:15" x14ac:dyDescent="0.35">
      <c r="A90" s="20" t="str">
        <f>B84&amp;C90</f>
        <v>GASTO PER CAPITA (€ por individuo)Chicles</v>
      </c>
      <c r="B90" s="20">
        <v>0</v>
      </c>
      <c r="C90" s="20" t="s">
        <v>66</v>
      </c>
      <c r="D90" s="24">
        <v>0.14994364331765481</v>
      </c>
      <c r="E90" s="24">
        <v>0.19480471270952421</v>
      </c>
      <c r="F90" s="24">
        <v>0.13697694296846455</v>
      </c>
      <c r="G90" s="24">
        <v>0.14346132490023042</v>
      </c>
      <c r="H90" s="24">
        <v>0.1529756505718711</v>
      </c>
      <c r="I90" s="24">
        <v>0.18843083502626023</v>
      </c>
      <c r="J90" s="24">
        <v>0.17961706491990687</v>
      </c>
      <c r="K90" s="24">
        <v>0.11150903680071755</v>
      </c>
      <c r="L90" s="24">
        <v>0.12715771775237228</v>
      </c>
      <c r="M90" s="24"/>
      <c r="N90" s="24"/>
      <c r="O90" s="24"/>
    </row>
    <row r="91" spans="1:15" x14ac:dyDescent="0.35">
      <c r="A91" s="20" t="str">
        <f>B84&amp;C91</f>
        <v>GASTO PER CAPITA (€ por individuo)Caramelos</v>
      </c>
      <c r="B91" s="20">
        <v>0</v>
      </c>
      <c r="C91" s="20" t="s">
        <v>69</v>
      </c>
      <c r="D91" s="24">
        <v>0.14608985114736475</v>
      </c>
      <c r="E91" s="24">
        <v>0.21081777968731608</v>
      </c>
      <c r="F91" s="24">
        <v>0.16374800519348998</v>
      </c>
      <c r="G91" s="24">
        <v>0.20258073107453639</v>
      </c>
      <c r="H91" s="24">
        <v>0.17476468452890404</v>
      </c>
      <c r="I91" s="24">
        <v>0.28728413146212695</v>
      </c>
      <c r="J91" s="24">
        <v>0.20599202117593218</v>
      </c>
      <c r="K91" s="24">
        <v>0.14780704165039357</v>
      </c>
      <c r="L91" s="24">
        <v>0.15555364698644195</v>
      </c>
      <c r="M91" s="24"/>
      <c r="N91" s="24"/>
      <c r="O91" s="24"/>
    </row>
    <row r="92" spans="1:15" x14ac:dyDescent="0.35">
      <c r="A92" s="20" t="str">
        <f>B84&amp;C92</f>
        <v>GASTO PER CAPITA (€ por individuo)Golosinas</v>
      </c>
      <c r="B92" s="20">
        <v>0</v>
      </c>
      <c r="C92" s="20" t="s">
        <v>71</v>
      </c>
      <c r="D92" s="24">
        <v>0.13382920211843158</v>
      </c>
      <c r="E92" s="24">
        <v>0.15056696324928182</v>
      </c>
      <c r="F92" s="24">
        <v>0.16615976531662333</v>
      </c>
      <c r="G92" s="24">
        <v>0.1637262575559966</v>
      </c>
      <c r="H92" s="24">
        <v>0.13194543722770219</v>
      </c>
      <c r="I92" s="24">
        <v>0.21470701462835379</v>
      </c>
      <c r="J92" s="24">
        <v>0.13611136883634889</v>
      </c>
      <c r="K92" s="24">
        <v>0.14226038739498992</v>
      </c>
      <c r="L92" s="24">
        <v>0.1140296766708324</v>
      </c>
      <c r="M92" s="24"/>
      <c r="N92" s="24"/>
      <c r="O92" s="24"/>
    </row>
    <row r="93" spans="1:15" x14ac:dyDescent="0.35">
      <c r="A93" s="20" t="str">
        <f>B93&amp;C93</f>
        <v>PRECIO MEDIO (kg ó litros)Total Aperitivos</v>
      </c>
      <c r="B93" s="20" t="s">
        <v>75</v>
      </c>
      <c r="C93" s="20" t="s">
        <v>45</v>
      </c>
      <c r="D93" s="24">
        <v>8.627385085600233</v>
      </c>
      <c r="E93" s="24">
        <v>8.8505011970704714</v>
      </c>
      <c r="F93" s="24">
        <v>8.1738793501304521</v>
      </c>
      <c r="G93" s="24">
        <v>9.1054771224648992</v>
      </c>
      <c r="H93" s="24">
        <v>8.4743503591757214</v>
      </c>
      <c r="I93" s="24">
        <v>8.7583334973655234</v>
      </c>
      <c r="J93" s="24">
        <v>8.59731022367896</v>
      </c>
      <c r="K93" s="24">
        <v>9.0526530012854352</v>
      </c>
      <c r="L93" s="24">
        <v>8.6626152768054503</v>
      </c>
      <c r="M93" s="24"/>
      <c r="N93" s="24"/>
      <c r="O93" s="24"/>
    </row>
    <row r="94" spans="1:15" x14ac:dyDescent="0.35">
      <c r="A94" s="20" t="str">
        <f>B93&amp;C94</f>
        <v>PRECIO MEDIO (kg ó litros)Patatas Fritas + Otros Aperitivos Salados</v>
      </c>
      <c r="B94" s="20">
        <v>0</v>
      </c>
      <c r="C94" s="20" t="s">
        <v>49</v>
      </c>
      <c r="D94" s="24">
        <v>7.9266746503544612</v>
      </c>
      <c r="E94" s="24">
        <v>8.3500859121180895</v>
      </c>
      <c r="F94" s="24">
        <v>8.0216348453045967</v>
      </c>
      <c r="G94" s="24">
        <v>8.1520761043888292</v>
      </c>
      <c r="H94" s="24">
        <v>8.1006091124920996</v>
      </c>
      <c r="I94" s="24">
        <v>8.1954047837904422</v>
      </c>
      <c r="J94" s="24">
        <v>7.9817815458440595</v>
      </c>
      <c r="K94" s="24">
        <v>8.3626369477249565</v>
      </c>
      <c r="L94" s="24">
        <v>8.2073267878415681</v>
      </c>
      <c r="M94" s="24"/>
      <c r="N94" s="24"/>
      <c r="O94" s="24"/>
    </row>
    <row r="95" spans="1:15" x14ac:dyDescent="0.35">
      <c r="A95" s="20" t="str">
        <f>B93&amp;C95</f>
        <v>PRECIO MEDIO (kg ó litros)Patatas Fritas</v>
      </c>
      <c r="B95" s="20">
        <v>0</v>
      </c>
      <c r="C95" s="20" t="s">
        <v>53</v>
      </c>
      <c r="D95" s="24">
        <v>7.9330953814045735</v>
      </c>
      <c r="E95" s="24">
        <v>8.7296504115119138</v>
      </c>
      <c r="F95" s="24">
        <v>8.3638573896476007</v>
      </c>
      <c r="G95" s="24">
        <v>8.5221473177141185</v>
      </c>
      <c r="H95" s="24">
        <v>8.5655802598744124</v>
      </c>
      <c r="I95" s="24">
        <v>8.5149155451442038</v>
      </c>
      <c r="J95" s="24">
        <v>8.1654290678871995</v>
      </c>
      <c r="K95" s="24">
        <v>8.1955307247581839</v>
      </c>
      <c r="L95" s="24">
        <v>7.6384569948267576</v>
      </c>
      <c r="M95" s="24"/>
      <c r="N95" s="24"/>
      <c r="O95" s="24"/>
    </row>
    <row r="96" spans="1:15" x14ac:dyDescent="0.35">
      <c r="A96" s="20" t="str">
        <f>B93&amp;C96</f>
        <v>PRECIO MEDIO (kg ó litros)Otros Snacks Salados</v>
      </c>
      <c r="B96" s="20">
        <v>0</v>
      </c>
      <c r="C96" s="20" t="s">
        <v>57</v>
      </c>
      <c r="D96" s="24">
        <v>7.9162539800031588</v>
      </c>
      <c r="E96" s="24">
        <v>7.6431279505108103</v>
      </c>
      <c r="F96" s="24">
        <v>7.5441911023602115</v>
      </c>
      <c r="G96" s="24">
        <v>7.6661161289314306</v>
      </c>
      <c r="H96" s="24">
        <v>7.5287379515247519</v>
      </c>
      <c r="I96" s="24">
        <v>7.7490084648780462</v>
      </c>
      <c r="J96" s="24">
        <v>7.67576143572244</v>
      </c>
      <c r="K96" s="24">
        <v>8.5704655403466781</v>
      </c>
      <c r="L96" s="24">
        <v>8.9961645894833584</v>
      </c>
      <c r="M96" s="24"/>
      <c r="N96" s="24"/>
      <c r="O96" s="24"/>
    </row>
    <row r="97" spans="1:15" x14ac:dyDescent="0.35">
      <c r="A97" s="20" t="str">
        <f>B93&amp;C97</f>
        <v>PRECIO MEDIO (kg ó litros)Frutos Secos</v>
      </c>
      <c r="B97" s="20">
        <v>0</v>
      </c>
      <c r="C97" s="20" t="s">
        <v>60</v>
      </c>
      <c r="D97" s="24">
        <v>8.6565233695464325</v>
      </c>
      <c r="E97" s="24">
        <v>8.4537492191220203</v>
      </c>
      <c r="F97" s="24">
        <v>9.0227808520736925</v>
      </c>
      <c r="G97" s="24">
        <v>10.327914217238288</v>
      </c>
      <c r="H97" s="24">
        <v>8.9089843652125147</v>
      </c>
      <c r="I97" s="24">
        <v>9.5927108542231068</v>
      </c>
      <c r="J97" s="24">
        <v>10.199914431343871</v>
      </c>
      <c r="K97" s="24">
        <v>10.250708558792578</v>
      </c>
      <c r="L97" s="24">
        <v>9.4324591434844347</v>
      </c>
      <c r="M97" s="24"/>
      <c r="N97" s="24"/>
      <c r="O97" s="24"/>
    </row>
    <row r="98" spans="1:15" x14ac:dyDescent="0.35">
      <c r="A98" s="20" t="str">
        <f>B93&amp;C98</f>
        <v>PRECIO MEDIO (kg ó litros)Chocolatinas/Chocolate/Bombones</v>
      </c>
      <c r="B98" s="20">
        <v>0</v>
      </c>
      <c r="C98" s="20" t="s">
        <v>63</v>
      </c>
      <c r="D98" s="24">
        <v>8.8771180346202083</v>
      </c>
      <c r="E98" s="24">
        <v>9.6192699680267122</v>
      </c>
      <c r="F98" s="24">
        <v>6.7493333276602598</v>
      </c>
      <c r="G98" s="24">
        <v>8.5829327100527504</v>
      </c>
      <c r="H98" s="24">
        <v>7.7312155389891979</v>
      </c>
      <c r="I98" s="24">
        <v>7.8338005900596137</v>
      </c>
      <c r="J98" s="24">
        <v>6.7682937106098189</v>
      </c>
      <c r="K98" s="24">
        <v>8.4794840790920496</v>
      </c>
      <c r="L98" s="24">
        <v>8.0302930964280552</v>
      </c>
      <c r="M98" s="24"/>
      <c r="N98" s="24"/>
      <c r="O98" s="24"/>
    </row>
    <row r="99" spans="1:15" x14ac:dyDescent="0.35">
      <c r="A99" s="20" t="str">
        <f>B93&amp;C99</f>
        <v>PRECIO MEDIO (kg ó litros)Chicles</v>
      </c>
      <c r="B99" s="20">
        <v>0</v>
      </c>
      <c r="C99" s="20" t="s">
        <v>66</v>
      </c>
      <c r="D99" s="24">
        <v>16.213723263262292</v>
      </c>
      <c r="E99" s="24">
        <v>16.983850323051026</v>
      </c>
      <c r="F99" s="24">
        <v>15.130492894726054</v>
      </c>
      <c r="G99" s="24">
        <v>14.236942297508223</v>
      </c>
      <c r="H99" s="24">
        <v>11.87961374784841</v>
      </c>
      <c r="I99" s="24">
        <v>13.390332230413804</v>
      </c>
      <c r="J99" s="24">
        <v>15.018651974367183</v>
      </c>
      <c r="K99" s="24">
        <v>14.942829802312934</v>
      </c>
      <c r="L99" s="24">
        <v>14.600852934259354</v>
      </c>
      <c r="M99" s="24"/>
      <c r="N99" s="24"/>
      <c r="O99" s="24"/>
    </row>
    <row r="100" spans="1:15" x14ac:dyDescent="0.35">
      <c r="A100" s="20" t="str">
        <f>B93&amp;C100</f>
        <v>PRECIO MEDIO (kg ó litros)Caramelos</v>
      </c>
      <c r="B100" s="20">
        <v>0</v>
      </c>
      <c r="C100" s="20" t="s">
        <v>69</v>
      </c>
      <c r="D100" s="24">
        <v>15.633984117482507</v>
      </c>
      <c r="E100" s="24">
        <v>22.672944006352932</v>
      </c>
      <c r="F100" s="24">
        <v>21.144424577169868</v>
      </c>
      <c r="G100" s="24">
        <v>20.205447064924424</v>
      </c>
      <c r="H100" s="24">
        <v>16.932320451284024</v>
      </c>
      <c r="I100" s="24">
        <v>15.437405428456284</v>
      </c>
      <c r="J100" s="24">
        <v>13.220211047285764</v>
      </c>
      <c r="K100" s="24">
        <v>14.398368620741127</v>
      </c>
      <c r="L100" s="24">
        <v>14.081592689184912</v>
      </c>
      <c r="M100" s="24"/>
      <c r="N100" s="24"/>
      <c r="O100" s="24"/>
    </row>
    <row r="101" spans="1:15" x14ac:dyDescent="0.35">
      <c r="A101" s="20" t="str">
        <f>B93&amp;C101</f>
        <v>PRECIO MEDIO (kg ó litros)Golosinas</v>
      </c>
      <c r="B101" s="20">
        <v>0</v>
      </c>
      <c r="C101" s="20" t="s">
        <v>71</v>
      </c>
      <c r="D101" s="24">
        <v>8.4207524854729687</v>
      </c>
      <c r="E101" s="24">
        <v>6.3100135170293266</v>
      </c>
      <c r="F101" s="24">
        <v>7.157111838252467</v>
      </c>
      <c r="G101" s="24">
        <v>8.0876615135578085</v>
      </c>
      <c r="H101" s="24">
        <v>6.5311698477528317</v>
      </c>
      <c r="I101" s="24">
        <v>7.2890657479506071</v>
      </c>
      <c r="J101" s="24">
        <v>7.1440068975522504</v>
      </c>
      <c r="K101" s="24">
        <v>7.2245360726829162</v>
      </c>
      <c r="L101" s="24">
        <v>6.3111120010445729</v>
      </c>
      <c r="M101" s="24"/>
      <c r="N101" s="24"/>
      <c r="O101" s="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K3" activePane="bottomRight" state="frozen"/>
      <selection activeCell="E14" sqref="E14"/>
      <selection pane="topRight" activeCell="E14" sqref="E14"/>
      <selection pane="bottomLeft" activeCell="E14" sqref="E14"/>
      <selection pane="bottomRight" activeCell="E14" sqref="E14"/>
    </sheetView>
  </sheetViews>
  <sheetFormatPr baseColWidth="10" defaultColWidth="11.453125" defaultRowHeight="14.5" x14ac:dyDescent="0.35"/>
  <cols>
    <col min="1" max="1" width="46.54296875" style="20" customWidth="1"/>
    <col min="2" max="2" width="17.1796875" style="20" customWidth="1"/>
    <col min="3" max="3" width="22.26953125" style="20" bestFit="1" customWidth="1"/>
    <col min="4" max="4" width="18.1796875" style="20" bestFit="1" customWidth="1"/>
    <col min="5" max="16384" width="11.453125" style="20"/>
  </cols>
  <sheetData>
    <row r="2" spans="1:15" x14ac:dyDescent="0.35">
      <c r="B2" s="20">
        <v>0</v>
      </c>
      <c r="C2" s="20">
        <v>0</v>
      </c>
      <c r="D2" s="20">
        <v>0</v>
      </c>
      <c r="E2" t="s">
        <v>161</v>
      </c>
      <c r="F2" t="s">
        <v>162</v>
      </c>
      <c r="G2" t="s">
        <v>163</v>
      </c>
      <c r="H2" t="s">
        <v>164</v>
      </c>
      <c r="I2" t="s">
        <v>165</v>
      </c>
      <c r="J2" t="s">
        <v>166</v>
      </c>
      <c r="K2" t="s">
        <v>167</v>
      </c>
      <c r="L2" t="s">
        <v>168</v>
      </c>
      <c r="M2" t="s">
        <v>169</v>
      </c>
    </row>
    <row r="3" spans="1:15" x14ac:dyDescent="0.35">
      <c r="A3" s="20" t="str">
        <f>B3&amp;C3&amp;D3</f>
        <v>DISTRIBUCION VOLUMEN X CRITERIO (Consumiciones)Total AperitivosT.ESPAÑA</v>
      </c>
      <c r="B3" t="s">
        <v>46</v>
      </c>
      <c r="C3" s="20" t="s">
        <v>45</v>
      </c>
      <c r="D3" s="20" t="s">
        <v>82</v>
      </c>
      <c r="E3" s="24">
        <v>100</v>
      </c>
      <c r="F3" s="24">
        <v>100</v>
      </c>
      <c r="G3" s="24">
        <v>100</v>
      </c>
      <c r="H3" s="24">
        <v>100</v>
      </c>
      <c r="I3" s="24">
        <v>100</v>
      </c>
      <c r="J3" s="24">
        <v>100</v>
      </c>
      <c r="K3" s="24">
        <v>100</v>
      </c>
      <c r="L3" s="24">
        <v>100</v>
      </c>
      <c r="M3" s="24">
        <v>100</v>
      </c>
      <c r="N3" s="24"/>
      <c r="O3" s="24"/>
    </row>
    <row r="4" spans="1:15" x14ac:dyDescent="0.35">
      <c r="A4" s="20" t="str">
        <f>B3&amp;C3&amp;D4</f>
        <v>DISTRIBUCION VOLUMEN X CRITERIO (Consumiciones)Total AperitivosBCN AM</v>
      </c>
      <c r="B4">
        <v>0</v>
      </c>
      <c r="C4" s="20">
        <v>0</v>
      </c>
      <c r="D4" s="20" t="s">
        <v>84</v>
      </c>
      <c r="E4" s="24">
        <v>7.3704788298458777</v>
      </c>
      <c r="F4" s="24">
        <v>7.3851014591664104</v>
      </c>
      <c r="G4" s="24">
        <v>6.6788094528898014</v>
      </c>
      <c r="H4" s="24">
        <v>8.0388413207166938</v>
      </c>
      <c r="I4" s="24">
        <v>9.278507790138363</v>
      </c>
      <c r="J4" s="24">
        <v>7.6834007423575601</v>
      </c>
      <c r="K4" s="24">
        <v>11.185235289953674</v>
      </c>
      <c r="L4" s="24">
        <v>11.391811437167762</v>
      </c>
      <c r="M4" s="24">
        <v>8.9222402286124289</v>
      </c>
      <c r="N4" s="24"/>
      <c r="O4" s="24"/>
    </row>
    <row r="5" spans="1:15" x14ac:dyDescent="0.35">
      <c r="A5" s="20" t="str">
        <f>B3&amp;C3&amp;D5</f>
        <v>DISTRIBUCION VOLUMEN X CRITERIO (Consumiciones)Total AperitivosREST.CAT ARAGON</v>
      </c>
      <c r="B5">
        <v>0</v>
      </c>
      <c r="C5" s="20">
        <v>0</v>
      </c>
      <c r="D5" s="20" t="s">
        <v>85</v>
      </c>
      <c r="E5" s="24">
        <v>11.298436119522453</v>
      </c>
      <c r="F5" s="24">
        <v>11.122635342971392</v>
      </c>
      <c r="G5" s="24">
        <v>9.3889224280076178</v>
      </c>
      <c r="H5" s="24">
        <v>11.582166764973678</v>
      </c>
      <c r="I5" s="24">
        <v>10.233184313209605</v>
      </c>
      <c r="J5" s="24">
        <v>9.9800291216039163</v>
      </c>
      <c r="K5" s="24">
        <v>9.177818327683438</v>
      </c>
      <c r="L5" s="24">
        <v>11.106893445696087</v>
      </c>
      <c r="M5" s="24">
        <v>13.699078684488869</v>
      </c>
      <c r="N5" s="24"/>
      <c r="O5" s="24"/>
    </row>
    <row r="6" spans="1:15" x14ac:dyDescent="0.35">
      <c r="A6" s="20" t="str">
        <f>B3&amp;C3&amp;D6</f>
        <v>DISTRIBUCION VOLUMEN X CRITERIO (Consumiciones)Total AperitivosLEVANTE</v>
      </c>
      <c r="B6">
        <v>0</v>
      </c>
      <c r="C6" s="20">
        <v>0</v>
      </c>
      <c r="D6" s="20" t="s">
        <v>86</v>
      </c>
      <c r="E6" s="24">
        <v>14.627659012134989</v>
      </c>
      <c r="F6" s="24">
        <v>17.950462357736079</v>
      </c>
      <c r="G6" s="24">
        <v>16.462400136165869</v>
      </c>
      <c r="H6" s="24">
        <v>17.341430300819454</v>
      </c>
      <c r="I6" s="24">
        <v>12.654276849260521</v>
      </c>
      <c r="J6" s="24">
        <v>14.398686415332021</v>
      </c>
      <c r="K6" s="24">
        <v>14.321422672466003</v>
      </c>
      <c r="L6" s="24">
        <v>16.122364844998206</v>
      </c>
      <c r="M6" s="24">
        <v>15.362603682787885</v>
      </c>
      <c r="N6" s="24"/>
      <c r="O6" s="24"/>
    </row>
    <row r="7" spans="1:15" x14ac:dyDescent="0.35">
      <c r="A7" s="20" t="str">
        <f>B3&amp;C3&amp;D7</f>
        <v>DISTRIBUCION VOLUMEN X CRITERIO (Consumiciones)Total AperitivosANDALUCIA</v>
      </c>
      <c r="B7">
        <v>0</v>
      </c>
      <c r="C7" s="20">
        <v>0</v>
      </c>
      <c r="D7" s="20" t="s">
        <v>87</v>
      </c>
      <c r="E7" s="24">
        <v>22.691709394609859</v>
      </c>
      <c r="F7" s="24">
        <v>20.416097931405719</v>
      </c>
      <c r="G7" s="24">
        <v>26.418312447475085</v>
      </c>
      <c r="H7" s="24">
        <v>24.314768262672409</v>
      </c>
      <c r="I7" s="24">
        <v>20.343312094252578</v>
      </c>
      <c r="J7" s="24">
        <v>20.157186488617054</v>
      </c>
      <c r="K7" s="24">
        <v>23.034843205574912</v>
      </c>
      <c r="L7" s="24">
        <v>20.938333755964152</v>
      </c>
      <c r="M7" s="24">
        <v>18.590447575631995</v>
      </c>
      <c r="N7" s="24"/>
      <c r="O7" s="24"/>
    </row>
    <row r="8" spans="1:15" x14ac:dyDescent="0.35">
      <c r="A8" s="20" t="str">
        <f>B3&amp;C3&amp;D8</f>
        <v>DISTRIBUCION VOLUMEN X CRITERIO (Consumiciones)Total AperitivosMDD AM</v>
      </c>
      <c r="B8">
        <v>0</v>
      </c>
      <c r="C8" s="20">
        <v>0</v>
      </c>
      <c r="D8" s="20" t="s">
        <v>88</v>
      </c>
      <c r="E8" s="24">
        <v>10.542525315834384</v>
      </c>
      <c r="F8" s="24">
        <v>11.041536498385112</v>
      </c>
      <c r="G8" s="24">
        <v>10.473422390774765</v>
      </c>
      <c r="H8" s="24">
        <v>7.6634164064350152</v>
      </c>
      <c r="I8" s="24">
        <v>13.062883380260176</v>
      </c>
      <c r="J8" s="24">
        <v>9.9659776364643697</v>
      </c>
      <c r="K8" s="24">
        <v>9.6646636411543092</v>
      </c>
      <c r="L8" s="24">
        <v>9.4097221682049916</v>
      </c>
      <c r="M8" s="24">
        <v>9.7766915525975584</v>
      </c>
      <c r="N8" s="24"/>
      <c r="O8" s="24"/>
    </row>
    <row r="9" spans="1:15" x14ac:dyDescent="0.35">
      <c r="A9" s="20" t="str">
        <f>B3&amp;C3&amp;D9</f>
        <v>DISTRIBUCION VOLUMEN X CRITERIO (Consumiciones)Total AperitivosRTO CENTRO</v>
      </c>
      <c r="B9">
        <v>0</v>
      </c>
      <c r="C9" s="20">
        <v>0</v>
      </c>
      <c r="D9" s="20" t="s">
        <v>89</v>
      </c>
      <c r="E9" s="24">
        <v>15.292833032538683</v>
      </c>
      <c r="F9" s="24">
        <v>14.031523954167946</v>
      </c>
      <c r="G9" s="24">
        <v>13.149832984053699</v>
      </c>
      <c r="H9" s="24">
        <v>13.177976385724349</v>
      </c>
      <c r="I9" s="24">
        <v>14.442454680413015</v>
      </c>
      <c r="J9" s="24">
        <v>13.532214005872989</v>
      </c>
      <c r="K9" s="24">
        <v>13.359435587261387</v>
      </c>
      <c r="L9" s="24">
        <v>11.20043746178821</v>
      </c>
      <c r="M9" s="24">
        <v>12.44290101502434</v>
      </c>
      <c r="N9" s="24"/>
      <c r="O9" s="24"/>
    </row>
    <row r="10" spans="1:15" x14ac:dyDescent="0.35">
      <c r="A10" s="20" t="str">
        <f>B3&amp;C3&amp;D10</f>
        <v>DISTRIBUCION VOLUMEN X CRITERIO (Consumiciones)Total AperitivosNORTE-CENTRO</v>
      </c>
      <c r="B10">
        <v>0</v>
      </c>
      <c r="C10" s="20">
        <v>0</v>
      </c>
      <c r="D10" s="20" t="s">
        <v>90</v>
      </c>
      <c r="E10" s="24">
        <v>12.14087006426182</v>
      </c>
      <c r="F10" s="24">
        <v>11.113978150953551</v>
      </c>
      <c r="G10" s="24">
        <v>10.327941661436338</v>
      </c>
      <c r="H10" s="24">
        <v>11.404243332651804</v>
      </c>
      <c r="I10" s="24">
        <v>11.202953809419741</v>
      </c>
      <c r="J10" s="24">
        <v>17.094245681983711</v>
      </c>
      <c r="K10" s="24">
        <v>11.926341620720303</v>
      </c>
      <c r="L10" s="24">
        <v>13.237209454277307</v>
      </c>
      <c r="M10" s="24">
        <v>8.8883828887060758</v>
      </c>
      <c r="N10" s="24"/>
      <c r="O10" s="24"/>
    </row>
    <row r="11" spans="1:15" x14ac:dyDescent="0.35">
      <c r="A11" s="20" t="str">
        <f>B3&amp;C3&amp;D11</f>
        <v>DISTRIBUCION VOLUMEN X CRITERIO (Consumiciones)Total AperitivosNOROESTE</v>
      </c>
      <c r="B11">
        <v>0</v>
      </c>
      <c r="C11" s="20">
        <v>0</v>
      </c>
      <c r="D11" s="20" t="s">
        <v>91</v>
      </c>
      <c r="E11" s="24">
        <v>6.0354988031141685</v>
      </c>
      <c r="F11" s="24">
        <v>6.9386582974469384</v>
      </c>
      <c r="G11" s="24">
        <v>7.1003518504728582</v>
      </c>
      <c r="H11" s="24">
        <v>6.47714545858382</v>
      </c>
      <c r="I11" s="24">
        <v>8.7824341556669729</v>
      </c>
      <c r="J11" s="24">
        <v>7.188265566844156</v>
      </c>
      <c r="K11" s="24">
        <v>7.330275048961389</v>
      </c>
      <c r="L11" s="24">
        <v>6.5931916508893131</v>
      </c>
      <c r="M11" s="24">
        <v>12.317677567405411</v>
      </c>
      <c r="N11" s="24"/>
      <c r="O11" s="24"/>
    </row>
    <row r="12" spans="1:15" x14ac:dyDescent="0.35">
      <c r="A12" s="20" t="str">
        <f>B3&amp;C3&amp;D12</f>
        <v>DISTRIBUCION VOLUMEN X CRITERIO (Consumiciones)Total Aperitivos&lt;2MIL</v>
      </c>
      <c r="B12">
        <v>0</v>
      </c>
      <c r="C12" s="20">
        <v>0</v>
      </c>
      <c r="D12" s="20" t="s">
        <v>92</v>
      </c>
      <c r="E12" s="24">
        <v>8.3053606892854184</v>
      </c>
      <c r="F12" s="24">
        <v>7.1210601065056904</v>
      </c>
      <c r="G12" s="24">
        <v>5.1640738859398114</v>
      </c>
      <c r="H12" s="24">
        <v>6.8454760878614618</v>
      </c>
      <c r="I12" s="24">
        <v>6.498259781611611</v>
      </c>
      <c r="J12" s="24">
        <v>6.1592135695582479</v>
      </c>
      <c r="K12" s="24">
        <v>4.9540573064550379</v>
      </c>
      <c r="L12" s="24">
        <v>5.4110025062266738</v>
      </c>
      <c r="M12" s="24">
        <v>4.1116882434079089</v>
      </c>
      <c r="N12" s="24"/>
      <c r="O12" s="24"/>
    </row>
    <row r="13" spans="1:15" x14ac:dyDescent="0.35">
      <c r="A13" s="20" t="str">
        <f>B3&amp;C3&amp;D13</f>
        <v>DISTRIBUCION VOLUMEN X CRITERIO (Consumiciones)Total Aperitivos2-5MIL</v>
      </c>
      <c r="B13">
        <v>0</v>
      </c>
      <c r="C13" s="20">
        <v>0</v>
      </c>
      <c r="D13" s="20" t="s">
        <v>93</v>
      </c>
      <c r="E13" s="24">
        <v>8.78707514328649</v>
      </c>
      <c r="F13" s="24">
        <v>5.5370426887880653</v>
      </c>
      <c r="G13" s="24">
        <v>4.9985432645766634</v>
      </c>
      <c r="H13" s="24">
        <v>8.098105003655256</v>
      </c>
      <c r="I13" s="24">
        <v>4.6475854425657204</v>
      </c>
      <c r="J13" s="24">
        <v>6.0569257749962802</v>
      </c>
      <c r="K13" s="24">
        <v>6.5713664356895105</v>
      </c>
      <c r="L13" s="24">
        <v>7.0542860209801201</v>
      </c>
      <c r="M13" s="24">
        <v>5.4537447965312262</v>
      </c>
      <c r="N13" s="24"/>
      <c r="O13" s="24"/>
    </row>
    <row r="14" spans="1:15" x14ac:dyDescent="0.35">
      <c r="A14" s="20" t="str">
        <f>B3&amp;C3&amp;D14</f>
        <v>DISTRIBUCION VOLUMEN X CRITERIO (Consumiciones)Total Aperitivos5-10MIL</v>
      </c>
      <c r="B14">
        <v>0</v>
      </c>
      <c r="C14" s="20">
        <v>0</v>
      </c>
      <c r="D14" s="20" t="s">
        <v>94</v>
      </c>
      <c r="E14" s="24">
        <v>5.7986868236839921</v>
      </c>
      <c r="F14" s="24">
        <v>5.6355406269224844</v>
      </c>
      <c r="G14" s="24">
        <v>7.7202722253545106</v>
      </c>
      <c r="H14" s="24">
        <v>7.8768112637770766</v>
      </c>
      <c r="I14" s="24">
        <v>8.475107556883323</v>
      </c>
      <c r="J14" s="24">
        <v>6.7353527556586528</v>
      </c>
      <c r="K14" s="24">
        <v>7.2833987462738214</v>
      </c>
      <c r="L14" s="24">
        <v>6.3930629948086422</v>
      </c>
      <c r="M14" s="24">
        <v>8.3916642440511904</v>
      </c>
      <c r="N14" s="24"/>
      <c r="O14" s="24"/>
    </row>
    <row r="15" spans="1:15" x14ac:dyDescent="0.35">
      <c r="A15" s="20" t="str">
        <f>B3&amp;C3&amp;D15</f>
        <v>DISTRIBUCION VOLUMEN X CRITERIO (Consumiciones)Total Aperitivos10-30MIL</v>
      </c>
      <c r="B15">
        <v>0</v>
      </c>
      <c r="C15" s="20">
        <v>0</v>
      </c>
      <c r="D15" s="20" t="s">
        <v>95</v>
      </c>
      <c r="E15" s="24">
        <v>19.547856554932149</v>
      </c>
      <c r="F15" s="24">
        <v>22.4566119078745</v>
      </c>
      <c r="G15" s="24">
        <v>23.360943267768054</v>
      </c>
      <c r="H15" s="24">
        <v>23.027890262898936</v>
      </c>
      <c r="I15" s="24">
        <v>22.677899403282968</v>
      </c>
      <c r="J15" s="24">
        <v>26.646001608309337</v>
      </c>
      <c r="K15" s="24">
        <v>21.114400547423728</v>
      </c>
      <c r="L15" s="24">
        <v>23.148456982664879</v>
      </c>
      <c r="M15" s="24">
        <v>25.999545373010623</v>
      </c>
      <c r="N15" s="24"/>
      <c r="O15" s="24"/>
    </row>
    <row r="16" spans="1:15" x14ac:dyDescent="0.35">
      <c r="A16" s="20" t="str">
        <f>B3&amp;C3&amp;D16</f>
        <v>DISTRIBUCION VOLUMEN X CRITERIO (Consumiciones)Total Aperitivos30-100MIL</v>
      </c>
      <c r="B16">
        <v>0</v>
      </c>
      <c r="C16" s="20">
        <v>0</v>
      </c>
      <c r="D16" s="20" t="s">
        <v>96</v>
      </c>
      <c r="E16" s="24">
        <v>20.099881444116381</v>
      </c>
      <c r="F16" s="24">
        <v>20.42274852929868</v>
      </c>
      <c r="G16" s="24">
        <v>21.091108794400181</v>
      </c>
      <c r="H16" s="24">
        <v>20.166310456973154</v>
      </c>
      <c r="I16" s="24">
        <v>19.96104400372586</v>
      </c>
      <c r="J16" s="24">
        <v>18.322276442455973</v>
      </c>
      <c r="K16" s="24">
        <v>22.451152657286006</v>
      </c>
      <c r="L16" s="24">
        <v>22.262239051398648</v>
      </c>
      <c r="M16" s="24">
        <v>19.093939234618453</v>
      </c>
      <c r="N16" s="24"/>
      <c r="O16" s="24"/>
    </row>
    <row r="17" spans="1:15" x14ac:dyDescent="0.35">
      <c r="A17" s="20" t="str">
        <f>B3&amp;C3&amp;D17</f>
        <v>DISTRIBUCION VOLUMEN X CRITERIO (Consumiciones)Total Aperitivos100-200MIL</v>
      </c>
      <c r="B17">
        <v>0</v>
      </c>
      <c r="C17" s="20">
        <v>0</v>
      </c>
      <c r="D17" s="20" t="s">
        <v>97</v>
      </c>
      <c r="E17" s="24">
        <v>9.4809517696542258</v>
      </c>
      <c r="F17" s="24">
        <v>10.345104150645954</v>
      </c>
      <c r="G17" s="24">
        <v>9.5599010137974325</v>
      </c>
      <c r="H17" s="24">
        <v>7.6300336989569661</v>
      </c>
      <c r="I17" s="24">
        <v>8.6178754836788674</v>
      </c>
      <c r="J17" s="24">
        <v>9.3433095293742827</v>
      </c>
      <c r="K17" s="24">
        <v>6.6977080564098124</v>
      </c>
      <c r="L17" s="24">
        <v>7.1916913374165166</v>
      </c>
      <c r="M17" s="24">
        <v>6.6372942580920506</v>
      </c>
      <c r="N17" s="24"/>
      <c r="O17" s="24"/>
    </row>
    <row r="18" spans="1:15" x14ac:dyDescent="0.35">
      <c r="A18" s="20" t="str">
        <f>B3&amp;C3&amp;D18</f>
        <v>DISTRIBUCION VOLUMEN X CRITERIO (Consumiciones)Total Aperitivos200-500MIL</v>
      </c>
      <c r="B18">
        <v>0</v>
      </c>
      <c r="C18" s="20">
        <v>0</v>
      </c>
      <c r="D18" s="20" t="s">
        <v>98</v>
      </c>
      <c r="E18" s="24">
        <v>12.308539799285644</v>
      </c>
      <c r="F18" s="24">
        <v>12.440228727699168</v>
      </c>
      <c r="G18" s="24">
        <v>13.056425060902313</v>
      </c>
      <c r="H18" s="24">
        <v>12.784054553771973</v>
      </c>
      <c r="I18" s="24">
        <v>13.236445498736476</v>
      </c>
      <c r="J18" s="24">
        <v>12.026945123376343</v>
      </c>
      <c r="K18" s="24">
        <v>15.717188003869719</v>
      </c>
      <c r="L18" s="24">
        <v>14.351204653398653</v>
      </c>
      <c r="M18" s="24">
        <v>14.152105201303883</v>
      </c>
      <c r="N18" s="24"/>
      <c r="O18" s="24"/>
    </row>
    <row r="19" spans="1:15" x14ac:dyDescent="0.35">
      <c r="A19" s="20" t="str">
        <f>B3&amp;C3&amp;D19</f>
        <v>DISTRIBUCION VOLUMEN X CRITERIO (Consumiciones)Total Aperitivos&gt;500MIL</v>
      </c>
      <c r="B19">
        <v>0</v>
      </c>
      <c r="C19" s="20">
        <v>0</v>
      </c>
      <c r="D19" s="20" t="s">
        <v>99</v>
      </c>
      <c r="E19" s="24">
        <v>15.671660613016982</v>
      </c>
      <c r="F19" s="24">
        <v>16.041650645955091</v>
      </c>
      <c r="G19" s="24">
        <v>15.048728498026659</v>
      </c>
      <c r="H19" s="24">
        <v>13.571295137259632</v>
      </c>
      <c r="I19" s="24">
        <v>15.88579273118453</v>
      </c>
      <c r="J19" s="24">
        <v>14.709975196270896</v>
      </c>
      <c r="K19" s="24">
        <v>15.210765999952807</v>
      </c>
      <c r="L19" s="24">
        <v>14.188019894243768</v>
      </c>
      <c r="M19" s="24">
        <v>16.160041071064075</v>
      </c>
      <c r="N19" s="24"/>
      <c r="O19" s="24"/>
    </row>
    <row r="20" spans="1:15" x14ac:dyDescent="0.35">
      <c r="A20" s="20" t="str">
        <f>B3&amp;C3&amp;D20</f>
        <v>DISTRIBUCION VOLUMEN X CRITERIO (Consumiciones)Total AperitivosDE 15 A 19 AÑOS</v>
      </c>
      <c r="B20">
        <v>0</v>
      </c>
      <c r="C20" s="20">
        <v>0</v>
      </c>
      <c r="D20" s="20" t="s">
        <v>100</v>
      </c>
      <c r="E20" s="24">
        <v>6.7200986203719779</v>
      </c>
      <c r="F20" s="24">
        <v>6.6362213069055667</v>
      </c>
      <c r="G20" s="24">
        <v>8.9941012520876988</v>
      </c>
      <c r="H20" s="24">
        <v>9.0382632460729901</v>
      </c>
      <c r="I20" s="24">
        <v>5.7348516836020584</v>
      </c>
      <c r="J20" s="24">
        <v>7.085191160750008</v>
      </c>
      <c r="K20" s="24">
        <v>5.4956748806443247</v>
      </c>
      <c r="L20" s="24">
        <v>9.620612353161718</v>
      </c>
      <c r="M20" s="24">
        <v>6.2740364691255701</v>
      </c>
      <c r="N20" s="24"/>
      <c r="O20" s="24"/>
    </row>
    <row r="21" spans="1:15" x14ac:dyDescent="0.35">
      <c r="A21" s="20" t="str">
        <f>B3&amp;C3&amp;D21</f>
        <v>DISTRIBUCION VOLUMEN X CRITERIO (Consumiciones)Total AperitivosDE 20 A 24 AÑOS</v>
      </c>
      <c r="B21">
        <v>0</v>
      </c>
      <c r="C21" s="20">
        <v>0</v>
      </c>
      <c r="D21" s="20" t="s">
        <v>101</v>
      </c>
      <c r="E21" s="24">
        <v>7.1382097306440535</v>
      </c>
      <c r="F21" s="24">
        <v>7.7400703629652412</v>
      </c>
      <c r="G21" s="24">
        <v>5.7385735029733098</v>
      </c>
      <c r="H21" s="24">
        <v>6.9886915067155204</v>
      </c>
      <c r="I21" s="24">
        <v>4.7371439200567504</v>
      </c>
      <c r="J21" s="24">
        <v>3.8407977485932956</v>
      </c>
      <c r="K21" s="24">
        <v>4.4093431701811374</v>
      </c>
      <c r="L21" s="24">
        <v>4.6505649510966878</v>
      </c>
      <c r="M21" s="24">
        <v>4.1747630991334255</v>
      </c>
      <c r="N21" s="24"/>
      <c r="O21" s="24"/>
    </row>
    <row r="22" spans="1:15" x14ac:dyDescent="0.35">
      <c r="A22" s="20" t="str">
        <f>B3&amp;C3&amp;D22</f>
        <v>DISTRIBUCION VOLUMEN X CRITERIO (Consumiciones)Total AperitivosDE 25 A 34 AÑOS</v>
      </c>
      <c r="B22">
        <v>0</v>
      </c>
      <c r="C22" s="20">
        <v>0</v>
      </c>
      <c r="D22" s="20" t="s">
        <v>102</v>
      </c>
      <c r="E22" s="24">
        <v>11.011999063635059</v>
      </c>
      <c r="F22" s="24">
        <v>10.679154010304522</v>
      </c>
      <c r="G22" s="24">
        <v>10.901480537855175</v>
      </c>
      <c r="H22" s="24">
        <v>10.141032561929739</v>
      </c>
      <c r="I22" s="24">
        <v>9.8376196952690531</v>
      </c>
      <c r="J22" s="24">
        <v>13.902787264589522</v>
      </c>
      <c r="K22" s="24">
        <v>13.080721403795787</v>
      </c>
      <c r="L22" s="24">
        <v>9.9153856804382094</v>
      </c>
      <c r="M22" s="24">
        <v>10.935572860933624</v>
      </c>
      <c r="N22" s="24"/>
      <c r="O22" s="24"/>
    </row>
    <row r="23" spans="1:15" x14ac:dyDescent="0.35">
      <c r="A23" s="20" t="str">
        <f>B3&amp;C3&amp;D23</f>
        <v>DISTRIBUCION VOLUMEN X CRITERIO (Consumiciones)Total AperitivosDE 35 A 49 AÑOS</v>
      </c>
      <c r="B23">
        <v>0</v>
      </c>
      <c r="C23" s="20">
        <v>0</v>
      </c>
      <c r="D23" s="20" t="s">
        <v>103</v>
      </c>
      <c r="E23" s="24">
        <v>31.219751259184303</v>
      </c>
      <c r="F23" s="24">
        <v>29.624148098661944</v>
      </c>
      <c r="G23" s="24">
        <v>26.854847717626036</v>
      </c>
      <c r="H23" s="24">
        <v>28.004781986429215</v>
      </c>
      <c r="I23" s="24">
        <v>30.61079154652052</v>
      </c>
      <c r="J23" s="24">
        <v>29.904440846529827</v>
      </c>
      <c r="K23" s="24">
        <v>31.127047923171908</v>
      </c>
      <c r="L23" s="24">
        <v>29.865222254546133</v>
      </c>
      <c r="M23" s="24">
        <v>27.225808895844029</v>
      </c>
      <c r="N23" s="24"/>
      <c r="O23" s="24"/>
    </row>
    <row r="24" spans="1:15" x14ac:dyDescent="0.35">
      <c r="A24" s="20" t="str">
        <f>B3&amp;C3&amp;D24</f>
        <v>DISTRIBUCION VOLUMEN X CRITERIO (Consumiciones)Total AperitivosDE 50 A 59 AÑOS</v>
      </c>
      <c r="B24">
        <v>0</v>
      </c>
      <c r="C24" s="20">
        <v>0</v>
      </c>
      <c r="D24" s="20" t="s">
        <v>104</v>
      </c>
      <c r="E24" s="24">
        <v>21.484297008918119</v>
      </c>
      <c r="F24" s="24">
        <v>23.818524588588126</v>
      </c>
      <c r="G24" s="24">
        <v>26.747603799878728</v>
      </c>
      <c r="H24" s="24">
        <v>20.693204166256031</v>
      </c>
      <c r="I24" s="24">
        <v>22.852133420750931</v>
      </c>
      <c r="J24" s="24">
        <v>20.451435792409256</v>
      </c>
      <c r="K24" s="24">
        <v>20.894959139852606</v>
      </c>
      <c r="L24" s="24">
        <v>19.896717325322534</v>
      </c>
      <c r="M24" s="24">
        <v>24.157409182846642</v>
      </c>
      <c r="N24" s="24"/>
      <c r="O24" s="24"/>
    </row>
    <row r="25" spans="1:15" x14ac:dyDescent="0.35">
      <c r="A25" s="20" t="str">
        <f>B3&amp;C3&amp;D25</f>
        <v>DISTRIBUCION VOLUMEN X CRITERIO (Consumiciones)Total AperitivosDE 60 A 75 AÑOS</v>
      </c>
      <c r="B25">
        <v>0</v>
      </c>
      <c r="C25" s="20">
        <v>0</v>
      </c>
      <c r="D25" s="20" t="s">
        <v>105</v>
      </c>
      <c r="E25" s="24">
        <v>22.425653378842682</v>
      </c>
      <c r="F25" s="24">
        <v>21.50186961704091</v>
      </c>
      <c r="G25" s="24">
        <v>20.763379892131102</v>
      </c>
      <c r="H25" s="24">
        <v>25.134008881462339</v>
      </c>
      <c r="I25" s="24">
        <v>26.227471049994239</v>
      </c>
      <c r="J25" s="24">
        <v>24.815352846203869</v>
      </c>
      <c r="K25" s="24">
        <v>24.992284156959595</v>
      </c>
      <c r="L25" s="24">
        <v>26.051463987965136</v>
      </c>
      <c r="M25" s="24">
        <v>27.232435006896722</v>
      </c>
      <c r="N25" s="24"/>
      <c r="O25" s="24"/>
    </row>
    <row r="26" spans="1:15" x14ac:dyDescent="0.35">
      <c r="A26" s="20" t="str">
        <f>B3&amp;C3&amp;D26</f>
        <v>DISTRIBUCION VOLUMEN X CRITERIO (Consumiciones)Total AperitivosALTA Y MEDIA ALTA</v>
      </c>
      <c r="B26">
        <v>0</v>
      </c>
      <c r="C26" s="20">
        <v>0</v>
      </c>
      <c r="D26" s="20" t="s">
        <v>106</v>
      </c>
      <c r="E26" s="24">
        <v>15.964063219736154</v>
      </c>
      <c r="F26" s="24">
        <v>16.828565970086125</v>
      </c>
      <c r="G26" s="24">
        <v>15.419660808697596</v>
      </c>
      <c r="H26" s="24">
        <v>18.361437861388584</v>
      </c>
      <c r="I26" s="24">
        <v>18.552630555278547</v>
      </c>
      <c r="J26" s="24">
        <v>20.914517962755362</v>
      </c>
      <c r="K26" s="24">
        <v>19.003342745455836</v>
      </c>
      <c r="L26" s="24">
        <v>17.812628831096504</v>
      </c>
      <c r="M26" s="24">
        <v>20.220030184757935</v>
      </c>
      <c r="N26" s="24"/>
      <c r="O26" s="24"/>
    </row>
    <row r="27" spans="1:15" x14ac:dyDescent="0.35">
      <c r="A27" s="20" t="str">
        <f>B3&amp;C3&amp;D27</f>
        <v>DISTRIBUCION VOLUMEN X CRITERIO (Consumiciones)Total AperitivosMEDIA</v>
      </c>
      <c r="B27">
        <v>0</v>
      </c>
      <c r="C27" s="20">
        <v>0</v>
      </c>
      <c r="D27" s="20" t="s">
        <v>107</v>
      </c>
      <c r="E27" s="24">
        <v>34.973230534558667</v>
      </c>
      <c r="F27" s="24">
        <v>37.147157845662868</v>
      </c>
      <c r="G27" s="24">
        <v>37.14641421018478</v>
      </c>
      <c r="H27" s="24">
        <v>36.876014020884234</v>
      </c>
      <c r="I27" s="24">
        <v>37.286758709755908</v>
      </c>
      <c r="J27" s="24">
        <v>32.196242034143467</v>
      </c>
      <c r="K27" s="24">
        <v>35.413942001400017</v>
      </c>
      <c r="L27" s="24">
        <v>36.409375247939089</v>
      </c>
      <c r="M27" s="24">
        <v>32.812200394628597</v>
      </c>
      <c r="N27" s="24"/>
      <c r="O27" s="24"/>
    </row>
    <row r="28" spans="1:15" x14ac:dyDescent="0.35">
      <c r="A28" s="20" t="str">
        <f>B3&amp;C3&amp;D28</f>
        <v>DISTRIBUCION VOLUMEN X CRITERIO (Consumiciones)Total AperitivosMEDIA BAJA</v>
      </c>
      <c r="B28">
        <v>0</v>
      </c>
      <c r="C28" s="20">
        <v>0</v>
      </c>
      <c r="D28" s="20" t="s">
        <v>108</v>
      </c>
      <c r="E28" s="24">
        <v>24.878249903720537</v>
      </c>
      <c r="F28" s="24">
        <v>23.18204975392187</v>
      </c>
      <c r="G28" s="24">
        <v>21.848644458155594</v>
      </c>
      <c r="H28" s="24">
        <v>25.400805774274353</v>
      </c>
      <c r="I28" s="24">
        <v>25.284124865708613</v>
      </c>
      <c r="J28" s="24">
        <v>21.355869282140581</v>
      </c>
      <c r="K28" s="24">
        <v>24.051281647934182</v>
      </c>
      <c r="L28" s="24">
        <v>23.343634635399244</v>
      </c>
      <c r="M28" s="24">
        <v>27.655601499341252</v>
      </c>
      <c r="N28" s="24"/>
      <c r="O28" s="24"/>
    </row>
    <row r="29" spans="1:15" x14ac:dyDescent="0.35">
      <c r="A29" s="20" t="str">
        <f>B3&amp;C3&amp;D29</f>
        <v>DISTRIBUCION VOLUMEN X CRITERIO (Consumiciones)Total AperitivosBAJA</v>
      </c>
      <c r="B29">
        <v>0</v>
      </c>
      <c r="C29" s="20">
        <v>0</v>
      </c>
      <c r="D29" s="20" t="s">
        <v>109</v>
      </c>
      <c r="E29" s="24">
        <v>24.184471444644977</v>
      </c>
      <c r="F29" s="24">
        <v>22.842214414795446</v>
      </c>
      <c r="G29" s="24">
        <v>25.585273874238062</v>
      </c>
      <c r="H29" s="24">
        <v>19.361727634174358</v>
      </c>
      <c r="I29" s="24">
        <v>18.87649294187791</v>
      </c>
      <c r="J29" s="24">
        <v>25.533382039112134</v>
      </c>
      <c r="K29" s="24">
        <v>21.531465066343667</v>
      </c>
      <c r="L29" s="24">
        <v>22.434330171639967</v>
      </c>
      <c r="M29" s="24">
        <v>19.312198848278292</v>
      </c>
      <c r="N29" s="24"/>
      <c r="O29" s="24"/>
    </row>
    <row r="30" spans="1:15" x14ac:dyDescent="0.35">
      <c r="A30" s="20" t="str">
        <f>B3&amp;C3&amp;D30</f>
        <v>DISTRIBUCION VOLUMEN X CRITERIO (Consumiciones)Total AperitivosHOMBRE</v>
      </c>
      <c r="B30">
        <v>0</v>
      </c>
      <c r="C30" s="20">
        <v>0</v>
      </c>
      <c r="D30" s="20" t="s">
        <v>110</v>
      </c>
      <c r="E30" s="24">
        <v>35.833938698301701</v>
      </c>
      <c r="F30" s="24">
        <v>40.555490137649954</v>
      </c>
      <c r="G30" s="24">
        <v>37.85900449985639</v>
      </c>
      <c r="H30" s="24">
        <v>39.22896904138161</v>
      </c>
      <c r="I30" s="24">
        <v>40.42865033881391</v>
      </c>
      <c r="J30" s="24">
        <v>38.834037982584761</v>
      </c>
      <c r="K30" s="24">
        <v>37.576155606767287</v>
      </c>
      <c r="L30" s="24">
        <v>39.432839814623236</v>
      </c>
      <c r="M30" s="24">
        <v>45.062874603361145</v>
      </c>
      <c r="N30" s="24"/>
      <c r="O30" s="24"/>
    </row>
    <row r="31" spans="1:15" x14ac:dyDescent="0.35">
      <c r="A31" s="20" t="str">
        <f>B3&amp;C3&amp;D31</f>
        <v>DISTRIBUCION VOLUMEN X CRITERIO (Consumiciones)Total AperitivosMUJER</v>
      </c>
      <c r="B31">
        <v>0</v>
      </c>
      <c r="C31" s="20">
        <v>0</v>
      </c>
      <c r="D31" s="20" t="s">
        <v>111</v>
      </c>
      <c r="E31" s="24">
        <v>64.166068853028463</v>
      </c>
      <c r="F31" s="24">
        <v>59.444497846816361</v>
      </c>
      <c r="G31" s="24">
        <v>62.140988851419642</v>
      </c>
      <c r="H31" s="24">
        <v>60.771016249339915</v>
      </c>
      <c r="I31" s="24">
        <v>59.571349661186105</v>
      </c>
      <c r="J31" s="24">
        <v>61.165950699263703</v>
      </c>
      <c r="K31" s="24">
        <v>62.423875854366408</v>
      </c>
      <c r="L31" s="24">
        <v>60.56712129297027</v>
      </c>
      <c r="M31" s="24">
        <v>54.937156323644942</v>
      </c>
      <c r="N31" s="24"/>
      <c r="O31" s="24"/>
    </row>
    <row r="32" spans="1:15" x14ac:dyDescent="0.35">
      <c r="A32" s="20" t="str">
        <f>B3&amp;C32&amp;D32</f>
        <v>DISTRIBUCION VOLUMEN X CRITERIO (Consumiciones)Patatas Fritas + Otros Aperitivos SaladosT.ESPAÑA</v>
      </c>
      <c r="B32">
        <v>0</v>
      </c>
      <c r="C32" s="20" t="s">
        <v>49</v>
      </c>
      <c r="D32" s="20" t="s">
        <v>82</v>
      </c>
      <c r="E32" s="24">
        <v>100</v>
      </c>
      <c r="F32" s="24">
        <v>100</v>
      </c>
      <c r="G32" s="24">
        <v>100</v>
      </c>
      <c r="H32" s="24">
        <v>100</v>
      </c>
      <c r="I32" s="24">
        <v>100</v>
      </c>
      <c r="J32" s="24">
        <v>100</v>
      </c>
      <c r="K32" s="24">
        <v>100</v>
      </c>
      <c r="L32" s="24">
        <v>100</v>
      </c>
      <c r="M32" s="24">
        <v>100</v>
      </c>
      <c r="N32" s="24"/>
      <c r="O32" s="24"/>
    </row>
    <row r="33" spans="1:15" x14ac:dyDescent="0.35">
      <c r="A33" s="20" t="str">
        <f>B3&amp;C32&amp;D33</f>
        <v>DISTRIBUCION VOLUMEN X CRITERIO (Consumiciones)Patatas Fritas + Otros Aperitivos SaladosBCN AM</v>
      </c>
      <c r="B33">
        <v>0</v>
      </c>
      <c r="C33" s="20">
        <v>0</v>
      </c>
      <c r="D33" s="20" t="s">
        <v>84</v>
      </c>
      <c r="E33" s="24">
        <v>7.8227177395873122</v>
      </c>
      <c r="F33" s="24">
        <v>7.0290573655132071</v>
      </c>
      <c r="G33" s="24">
        <v>6.6831573306079219</v>
      </c>
      <c r="H33" s="24">
        <v>8.6216771109058428</v>
      </c>
      <c r="I33" s="24">
        <v>9.5395257953564538</v>
      </c>
      <c r="J33" s="24">
        <v>8.1993845451169403</v>
      </c>
      <c r="K33" s="24">
        <v>10.604933578577848</v>
      </c>
      <c r="L33" s="24">
        <v>7.8691218946962511</v>
      </c>
      <c r="M33" s="24">
        <v>5.8390325227774227</v>
      </c>
      <c r="N33" s="24"/>
      <c r="O33" s="24"/>
    </row>
    <row r="34" spans="1:15" x14ac:dyDescent="0.35">
      <c r="A34" s="20" t="str">
        <f>B3&amp;C32&amp;D34</f>
        <v>DISTRIBUCION VOLUMEN X CRITERIO (Consumiciones)Patatas Fritas + Otros Aperitivos SaladosREST.CAT ARAGON</v>
      </c>
      <c r="B34">
        <v>0</v>
      </c>
      <c r="C34" s="20">
        <v>0</v>
      </c>
      <c r="D34" s="20" t="s">
        <v>85</v>
      </c>
      <c r="E34" s="24">
        <v>10.880136633901841</v>
      </c>
      <c r="F34" s="24">
        <v>11.983174081582909</v>
      </c>
      <c r="G34" s="24">
        <v>10.537945641230838</v>
      </c>
      <c r="H34" s="24">
        <v>10.534258421392913</v>
      </c>
      <c r="I34" s="24">
        <v>9.6202756518587726</v>
      </c>
      <c r="J34" s="24">
        <v>11.200486567800983</v>
      </c>
      <c r="K34" s="24">
        <v>9.2341493382952287</v>
      </c>
      <c r="L34" s="24">
        <v>11.52946017804584</v>
      </c>
      <c r="M34" s="24">
        <v>12.787663801451455</v>
      </c>
      <c r="N34" s="24"/>
      <c r="O34" s="24"/>
    </row>
    <row r="35" spans="1:15" x14ac:dyDescent="0.35">
      <c r="A35" s="20" t="str">
        <f>B3&amp;C32&amp;D35</f>
        <v>DISTRIBUCION VOLUMEN X CRITERIO (Consumiciones)Patatas Fritas + Otros Aperitivos SaladosLEVANTE</v>
      </c>
      <c r="B35">
        <v>0</v>
      </c>
      <c r="C35" s="20">
        <v>0</v>
      </c>
      <c r="D35" s="20" t="s">
        <v>86</v>
      </c>
      <c r="E35" s="24">
        <v>15.25955799458619</v>
      </c>
      <c r="F35" s="24">
        <v>18.821766675361832</v>
      </c>
      <c r="G35" s="24">
        <v>19.155733285767202</v>
      </c>
      <c r="H35" s="24">
        <v>20.528824657810855</v>
      </c>
      <c r="I35" s="24">
        <v>11.955798565704749</v>
      </c>
      <c r="J35" s="24">
        <v>15.769506087499582</v>
      </c>
      <c r="K35" s="24">
        <v>17.498898165592095</v>
      </c>
      <c r="L35" s="24">
        <v>18.996209958561632</v>
      </c>
      <c r="M35" s="24">
        <v>18.473036489059144</v>
      </c>
      <c r="N35" s="24"/>
      <c r="O35" s="24"/>
    </row>
    <row r="36" spans="1:15" x14ac:dyDescent="0.35">
      <c r="A36" s="20" t="str">
        <f>B3&amp;C32&amp;D36</f>
        <v>DISTRIBUCION VOLUMEN X CRITERIO (Consumiciones)Patatas Fritas + Otros Aperitivos SaladosANDALUCIA</v>
      </c>
      <c r="B36">
        <v>0</v>
      </c>
      <c r="C36" s="20">
        <v>0</v>
      </c>
      <c r="D36" s="20" t="s">
        <v>87</v>
      </c>
      <c r="E36" s="24">
        <v>20.65706455247463</v>
      </c>
      <c r="F36" s="24">
        <v>19.390612772419658</v>
      </c>
      <c r="G36" s="24">
        <v>24.379458822754284</v>
      </c>
      <c r="H36" s="24">
        <v>23.15979466456465</v>
      </c>
      <c r="I36" s="24">
        <v>20.142822048948343</v>
      </c>
      <c r="J36" s="24">
        <v>21.364241376439466</v>
      </c>
      <c r="K36" s="24">
        <v>21.473084290564557</v>
      </c>
      <c r="L36" s="24">
        <v>20.279747987827442</v>
      </c>
      <c r="M36" s="24">
        <v>17.24097664802791</v>
      </c>
      <c r="N36" s="24"/>
      <c r="O36" s="24"/>
    </row>
    <row r="37" spans="1:15" x14ac:dyDescent="0.35">
      <c r="A37" s="20" t="str">
        <f>B3&amp;C32&amp;D37</f>
        <v>DISTRIBUCION VOLUMEN X CRITERIO (Consumiciones)Patatas Fritas + Otros Aperitivos SaladosMDD AM</v>
      </c>
      <c r="B37">
        <v>0</v>
      </c>
      <c r="C37" s="20">
        <v>0</v>
      </c>
      <c r="D37" s="20" t="s">
        <v>88</v>
      </c>
      <c r="E37" s="24">
        <v>10.881327944411568</v>
      </c>
      <c r="F37" s="24">
        <v>11.001238019370845</v>
      </c>
      <c r="G37" s="24">
        <v>11.078510633682125</v>
      </c>
      <c r="H37" s="24">
        <v>8.3649811652522565</v>
      </c>
      <c r="I37" s="24">
        <v>12.212839434614693</v>
      </c>
      <c r="J37" s="24">
        <v>10.473168544010255</v>
      </c>
      <c r="K37" s="24">
        <v>11.390028933028356</v>
      </c>
      <c r="L37" s="24">
        <v>10.039084412347025</v>
      </c>
      <c r="M37" s="24">
        <v>9.1197339611651209</v>
      </c>
      <c r="N37" s="24"/>
      <c r="O37" s="24"/>
    </row>
    <row r="38" spans="1:15" x14ac:dyDescent="0.35">
      <c r="A38" s="20" t="str">
        <f>B3&amp;C32&amp;D38</f>
        <v>DISTRIBUCION VOLUMEN X CRITERIO (Consumiciones)Patatas Fritas + Otros Aperitivos SaladosRTO CENTRO</v>
      </c>
      <c r="B38">
        <v>0</v>
      </c>
      <c r="C38" s="20">
        <v>0</v>
      </c>
      <c r="D38" s="20" t="s">
        <v>89</v>
      </c>
      <c r="E38" s="24">
        <v>15.707205091407925</v>
      </c>
      <c r="F38" s="24">
        <v>13.546516334593875</v>
      </c>
      <c r="G38" s="24">
        <v>12.415922441492452</v>
      </c>
      <c r="H38" s="24">
        <v>13.108089252937463</v>
      </c>
      <c r="I38" s="24">
        <v>15.104712561625474</v>
      </c>
      <c r="J38" s="24">
        <v>11.060286911457498</v>
      </c>
      <c r="K38" s="24">
        <v>11.678805278767356</v>
      </c>
      <c r="L38" s="24">
        <v>11.880021851704177</v>
      </c>
      <c r="M38" s="24">
        <v>11.743431456472868</v>
      </c>
      <c r="N38" s="24"/>
      <c r="O38" s="24"/>
    </row>
    <row r="39" spans="1:15" x14ac:dyDescent="0.35">
      <c r="A39" s="20" t="str">
        <f>B3&amp;C32&amp;D39</f>
        <v>DISTRIBUCION VOLUMEN X CRITERIO (Consumiciones)Patatas Fritas + Otros Aperitivos SaladosNORTE-CENTRO</v>
      </c>
      <c r="B39">
        <v>0</v>
      </c>
      <c r="C39" s="20">
        <v>0</v>
      </c>
      <c r="D39" s="20" t="s">
        <v>90</v>
      </c>
      <c r="E39" s="24">
        <v>12.764156875143842</v>
      </c>
      <c r="F39" s="24">
        <v>11.098033012533547</v>
      </c>
      <c r="G39" s="24">
        <v>8.1290311694760415</v>
      </c>
      <c r="H39" s="24">
        <v>9.6168397130671828</v>
      </c>
      <c r="I39" s="24">
        <v>12.718455031516148</v>
      </c>
      <c r="J39" s="24">
        <v>13.629586491515253</v>
      </c>
      <c r="K39" s="24">
        <v>10.406978873219801</v>
      </c>
      <c r="L39" s="24">
        <v>11.986179202693588</v>
      </c>
      <c r="M39" s="24">
        <v>9.9610836081929133</v>
      </c>
      <c r="N39" s="24"/>
      <c r="O39" s="24"/>
    </row>
    <row r="40" spans="1:15" x14ac:dyDescent="0.35">
      <c r="A40" s="20" t="str">
        <f>B3&amp;C32&amp;D40</f>
        <v>DISTRIBUCION VOLUMEN X CRITERIO (Consumiciones)Patatas Fritas + Otros Aperitivos SaladosNOROESTE</v>
      </c>
      <c r="B40">
        <v>0</v>
      </c>
      <c r="C40" s="20">
        <v>0</v>
      </c>
      <c r="D40" s="20" t="s">
        <v>91</v>
      </c>
      <c r="E40" s="24">
        <v>6.0278266763313226</v>
      </c>
      <c r="F40" s="24">
        <v>7.1296105142354671</v>
      </c>
      <c r="G40" s="24">
        <v>7.620248709808827</v>
      </c>
      <c r="H40" s="24">
        <v>6.0655381495354179</v>
      </c>
      <c r="I40" s="24">
        <v>8.7055886901602815</v>
      </c>
      <c r="J40" s="24">
        <v>8.3033553646070217</v>
      </c>
      <c r="K40" s="24">
        <v>7.7131289773619729</v>
      </c>
      <c r="L40" s="24">
        <v>7.420188553625592</v>
      </c>
      <c r="M40" s="24">
        <v>14.835043039285484</v>
      </c>
      <c r="N40" s="24"/>
      <c r="O40" s="24"/>
    </row>
    <row r="41" spans="1:15" x14ac:dyDescent="0.35">
      <c r="A41" s="20" t="str">
        <f>B3&amp;C32&amp;D41</f>
        <v>DISTRIBUCION VOLUMEN X CRITERIO (Consumiciones)Patatas Fritas + Otros Aperitivos Salados&lt;2MIL</v>
      </c>
      <c r="B41">
        <v>0</v>
      </c>
      <c r="C41" s="20">
        <v>0</v>
      </c>
      <c r="D41" s="20" t="s">
        <v>92</v>
      </c>
      <c r="E41" s="24">
        <v>11.767961602796301</v>
      </c>
      <c r="F41" s="24">
        <v>8.9753212257686172</v>
      </c>
      <c r="G41" s="24">
        <v>7.365945059509893</v>
      </c>
      <c r="H41" s="24">
        <v>7.5811835006731858</v>
      </c>
      <c r="I41" s="24">
        <v>9.6168145203947475</v>
      </c>
      <c r="J41" s="24">
        <v>5.9535419691209093</v>
      </c>
      <c r="K41" s="24">
        <v>5.3191620667829689</v>
      </c>
      <c r="L41" s="24">
        <v>5.0921365687832623</v>
      </c>
      <c r="M41" s="24">
        <v>4.3725004670882885</v>
      </c>
      <c r="N41" s="24"/>
      <c r="O41" s="24"/>
    </row>
    <row r="42" spans="1:15" x14ac:dyDescent="0.35">
      <c r="A42" s="20" t="str">
        <f>B3&amp;C32&amp;D42</f>
        <v>DISTRIBUCION VOLUMEN X CRITERIO (Consumiciones)Patatas Fritas + Otros Aperitivos Salados2-5MIL</v>
      </c>
      <c r="B42">
        <v>0</v>
      </c>
      <c r="C42" s="20">
        <v>0</v>
      </c>
      <c r="D42" s="20" t="s">
        <v>93</v>
      </c>
      <c r="E42" s="24">
        <v>6.0193316910344308</v>
      </c>
      <c r="F42" s="24">
        <v>5.4725041448309346</v>
      </c>
      <c r="G42" s="24">
        <v>5.5223444318297776</v>
      </c>
      <c r="H42" s="24">
        <v>7.1872826729727173</v>
      </c>
      <c r="I42" s="24">
        <v>5.8061028519071334</v>
      </c>
      <c r="J42" s="24">
        <v>7.5533274539017894</v>
      </c>
      <c r="K42" s="24">
        <v>7.5727800894665371</v>
      </c>
      <c r="L42" s="24">
        <v>7.8070376589349584</v>
      </c>
      <c r="M42" s="24">
        <v>4.8835286352596095</v>
      </c>
      <c r="N42" s="24"/>
      <c r="O42" s="24"/>
    </row>
    <row r="43" spans="1:15" x14ac:dyDescent="0.35">
      <c r="A43" s="20" t="str">
        <f>B3&amp;C32&amp;D43</f>
        <v>DISTRIBUCION VOLUMEN X CRITERIO (Consumiciones)Patatas Fritas + Otros Aperitivos Salados5-10MIL</v>
      </c>
      <c r="B43">
        <v>0</v>
      </c>
      <c r="C43" s="20">
        <v>0</v>
      </c>
      <c r="D43" s="20" t="s">
        <v>94</v>
      </c>
      <c r="E43" s="24">
        <v>6.4081695984699287</v>
      </c>
      <c r="F43" s="24">
        <v>5.2995105183380655</v>
      </c>
      <c r="G43" s="24">
        <v>7.0199255493607087</v>
      </c>
      <c r="H43" s="24">
        <v>7.186338897532325</v>
      </c>
      <c r="I43" s="24">
        <v>8.2555067698012721</v>
      </c>
      <c r="J43" s="24">
        <v>7.0205973590011546</v>
      </c>
      <c r="K43" s="24">
        <v>6.7425220715416287</v>
      </c>
      <c r="L43" s="24">
        <v>6.6519033508234324</v>
      </c>
      <c r="M43" s="24">
        <v>9.2516009222093452</v>
      </c>
      <c r="N43" s="24"/>
      <c r="O43" s="24"/>
    </row>
    <row r="44" spans="1:15" x14ac:dyDescent="0.35">
      <c r="A44" s="20" t="str">
        <f>B3&amp;C32&amp;D44</f>
        <v>DISTRIBUCION VOLUMEN X CRITERIO (Consumiciones)Patatas Fritas + Otros Aperitivos Salados10-30MIL</v>
      </c>
      <c r="B44">
        <v>0</v>
      </c>
      <c r="C44" s="20">
        <v>0</v>
      </c>
      <c r="D44" s="20" t="s">
        <v>95</v>
      </c>
      <c r="E44" s="24">
        <v>18.647742466584063</v>
      </c>
      <c r="F44" s="24">
        <v>20.180044830210566</v>
      </c>
      <c r="G44" s="24">
        <v>23.823786762313159</v>
      </c>
      <c r="H44" s="24">
        <v>22.994696671827644</v>
      </c>
      <c r="I44" s="24">
        <v>20.172099428113217</v>
      </c>
      <c r="J44" s="24">
        <v>22.412931840045285</v>
      </c>
      <c r="K44" s="24">
        <v>19.097731921969118</v>
      </c>
      <c r="L44" s="24">
        <v>27.951477610738912</v>
      </c>
      <c r="M44" s="24">
        <v>31.013792231802796</v>
      </c>
      <c r="N44" s="24"/>
      <c r="O44" s="24"/>
    </row>
    <row r="45" spans="1:15" x14ac:dyDescent="0.35">
      <c r="A45" s="20" t="str">
        <f>B3&amp;C32&amp;D45</f>
        <v>DISTRIBUCION VOLUMEN X CRITERIO (Consumiciones)Patatas Fritas + Otros Aperitivos Salados30-100MIL</v>
      </c>
      <c r="B45">
        <v>0</v>
      </c>
      <c r="C45" s="20">
        <v>0</v>
      </c>
      <c r="D45" s="20" t="s">
        <v>96</v>
      </c>
      <c r="E45" s="24">
        <v>21.064544684044652</v>
      </c>
      <c r="F45" s="24">
        <v>22.930134944769591</v>
      </c>
      <c r="G45" s="24">
        <v>20.713604476358746</v>
      </c>
      <c r="H45" s="24">
        <v>22.68950603232415</v>
      </c>
      <c r="I45" s="24">
        <v>18.499718042244172</v>
      </c>
      <c r="J45" s="24">
        <v>18.547738745630411</v>
      </c>
      <c r="K45" s="24">
        <v>24.435833829801666</v>
      </c>
      <c r="L45" s="24">
        <v>21.664495223761577</v>
      </c>
      <c r="M45" s="24">
        <v>17.749858652367863</v>
      </c>
      <c r="N45" s="24"/>
      <c r="O45" s="24"/>
    </row>
    <row r="46" spans="1:15" x14ac:dyDescent="0.35">
      <c r="A46" s="20" t="str">
        <f>B3&amp;C32&amp;D46</f>
        <v>DISTRIBUCION VOLUMEN X CRITERIO (Consumiciones)Patatas Fritas + Otros Aperitivos Salados100-200MIL</v>
      </c>
      <c r="B46">
        <v>0</v>
      </c>
      <c r="C46" s="20">
        <v>0</v>
      </c>
      <c r="D46" s="20" t="s">
        <v>97</v>
      </c>
      <c r="E46" s="24">
        <v>9.9050976728544491</v>
      </c>
      <c r="F46" s="24">
        <v>10.231127663864248</v>
      </c>
      <c r="G46" s="24">
        <v>11.129059291344973</v>
      </c>
      <c r="H46" s="24">
        <v>7.4356320065920052</v>
      </c>
      <c r="I46" s="24">
        <v>8.3987170107203202</v>
      </c>
      <c r="J46" s="24">
        <v>8.9566967791575767</v>
      </c>
      <c r="K46" s="24">
        <v>8.0237654203375115</v>
      </c>
      <c r="L46" s="24">
        <v>8.0645501962098347</v>
      </c>
      <c r="M46" s="24">
        <v>6.5394878880648859</v>
      </c>
      <c r="N46" s="24"/>
      <c r="O46" s="24"/>
    </row>
    <row r="47" spans="1:15" x14ac:dyDescent="0.35">
      <c r="A47" s="20" t="str">
        <f>B3&amp;C32&amp;D47</f>
        <v>DISTRIBUCION VOLUMEN X CRITERIO (Consumiciones)Patatas Fritas + Otros Aperitivos Salados200-500MIL</v>
      </c>
      <c r="B47">
        <v>0</v>
      </c>
      <c r="C47" s="20">
        <v>0</v>
      </c>
      <c r="D47" s="20" t="s">
        <v>98</v>
      </c>
      <c r="E47" s="24">
        <v>9.715653333186177</v>
      </c>
      <c r="F47" s="24">
        <v>11.484236698421947</v>
      </c>
      <c r="G47" s="24">
        <v>9.7741797855185233</v>
      </c>
      <c r="H47" s="24">
        <v>11.551582501337275</v>
      </c>
      <c r="I47" s="24">
        <v>14.335590180698917</v>
      </c>
      <c r="J47" s="24">
        <v>14.126884290372175</v>
      </c>
      <c r="K47" s="24">
        <v>14.255727819483182</v>
      </c>
      <c r="L47" s="24">
        <v>9.274065733570195</v>
      </c>
      <c r="M47" s="24">
        <v>13.35739550349675</v>
      </c>
      <c r="N47" s="24"/>
      <c r="O47" s="24"/>
    </row>
    <row r="48" spans="1:15" x14ac:dyDescent="0.35">
      <c r="A48" s="20" t="str">
        <f>B3&amp;C32&amp;D48</f>
        <v>DISTRIBUCION VOLUMEN X CRITERIO (Consumiciones)Patatas Fritas + Otros Aperitivos Salados&gt;500MIL</v>
      </c>
      <c r="B48">
        <v>0</v>
      </c>
      <c r="C48" s="20">
        <v>0</v>
      </c>
      <c r="D48" s="20" t="s">
        <v>99</v>
      </c>
      <c r="E48" s="24">
        <v>16.471507066224202</v>
      </c>
      <c r="F48" s="24">
        <v>15.427129846358788</v>
      </c>
      <c r="G48" s="24">
        <v>14.651159464656033</v>
      </c>
      <c r="H48" s="24">
        <v>13.373771445807536</v>
      </c>
      <c r="I48" s="24">
        <v>14.915461567661414</v>
      </c>
      <c r="J48" s="24">
        <v>15.428296391987899</v>
      </c>
      <c r="K48" s="24">
        <v>14.552504663394467</v>
      </c>
      <c r="L48" s="24">
        <v>13.494338337011683</v>
      </c>
      <c r="M48" s="24">
        <v>12.831844858304342</v>
      </c>
      <c r="N48" s="24"/>
      <c r="O48" s="24"/>
    </row>
    <row r="49" spans="1:15" x14ac:dyDescent="0.35">
      <c r="A49" s="20" t="str">
        <f>B3&amp;C32&amp;D49</f>
        <v>DISTRIBUCION VOLUMEN X CRITERIO (Consumiciones)Patatas Fritas + Otros Aperitivos SaladosDE 15 A 19 AÑOS</v>
      </c>
      <c r="B49">
        <v>0</v>
      </c>
      <c r="C49" s="20">
        <v>0</v>
      </c>
      <c r="D49" s="20" t="s">
        <v>100</v>
      </c>
      <c r="E49" s="24">
        <v>8.4923429896570237</v>
      </c>
      <c r="F49" s="24">
        <v>7.9618565858878956</v>
      </c>
      <c r="G49" s="24">
        <v>9.8519536262346517</v>
      </c>
      <c r="H49" s="24">
        <v>8.1392009200713122</v>
      </c>
      <c r="I49" s="24">
        <v>5.6305778518997247</v>
      </c>
      <c r="J49" s="24">
        <v>6.8018928860220012</v>
      </c>
      <c r="K49" s="24">
        <v>7.6102768480937018</v>
      </c>
      <c r="L49" s="24">
        <v>11.430199342202554</v>
      </c>
      <c r="M49" s="24">
        <v>8.0004866266212247</v>
      </c>
      <c r="N49" s="24"/>
      <c r="O49" s="24"/>
    </row>
    <row r="50" spans="1:15" x14ac:dyDescent="0.35">
      <c r="A50" s="20" t="str">
        <f>B3&amp;C32&amp;D50</f>
        <v>DISTRIBUCION VOLUMEN X CRITERIO (Consumiciones)Patatas Fritas + Otros Aperitivos SaladosDE 20 A 24 AÑOS</v>
      </c>
      <c r="B50">
        <v>0</v>
      </c>
      <c r="C50" s="20">
        <v>0</v>
      </c>
      <c r="D50" s="20" t="s">
        <v>101</v>
      </c>
      <c r="E50" s="24">
        <v>7.8313344527973232</v>
      </c>
      <c r="F50" s="24">
        <v>8.2200186174594716</v>
      </c>
      <c r="G50" s="24">
        <v>7.6359374987445605</v>
      </c>
      <c r="H50" s="24">
        <v>7.051596924483543</v>
      </c>
      <c r="I50" s="24">
        <v>3.9990825630982338</v>
      </c>
      <c r="J50" s="24">
        <v>3.4096130612355577</v>
      </c>
      <c r="K50" s="24">
        <v>4.4199332114546168</v>
      </c>
      <c r="L50" s="24">
        <v>4.4189845883711749</v>
      </c>
      <c r="M50" s="24">
        <v>3.6409211469490277</v>
      </c>
      <c r="N50" s="24"/>
      <c r="O50" s="24"/>
    </row>
    <row r="51" spans="1:15" x14ac:dyDescent="0.35">
      <c r="A51" s="20" t="str">
        <f>B3&amp;C32&amp;D51</f>
        <v>DISTRIBUCION VOLUMEN X CRITERIO (Consumiciones)Patatas Fritas + Otros Aperitivos SaladosDE 25 A 34 AÑOS</v>
      </c>
      <c r="B51">
        <v>0</v>
      </c>
      <c r="C51" s="20">
        <v>0</v>
      </c>
      <c r="D51" s="20" t="s">
        <v>102</v>
      </c>
      <c r="E51" s="24">
        <v>11.712163150461221</v>
      </c>
      <c r="F51" s="24">
        <v>9.5414501741629749</v>
      </c>
      <c r="G51" s="24">
        <v>10.111961998516772</v>
      </c>
      <c r="H51" s="24">
        <v>9.2028844411250308</v>
      </c>
      <c r="I51" s="24">
        <v>10.255120652138803</v>
      </c>
      <c r="J51" s="24">
        <v>8.895804835638252</v>
      </c>
      <c r="K51" s="24">
        <v>11.607468123015096</v>
      </c>
      <c r="L51" s="24">
        <v>9.1007527668737644</v>
      </c>
      <c r="M51" s="24">
        <v>11.270213016682074</v>
      </c>
      <c r="N51" s="24"/>
      <c r="O51" s="24"/>
    </row>
    <row r="52" spans="1:15" x14ac:dyDescent="0.35">
      <c r="A52" s="20" t="str">
        <f>B3&amp;C32&amp;D52</f>
        <v>DISTRIBUCION VOLUMEN X CRITERIO (Consumiciones)Patatas Fritas + Otros Aperitivos SaladosDE 35 A 49 AÑOS</v>
      </c>
      <c r="B52">
        <v>0</v>
      </c>
      <c r="C52" s="20">
        <v>0</v>
      </c>
      <c r="D52" s="20" t="s">
        <v>103</v>
      </c>
      <c r="E52" s="24">
        <v>32.420898767496766</v>
      </c>
      <c r="F52" s="24">
        <v>31.641377183015596</v>
      </c>
      <c r="G52" s="24">
        <v>31.13270870645027</v>
      </c>
      <c r="H52" s="24">
        <v>31.90769938902298</v>
      </c>
      <c r="I52" s="24">
        <v>34.305932017807045</v>
      </c>
      <c r="J52" s="24">
        <v>33.214226473076181</v>
      </c>
      <c r="K52" s="24">
        <v>35.845243151757593</v>
      </c>
      <c r="L52" s="24">
        <v>28.043171155251308</v>
      </c>
      <c r="M52" s="24">
        <v>25.681277269713267</v>
      </c>
      <c r="N52" s="24"/>
      <c r="O52" s="24"/>
    </row>
    <row r="53" spans="1:15" x14ac:dyDescent="0.35">
      <c r="A53" s="20" t="str">
        <f>B3&amp;C32&amp;D53</f>
        <v>DISTRIBUCION VOLUMEN X CRITERIO (Consumiciones)Patatas Fritas + Otros Aperitivos SaladosDE 50 A 59 AÑOS</v>
      </c>
      <c r="B53">
        <v>0</v>
      </c>
      <c r="C53" s="20">
        <v>0</v>
      </c>
      <c r="D53" s="20" t="s">
        <v>104</v>
      </c>
      <c r="E53" s="24">
        <v>17.877139854984726</v>
      </c>
      <c r="F53" s="24">
        <v>22.986123345166511</v>
      </c>
      <c r="G53" s="24">
        <v>25.296424585584088</v>
      </c>
      <c r="H53" s="24">
        <v>20.702027831655545</v>
      </c>
      <c r="I53" s="24">
        <v>21.397259957346296</v>
      </c>
      <c r="J53" s="24">
        <v>23.282453582961313</v>
      </c>
      <c r="K53" s="24">
        <v>19.531309105678513</v>
      </c>
      <c r="L53" s="24">
        <v>21.706707325063132</v>
      </c>
      <c r="M53" s="24">
        <v>27.184217788920055</v>
      </c>
      <c r="N53" s="24"/>
      <c r="O53" s="24"/>
    </row>
    <row r="54" spans="1:15" x14ac:dyDescent="0.35">
      <c r="A54" s="20" t="str">
        <f>B3&amp;C32&amp;D54</f>
        <v>DISTRIBUCION VOLUMEN X CRITERIO (Consumiciones)Patatas Fritas + Otros Aperitivos SaladosDE 60 A 75 AÑOS</v>
      </c>
      <c r="B54">
        <v>0</v>
      </c>
      <c r="C54" s="20">
        <v>0</v>
      </c>
      <c r="D54" s="20" t="s">
        <v>105</v>
      </c>
      <c r="E54" s="24">
        <v>21.666124030680628</v>
      </c>
      <c r="F54" s="24">
        <v>19.649175191258962</v>
      </c>
      <c r="G54" s="24">
        <v>15.97100876357784</v>
      </c>
      <c r="H54" s="24">
        <v>22.996577951775272</v>
      </c>
      <c r="I54" s="24">
        <v>24.41204473749481</v>
      </c>
      <c r="J54" s="24">
        <v>24.396021871824296</v>
      </c>
      <c r="K54" s="24">
        <v>20.985767701148674</v>
      </c>
      <c r="L54" s="24">
        <v>25.300211341296542</v>
      </c>
      <c r="M54" s="24">
        <v>24.222893309708233</v>
      </c>
      <c r="N54" s="24"/>
      <c r="O54" s="24"/>
    </row>
    <row r="55" spans="1:15" x14ac:dyDescent="0.35">
      <c r="A55" s="20" t="str">
        <f>B3&amp;C32&amp;D55</f>
        <v>DISTRIBUCION VOLUMEN X CRITERIO (Consumiciones)Patatas Fritas + Otros Aperitivos SaladosALTA Y MEDIA ALTA</v>
      </c>
      <c r="B55">
        <v>0</v>
      </c>
      <c r="C55" s="20">
        <v>0</v>
      </c>
      <c r="D55" s="20" t="s">
        <v>106</v>
      </c>
      <c r="E55" s="24">
        <v>13.776777300568291</v>
      </c>
      <c r="F55" s="24">
        <v>16.726962429633307</v>
      </c>
      <c r="G55" s="24">
        <v>15.888107100932599</v>
      </c>
      <c r="H55" s="24">
        <v>16.931221659301453</v>
      </c>
      <c r="I55" s="24">
        <v>17.248228614845111</v>
      </c>
      <c r="J55" s="24">
        <v>20.731701116703611</v>
      </c>
      <c r="K55" s="24">
        <v>17.423235461687668</v>
      </c>
      <c r="L55" s="24">
        <v>15.774440744255816</v>
      </c>
      <c r="M55" s="24">
        <v>18.27647780017902</v>
      </c>
      <c r="N55" s="24"/>
      <c r="O55" s="24"/>
    </row>
    <row r="56" spans="1:15" x14ac:dyDescent="0.35">
      <c r="A56" s="20" t="str">
        <f>B3&amp;C32&amp;D56</f>
        <v>DISTRIBUCION VOLUMEN X CRITERIO (Consumiciones)Patatas Fritas + Otros Aperitivos SaladosMEDIA</v>
      </c>
      <c r="B56">
        <v>0</v>
      </c>
      <c r="C56" s="20">
        <v>0</v>
      </c>
      <c r="D56" s="20" t="s">
        <v>107</v>
      </c>
      <c r="E56" s="24">
        <v>34.980577094182678</v>
      </c>
      <c r="F56" s="24">
        <v>35.362872626169704</v>
      </c>
      <c r="G56" s="24">
        <v>33.897972252553664</v>
      </c>
      <c r="H56" s="24">
        <v>35.581603966741476</v>
      </c>
      <c r="I56" s="24">
        <v>33.882965751096641</v>
      </c>
      <c r="J56" s="24">
        <v>34.44898124337054</v>
      </c>
      <c r="K56" s="24">
        <v>37.78246414971936</v>
      </c>
      <c r="L56" s="24">
        <v>32.183373361512174</v>
      </c>
      <c r="M56" s="24">
        <v>29.90172523485688</v>
      </c>
      <c r="N56" s="24"/>
      <c r="O56" s="24"/>
    </row>
    <row r="57" spans="1:15" x14ac:dyDescent="0.35">
      <c r="A57" s="20" t="str">
        <f>B3&amp;C32&amp;D57</f>
        <v>DISTRIBUCION VOLUMEN X CRITERIO (Consumiciones)Patatas Fritas + Otros Aperitivos SaladosMEDIA BAJA</v>
      </c>
      <c r="B57">
        <v>0</v>
      </c>
      <c r="C57" s="20">
        <v>0</v>
      </c>
      <c r="D57" s="20" t="s">
        <v>108</v>
      </c>
      <c r="E57" s="24">
        <v>27.31384474854422</v>
      </c>
      <c r="F57" s="24">
        <v>25.481567157450041</v>
      </c>
      <c r="G57" s="24">
        <v>24.760486042312966</v>
      </c>
      <c r="H57" s="24">
        <v>27.010163301370387</v>
      </c>
      <c r="I57" s="24">
        <v>29.429588940262587</v>
      </c>
      <c r="J57" s="24">
        <v>22.854514151416051</v>
      </c>
      <c r="K57" s="24">
        <v>23.106940673815192</v>
      </c>
      <c r="L57" s="24">
        <v>27.004248041177547</v>
      </c>
      <c r="M57" s="24">
        <v>30.036967137744032</v>
      </c>
      <c r="N57" s="24"/>
      <c r="O57" s="24"/>
    </row>
    <row r="58" spans="1:15" x14ac:dyDescent="0.35">
      <c r="A58" s="20" t="str">
        <f>B3&amp;C32&amp;D58</f>
        <v>DISTRIBUCION VOLUMEN X CRITERIO (Consumiciones)Patatas Fritas + Otros Aperitivos SaladosBAJA</v>
      </c>
      <c r="B58">
        <v>0</v>
      </c>
      <c r="C58" s="20">
        <v>0</v>
      </c>
      <c r="D58" s="20" t="s">
        <v>109</v>
      </c>
      <c r="E58" s="24">
        <v>23.928786249355248</v>
      </c>
      <c r="F58" s="24">
        <v>22.428597786746938</v>
      </c>
      <c r="G58" s="24">
        <v>25.453424962417131</v>
      </c>
      <c r="H58" s="24">
        <v>20.477026749919574</v>
      </c>
      <c r="I58" s="24">
        <v>19.439231510283086</v>
      </c>
      <c r="J58" s="24">
        <v>21.964803488509794</v>
      </c>
      <c r="K58" s="24">
        <v>21.687354138222361</v>
      </c>
      <c r="L58" s="24">
        <v>25.037937853054466</v>
      </c>
      <c r="M58" s="24">
        <v>21.784829827220072</v>
      </c>
      <c r="N58" s="24"/>
      <c r="O58" s="24"/>
    </row>
    <row r="59" spans="1:15" x14ac:dyDescent="0.35">
      <c r="A59" s="20" t="str">
        <f>B3&amp;C32&amp;D59</f>
        <v>DISTRIBUCION VOLUMEN X CRITERIO (Consumiciones)Patatas Fritas + Otros Aperitivos SaladosHOMBRE</v>
      </c>
      <c r="B59">
        <v>0</v>
      </c>
      <c r="C59" s="20">
        <v>0</v>
      </c>
      <c r="D59" s="20" t="s">
        <v>110</v>
      </c>
      <c r="E59" s="24">
        <v>35.886898213715909</v>
      </c>
      <c r="F59" s="24">
        <v>39.626404673715093</v>
      </c>
      <c r="G59" s="24">
        <v>41.31251993639637</v>
      </c>
      <c r="H59" s="24">
        <v>40.390892347517557</v>
      </c>
      <c r="I59" s="24">
        <v>41.040321885226149</v>
      </c>
      <c r="J59" s="24">
        <v>40.393760204355083</v>
      </c>
      <c r="K59" s="24">
        <v>43.498563572267045</v>
      </c>
      <c r="L59" s="24">
        <v>42.366723011866185</v>
      </c>
      <c r="M59" s="24">
        <v>47.605058230339857</v>
      </c>
      <c r="N59" s="24"/>
      <c r="O59" s="24"/>
    </row>
    <row r="60" spans="1:15" x14ac:dyDescent="0.35">
      <c r="A60" s="20" t="str">
        <f>B3&amp;C32&amp;D60</f>
        <v>DISTRIBUCION VOLUMEN X CRITERIO (Consumiciones)Patatas Fritas + Otros Aperitivos SaladosMUJER</v>
      </c>
      <c r="B60">
        <v>0</v>
      </c>
      <c r="C60" s="20">
        <v>0</v>
      </c>
      <c r="D60" s="20" t="s">
        <v>111</v>
      </c>
      <c r="E60" s="24">
        <v>64.113085555895665</v>
      </c>
      <c r="F60" s="24">
        <v>60.373595326284914</v>
      </c>
      <c r="G60" s="24">
        <v>58.687480063603637</v>
      </c>
      <c r="H60" s="24">
        <v>59.60910765248245</v>
      </c>
      <c r="I60" s="24">
        <v>58.959692931261273</v>
      </c>
      <c r="J60" s="24">
        <v>59.606250387942907</v>
      </c>
      <c r="K60" s="24">
        <v>56.501436427732955</v>
      </c>
      <c r="L60" s="24">
        <v>57.633292587579973</v>
      </c>
      <c r="M60" s="24">
        <v>52.394957033983268</v>
      </c>
      <c r="N60" s="24"/>
      <c r="O60" s="24"/>
    </row>
    <row r="61" spans="1:15" x14ac:dyDescent="0.35">
      <c r="A61" s="20" t="str">
        <f>B3&amp;C61&amp;D61</f>
        <v>DISTRIBUCION VOLUMEN X CRITERIO (Consumiciones)Patatas FritasT.ESPAÑA</v>
      </c>
      <c r="B61">
        <v>0</v>
      </c>
      <c r="C61" s="20" t="s">
        <v>53</v>
      </c>
      <c r="D61" s="20" t="s">
        <v>82</v>
      </c>
      <c r="E61" s="24">
        <v>100</v>
      </c>
      <c r="F61" s="24">
        <v>100</v>
      </c>
      <c r="G61" s="24">
        <v>100</v>
      </c>
      <c r="H61" s="24">
        <v>100</v>
      </c>
      <c r="I61" s="24">
        <v>100</v>
      </c>
      <c r="J61" s="24">
        <v>100</v>
      </c>
      <c r="K61" s="24">
        <v>100</v>
      </c>
      <c r="L61" s="24">
        <v>100</v>
      </c>
      <c r="M61" s="24">
        <v>100</v>
      </c>
      <c r="N61" s="24"/>
      <c r="O61" s="24"/>
    </row>
    <row r="62" spans="1:15" x14ac:dyDescent="0.35">
      <c r="A62" s="20" t="str">
        <f>B3&amp;C61&amp;D62</f>
        <v>DISTRIBUCION VOLUMEN X CRITERIO (Consumiciones)Patatas FritasBCN AM</v>
      </c>
      <c r="B62">
        <v>0</v>
      </c>
      <c r="C62" s="20">
        <v>0</v>
      </c>
      <c r="D62" s="20" t="s">
        <v>84</v>
      </c>
      <c r="E62" s="24">
        <v>9.9127954933508367</v>
      </c>
      <c r="F62" s="24">
        <v>8.0070326220780732</v>
      </c>
      <c r="G62" s="24">
        <v>7.9243331568849911</v>
      </c>
      <c r="H62" s="24">
        <v>12.621490413450932</v>
      </c>
      <c r="I62" s="24">
        <v>14.415694878337664</v>
      </c>
      <c r="J62" s="24">
        <v>11.062198178747696</v>
      </c>
      <c r="K62" s="24">
        <v>14.41613303685253</v>
      </c>
      <c r="L62" s="24">
        <v>10.711821260946406</v>
      </c>
      <c r="M62" s="24">
        <v>6.9484722381297814</v>
      </c>
      <c r="N62" s="24"/>
      <c r="O62" s="24"/>
    </row>
    <row r="63" spans="1:15" x14ac:dyDescent="0.35">
      <c r="A63" s="20" t="str">
        <f>B3&amp;C61&amp;D63</f>
        <v>DISTRIBUCION VOLUMEN X CRITERIO (Consumiciones)Patatas FritasREST.CAT ARAGON</v>
      </c>
      <c r="B63">
        <v>0</v>
      </c>
      <c r="C63" s="20">
        <v>0</v>
      </c>
      <c r="D63" s="20" t="s">
        <v>85</v>
      </c>
      <c r="E63" s="24">
        <v>14.122253488606098</v>
      </c>
      <c r="F63" s="24">
        <v>16.034514820161068</v>
      </c>
      <c r="G63" s="24">
        <v>14.657142050642685</v>
      </c>
      <c r="H63" s="24">
        <v>13.104411964452774</v>
      </c>
      <c r="I63" s="24">
        <v>13.890015023966804</v>
      </c>
      <c r="J63" s="24">
        <v>14.246879050691657</v>
      </c>
      <c r="K63" s="24">
        <v>10.160222574411959</v>
      </c>
      <c r="L63" s="24">
        <v>14.816432815901164</v>
      </c>
      <c r="M63" s="24">
        <v>16.073623359930771</v>
      </c>
      <c r="N63" s="24"/>
      <c r="O63" s="24"/>
    </row>
    <row r="64" spans="1:15" x14ac:dyDescent="0.35">
      <c r="A64" s="20" t="str">
        <f>B3&amp;C61&amp;D64</f>
        <v>DISTRIBUCION VOLUMEN X CRITERIO (Consumiciones)Patatas FritasLEVANTE</v>
      </c>
      <c r="B64">
        <v>0</v>
      </c>
      <c r="C64" s="20">
        <v>0</v>
      </c>
      <c r="D64" s="20" t="s">
        <v>86</v>
      </c>
      <c r="E64" s="24">
        <v>15.286559509994325</v>
      </c>
      <c r="F64" s="24">
        <v>19.044378499132296</v>
      </c>
      <c r="G64" s="24">
        <v>22.27511478921506</v>
      </c>
      <c r="H64" s="24">
        <v>20.926288190146831</v>
      </c>
      <c r="I64" s="24">
        <v>13.903248951222306</v>
      </c>
      <c r="J64" s="24">
        <v>15.599191599504412</v>
      </c>
      <c r="K64" s="24">
        <v>17.377380955562625</v>
      </c>
      <c r="L64" s="24">
        <v>20.697300464404471</v>
      </c>
      <c r="M64" s="24">
        <v>18.501154888710726</v>
      </c>
      <c r="N64" s="24"/>
      <c r="O64" s="24"/>
    </row>
    <row r="65" spans="1:15" x14ac:dyDescent="0.35">
      <c r="A65" s="20" t="str">
        <f>B3&amp;C61&amp;D65</f>
        <v>DISTRIBUCION VOLUMEN X CRITERIO (Consumiciones)Patatas FritasANDALUCIA</v>
      </c>
      <c r="B65">
        <v>0</v>
      </c>
      <c r="C65" s="20">
        <v>0</v>
      </c>
      <c r="D65" s="20" t="s">
        <v>87</v>
      </c>
      <c r="E65" s="24">
        <v>23.408874192531879</v>
      </c>
      <c r="F65" s="24">
        <v>17.996764235609902</v>
      </c>
      <c r="G65" s="24">
        <v>23.901548802027815</v>
      </c>
      <c r="H65" s="24">
        <v>22.159281852020861</v>
      </c>
      <c r="I65" s="24">
        <v>17.700399785313017</v>
      </c>
      <c r="J65" s="24">
        <v>21.69484005773705</v>
      </c>
      <c r="K65" s="24">
        <v>22.295428912758204</v>
      </c>
      <c r="L65" s="24">
        <v>18.291419473116264</v>
      </c>
      <c r="M65" s="24">
        <v>17.383922549281618</v>
      </c>
      <c r="N65" s="24"/>
      <c r="O65" s="24"/>
    </row>
    <row r="66" spans="1:15" x14ac:dyDescent="0.35">
      <c r="A66" s="20" t="str">
        <f>B3&amp;C61&amp;D66</f>
        <v>DISTRIBUCION VOLUMEN X CRITERIO (Consumiciones)Patatas FritasMDD AM</v>
      </c>
      <c r="B66">
        <v>0</v>
      </c>
      <c r="C66" s="20">
        <v>0</v>
      </c>
      <c r="D66" s="20" t="s">
        <v>88</v>
      </c>
      <c r="E66" s="24">
        <v>9.0685495051019647</v>
      </c>
      <c r="F66" s="24">
        <v>9.8646286595462165</v>
      </c>
      <c r="G66" s="24">
        <v>10.670200285256394</v>
      </c>
      <c r="H66" s="24">
        <v>8.2920635308230093</v>
      </c>
      <c r="I66" s="24">
        <v>12.272057747617964</v>
      </c>
      <c r="J66" s="24">
        <v>8.5888504520418554</v>
      </c>
      <c r="K66" s="24">
        <v>10.700940355509706</v>
      </c>
      <c r="L66" s="24">
        <v>8.3146740410882227</v>
      </c>
      <c r="M66" s="24">
        <v>9.699595311724508</v>
      </c>
      <c r="N66" s="24"/>
      <c r="O66" s="24"/>
    </row>
    <row r="67" spans="1:15" x14ac:dyDescent="0.35">
      <c r="A67" s="20" t="str">
        <f>B3&amp;C61&amp;D67</f>
        <v>DISTRIBUCION VOLUMEN X CRITERIO (Consumiciones)Patatas FritasRTO CENTRO</v>
      </c>
      <c r="B67">
        <v>0</v>
      </c>
      <c r="C67" s="20">
        <v>0</v>
      </c>
      <c r="D67" s="20" t="s">
        <v>89</v>
      </c>
      <c r="E67" s="24">
        <v>12.749190994145884</v>
      </c>
      <c r="F67" s="24">
        <v>10.731701676550564</v>
      </c>
      <c r="G67" s="24">
        <v>7.1999360599412681</v>
      </c>
      <c r="H67" s="24">
        <v>9.3068809796700762</v>
      </c>
      <c r="I67" s="24">
        <v>8.9892989198230087</v>
      </c>
      <c r="J67" s="24">
        <v>7.595206843394382</v>
      </c>
      <c r="K67" s="24">
        <v>7.813833796139158</v>
      </c>
      <c r="L67" s="24">
        <v>9.045360660455831</v>
      </c>
      <c r="M67" s="24">
        <v>9.8029912572061235</v>
      </c>
      <c r="N67" s="24"/>
      <c r="O67" s="24"/>
    </row>
    <row r="68" spans="1:15" x14ac:dyDescent="0.35">
      <c r="A68" s="20" t="str">
        <f>B3&amp;C61&amp;D68</f>
        <v>DISTRIBUCION VOLUMEN X CRITERIO (Consumiciones)Patatas FritasNORTE-CENTRO</v>
      </c>
      <c r="B68">
        <v>0</v>
      </c>
      <c r="C68" s="20">
        <v>0</v>
      </c>
      <c r="D68" s="20" t="s">
        <v>90</v>
      </c>
      <c r="E68" s="24">
        <v>10.308808551000253</v>
      </c>
      <c r="F68" s="24">
        <v>10.671840983126446</v>
      </c>
      <c r="G68" s="24">
        <v>5.8510260064136697</v>
      </c>
      <c r="H68" s="24">
        <v>8.415694378099051</v>
      </c>
      <c r="I68" s="24">
        <v>11.188015096392744</v>
      </c>
      <c r="J68" s="24">
        <v>11.328882428227367</v>
      </c>
      <c r="K68" s="24">
        <v>9.1503426277571247</v>
      </c>
      <c r="L68" s="24">
        <v>9.9313627911800921</v>
      </c>
      <c r="M68" s="24">
        <v>9.6089890428740521</v>
      </c>
      <c r="N68" s="24"/>
      <c r="O68" s="24"/>
    </row>
    <row r="69" spans="1:15" x14ac:dyDescent="0.35">
      <c r="A69" s="20" t="str">
        <f>B3&amp;C61&amp;D69</f>
        <v>DISTRIBUCION VOLUMEN X CRITERIO (Consumiciones)Patatas FritasNOROESTE</v>
      </c>
      <c r="B69">
        <v>0</v>
      </c>
      <c r="C69" s="20">
        <v>0</v>
      </c>
      <c r="D69" s="20" t="s">
        <v>91</v>
      </c>
      <c r="E69" s="24">
        <v>5.1429588022896624</v>
      </c>
      <c r="F69" s="24">
        <v>7.6491460861373</v>
      </c>
      <c r="G69" s="24">
        <v>7.5207083645078123</v>
      </c>
      <c r="H69" s="24">
        <v>5.1738978482726203</v>
      </c>
      <c r="I69" s="24">
        <v>7.6412784297584651</v>
      </c>
      <c r="J69" s="24">
        <v>9.8839738793001235</v>
      </c>
      <c r="K69" s="24">
        <v>8.0857277632714801</v>
      </c>
      <c r="L69" s="24">
        <v>8.1916456650888865</v>
      </c>
      <c r="M69" s="24">
        <v>11.981257715165631</v>
      </c>
      <c r="N69" s="24"/>
      <c r="O69" s="24"/>
    </row>
    <row r="70" spans="1:15" x14ac:dyDescent="0.35">
      <c r="A70" s="20" t="str">
        <f>B3&amp;C61&amp;D70</f>
        <v>DISTRIBUCION VOLUMEN X CRITERIO (Consumiciones)Patatas Fritas&lt;2MIL</v>
      </c>
      <c r="B70">
        <v>0</v>
      </c>
      <c r="C70" s="20">
        <v>0</v>
      </c>
      <c r="D70" s="20" t="s">
        <v>92</v>
      </c>
      <c r="E70" s="24">
        <v>12.260207321254576</v>
      </c>
      <c r="F70" s="25">
        <v>9.5604971362442566</v>
      </c>
      <c r="G70" s="24">
        <v>6.7875670839368683</v>
      </c>
      <c r="H70" s="25">
        <v>7.1208730833388021</v>
      </c>
      <c r="I70" s="24">
        <v>7.067429435492774</v>
      </c>
      <c r="J70" s="24">
        <v>6.5312810510433152</v>
      </c>
      <c r="K70" s="24">
        <v>4.8871660247964144</v>
      </c>
      <c r="L70" s="24">
        <v>5.2380167366948216</v>
      </c>
      <c r="M70" s="24">
        <v>3.6286603290955601</v>
      </c>
      <c r="N70" s="24"/>
      <c r="O70" s="24"/>
    </row>
    <row r="71" spans="1:15" x14ac:dyDescent="0.35">
      <c r="A71" s="20" t="str">
        <f>B3&amp;C61&amp;D71</f>
        <v>DISTRIBUCION VOLUMEN X CRITERIO (Consumiciones)Patatas Fritas2-5MIL</v>
      </c>
      <c r="B71">
        <v>0</v>
      </c>
      <c r="C71" s="20">
        <v>0</v>
      </c>
      <c r="D71" s="20" t="s">
        <v>93</v>
      </c>
      <c r="E71" s="24">
        <v>5.9085516626611971</v>
      </c>
      <c r="F71" s="24">
        <v>3.942432964989484</v>
      </c>
      <c r="G71" s="24">
        <v>3.7828537247462934</v>
      </c>
      <c r="H71" s="24">
        <v>6.8095464111677995</v>
      </c>
      <c r="I71" s="24">
        <v>6.5464984853851202</v>
      </c>
      <c r="J71" s="24">
        <v>8.3837387602890132</v>
      </c>
      <c r="K71" s="24">
        <v>6.7216243014482844</v>
      </c>
      <c r="L71" s="24">
        <v>8.0196697033952145</v>
      </c>
      <c r="M71" s="24">
        <v>4.0594974484276971</v>
      </c>
      <c r="N71" s="24"/>
      <c r="O71" s="24"/>
    </row>
    <row r="72" spans="1:15" x14ac:dyDescent="0.35">
      <c r="A72" s="20" t="str">
        <f>B3&amp;C61&amp;D72</f>
        <v>DISTRIBUCION VOLUMEN X CRITERIO (Consumiciones)Patatas Fritas5-10MIL</v>
      </c>
      <c r="B72">
        <v>0</v>
      </c>
      <c r="C72" s="20">
        <v>0</v>
      </c>
      <c r="D72" s="20" t="s">
        <v>94</v>
      </c>
      <c r="E72" s="24">
        <v>5.5331647451036181</v>
      </c>
      <c r="F72" s="24">
        <v>4.5742448698348843</v>
      </c>
      <c r="G72" s="24">
        <v>4.8240744470342563</v>
      </c>
      <c r="H72" s="24">
        <v>7.694417779107229</v>
      </c>
      <c r="I72" s="24">
        <v>8.1833630544669571</v>
      </c>
      <c r="J72" s="24">
        <v>6.2783584195095621</v>
      </c>
      <c r="K72" s="24">
        <v>5.8138979386209906</v>
      </c>
      <c r="L72" s="24">
        <v>8.1461359500990156</v>
      </c>
      <c r="M72" s="24">
        <v>8.7078926939767634</v>
      </c>
      <c r="N72" s="24"/>
      <c r="O72" s="24"/>
    </row>
    <row r="73" spans="1:15" x14ac:dyDescent="0.35">
      <c r="A73" s="20" t="str">
        <f>B3&amp;C61&amp;D73</f>
        <v>DISTRIBUCION VOLUMEN X CRITERIO (Consumiciones)Patatas Fritas10-30MIL</v>
      </c>
      <c r="B73">
        <v>0</v>
      </c>
      <c r="C73" s="20">
        <v>0</v>
      </c>
      <c r="D73" s="20" t="s">
        <v>95</v>
      </c>
      <c r="E73" s="24">
        <v>19.042665102961941</v>
      </c>
      <c r="F73" s="24">
        <v>21.798645225067599</v>
      </c>
      <c r="G73" s="24">
        <v>22.961252514706054</v>
      </c>
      <c r="H73" s="24">
        <v>19.479696783320946</v>
      </c>
      <c r="I73" s="24">
        <v>16.59427310998468</v>
      </c>
      <c r="J73" s="24">
        <v>21.721255167506961</v>
      </c>
      <c r="K73" s="24">
        <v>16.927518327377882</v>
      </c>
      <c r="L73" s="24">
        <v>26.3805128712368</v>
      </c>
      <c r="M73" s="24">
        <v>29.045858308199392</v>
      </c>
      <c r="N73" s="24"/>
      <c r="O73" s="24"/>
    </row>
    <row r="74" spans="1:15" x14ac:dyDescent="0.35">
      <c r="A74" s="20" t="str">
        <f>B3&amp;C61&amp;D74</f>
        <v>DISTRIBUCION VOLUMEN X CRITERIO (Consumiciones)Patatas Fritas30-100MIL</v>
      </c>
      <c r="B74">
        <v>0</v>
      </c>
      <c r="C74" s="20">
        <v>0</v>
      </c>
      <c r="D74" s="20" t="s">
        <v>96</v>
      </c>
      <c r="E74" s="24">
        <v>21.585613622147658</v>
      </c>
      <c r="F74" s="24">
        <v>22.042720809642464</v>
      </c>
      <c r="G74" s="24">
        <v>24.036891764640959</v>
      </c>
      <c r="H74" s="24">
        <v>24.196480378975064</v>
      </c>
      <c r="I74" s="24">
        <v>21.807745630669498</v>
      </c>
      <c r="J74" s="24">
        <v>20.036506826629374</v>
      </c>
      <c r="K74" s="24">
        <v>27.426991156355317</v>
      </c>
      <c r="L74" s="24">
        <v>22.698364452760362</v>
      </c>
      <c r="M74" s="24">
        <v>20.662667506585731</v>
      </c>
      <c r="N74" s="24"/>
      <c r="O74" s="24"/>
    </row>
    <row r="75" spans="1:15" x14ac:dyDescent="0.35">
      <c r="A75" s="20" t="str">
        <f>B3&amp;C61&amp;D75</f>
        <v>DISTRIBUCION VOLUMEN X CRITERIO (Consumiciones)Patatas Fritas100-200MIL</v>
      </c>
      <c r="B75">
        <v>0</v>
      </c>
      <c r="C75" s="20">
        <v>0</v>
      </c>
      <c r="D75" s="20" t="s">
        <v>97</v>
      </c>
      <c r="E75" s="24">
        <v>9.2261175699448206</v>
      </c>
      <c r="F75" s="24">
        <v>9.0485904900372756</v>
      </c>
      <c r="G75" s="24">
        <v>11.480244075950386</v>
      </c>
      <c r="H75" s="24">
        <v>7.0731898644926074</v>
      </c>
      <c r="I75" s="24">
        <v>8.3617634598167019</v>
      </c>
      <c r="J75" s="24">
        <v>7.8323662786180721</v>
      </c>
      <c r="K75" s="24">
        <v>7.4074544254303571</v>
      </c>
      <c r="L75" s="24">
        <v>6.0610587817505044</v>
      </c>
      <c r="M75" s="24">
        <v>6.3197514603138245</v>
      </c>
      <c r="N75" s="24"/>
      <c r="O75" s="24"/>
    </row>
    <row r="76" spans="1:15" x14ac:dyDescent="0.35">
      <c r="A76" s="20" t="str">
        <f>B3&amp;C61&amp;D76</f>
        <v>DISTRIBUCION VOLUMEN X CRITERIO (Consumiciones)Patatas Fritas200-500MIL</v>
      </c>
      <c r="B76">
        <v>0</v>
      </c>
      <c r="C76" s="20">
        <v>0</v>
      </c>
      <c r="D76" s="20" t="s">
        <v>98</v>
      </c>
      <c r="E76" s="24">
        <v>8.2864721351540513</v>
      </c>
      <c r="F76" s="24">
        <v>12.842445570632833</v>
      </c>
      <c r="G76" s="24">
        <v>9.8257665115845363</v>
      </c>
      <c r="H76" s="24">
        <v>11.945073644658988</v>
      </c>
      <c r="I76" s="24">
        <v>14.384589997035246</v>
      </c>
      <c r="J76" s="24">
        <v>13.694404576438213</v>
      </c>
      <c r="K76" s="24">
        <v>15.471697798042051</v>
      </c>
      <c r="L76" s="24">
        <v>9.2840745877130981</v>
      </c>
      <c r="M76" s="24">
        <v>12.457065500960816</v>
      </c>
      <c r="N76" s="24"/>
      <c r="O76" s="24"/>
    </row>
    <row r="77" spans="1:15" x14ac:dyDescent="0.35">
      <c r="A77" s="20" t="str">
        <f>B3&amp;C61&amp;D77</f>
        <v>DISTRIBUCION VOLUMEN X CRITERIO (Consumiciones)Patatas Fritas&gt;500MIL</v>
      </c>
      <c r="B77">
        <v>0</v>
      </c>
      <c r="C77" s="20">
        <v>0</v>
      </c>
      <c r="D77" s="20" t="s">
        <v>99</v>
      </c>
      <c r="E77" s="24">
        <v>18.157195223466672</v>
      </c>
      <c r="F77" s="24">
        <v>16.190439993820394</v>
      </c>
      <c r="G77" s="24">
        <v>16.301356220660441</v>
      </c>
      <c r="H77" s="24">
        <v>15.680731211874715</v>
      </c>
      <c r="I77" s="24">
        <v>17.054342715436999</v>
      </c>
      <c r="J77" s="24">
        <v>15.522093008991769</v>
      </c>
      <c r="K77" s="24">
        <v>15.34366005019149</v>
      </c>
      <c r="L77" s="24">
        <v>14.172187522967791</v>
      </c>
      <c r="M77" s="24">
        <v>15.118606752440222</v>
      </c>
      <c r="N77" s="24"/>
      <c r="O77" s="24"/>
    </row>
    <row r="78" spans="1:15" x14ac:dyDescent="0.35">
      <c r="A78" s="20" t="str">
        <f>B3&amp;C61&amp;D78</f>
        <v>DISTRIBUCION VOLUMEN X CRITERIO (Consumiciones)Patatas FritasDE 15 A 19 AÑOS</v>
      </c>
      <c r="B78">
        <v>0</v>
      </c>
      <c r="C78" s="20">
        <v>0</v>
      </c>
      <c r="D78" s="20" t="s">
        <v>100</v>
      </c>
      <c r="E78" s="24">
        <v>7.7855714172609138</v>
      </c>
      <c r="F78" s="24">
        <v>8.6401884970187179</v>
      </c>
      <c r="G78" s="24">
        <v>11.785776698859769</v>
      </c>
      <c r="H78" s="24">
        <v>8.2386297560744826</v>
      </c>
      <c r="I78" s="24">
        <v>5.0808800517462744</v>
      </c>
      <c r="J78" s="24">
        <v>7.5450344909366738</v>
      </c>
      <c r="K78" s="24">
        <v>6.9456151932158638</v>
      </c>
      <c r="L78" s="24">
        <v>8.859203911410777</v>
      </c>
      <c r="M78" s="24">
        <v>3.8539781621043789</v>
      </c>
      <c r="N78" s="24"/>
      <c r="O78" s="24"/>
    </row>
    <row r="79" spans="1:15" x14ac:dyDescent="0.35">
      <c r="A79" s="20" t="str">
        <f>B3&amp;C61&amp;D79</f>
        <v>DISTRIBUCION VOLUMEN X CRITERIO (Consumiciones)Patatas FritasDE 20 A 24 AÑOS</v>
      </c>
      <c r="B79">
        <v>0</v>
      </c>
      <c r="C79" s="20">
        <v>0</v>
      </c>
      <c r="D79" s="20" t="s">
        <v>101</v>
      </c>
      <c r="E79" s="24">
        <v>8.0032704055738204</v>
      </c>
      <c r="F79" s="24">
        <v>6.036036975290096</v>
      </c>
      <c r="G79" s="24">
        <v>6.6563535834501826</v>
      </c>
      <c r="H79" s="24">
        <v>7.4378434804903844</v>
      </c>
      <c r="I79" s="24">
        <v>4.4093796894693558</v>
      </c>
      <c r="J79" s="24">
        <v>3.8213811095163903</v>
      </c>
      <c r="K79" s="24">
        <v>5.1127938861524402</v>
      </c>
      <c r="L79" s="24">
        <v>3.6087304743712063</v>
      </c>
      <c r="M79" s="24">
        <v>5.409708700797923</v>
      </c>
      <c r="N79" s="24"/>
      <c r="O79" s="24"/>
    </row>
    <row r="80" spans="1:15" x14ac:dyDescent="0.35">
      <c r="A80" s="20" t="str">
        <f>B3&amp;C61&amp;D80</f>
        <v>DISTRIBUCION VOLUMEN X CRITERIO (Consumiciones)Patatas FritasDE 25 A 34 AÑOS</v>
      </c>
      <c r="B80">
        <v>0</v>
      </c>
      <c r="C80" s="20">
        <v>0</v>
      </c>
      <c r="D80" s="20" t="s">
        <v>102</v>
      </c>
      <c r="E80" s="24">
        <v>11.580017847178564</v>
      </c>
      <c r="F80" s="24">
        <v>8.4193963887201289</v>
      </c>
      <c r="G80" s="24">
        <v>8.5386746963878011</v>
      </c>
      <c r="H80" s="24">
        <v>8.307969128915925</v>
      </c>
      <c r="I80" s="24">
        <v>10.175088243355876</v>
      </c>
      <c r="J80" s="24">
        <v>8.1161815036985239</v>
      </c>
      <c r="K80" s="24">
        <v>10.03585965624975</v>
      </c>
      <c r="L80" s="24">
        <v>8.4649752754933054</v>
      </c>
      <c r="M80" s="24">
        <v>9.2390142404459219</v>
      </c>
      <c r="N80" s="24"/>
      <c r="O80" s="24"/>
    </row>
    <row r="81" spans="1:15" x14ac:dyDescent="0.35">
      <c r="A81" s="20" t="str">
        <f>B3&amp;C61&amp;D81</f>
        <v>DISTRIBUCION VOLUMEN X CRITERIO (Consumiciones)Patatas FritasDE 35 A 49 AÑOS</v>
      </c>
      <c r="B81">
        <v>0</v>
      </c>
      <c r="C81" s="20">
        <v>0</v>
      </c>
      <c r="D81" s="20" t="s">
        <v>103</v>
      </c>
      <c r="E81" s="24">
        <v>28.080759587022968</v>
      </c>
      <c r="F81" s="24">
        <v>26.829832344943476</v>
      </c>
      <c r="G81" s="24">
        <v>25.222167916870315</v>
      </c>
      <c r="H81" s="24">
        <v>29.39893565878814</v>
      </c>
      <c r="I81" s="24">
        <v>28.903073774654626</v>
      </c>
      <c r="J81" s="24">
        <v>30.671806572700845</v>
      </c>
      <c r="K81" s="24">
        <v>33.132515026712667</v>
      </c>
      <c r="L81" s="24">
        <v>25.828461585486895</v>
      </c>
      <c r="M81" s="24">
        <v>22.326235380954202</v>
      </c>
      <c r="N81" s="24"/>
      <c r="O81" s="24"/>
    </row>
    <row r="82" spans="1:15" x14ac:dyDescent="0.35">
      <c r="A82" s="20" t="str">
        <f>B3&amp;C61&amp;D82</f>
        <v>DISTRIBUCION VOLUMEN X CRITERIO (Consumiciones)Patatas FritasDE 50 A 59 AÑOS</v>
      </c>
      <c r="B82">
        <v>0</v>
      </c>
      <c r="C82" s="20">
        <v>0</v>
      </c>
      <c r="D82" s="20" t="s">
        <v>104</v>
      </c>
      <c r="E82" s="24">
        <v>18.798179575169016</v>
      </c>
      <c r="F82" s="24">
        <v>26.550707385106197</v>
      </c>
      <c r="G82" s="24">
        <v>26.606146682173819</v>
      </c>
      <c r="H82" s="24">
        <v>21.41847045590859</v>
      </c>
      <c r="I82" s="24">
        <v>21.920379747468992</v>
      </c>
      <c r="J82" s="24">
        <v>22.361903359952894</v>
      </c>
      <c r="K82" s="24">
        <v>18.353976967503815</v>
      </c>
      <c r="L82" s="24">
        <v>24.525879507611741</v>
      </c>
      <c r="M82" s="24">
        <v>26.724137492205301</v>
      </c>
      <c r="N82" s="24"/>
      <c r="O82" s="24"/>
    </row>
    <row r="83" spans="1:15" x14ac:dyDescent="0.35">
      <c r="A83" s="20" t="str">
        <f>B3&amp;C61&amp;D83</f>
        <v>DISTRIBUCION VOLUMEN X CRITERIO (Consumiciones)Patatas FritasDE 60 A 75 AÑOS</v>
      </c>
      <c r="B83">
        <v>0</v>
      </c>
      <c r="C83" s="20">
        <v>0</v>
      </c>
      <c r="D83" s="20" t="s">
        <v>105</v>
      </c>
      <c r="E83" s="24">
        <v>25.75219485914198</v>
      </c>
      <c r="F83" s="24">
        <v>23.523836513335915</v>
      </c>
      <c r="G83" s="24">
        <v>21.190889937147812</v>
      </c>
      <c r="H83" s="24">
        <v>25.198163729070679</v>
      </c>
      <c r="I83" s="24">
        <v>29.511216158168835</v>
      </c>
      <c r="J83" s="24">
        <v>27.483715452839213</v>
      </c>
      <c r="K83" s="24">
        <v>26.419245951673982</v>
      </c>
      <c r="L83" s="24">
        <v>28.712762983371142</v>
      </c>
      <c r="M83" s="24">
        <v>32.446932386515485</v>
      </c>
      <c r="N83" s="24"/>
      <c r="O83" s="24"/>
    </row>
    <row r="84" spans="1:15" x14ac:dyDescent="0.35">
      <c r="A84" s="20" t="str">
        <f>B3&amp;C61&amp;D84</f>
        <v>DISTRIBUCION VOLUMEN X CRITERIO (Consumiciones)Patatas FritasALTA Y MEDIA ALTA</v>
      </c>
      <c r="B84">
        <v>0</v>
      </c>
      <c r="C84" s="20">
        <v>0</v>
      </c>
      <c r="D84" s="20" t="s">
        <v>106</v>
      </c>
      <c r="E84" s="24">
        <v>14.11090737667609</v>
      </c>
      <c r="F84" s="24">
        <v>16.987569698308093</v>
      </c>
      <c r="G84" s="24">
        <v>18.004686400336446</v>
      </c>
      <c r="H84" s="24">
        <v>16.425840263353482</v>
      </c>
      <c r="I84" s="24">
        <v>19.567487582336664</v>
      </c>
      <c r="J84" s="24">
        <v>19.740608528891013</v>
      </c>
      <c r="K84" s="24">
        <v>18.175724342339112</v>
      </c>
      <c r="L84" s="24">
        <v>17.361463427031623</v>
      </c>
      <c r="M84" s="24">
        <v>16.697676860229834</v>
      </c>
      <c r="N84" s="24"/>
      <c r="O84" s="24"/>
    </row>
    <row r="85" spans="1:15" x14ac:dyDescent="0.35">
      <c r="A85" s="20" t="str">
        <f>B3&amp;C61&amp;D85</f>
        <v>DISTRIBUCION VOLUMEN X CRITERIO (Consumiciones)Patatas FritasMEDIA</v>
      </c>
      <c r="B85">
        <v>0</v>
      </c>
      <c r="C85" s="20">
        <v>0</v>
      </c>
      <c r="D85" s="20" t="s">
        <v>107</v>
      </c>
      <c r="E85" s="24">
        <v>33.649123460018444</v>
      </c>
      <c r="F85" s="24">
        <v>37.28783422725985</v>
      </c>
      <c r="G85" s="24">
        <v>37.526851811619146</v>
      </c>
      <c r="H85" s="24">
        <v>38.375193249506673</v>
      </c>
      <c r="I85" s="24">
        <v>38.011578140672967</v>
      </c>
      <c r="J85" s="24">
        <v>38.605846489775388</v>
      </c>
      <c r="K85" s="24">
        <v>40.64131123268487</v>
      </c>
      <c r="L85" s="24">
        <v>35.741560044592717</v>
      </c>
      <c r="M85" s="24">
        <v>31.09820371855076</v>
      </c>
      <c r="N85" s="24"/>
      <c r="O85" s="24"/>
    </row>
    <row r="86" spans="1:15" x14ac:dyDescent="0.35">
      <c r="A86" s="20" t="str">
        <f>B3&amp;C61&amp;D86</f>
        <v>DISTRIBUCION VOLUMEN X CRITERIO (Consumiciones)Patatas FritasMEDIA BAJA</v>
      </c>
      <c r="B86">
        <v>0</v>
      </c>
      <c r="C86" s="20">
        <v>0</v>
      </c>
      <c r="D86" s="20" t="s">
        <v>108</v>
      </c>
      <c r="E86" s="24">
        <v>25.240881709922469</v>
      </c>
      <c r="F86" s="24">
        <v>22.733301550683692</v>
      </c>
      <c r="G86" s="24">
        <v>20.857684843383332</v>
      </c>
      <c r="H86" s="24">
        <v>26.079402845670529</v>
      </c>
      <c r="I86" s="24">
        <v>23.492770507214182</v>
      </c>
      <c r="J86" s="24">
        <v>22.558381072715157</v>
      </c>
      <c r="K86" s="24">
        <v>22.17754037635601</v>
      </c>
      <c r="L86" s="24">
        <v>29.171074765616893</v>
      </c>
      <c r="M86" s="24">
        <v>30.069299685666657</v>
      </c>
      <c r="N86" s="24"/>
      <c r="O86" s="24"/>
    </row>
    <row r="87" spans="1:15" x14ac:dyDescent="0.35">
      <c r="A87" s="20" t="str">
        <f>B3&amp;C61&amp;D87</f>
        <v>DISTRIBUCION VOLUMEN X CRITERIO (Consumiciones)Patatas FritasBAJA</v>
      </c>
      <c r="B87">
        <v>0</v>
      </c>
      <c r="C87" s="20">
        <v>0</v>
      </c>
      <c r="D87" s="20" t="s">
        <v>109</v>
      </c>
      <c r="E87" s="24">
        <v>26.999077990403901</v>
      </c>
      <c r="F87" s="24">
        <v>22.991309688432096</v>
      </c>
      <c r="G87" s="24">
        <v>23.610773773031188</v>
      </c>
      <c r="H87" s="24">
        <v>19.119572798405475</v>
      </c>
      <c r="I87" s="24">
        <v>18.928181434640148</v>
      </c>
      <c r="J87" s="24">
        <v>19.095167997644722</v>
      </c>
      <c r="K87" s="24">
        <v>19.005434070882789</v>
      </c>
      <c r="L87" s="24">
        <v>17.725915500503831</v>
      </c>
      <c r="M87" s="24">
        <v>22.134819735552757</v>
      </c>
      <c r="N87" s="24"/>
      <c r="O87" s="24"/>
    </row>
    <row r="88" spans="1:15" x14ac:dyDescent="0.35">
      <c r="A88" s="20" t="str">
        <f>B3&amp;C61&amp;D88</f>
        <v>DISTRIBUCION VOLUMEN X CRITERIO (Consumiciones)Patatas FritasHOMBRE</v>
      </c>
      <c r="B88">
        <v>0</v>
      </c>
      <c r="C88" s="20">
        <v>0</v>
      </c>
      <c r="D88" s="20" t="s">
        <v>110</v>
      </c>
      <c r="E88" s="24">
        <v>40.284091249614775</v>
      </c>
      <c r="F88" s="24">
        <v>41.795650200031652</v>
      </c>
      <c r="G88" s="24">
        <v>43.323703207754768</v>
      </c>
      <c r="H88" s="24">
        <v>43.534974154547719</v>
      </c>
      <c r="I88" s="24">
        <v>44.213446906632065</v>
      </c>
      <c r="J88" s="24">
        <v>43.471992214493959</v>
      </c>
      <c r="K88" s="24">
        <v>47.268699537906869</v>
      </c>
      <c r="L88" s="24">
        <v>46.556496820055457</v>
      </c>
      <c r="M88" s="24">
        <v>49.624963412616609</v>
      </c>
      <c r="N88" s="24"/>
      <c r="O88" s="24"/>
    </row>
    <row r="89" spans="1:15" x14ac:dyDescent="0.35">
      <c r="A89" s="20" t="str">
        <f>B3&amp;C61&amp;D89</f>
        <v>DISTRIBUCION VOLUMEN X CRITERIO (Consumiciones)Patatas FritasMUJER</v>
      </c>
      <c r="B89">
        <v>0</v>
      </c>
      <c r="C89" s="20">
        <v>0</v>
      </c>
      <c r="D89" s="20" t="s">
        <v>111</v>
      </c>
      <c r="E89" s="24">
        <v>59.715908750385218</v>
      </c>
      <c r="F89" s="24">
        <v>58.204349799968334</v>
      </c>
      <c r="G89" s="24">
        <v>56.676328508544216</v>
      </c>
      <c r="H89" s="24">
        <v>56.465025845452274</v>
      </c>
      <c r="I89" s="24">
        <v>55.78658253480787</v>
      </c>
      <c r="J89" s="24">
        <v>56.528028230637439</v>
      </c>
      <c r="K89" s="24">
        <v>52.731300462093131</v>
      </c>
      <c r="L89" s="24">
        <v>53.443503179944543</v>
      </c>
      <c r="M89" s="24">
        <v>50.375036587383406</v>
      </c>
      <c r="N89" s="24"/>
      <c r="O89" s="24"/>
    </row>
    <row r="90" spans="1:15" x14ac:dyDescent="0.35">
      <c r="A90" s="20" t="str">
        <f>B3&amp;C90&amp;D90</f>
        <v>DISTRIBUCION VOLUMEN X CRITERIO (Consumiciones)Otros Snacks SaladosT.ESPAÑA</v>
      </c>
      <c r="B90">
        <v>0</v>
      </c>
      <c r="C90" s="20" t="s">
        <v>57</v>
      </c>
      <c r="D90" s="20" t="s">
        <v>82</v>
      </c>
      <c r="E90" s="24">
        <v>100</v>
      </c>
      <c r="F90" s="24">
        <v>100</v>
      </c>
      <c r="G90" s="24">
        <v>100</v>
      </c>
      <c r="H90" s="24">
        <v>100</v>
      </c>
      <c r="I90" s="24">
        <v>100</v>
      </c>
      <c r="J90" s="24">
        <v>100</v>
      </c>
      <c r="K90" s="24">
        <v>100</v>
      </c>
      <c r="L90" s="24">
        <v>100</v>
      </c>
      <c r="M90" s="24">
        <v>100</v>
      </c>
      <c r="N90" s="24"/>
      <c r="O90" s="24"/>
    </row>
    <row r="91" spans="1:15" x14ac:dyDescent="0.35">
      <c r="A91" s="20" t="str">
        <f>B3&amp;C90&amp;D91</f>
        <v>DISTRIBUCION VOLUMEN X CRITERIO (Consumiciones)Otros Snacks SaladosBCN AM</v>
      </c>
      <c r="B91">
        <v>0</v>
      </c>
      <c r="C91" s="20">
        <v>0</v>
      </c>
      <c r="D91" s="20" t="s">
        <v>84</v>
      </c>
      <c r="E91" s="24">
        <v>5.6074105501343503</v>
      </c>
      <c r="F91" s="24">
        <v>5.6857772122645551</v>
      </c>
      <c r="G91" s="24">
        <v>5.4084285082356072</v>
      </c>
      <c r="H91" s="24">
        <v>4.3978268647479553</v>
      </c>
      <c r="I91" s="24">
        <v>4.5994962216624682</v>
      </c>
      <c r="J91" s="24">
        <v>5.1217140011104076</v>
      </c>
      <c r="K91" s="24">
        <v>5.8242891068247502</v>
      </c>
      <c r="L91" s="24">
        <v>5.503438609488172</v>
      </c>
      <c r="M91" s="24">
        <v>4.8158279891457445</v>
      </c>
      <c r="N91" s="24"/>
      <c r="O91" s="24"/>
    </row>
    <row r="92" spans="1:15" x14ac:dyDescent="0.35">
      <c r="A92" s="20" t="str">
        <f>B3&amp;C90&amp;D92</f>
        <v>DISTRIBUCION VOLUMEN X CRITERIO (Consumiciones)Otros Snacks SaladosREST.CAT ARAGON</v>
      </c>
      <c r="B92">
        <v>0</v>
      </c>
      <c r="C92" s="20">
        <v>0</v>
      </c>
      <c r="D92" s="20" t="s">
        <v>85</v>
      </c>
      <c r="E92" s="24">
        <v>7.4437593968371463</v>
      </c>
      <c r="F92" s="24">
        <v>6.418517798174789</v>
      </c>
      <c r="G92" s="24">
        <v>6.3073940328903095</v>
      </c>
      <c r="H92" s="24">
        <v>7.8201506560986065</v>
      </c>
      <c r="I92" s="24">
        <v>5.2946178636994743</v>
      </c>
      <c r="J92" s="24">
        <v>7.9254572077784777</v>
      </c>
      <c r="K92" s="24">
        <v>8.0725122143677588</v>
      </c>
      <c r="L92" s="24">
        <v>8.7940544152591826</v>
      </c>
      <c r="M92" s="24">
        <v>9.757117237234981</v>
      </c>
      <c r="N92" s="24"/>
      <c r="O92" s="24"/>
    </row>
    <row r="93" spans="1:15" x14ac:dyDescent="0.35">
      <c r="A93" s="20" t="str">
        <f>B3&amp;C90&amp;D93</f>
        <v>DISTRIBUCION VOLUMEN X CRITERIO (Consumiciones)Otros Snacks SaladosLEVANTE</v>
      </c>
      <c r="B93">
        <v>0</v>
      </c>
      <c r="C93" s="20">
        <v>0</v>
      </c>
      <c r="D93" s="20" t="s">
        <v>86</v>
      </c>
      <c r="E93" s="24">
        <v>15.230941952161677</v>
      </c>
      <c r="F93" s="24">
        <v>18.516019880445505</v>
      </c>
      <c r="G93" s="24">
        <v>15.952011783859216</v>
      </c>
      <c r="H93" s="24">
        <v>20.109108021776478</v>
      </c>
      <c r="I93" s="24">
        <v>9.9828464818286342</v>
      </c>
      <c r="J93" s="24">
        <v>15.952600643297711</v>
      </c>
      <c r="K93" s="24">
        <v>17.651325529715304</v>
      </c>
      <c r="L93" s="24">
        <v>17.580557665804083</v>
      </c>
      <c r="M93" s="24">
        <v>18.44710956132279</v>
      </c>
      <c r="N93" s="24"/>
      <c r="O93" s="24"/>
    </row>
    <row r="94" spans="1:15" x14ac:dyDescent="0.35">
      <c r="A94" s="20" t="str">
        <f>B3&amp;C90&amp;D94</f>
        <v>DISTRIBUCION VOLUMEN X CRITERIO (Consumiciones)Otros Snacks SaladosANDALUCIA</v>
      </c>
      <c r="B94">
        <v>0</v>
      </c>
      <c r="C94" s="20">
        <v>0</v>
      </c>
      <c r="D94" s="20" t="s">
        <v>87</v>
      </c>
      <c r="E94" s="24">
        <v>17.740379327142161</v>
      </c>
      <c r="F94" s="24">
        <v>21.305114431808921</v>
      </c>
      <c r="G94" s="24">
        <v>24.870288296728102</v>
      </c>
      <c r="H94" s="24">
        <v>24.216340094699962</v>
      </c>
      <c r="I94" s="24">
        <v>22.617222418583424</v>
      </c>
      <c r="J94" s="24">
        <v>21.008846332556868</v>
      </c>
      <c r="K94" s="24">
        <v>20.441561075610277</v>
      </c>
      <c r="L94" s="24">
        <v>21.934435769084125</v>
      </c>
      <c r="M94" s="24">
        <v>17.109153466601565</v>
      </c>
      <c r="N94" s="24"/>
      <c r="O94" s="24"/>
    </row>
    <row r="95" spans="1:15" x14ac:dyDescent="0.35">
      <c r="A95" s="20" t="str">
        <f>B3&amp;C90&amp;D95</f>
        <v>DISTRIBUCION VOLUMEN X CRITERIO (Consumiciones)Otros Snacks SaladosMDD AM</v>
      </c>
      <c r="B95">
        <v>0</v>
      </c>
      <c r="C95" s="20">
        <v>0</v>
      </c>
      <c r="D95" s="20" t="s">
        <v>88</v>
      </c>
      <c r="E95" s="24">
        <v>12.802724008728756</v>
      </c>
      <c r="F95" s="24">
        <v>12.562404982973419</v>
      </c>
      <c r="G95" s="24">
        <v>11.497858931152894</v>
      </c>
      <c r="H95" s="24">
        <v>8.4419857982291298</v>
      </c>
      <c r="I95" s="24">
        <v>12.152842589402757</v>
      </c>
      <c r="J95" s="24">
        <v>12.498906516982943</v>
      </c>
      <c r="K95" s="24">
        <v>12.254399959100358</v>
      </c>
      <c r="L95" s="24">
        <v>11.474131973323409</v>
      </c>
      <c r="M95" s="24">
        <v>8.5849414799722066</v>
      </c>
      <c r="N95" s="24"/>
      <c r="O95" s="24"/>
    </row>
    <row r="96" spans="1:15" x14ac:dyDescent="0.35">
      <c r="A96" s="20" t="str">
        <f>B3&amp;C90&amp;D96</f>
        <v>DISTRIBUCION VOLUMEN X CRITERIO (Consumiciones)Otros Snacks SaladosRTO CENTRO</v>
      </c>
      <c r="B96">
        <v>0</v>
      </c>
      <c r="C96" s="20">
        <v>0</v>
      </c>
      <c r="D96" s="20" t="s">
        <v>89</v>
      </c>
      <c r="E96" s="24">
        <v>18.842456769952054</v>
      </c>
      <c r="F96" s="24">
        <v>17.412753572926604</v>
      </c>
      <c r="G96" s="24">
        <v>17.772913801538913</v>
      </c>
      <c r="H96" s="24">
        <v>17.122217100788735</v>
      </c>
      <c r="I96" s="24">
        <v>21.300204464209813</v>
      </c>
      <c r="J96" s="24">
        <v>14.7854179698713</v>
      </c>
      <c r="K96" s="24">
        <v>16.52690387620483</v>
      </c>
      <c r="L96" s="24">
        <v>14.23901865726458</v>
      </c>
      <c r="M96" s="24">
        <v>13.533043980394735</v>
      </c>
      <c r="N96" s="24"/>
      <c r="O96" s="24"/>
    </row>
    <row r="97" spans="1:15" x14ac:dyDescent="0.35">
      <c r="A97" s="20" t="str">
        <f>B3&amp;C90&amp;D97</f>
        <v>DISTRIBUCION VOLUMEN X CRITERIO (Consumiciones)Otros Snacks SaladosNORTE-CENTRO</v>
      </c>
      <c r="B97">
        <v>0</v>
      </c>
      <c r="C97" s="20">
        <v>0</v>
      </c>
      <c r="D97" s="20" t="s">
        <v>90</v>
      </c>
      <c r="E97" s="24">
        <v>15.366620829659853</v>
      </c>
      <c r="F97" s="24">
        <v>11.68341205475272</v>
      </c>
      <c r="G97" s="24">
        <v>10.468618178335758</v>
      </c>
      <c r="H97" s="24">
        <v>10.885264131664535</v>
      </c>
      <c r="I97" s="24">
        <v>14.268938292373379</v>
      </c>
      <c r="J97" s="24">
        <v>16.102951810697981</v>
      </c>
      <c r="K97" s="24">
        <v>11.983268023813983</v>
      </c>
      <c r="L97" s="24">
        <v>13.696189377037484</v>
      </c>
      <c r="M97" s="24">
        <v>10.285810360368819</v>
      </c>
      <c r="N97" s="24"/>
      <c r="O97" s="24"/>
    </row>
    <row r="98" spans="1:15" x14ac:dyDescent="0.35">
      <c r="A98" s="20" t="str">
        <f>B3&amp;C90&amp;D98</f>
        <v>DISTRIBUCION VOLUMEN X CRITERIO (Consumiciones)Otros Snacks SaladosNOROESTE</v>
      </c>
      <c r="B98">
        <v>0</v>
      </c>
      <c r="C98" s="20">
        <v>0</v>
      </c>
      <c r="D98" s="20" t="s">
        <v>91</v>
      </c>
      <c r="E98" s="24">
        <v>6.9657138520370712</v>
      </c>
      <c r="F98" s="24">
        <v>6.4160078776096086</v>
      </c>
      <c r="G98" s="24">
        <v>7.7224799525205849</v>
      </c>
      <c r="H98" s="24">
        <v>7.0071202251138622</v>
      </c>
      <c r="I98" s="24">
        <v>9.7838376336436834</v>
      </c>
      <c r="J98" s="24">
        <v>6.6041121115717543</v>
      </c>
      <c r="K98" s="24">
        <v>7.2457527859737692</v>
      </c>
      <c r="L98" s="24">
        <v>6.7781849652366333</v>
      </c>
      <c r="M98" s="24">
        <v>17.467010596045142</v>
      </c>
      <c r="N98" s="24"/>
      <c r="O98" s="24"/>
    </row>
    <row r="99" spans="1:15" x14ac:dyDescent="0.35">
      <c r="A99" s="20" t="str">
        <f>B3&amp;C90&amp;D99</f>
        <v>DISTRIBUCION VOLUMEN X CRITERIO (Consumiciones)Otros Snacks Salados&lt;2MIL</v>
      </c>
      <c r="B99">
        <v>0</v>
      </c>
      <c r="C99" s="20">
        <v>0</v>
      </c>
      <c r="D99" s="20" t="s">
        <v>92</v>
      </c>
      <c r="E99" s="24">
        <v>11.246221623098107</v>
      </c>
      <c r="F99" s="25">
        <v>8.1715619230469816</v>
      </c>
      <c r="G99" s="24">
        <v>7.9599584620265658</v>
      </c>
      <c r="H99" s="24">
        <v>8.0672795196023763</v>
      </c>
      <c r="I99" s="24">
        <v>12.199587492338184</v>
      </c>
      <c r="J99" s="24">
        <v>5.3324430146986099</v>
      </c>
      <c r="K99" s="24">
        <v>5.8610443069668925</v>
      </c>
      <c r="L99" s="24">
        <v>4.9707385222010529</v>
      </c>
      <c r="M99" s="24">
        <v>5.0585200277929054</v>
      </c>
      <c r="N99" s="24"/>
      <c r="O99" s="24"/>
    </row>
    <row r="100" spans="1:15" x14ac:dyDescent="0.35">
      <c r="A100" s="20" t="str">
        <f>B3&amp;C90&amp;D100</f>
        <v>DISTRIBUCION VOLUMEN X CRITERIO (Consumiciones)Otros Snacks Salados2-5MIL</v>
      </c>
      <c r="B100">
        <v>0</v>
      </c>
      <c r="C100" s="20">
        <v>0</v>
      </c>
      <c r="D100" s="20" t="s">
        <v>93</v>
      </c>
      <c r="E100" s="24">
        <v>6.1367494106551144</v>
      </c>
      <c r="F100" s="24">
        <v>7.5741097007128024</v>
      </c>
      <c r="G100" s="24">
        <v>7.3088591976057034</v>
      </c>
      <c r="H100" s="24">
        <v>7.5861792208043388</v>
      </c>
      <c r="I100" s="24">
        <v>5.0560106661417112</v>
      </c>
      <c r="J100" s="24">
        <v>6.6605929821029255</v>
      </c>
      <c r="K100" s="24">
        <v>8.6404431241459143</v>
      </c>
      <c r="L100" s="24">
        <v>7.6300861038562378</v>
      </c>
      <c r="M100" s="24">
        <v>5.6435090420837168</v>
      </c>
      <c r="N100" s="24"/>
      <c r="O100" s="24"/>
    </row>
    <row r="101" spans="1:15" x14ac:dyDescent="0.35">
      <c r="A101" s="20" t="str">
        <f>B3&amp;C90&amp;D101</f>
        <v>DISTRIBUCION VOLUMEN X CRITERIO (Consumiciones)Otros Snacks Salados5-10MIL</v>
      </c>
      <c r="B101">
        <v>0</v>
      </c>
      <c r="C101" s="20">
        <v>0</v>
      </c>
      <c r="D101" s="20" t="s">
        <v>94</v>
      </c>
      <c r="E101" s="24">
        <v>7.3356027833862081</v>
      </c>
      <c r="F101" s="24">
        <v>6.2956853059512472</v>
      </c>
      <c r="G101" s="24">
        <v>9.275137607566478</v>
      </c>
      <c r="H101" s="24">
        <v>6.6498035410952063</v>
      </c>
      <c r="I101" s="24">
        <v>8.3285953114910072</v>
      </c>
      <c r="J101" s="24">
        <v>7.8185420431581818</v>
      </c>
      <c r="K101" s="24">
        <v>7.9073547696063704</v>
      </c>
      <c r="L101" s="24">
        <v>5.4084059725654345</v>
      </c>
      <c r="M101" s="24">
        <v>9.7530474779816334</v>
      </c>
      <c r="N101" s="24"/>
      <c r="O101" s="24"/>
    </row>
    <row r="102" spans="1:15" x14ac:dyDescent="0.35">
      <c r="A102" s="20" t="str">
        <f>B3&amp;C90&amp;D102</f>
        <v>DISTRIBUCION VOLUMEN X CRITERIO (Consumiciones)Otros Snacks Salados10-30MIL</v>
      </c>
      <c r="B102">
        <v>0</v>
      </c>
      <c r="C102" s="20">
        <v>0</v>
      </c>
      <c r="D102" s="20" t="s">
        <v>95</v>
      </c>
      <c r="E102" s="24">
        <v>18.229156950123919</v>
      </c>
      <c r="F102" s="24">
        <v>17.956856964990518</v>
      </c>
      <c r="G102" s="24">
        <v>24.709638099754983</v>
      </c>
      <c r="H102" s="24">
        <v>26.706594508175847</v>
      </c>
      <c r="I102" s="24">
        <v>23.796773611440454</v>
      </c>
      <c r="J102" s="24">
        <v>23.156519510594368</v>
      </c>
      <c r="K102" s="24">
        <v>21.819962796412398</v>
      </c>
      <c r="L102" s="24">
        <v>29.258848324481718</v>
      </c>
      <c r="M102" s="24">
        <v>32.82878490544779</v>
      </c>
      <c r="N102" s="24"/>
      <c r="O102" s="24"/>
    </row>
    <row r="103" spans="1:15" x14ac:dyDescent="0.35">
      <c r="A103" s="20" t="str">
        <f>B3&amp;C90&amp;D103</f>
        <v>DISTRIBUCION VOLUMEN X CRITERIO (Consumiciones)Otros Snacks Salados30-100MIL</v>
      </c>
      <c r="B103">
        <v>0</v>
      </c>
      <c r="C103" s="20">
        <v>0</v>
      </c>
      <c r="D103" s="20" t="s">
        <v>96</v>
      </c>
      <c r="E103" s="24">
        <v>20.512237745287329</v>
      </c>
      <c r="F103" s="24">
        <v>24.149047102408662</v>
      </c>
      <c r="G103" s="24">
        <v>17.300468214264541</v>
      </c>
      <c r="H103" s="24">
        <v>21.098126307442875</v>
      </c>
      <c r="I103" s="24">
        <v>15.148381958829765</v>
      </c>
      <c r="J103" s="24">
        <v>16.947228399699142</v>
      </c>
      <c r="K103" s="24">
        <v>20.683803448728153</v>
      </c>
      <c r="L103" s="24">
        <v>20.804121872711711</v>
      </c>
      <c r="M103" s="24">
        <v>15.06344657846801</v>
      </c>
      <c r="N103" s="24"/>
      <c r="O103" s="24"/>
    </row>
    <row r="104" spans="1:15" x14ac:dyDescent="0.35">
      <c r="A104" s="20" t="str">
        <f>B3&amp;C90&amp;D104</f>
        <v>DISTRIBUCION VOLUMEN X CRITERIO (Consumiciones)Otros Snacks Salados100-200MIL</v>
      </c>
      <c r="B104">
        <v>0</v>
      </c>
      <c r="C104" s="20">
        <v>0</v>
      </c>
      <c r="D104" s="20" t="s">
        <v>97</v>
      </c>
      <c r="E104" s="24">
        <v>10.624757399868205</v>
      </c>
      <c r="F104" s="24">
        <v>11.855385875552205</v>
      </c>
      <c r="G104" s="24">
        <v>10.76838410377718</v>
      </c>
      <c r="H104" s="24">
        <v>7.8183778521997285</v>
      </c>
      <c r="I104" s="24">
        <v>8.4361545218505274</v>
      </c>
      <c r="J104" s="24">
        <v>10.165411560632151</v>
      </c>
      <c r="K104" s="24">
        <v>8.796846537086882</v>
      </c>
      <c r="L104" s="24">
        <v>9.7318450507860117</v>
      </c>
      <c r="M104" s="24">
        <v>6.7421445137180527</v>
      </c>
      <c r="N104" s="24"/>
      <c r="O104" s="24"/>
    </row>
    <row r="105" spans="1:15" x14ac:dyDescent="0.35">
      <c r="A105" s="20" t="str">
        <f>B3&amp;C90&amp;D105</f>
        <v>DISTRIBUCION VOLUMEN X CRITERIO (Consumiciones)Otros Snacks Salados200-500MIL</v>
      </c>
      <c r="B105">
        <v>0</v>
      </c>
      <c r="C105" s="20">
        <v>0</v>
      </c>
      <c r="D105" s="20" t="s">
        <v>98</v>
      </c>
      <c r="E105" s="24">
        <v>11.230467868458824</v>
      </c>
      <c r="F105" s="24">
        <v>9.6186795370394247</v>
      </c>
      <c r="G105" s="24">
        <v>9.7211985034342447</v>
      </c>
      <c r="H105" s="24">
        <v>11.136054641039443</v>
      </c>
      <c r="I105" s="24">
        <v>14.285948640857349</v>
      </c>
      <c r="J105" s="24">
        <v>14.591815427979363</v>
      </c>
      <c r="K105" s="24">
        <v>12.730453344865692</v>
      </c>
      <c r="L105" s="24">
        <v>9.2657364043308572</v>
      </c>
      <c r="M105" s="24">
        <v>14.187744126870857</v>
      </c>
      <c r="N105" s="24"/>
      <c r="O105" s="24"/>
    </row>
    <row r="106" spans="1:15" x14ac:dyDescent="0.35">
      <c r="A106" s="20" t="str">
        <f>B3&amp;C90&amp;D106</f>
        <v>DISTRIBUCION VOLUMEN X CRITERIO (Consumiciones)Otros Snacks Salados&gt;500MIL</v>
      </c>
      <c r="B106">
        <v>0</v>
      </c>
      <c r="C106" s="20">
        <v>0</v>
      </c>
      <c r="D106" s="20" t="s">
        <v>99</v>
      </c>
      <c r="E106" s="24">
        <v>14.68481290577536</v>
      </c>
      <c r="F106" s="24">
        <v>14.378686608558361</v>
      </c>
      <c r="G106" s="24">
        <v>12.956352554200997</v>
      </c>
      <c r="H106" s="24">
        <v>10.93759730275945</v>
      </c>
      <c r="I106" s="24">
        <v>12.748556745156463</v>
      </c>
      <c r="J106" s="24">
        <v>15.327458050914327</v>
      </c>
      <c r="K106" s="24">
        <v>13.56010424379874</v>
      </c>
      <c r="L106" s="24">
        <v>12.930237755937895</v>
      </c>
      <c r="M106" s="24">
        <v>10.722832669809018</v>
      </c>
      <c r="N106" s="24"/>
      <c r="O106" s="24"/>
    </row>
    <row r="107" spans="1:15" x14ac:dyDescent="0.35">
      <c r="A107" s="20" t="str">
        <f>B3&amp;C90&amp;D107</f>
        <v>DISTRIBUCION VOLUMEN X CRITERIO (Consumiciones)Otros Snacks SaladosDE 15 A 19 AÑOS</v>
      </c>
      <c r="B107">
        <v>0</v>
      </c>
      <c r="C107" s="20">
        <v>0</v>
      </c>
      <c r="D107" s="20" t="s">
        <v>100</v>
      </c>
      <c r="E107" s="24">
        <v>9.2414627321062639</v>
      </c>
      <c r="F107" s="24">
        <v>7.0301443022069341</v>
      </c>
      <c r="G107" s="24">
        <v>7.8658530626763454</v>
      </c>
      <c r="H107" s="24">
        <v>8.0342054454089222</v>
      </c>
      <c r="I107" s="24">
        <v>6.1874747402439549</v>
      </c>
      <c r="J107" s="24">
        <v>6.0029777905356907</v>
      </c>
      <c r="K107" s="24">
        <v>8.4440075111185422</v>
      </c>
      <c r="L107" s="24">
        <v>13.569771675872683</v>
      </c>
      <c r="M107" s="24">
        <v>11.824692846143735</v>
      </c>
      <c r="N107" s="24"/>
      <c r="O107" s="24"/>
    </row>
    <row r="108" spans="1:15" x14ac:dyDescent="0.35">
      <c r="A108" s="20" t="str">
        <f>B3&amp;C90&amp;D108</f>
        <v>DISTRIBUCION VOLUMEN X CRITERIO (Consumiciones)Otros Snacks SaladosDE 20 A 24 AÑOS</v>
      </c>
      <c r="B108">
        <v>0</v>
      </c>
      <c r="C108" s="20">
        <v>0</v>
      </c>
      <c r="D108" s="20" t="s">
        <v>101</v>
      </c>
      <c r="E108" s="24">
        <v>7.6490964827201831</v>
      </c>
      <c r="F108" s="24">
        <v>11.219792754505036</v>
      </c>
      <c r="G108" s="24">
        <v>8.6420027348872726</v>
      </c>
      <c r="H108" s="24">
        <v>6.643717988802325</v>
      </c>
      <c r="I108" s="24">
        <v>3.5834120020938562</v>
      </c>
      <c r="J108" s="24">
        <v>2.9669436237521656</v>
      </c>
      <c r="K108" s="24">
        <v>3.5508293282275831</v>
      </c>
      <c r="L108" s="24">
        <v>5.093274890405219</v>
      </c>
      <c r="M108" s="24">
        <v>2.0096168968657868</v>
      </c>
      <c r="N108" s="24"/>
      <c r="O108" s="24"/>
    </row>
    <row r="109" spans="1:15" x14ac:dyDescent="0.35">
      <c r="A109" s="20" t="str">
        <f>B3&amp;C90&amp;D109</f>
        <v>DISTRIBUCION VOLUMEN X CRITERIO (Consumiciones)Otros Snacks SaladosDE 25 A 34 AÑOS</v>
      </c>
      <c r="B109">
        <v>0</v>
      </c>
      <c r="C109" s="20">
        <v>0</v>
      </c>
      <c r="D109" s="20" t="s">
        <v>102</v>
      </c>
      <c r="E109" s="24">
        <v>11.852226304423922</v>
      </c>
      <c r="F109" s="24">
        <v>11.082629761461211</v>
      </c>
      <c r="G109" s="24">
        <v>11.727783601230245</v>
      </c>
      <c r="H109" s="24">
        <v>10.147932427161933</v>
      </c>
      <c r="I109" s="24">
        <v>10.336201201134022</v>
      </c>
      <c r="J109" s="24">
        <v>9.7339396467709172</v>
      </c>
      <c r="K109" s="24">
        <v>13.578844325321446</v>
      </c>
      <c r="L109" s="24">
        <v>9.629841448405994</v>
      </c>
      <c r="M109" s="24">
        <v>13.143529581604103</v>
      </c>
      <c r="N109" s="24"/>
      <c r="O109" s="24"/>
    </row>
    <row r="110" spans="1:15" x14ac:dyDescent="0.35">
      <c r="A110" s="20" t="str">
        <f>B3&amp;C90&amp;D110</f>
        <v>DISTRIBUCION VOLUMEN X CRITERIO (Consumiciones)Otros Snacks SaladosDE 35 A 49 AÑOS</v>
      </c>
      <c r="B110">
        <v>0</v>
      </c>
      <c r="C110" s="20">
        <v>0</v>
      </c>
      <c r="D110" s="20" t="s">
        <v>103</v>
      </c>
      <c r="E110" s="24">
        <v>37.021089369458643</v>
      </c>
      <c r="F110" s="24">
        <v>38.250200025567864</v>
      </c>
      <c r="G110" s="24">
        <v>37.203033783480059</v>
      </c>
      <c r="H110" s="24">
        <v>34.557008538468232</v>
      </c>
      <c r="I110" s="24">
        <v>39.779548508425385</v>
      </c>
      <c r="J110" s="24">
        <v>35.947457426694882</v>
      </c>
      <c r="K110" s="24">
        <v>39.247995561383192</v>
      </c>
      <c r="L110" s="24">
        <v>29.886235215636908</v>
      </c>
      <c r="M110" s="24">
        <v>28.775545294924036</v>
      </c>
      <c r="N110" s="24"/>
      <c r="O110" s="24"/>
    </row>
    <row r="111" spans="1:15" x14ac:dyDescent="0.35">
      <c r="A111" s="20" t="str">
        <f>B3&amp;C90&amp;D111</f>
        <v>DISTRIBUCION VOLUMEN X CRITERIO (Consumiciones)Otros Snacks SaladosDE 50 A 59 AÑOS</v>
      </c>
      <c r="B111">
        <v>0</v>
      </c>
      <c r="C111" s="20">
        <v>0</v>
      </c>
      <c r="D111" s="20" t="s">
        <v>104</v>
      </c>
      <c r="E111" s="24">
        <v>16.900906810456455</v>
      </c>
      <c r="F111" s="24">
        <v>18.090038974067369</v>
      </c>
      <c r="G111" s="24">
        <v>23.951302980297477</v>
      </c>
      <c r="H111" s="24">
        <v>19.945471775350292</v>
      </c>
      <c r="I111" s="24">
        <v>20.867280208431204</v>
      </c>
      <c r="J111" s="24">
        <v>24.272091983571599</v>
      </c>
      <c r="K111" s="24">
        <v>21.008130060859166</v>
      </c>
      <c r="L111" s="24">
        <v>19.360588979415212</v>
      </c>
      <c r="M111" s="24">
        <v>27.608533759929394</v>
      </c>
      <c r="N111" s="24"/>
      <c r="O111" s="24"/>
    </row>
    <row r="112" spans="1:15" x14ac:dyDescent="0.35">
      <c r="A112" s="20" t="str">
        <f>B3&amp;C90&amp;D112</f>
        <v>DISTRIBUCION VOLUMEN X CRITERIO (Consumiciones)Otros Snacks SaladosDE 60 A 75 AÑOS</v>
      </c>
      <c r="B112">
        <v>0</v>
      </c>
      <c r="C112" s="20">
        <v>0</v>
      </c>
      <c r="D112" s="20" t="s">
        <v>105</v>
      </c>
      <c r="E112" s="24">
        <v>17.335235017467205</v>
      </c>
      <c r="F112" s="25">
        <v>14.327194182191594</v>
      </c>
      <c r="G112" s="24">
        <v>10.610017322689988</v>
      </c>
      <c r="H112" s="24">
        <v>20.671683164487192</v>
      </c>
      <c r="I112" s="24">
        <v>19.246092287777035</v>
      </c>
      <c r="J112" s="25">
        <v>21.076596122542192</v>
      </c>
      <c r="K112" s="24">
        <v>14.170200337002987</v>
      </c>
      <c r="L112" s="24">
        <v>22.460293506512809</v>
      </c>
      <c r="M112" s="24">
        <v>16.638094237666898</v>
      </c>
      <c r="N112" s="24"/>
      <c r="O112" s="24"/>
    </row>
    <row r="113" spans="1:15" x14ac:dyDescent="0.35">
      <c r="A113" s="20" t="str">
        <f>B3&amp;C90&amp;D113</f>
        <v>DISTRIBUCION VOLUMEN X CRITERIO (Consumiciones)Otros Snacks SaladosALTA Y MEDIA ALTA</v>
      </c>
      <c r="B113">
        <v>0</v>
      </c>
      <c r="C113" s="20">
        <v>0</v>
      </c>
      <c r="D113" s="20" t="s">
        <v>106</v>
      </c>
      <c r="E113" s="24">
        <v>13.422630241792719</v>
      </c>
      <c r="F113" s="24">
        <v>16.369009354661408</v>
      </c>
      <c r="G113" s="24">
        <v>13.714313076187915</v>
      </c>
      <c r="H113" s="24">
        <v>17.464906541001731</v>
      </c>
      <c r="I113" s="24">
        <v>14.898580681338574</v>
      </c>
      <c r="J113" s="24">
        <v>21.797184946112715</v>
      </c>
      <c r="K113" s="24">
        <v>16.479337090568819</v>
      </c>
      <c r="L113" s="24">
        <v>14.453732396097173</v>
      </c>
      <c r="M113" s="24">
        <v>19.732569576158195</v>
      </c>
      <c r="N113" s="24"/>
      <c r="O113" s="24"/>
    </row>
    <row r="114" spans="1:15" x14ac:dyDescent="0.35">
      <c r="A114" s="20" t="str">
        <f>B3&amp;C90&amp;D114</f>
        <v>DISTRIBUCION VOLUMEN X CRITERIO (Consumiciones)Otros Snacks SaladosMEDIA</v>
      </c>
      <c r="B114">
        <v>0</v>
      </c>
      <c r="C114" s="20">
        <v>0</v>
      </c>
      <c r="D114" s="20" t="s">
        <v>107</v>
      </c>
      <c r="E114" s="24">
        <v>36.391808448786755</v>
      </c>
      <c r="F114" s="24">
        <v>32.718897488751573</v>
      </c>
      <c r="G114" s="24">
        <v>30.170985829792034</v>
      </c>
      <c r="H114" s="24">
        <v>32.631550107496381</v>
      </c>
      <c r="I114" s="24">
        <v>29.700295138345162</v>
      </c>
      <c r="J114" s="24">
        <v>29.980117291714016</v>
      </c>
      <c r="K114" s="24">
        <v>34.196437289242184</v>
      </c>
      <c r="L114" s="24">
        <v>29.222264331921995</v>
      </c>
      <c r="M114" s="24">
        <v>28.798232662297419</v>
      </c>
      <c r="N114" s="24"/>
      <c r="O114" s="24"/>
    </row>
    <row r="115" spans="1:15" x14ac:dyDescent="0.35">
      <c r="A115" s="20" t="str">
        <f>B3&amp;C90&amp;D115</f>
        <v>DISTRIBUCION VOLUMEN X CRITERIO (Consumiciones)Otros Snacks SaladosMEDIA BAJA</v>
      </c>
      <c r="B115">
        <v>0</v>
      </c>
      <c r="C115" s="20">
        <v>0</v>
      </c>
      <c r="D115" s="20" t="s">
        <v>108</v>
      </c>
      <c r="E115" s="24">
        <v>29.511031807405669</v>
      </c>
      <c r="F115" s="24">
        <v>29.256430825261365</v>
      </c>
      <c r="G115" s="24">
        <v>28.768805607365827</v>
      </c>
      <c r="H115" s="24">
        <v>27.993053831996207</v>
      </c>
      <c r="I115" s="24">
        <v>35.444161584888441</v>
      </c>
      <c r="J115" s="24">
        <v>23.172872301844393</v>
      </c>
      <c r="K115" s="24">
        <v>24.272755349325262</v>
      </c>
      <c r="L115" s="24">
        <v>25.201031897240139</v>
      </c>
      <c r="M115" s="24">
        <v>30.007153621528232</v>
      </c>
      <c r="N115" s="24"/>
      <c r="O115" s="24"/>
    </row>
    <row r="116" spans="1:15" x14ac:dyDescent="0.35">
      <c r="A116" s="20" t="str">
        <f>B3&amp;C90&amp;D116</f>
        <v>DISTRIBUCION VOLUMEN X CRITERIO (Consumiciones)Otros Snacks SaladosBAJA</v>
      </c>
      <c r="B116">
        <v>0</v>
      </c>
      <c r="C116" s="20">
        <v>0</v>
      </c>
      <c r="D116" s="20" t="s">
        <v>109</v>
      </c>
      <c r="E116" s="24">
        <v>20.674542875320999</v>
      </c>
      <c r="F116" s="24">
        <v>21.655688367846043</v>
      </c>
      <c r="G116" s="24">
        <v>27.345882457176995</v>
      </c>
      <c r="H116" s="24">
        <v>21.910515305744209</v>
      </c>
      <c r="I116" s="24">
        <v>19.956962595427814</v>
      </c>
      <c r="J116" s="24">
        <v>25.049816668505624</v>
      </c>
      <c r="K116" s="24">
        <v>25.051478651937764</v>
      </c>
      <c r="L116" s="24">
        <v>31.122974232865108</v>
      </c>
      <c r="M116" s="24">
        <v>21.462052942667743</v>
      </c>
      <c r="N116" s="24"/>
      <c r="O116" s="24"/>
    </row>
    <row r="117" spans="1:15" x14ac:dyDescent="0.35">
      <c r="A117" s="20" t="str">
        <f>B3&amp;C90&amp;D117</f>
        <v>DISTRIBUCION VOLUMEN X CRITERIO (Consumiciones)Otros Snacks SaladosHOMBRE</v>
      </c>
      <c r="B117">
        <v>0</v>
      </c>
      <c r="C117" s="20">
        <v>0</v>
      </c>
      <c r="D117" s="20" t="s">
        <v>110</v>
      </c>
      <c r="E117" s="24">
        <v>31.226241903716872</v>
      </c>
      <c r="F117" s="24">
        <v>36.646871100217439</v>
      </c>
      <c r="G117" s="24">
        <v>39.247000451471386</v>
      </c>
      <c r="H117" s="24">
        <v>37.070683303088224</v>
      </c>
      <c r="I117" s="24">
        <v>37.825640199662061</v>
      </c>
      <c r="J117" s="24">
        <v>37.084503927966836</v>
      </c>
      <c r="K117" s="24">
        <v>38.769444615558044</v>
      </c>
      <c r="L117" s="24">
        <v>38.880009649028032</v>
      </c>
      <c r="M117" s="24">
        <v>45.742157424273721</v>
      </c>
      <c r="N117" s="24"/>
      <c r="O117" s="24"/>
    </row>
    <row r="118" spans="1:15" x14ac:dyDescent="0.35">
      <c r="A118" s="20" t="str">
        <f>B3&amp;C90&amp;D118</f>
        <v>DISTRIBUCION VOLUMEN X CRITERIO (Consumiciones)Otros Snacks SaladosMUJER</v>
      </c>
      <c r="B118">
        <v>0</v>
      </c>
      <c r="C118" s="20">
        <v>0</v>
      </c>
      <c r="D118" s="20" t="s">
        <v>111</v>
      </c>
      <c r="E118" s="24">
        <v>68.773764782936183</v>
      </c>
      <c r="F118" s="24">
        <v>63.353128899782575</v>
      </c>
      <c r="G118" s="24">
        <v>60.752999548528607</v>
      </c>
      <c r="H118" s="24">
        <v>62.929316696911783</v>
      </c>
      <c r="I118" s="24">
        <v>62.174359800337939</v>
      </c>
      <c r="J118" s="24">
        <v>62.915496072033164</v>
      </c>
      <c r="K118" s="24">
        <v>61.230576337127019</v>
      </c>
      <c r="L118" s="24">
        <v>61.120018932216148</v>
      </c>
      <c r="M118" s="24">
        <v>54.257871917898257</v>
      </c>
      <c r="N118" s="24"/>
      <c r="O118" s="24"/>
    </row>
    <row r="119" spans="1:15" x14ac:dyDescent="0.35">
      <c r="A119" s="20" t="str">
        <f>B3&amp;C119&amp;D119</f>
        <v>DISTRIBUCION VOLUMEN X CRITERIO (Consumiciones)Frutos SecosT.ESPAÑA</v>
      </c>
      <c r="B119">
        <v>0</v>
      </c>
      <c r="C119" s="20" t="s">
        <v>60</v>
      </c>
      <c r="D119" s="20" t="s">
        <v>82</v>
      </c>
      <c r="E119" s="24">
        <v>100</v>
      </c>
      <c r="F119" s="24">
        <v>100</v>
      </c>
      <c r="G119" s="24">
        <v>100</v>
      </c>
      <c r="H119" s="24">
        <v>100</v>
      </c>
      <c r="I119" s="24">
        <v>100</v>
      </c>
      <c r="J119" s="24">
        <v>100</v>
      </c>
      <c r="K119" s="24">
        <v>100</v>
      </c>
      <c r="L119" s="24">
        <v>100</v>
      </c>
      <c r="M119" s="24">
        <v>100</v>
      </c>
      <c r="N119" s="24"/>
      <c r="O119" s="24"/>
    </row>
    <row r="120" spans="1:15" x14ac:dyDescent="0.35">
      <c r="A120" s="20" t="str">
        <f>B3&amp;C119&amp;D120</f>
        <v>DISTRIBUCION VOLUMEN X CRITERIO (Consumiciones)Frutos SecosBCN AM</v>
      </c>
      <c r="B120">
        <v>0</v>
      </c>
      <c r="C120" s="20">
        <v>0</v>
      </c>
      <c r="D120" s="20" t="s">
        <v>84</v>
      </c>
      <c r="E120" s="24">
        <v>4.5529231268875767</v>
      </c>
      <c r="F120" s="24">
        <v>3.5514830625727947</v>
      </c>
      <c r="G120" s="25">
        <v>3.5974273933758516</v>
      </c>
      <c r="H120" s="24">
        <v>7.0292371595701395</v>
      </c>
      <c r="I120" s="24">
        <v>7.6669676280644694</v>
      </c>
      <c r="J120" s="24">
        <v>4.6467732146469753</v>
      </c>
      <c r="K120" s="24">
        <v>16.530726931386301</v>
      </c>
      <c r="L120" s="25">
        <v>18.03747038558944</v>
      </c>
      <c r="M120" s="24">
        <v>13.364631978584057</v>
      </c>
      <c r="N120" s="24"/>
      <c r="O120" s="24"/>
    </row>
    <row r="121" spans="1:15" x14ac:dyDescent="0.35">
      <c r="A121" s="20" t="str">
        <f>B3&amp;C119&amp;D121</f>
        <v>DISTRIBUCION VOLUMEN X CRITERIO (Consumiciones)Frutos SecosREST.CAT ARAGON</v>
      </c>
      <c r="B121">
        <v>0</v>
      </c>
      <c r="C121" s="20">
        <v>0</v>
      </c>
      <c r="D121" s="20" t="s">
        <v>85</v>
      </c>
      <c r="E121" s="24">
        <v>8.8459924464960142</v>
      </c>
      <c r="F121" s="24">
        <v>9.25077678681774</v>
      </c>
      <c r="G121" s="24">
        <v>8.4124988101381248</v>
      </c>
      <c r="H121" s="24">
        <v>10.261324533529653</v>
      </c>
      <c r="I121" s="24">
        <v>7.694407873437938</v>
      </c>
      <c r="J121" s="24">
        <v>10.790632933754662</v>
      </c>
      <c r="K121" s="24">
        <v>10.359183320914628</v>
      </c>
      <c r="L121" s="24">
        <v>7.1063604274023886</v>
      </c>
      <c r="M121" s="24">
        <v>13.699333000385808</v>
      </c>
      <c r="N121" s="24"/>
      <c r="O121" s="24"/>
    </row>
    <row r="122" spans="1:15" x14ac:dyDescent="0.35">
      <c r="A122" s="20" t="str">
        <f>B3&amp;C119&amp;D122</f>
        <v>DISTRIBUCION VOLUMEN X CRITERIO (Consumiciones)Frutos SecosLEVANTE</v>
      </c>
      <c r="B122">
        <v>0</v>
      </c>
      <c r="C122" s="20">
        <v>0</v>
      </c>
      <c r="D122" s="20" t="s">
        <v>86</v>
      </c>
      <c r="E122" s="24">
        <v>13.951935316210582</v>
      </c>
      <c r="F122" s="24">
        <v>12.44045258573159</v>
      </c>
      <c r="G122" s="24">
        <v>11.916839927255603</v>
      </c>
      <c r="H122" s="24">
        <v>11.133523535789971</v>
      </c>
      <c r="I122" s="24">
        <v>13.848408981359578</v>
      </c>
      <c r="J122" s="24">
        <v>15.951656394635938</v>
      </c>
      <c r="K122" s="24">
        <v>8.5178100895395641</v>
      </c>
      <c r="L122" s="24">
        <v>10.252829880396508</v>
      </c>
      <c r="M122" s="24">
        <v>13.133501700635991</v>
      </c>
      <c r="N122" s="24"/>
      <c r="O122" s="24"/>
    </row>
    <row r="123" spans="1:15" x14ac:dyDescent="0.35">
      <c r="A123" s="20" t="str">
        <f>B3&amp;C119&amp;D123</f>
        <v>DISTRIBUCION VOLUMEN X CRITERIO (Consumiciones)Frutos SecosANDALUCIA</v>
      </c>
      <c r="B123">
        <v>0</v>
      </c>
      <c r="C123" s="20">
        <v>0</v>
      </c>
      <c r="D123" s="20" t="s">
        <v>87</v>
      </c>
      <c r="E123" s="24">
        <v>26.963698597846626</v>
      </c>
      <c r="F123" s="24">
        <v>27.423514534350268</v>
      </c>
      <c r="G123" s="24">
        <v>26.673827547682151</v>
      </c>
      <c r="H123" s="24">
        <v>23.72782898713664</v>
      </c>
      <c r="I123" s="24">
        <v>25.703002659491553</v>
      </c>
      <c r="J123" s="24">
        <v>23.587944824520662</v>
      </c>
      <c r="K123" s="24">
        <v>23.273085264476812</v>
      </c>
      <c r="L123" s="24">
        <v>20.65789348042664</v>
      </c>
      <c r="M123" s="24">
        <v>22.529113184011891</v>
      </c>
      <c r="N123" s="24"/>
      <c r="O123" s="24"/>
    </row>
    <row r="124" spans="1:15" x14ac:dyDescent="0.35">
      <c r="A124" s="20" t="str">
        <f>B3&amp;C119&amp;D124</f>
        <v>DISTRIBUCION VOLUMEN X CRITERIO (Consumiciones)Frutos SecosMDD AM</v>
      </c>
      <c r="B124">
        <v>0</v>
      </c>
      <c r="C124" s="20">
        <v>0</v>
      </c>
      <c r="D124" s="20" t="s">
        <v>88</v>
      </c>
      <c r="E124" s="24">
        <v>9.4638106374149302</v>
      </c>
      <c r="F124" s="24">
        <v>9.9315195893422406</v>
      </c>
      <c r="G124" s="24">
        <v>8.9776706762924423</v>
      </c>
      <c r="H124" s="24">
        <v>7.1973852258320967</v>
      </c>
      <c r="I124" s="24">
        <v>8.7292894193483406</v>
      </c>
      <c r="J124" s="24">
        <v>9.1025246495494638</v>
      </c>
      <c r="K124" s="24">
        <v>7.171084673374156</v>
      </c>
      <c r="L124" s="24">
        <v>7.0706215498482283</v>
      </c>
      <c r="M124" s="24">
        <v>7.9907879258394878</v>
      </c>
      <c r="N124" s="24"/>
      <c r="O124" s="24"/>
    </row>
    <row r="125" spans="1:15" x14ac:dyDescent="0.35">
      <c r="A125" s="20" t="str">
        <f>B3&amp;C119&amp;D125</f>
        <v>DISTRIBUCION VOLUMEN X CRITERIO (Consumiciones)Frutos SecosRTO CENTRO</v>
      </c>
      <c r="B125">
        <v>0</v>
      </c>
      <c r="C125" s="20">
        <v>0</v>
      </c>
      <c r="D125" s="20" t="s">
        <v>89</v>
      </c>
      <c r="E125" s="24">
        <v>20.57867709497987</v>
      </c>
      <c r="F125" s="24">
        <v>16.456736916962562</v>
      </c>
      <c r="G125" s="24">
        <v>22.097142828514603</v>
      </c>
      <c r="H125" s="24">
        <v>15.196719595635535</v>
      </c>
      <c r="I125" s="24">
        <v>19.100910797919408</v>
      </c>
      <c r="J125" s="24">
        <v>17.075904750778594</v>
      </c>
      <c r="K125" s="24">
        <v>15.548950168381005</v>
      </c>
      <c r="L125" s="24">
        <v>9.4403950639289338</v>
      </c>
      <c r="M125" s="24">
        <v>12.672525201839575</v>
      </c>
      <c r="N125" s="24"/>
      <c r="O125" s="24"/>
    </row>
    <row r="126" spans="1:15" x14ac:dyDescent="0.35">
      <c r="A126" s="20" t="str">
        <f>B3&amp;C119&amp;D126</f>
        <v>DISTRIBUCION VOLUMEN X CRITERIO (Consumiciones)Frutos SecosNORTE-CENTRO</v>
      </c>
      <c r="B126">
        <v>0</v>
      </c>
      <c r="C126" s="20">
        <v>0</v>
      </c>
      <c r="D126" s="20" t="s">
        <v>90</v>
      </c>
      <c r="E126" s="24">
        <v>7.9149465440303866</v>
      </c>
      <c r="F126" s="24">
        <v>14.851419105356303</v>
      </c>
      <c r="G126" s="24">
        <v>10.742263392834777</v>
      </c>
      <c r="H126" s="24">
        <v>16.627412909462535</v>
      </c>
      <c r="I126" s="24">
        <v>9.9251913083307546</v>
      </c>
      <c r="J126" s="24">
        <v>12.814488929666744</v>
      </c>
      <c r="K126" s="24">
        <v>10.550922245024539</v>
      </c>
      <c r="L126" s="24">
        <v>18.99543887681148</v>
      </c>
      <c r="M126" s="24">
        <v>7.2637749148498534</v>
      </c>
      <c r="N126" s="24"/>
      <c r="O126" s="24"/>
    </row>
    <row r="127" spans="1:15" x14ac:dyDescent="0.35">
      <c r="A127" s="20" t="str">
        <f>B3&amp;C119&amp;D127</f>
        <v>DISTRIBUCION VOLUMEN X CRITERIO (Consumiciones)Frutos SecosNOROESTE</v>
      </c>
      <c r="B127">
        <v>0</v>
      </c>
      <c r="C127" s="20">
        <v>0</v>
      </c>
      <c r="D127" s="20" t="s">
        <v>91</v>
      </c>
      <c r="E127" s="24">
        <v>7.7280005214932626</v>
      </c>
      <c r="F127" s="24">
        <v>6.0941074056797513</v>
      </c>
      <c r="G127" s="24">
        <v>7.5823459567240974</v>
      </c>
      <c r="H127" s="24">
        <v>8.8265974536704928</v>
      </c>
      <c r="I127" s="24">
        <v>7.3318153368009842</v>
      </c>
      <c r="J127" s="24">
        <v>6.0300904489585028</v>
      </c>
      <c r="K127" s="24">
        <v>8.0482321035345432</v>
      </c>
      <c r="L127" s="24">
        <v>8.4389903355963884</v>
      </c>
      <c r="M127" s="24">
        <v>9.3463202592256831</v>
      </c>
      <c r="N127" s="24"/>
      <c r="O127" s="24"/>
    </row>
    <row r="128" spans="1:15" x14ac:dyDescent="0.35">
      <c r="A128" s="20" t="str">
        <f>B3&amp;C119&amp;D128</f>
        <v>DISTRIBUCION VOLUMEN X CRITERIO (Consumiciones)Frutos Secos&lt;2MIL</v>
      </c>
      <c r="B128">
        <v>0</v>
      </c>
      <c r="C128" s="20">
        <v>0</v>
      </c>
      <c r="D128" s="20" t="s">
        <v>92</v>
      </c>
      <c r="E128" s="25">
        <v>7.0475798580211304</v>
      </c>
      <c r="F128" s="25">
        <v>4.800848379785192</v>
      </c>
      <c r="G128" s="25">
        <v>2.8640771932285589</v>
      </c>
      <c r="H128" s="25">
        <v>5.6911852215984071</v>
      </c>
      <c r="I128" s="24">
        <v>6.8419077355472577</v>
      </c>
      <c r="J128" s="25">
        <v>5.7144878848924687</v>
      </c>
      <c r="K128" s="25">
        <v>4.5756450095533845</v>
      </c>
      <c r="L128" s="24">
        <v>5.1641532214855541</v>
      </c>
      <c r="M128" s="24">
        <v>5.6426386249109433</v>
      </c>
      <c r="N128" s="24"/>
      <c r="O128" s="24"/>
    </row>
    <row r="129" spans="1:15" x14ac:dyDescent="0.35">
      <c r="A129" s="20" t="str">
        <f>B3&amp;C119&amp;D129</f>
        <v>DISTRIBUCION VOLUMEN X CRITERIO (Consumiciones)Frutos Secos2-5MIL</v>
      </c>
      <c r="B129">
        <v>0</v>
      </c>
      <c r="C129" s="20">
        <v>0</v>
      </c>
      <c r="D129" s="20" t="s">
        <v>93</v>
      </c>
      <c r="E129" s="24">
        <v>7.2673403785365949</v>
      </c>
      <c r="F129" s="24">
        <v>3.5979238247497372</v>
      </c>
      <c r="G129" s="24">
        <v>2.8356136931809641</v>
      </c>
      <c r="H129" s="24">
        <v>3.900948699433862</v>
      </c>
      <c r="I129" s="24">
        <v>4.9066893766621815</v>
      </c>
      <c r="J129" s="24">
        <v>3.6773993478708924</v>
      </c>
      <c r="K129" s="24">
        <v>4.5965125983956971</v>
      </c>
      <c r="L129" s="24">
        <v>5.6310773863140842</v>
      </c>
      <c r="M129" s="24">
        <v>4.9730188241587356</v>
      </c>
      <c r="N129" s="24"/>
      <c r="O129" s="24"/>
    </row>
    <row r="130" spans="1:15" x14ac:dyDescent="0.35">
      <c r="A130" s="20" t="str">
        <f>B3&amp;C119&amp;D130</f>
        <v>DISTRIBUCION VOLUMEN X CRITERIO (Consumiciones)Frutos Secos5-10MIL</v>
      </c>
      <c r="B130">
        <v>0</v>
      </c>
      <c r="C130" s="20">
        <v>0</v>
      </c>
      <c r="D130" s="20" t="s">
        <v>94</v>
      </c>
      <c r="E130" s="24">
        <v>9.0585358727416736</v>
      </c>
      <c r="F130" s="24">
        <v>9.3667403332849251</v>
      </c>
      <c r="G130" s="24">
        <v>11.284439612631072</v>
      </c>
      <c r="H130" s="24">
        <v>12.066811160948443</v>
      </c>
      <c r="I130" s="24">
        <v>8.7215315697714839</v>
      </c>
      <c r="J130" s="24">
        <v>7.6475197533572876</v>
      </c>
      <c r="K130" s="24">
        <v>9.4006968351031723</v>
      </c>
      <c r="L130" s="24">
        <v>4.0172015562352863</v>
      </c>
      <c r="M130" s="24">
        <v>7.3809613978115394</v>
      </c>
      <c r="N130" s="24"/>
      <c r="O130" s="24"/>
    </row>
    <row r="131" spans="1:15" x14ac:dyDescent="0.35">
      <c r="A131" s="20" t="str">
        <f>B3&amp;C119&amp;D131</f>
        <v>DISTRIBUCION VOLUMEN X CRITERIO (Consumiciones)Frutos Secos10-30MIL</v>
      </c>
      <c r="B131">
        <v>0</v>
      </c>
      <c r="C131" s="20">
        <v>0</v>
      </c>
      <c r="D131" s="20" t="s">
        <v>95</v>
      </c>
      <c r="E131" s="24">
        <v>21.252311361743466</v>
      </c>
      <c r="F131" s="24">
        <v>27.291597053723642</v>
      </c>
      <c r="G131" s="24">
        <v>33.761922415995755</v>
      </c>
      <c r="H131" s="24">
        <v>28.198494217484676</v>
      </c>
      <c r="I131" s="24">
        <v>30.13676357383866</v>
      </c>
      <c r="J131" s="24">
        <v>31.091888847414516</v>
      </c>
      <c r="K131" s="24">
        <v>22.299441366362931</v>
      </c>
      <c r="L131" s="24">
        <v>17.924025841059869</v>
      </c>
      <c r="M131" s="24">
        <v>21.260494356066072</v>
      </c>
      <c r="N131" s="24"/>
      <c r="O131" s="24"/>
    </row>
    <row r="132" spans="1:15" x14ac:dyDescent="0.35">
      <c r="A132" s="20" t="str">
        <f>B3&amp;C119&amp;D132</f>
        <v>DISTRIBUCION VOLUMEN X CRITERIO (Consumiciones)Frutos Secos30-100MIL</v>
      </c>
      <c r="B132">
        <v>0</v>
      </c>
      <c r="C132" s="20">
        <v>0</v>
      </c>
      <c r="D132" s="20" t="s">
        <v>96</v>
      </c>
      <c r="E132" s="24">
        <v>22.064764108691769</v>
      </c>
      <c r="F132" s="24">
        <v>20.577354318402076</v>
      </c>
      <c r="G132" s="24">
        <v>20.320055309789932</v>
      </c>
      <c r="H132" s="24">
        <v>17.135361662993549</v>
      </c>
      <c r="I132" s="24">
        <v>20.342796231147943</v>
      </c>
      <c r="J132" s="24">
        <v>15.31785357773453</v>
      </c>
      <c r="K132" s="24">
        <v>17.306096474613806</v>
      </c>
      <c r="L132" s="24">
        <v>22.769739138553536</v>
      </c>
      <c r="M132" s="24">
        <v>20.709367581167793</v>
      </c>
      <c r="N132" s="24"/>
      <c r="O132" s="24"/>
    </row>
    <row r="133" spans="1:15" x14ac:dyDescent="0.35">
      <c r="A133" s="20" t="str">
        <f>B3&amp;C119&amp;D133</f>
        <v>DISTRIBUCION VOLUMEN X CRITERIO (Consumiciones)Frutos Secos100-200MIL</v>
      </c>
      <c r="B133">
        <v>0</v>
      </c>
      <c r="C133" s="20">
        <v>0</v>
      </c>
      <c r="D133" s="20" t="s">
        <v>97</v>
      </c>
      <c r="E133" s="24">
        <v>8.1819091891652782</v>
      </c>
      <c r="F133" s="24">
        <v>8.4723463060650328</v>
      </c>
      <c r="G133" s="24">
        <v>6.6576103565577665</v>
      </c>
      <c r="H133" s="24">
        <v>4.6288511881381407</v>
      </c>
      <c r="I133" s="24">
        <v>4.3213716165823728</v>
      </c>
      <c r="J133" s="24">
        <v>10.486185709577445</v>
      </c>
      <c r="K133" s="24">
        <v>4.8164610642345433</v>
      </c>
      <c r="L133" s="24">
        <v>6.6522268233087312</v>
      </c>
      <c r="M133" s="24">
        <v>6.4762100315037792</v>
      </c>
      <c r="N133" s="24"/>
      <c r="O133" s="24"/>
    </row>
    <row r="134" spans="1:15" x14ac:dyDescent="0.35">
      <c r="A134" s="20" t="str">
        <f>B3&amp;C119&amp;D134</f>
        <v>DISTRIBUCION VOLUMEN X CRITERIO (Consumiciones)Frutos Secos200-500MIL</v>
      </c>
      <c r="B134">
        <v>0</v>
      </c>
      <c r="C134" s="20">
        <v>0</v>
      </c>
      <c r="D134" s="20" t="s">
        <v>98</v>
      </c>
      <c r="E134" s="24">
        <v>12.821767454746199</v>
      </c>
      <c r="F134" s="24">
        <v>12.749981378754471</v>
      </c>
      <c r="G134" s="24">
        <v>11.715845954219125</v>
      </c>
      <c r="H134" s="24">
        <v>16.513314955981386</v>
      </c>
      <c r="I134" s="24">
        <v>13.176773454005664</v>
      </c>
      <c r="J134" s="24">
        <v>11.995067715620038</v>
      </c>
      <c r="K134" s="24">
        <v>21.773620170753741</v>
      </c>
      <c r="L134" s="24">
        <v>27.650995033585101</v>
      </c>
      <c r="M134" s="24">
        <v>20.089665056368329</v>
      </c>
      <c r="N134" s="24"/>
      <c r="O134" s="24"/>
    </row>
    <row r="135" spans="1:15" x14ac:dyDescent="0.35">
      <c r="A135" s="20" t="str">
        <f>B3&amp;C119&amp;D135</f>
        <v>DISTRIBUCION VOLUMEN X CRITERIO (Consumiciones)Frutos Secos&gt;500MIL</v>
      </c>
      <c r="B135">
        <v>0</v>
      </c>
      <c r="C135" s="20">
        <v>0</v>
      </c>
      <c r="D135" s="20" t="s">
        <v>99</v>
      </c>
      <c r="E135" s="24">
        <v>12.305774315641946</v>
      </c>
      <c r="F135" s="24">
        <v>13.14322047263426</v>
      </c>
      <c r="G135" s="24">
        <v>10.560452498208946</v>
      </c>
      <c r="H135" s="24">
        <v>11.865064058086231</v>
      </c>
      <c r="I135" s="24">
        <v>11.552157449573977</v>
      </c>
      <c r="J135" s="24">
        <v>14.069619008813145</v>
      </c>
      <c r="K135" s="24">
        <v>15.231529082666956</v>
      </c>
      <c r="L135" s="24">
        <v>10.190577286052131</v>
      </c>
      <c r="M135" s="24">
        <v>13.467610991055388</v>
      </c>
      <c r="N135" s="24"/>
      <c r="O135" s="24"/>
    </row>
    <row r="136" spans="1:15" x14ac:dyDescent="0.35">
      <c r="A136" s="20" t="str">
        <f>B3&amp;C119&amp;D136</f>
        <v>DISTRIBUCION VOLUMEN X CRITERIO (Consumiciones)Frutos SecosDE 15 A 19 AÑOS</v>
      </c>
      <c r="B136">
        <v>0</v>
      </c>
      <c r="C136" s="20">
        <v>0</v>
      </c>
      <c r="D136" s="20" t="s">
        <v>100</v>
      </c>
      <c r="E136" s="24">
        <v>3.8062512840898575</v>
      </c>
      <c r="F136" s="25">
        <v>2.0703375418041761</v>
      </c>
      <c r="G136" s="25">
        <v>1.8423400449893035</v>
      </c>
      <c r="H136" s="24">
        <v>1.1424054652237625</v>
      </c>
      <c r="I136" s="24">
        <v>2.2354933009110374</v>
      </c>
      <c r="J136" s="25">
        <v>6.8425021774045716</v>
      </c>
      <c r="K136" s="25">
        <v>2.5706627842600187</v>
      </c>
      <c r="L136" s="25">
        <v>1.9914787948619197</v>
      </c>
      <c r="M136" s="25">
        <v>4.5899958342110674</v>
      </c>
      <c r="N136" s="24"/>
      <c r="O136" s="24"/>
    </row>
    <row r="137" spans="1:15" x14ac:dyDescent="0.35">
      <c r="A137" s="20" t="str">
        <f>B3&amp;C119&amp;D137</f>
        <v>DISTRIBUCION VOLUMEN X CRITERIO (Consumiciones)Frutos SecosDE 20 A 24 AÑOS</v>
      </c>
      <c r="B137">
        <v>0</v>
      </c>
      <c r="C137" s="20">
        <v>0</v>
      </c>
      <c r="D137" s="20" t="s">
        <v>101</v>
      </c>
      <c r="E137" s="24">
        <v>1.9623116352946175</v>
      </c>
      <c r="F137" s="24">
        <v>3.6348637985926087</v>
      </c>
      <c r="G137" s="24">
        <v>2.378680180157613</v>
      </c>
      <c r="H137" s="24">
        <v>3.8231669885055308</v>
      </c>
      <c r="I137" s="24">
        <v>1.1711175380158609</v>
      </c>
      <c r="J137" s="24">
        <v>1.9747307094302273</v>
      </c>
      <c r="K137" s="24">
        <v>1.2272836543464778</v>
      </c>
      <c r="L137" s="24">
        <v>1.1662348506309077</v>
      </c>
      <c r="M137" s="24">
        <v>0.76352342901235293</v>
      </c>
      <c r="N137" s="24"/>
      <c r="O137" s="24"/>
    </row>
    <row r="138" spans="1:15" x14ac:dyDescent="0.35">
      <c r="A138" s="20" t="str">
        <f>B3&amp;C119&amp;D138</f>
        <v>DISTRIBUCION VOLUMEN X CRITERIO (Consumiciones)Frutos SecosDE 25 A 34 AÑOS</v>
      </c>
      <c r="B138">
        <v>0</v>
      </c>
      <c r="C138" s="20">
        <v>0</v>
      </c>
      <c r="D138" s="20" t="s">
        <v>102</v>
      </c>
      <c r="E138" s="24">
        <v>6.693424237679868</v>
      </c>
      <c r="F138" s="24">
        <v>4.3957998792427837</v>
      </c>
      <c r="G138" s="24">
        <v>6.1358446516334926</v>
      </c>
      <c r="H138" s="24">
        <v>4.9237206611142605</v>
      </c>
      <c r="I138" s="24">
        <v>7.869103374844423</v>
      </c>
      <c r="J138" s="24">
        <v>8.6344752716175677</v>
      </c>
      <c r="K138" s="24">
        <v>7.144896119952211</v>
      </c>
      <c r="L138" s="24">
        <v>5.8502903352780971</v>
      </c>
      <c r="M138" s="24">
        <v>6.1459529123835166</v>
      </c>
      <c r="N138" s="24"/>
      <c r="O138" s="24"/>
    </row>
    <row r="139" spans="1:15" x14ac:dyDescent="0.35">
      <c r="A139" s="20" t="str">
        <f>B3&amp;C119&amp;D139</f>
        <v>DISTRIBUCION VOLUMEN X CRITERIO (Consumiciones)Frutos SecosDE 35 A 49 AÑOS</v>
      </c>
      <c r="B139">
        <v>0</v>
      </c>
      <c r="C139" s="20">
        <v>0</v>
      </c>
      <c r="D139" s="20" t="s">
        <v>103</v>
      </c>
      <c r="E139" s="24">
        <v>22.71850480431489</v>
      </c>
      <c r="F139" s="24">
        <v>22.677435502871418</v>
      </c>
      <c r="G139" s="24">
        <v>21.301929329719492</v>
      </c>
      <c r="H139" s="24">
        <v>24.693451421931929</v>
      </c>
      <c r="I139" s="24">
        <v>24.596927555833737</v>
      </c>
      <c r="J139" s="24">
        <v>21.517282941020593</v>
      </c>
      <c r="K139" s="24">
        <v>30.109088619608791</v>
      </c>
      <c r="L139" s="24">
        <v>31.192417013339618</v>
      </c>
      <c r="M139" s="24">
        <v>21.110851406782189</v>
      </c>
      <c r="N139" s="24"/>
      <c r="O139" s="24"/>
    </row>
    <row r="140" spans="1:15" x14ac:dyDescent="0.35">
      <c r="A140" s="20" t="str">
        <f>B3&amp;C119&amp;D140</f>
        <v>DISTRIBUCION VOLUMEN X CRITERIO (Consumiciones)Frutos SecosDE 50 A 59 AÑOS</v>
      </c>
      <c r="B140">
        <v>0</v>
      </c>
      <c r="C140" s="20">
        <v>0</v>
      </c>
      <c r="D140" s="20" t="s">
        <v>104</v>
      </c>
      <c r="E140" s="24">
        <v>24.152075816739348</v>
      </c>
      <c r="F140" s="24">
        <v>29.84007783056456</v>
      </c>
      <c r="G140" s="24">
        <v>26.90043235823109</v>
      </c>
      <c r="H140" s="24">
        <v>22.895409033283865</v>
      </c>
      <c r="I140" s="24">
        <v>27.783191485790066</v>
      </c>
      <c r="J140" s="24">
        <v>22.306932837160531</v>
      </c>
      <c r="K140" s="24">
        <v>24.346019839403237</v>
      </c>
      <c r="L140" s="24">
        <v>17.377730812036951</v>
      </c>
      <c r="M140" s="24">
        <v>25.460881821775239</v>
      </c>
      <c r="N140" s="24"/>
      <c r="O140" s="24"/>
    </row>
    <row r="141" spans="1:15" x14ac:dyDescent="0.35">
      <c r="A141" s="20" t="str">
        <f>B3&amp;C119&amp;D141</f>
        <v>DISTRIBUCION VOLUMEN X CRITERIO (Consumiciones)Frutos SecosDE 60 A 75 AÑOS</v>
      </c>
      <c r="B141">
        <v>0</v>
      </c>
      <c r="C141" s="20">
        <v>0</v>
      </c>
      <c r="D141" s="20" t="s">
        <v>105</v>
      </c>
      <c r="E141" s="24">
        <v>40.667406612837233</v>
      </c>
      <c r="F141" s="24">
        <v>37.38149917879268</v>
      </c>
      <c r="G141" s="24">
        <v>41.440784958141911</v>
      </c>
      <c r="H141" s="24">
        <v>42.521879946655503</v>
      </c>
      <c r="I141" s="24">
        <v>36.344170341753056</v>
      </c>
      <c r="J141" s="24">
        <v>38.724093159672854</v>
      </c>
      <c r="K141" s="24">
        <v>34.602046380745037</v>
      </c>
      <c r="L141" s="24">
        <v>42.421846071906387</v>
      </c>
      <c r="M141" s="24">
        <v>41.928766192729277</v>
      </c>
      <c r="N141" s="24"/>
      <c r="O141" s="24"/>
    </row>
    <row r="142" spans="1:15" x14ac:dyDescent="0.35">
      <c r="A142" s="20" t="str">
        <f>B3&amp;C119&amp;D142</f>
        <v>DISTRIBUCION VOLUMEN X CRITERIO (Consumiciones)Frutos SecosALTA Y MEDIA ALTA</v>
      </c>
      <c r="B142">
        <v>0</v>
      </c>
      <c r="C142" s="20">
        <v>0</v>
      </c>
      <c r="D142" s="20" t="s">
        <v>106</v>
      </c>
      <c r="E142" s="24">
        <v>17.546199588742031</v>
      </c>
      <c r="F142" s="24">
        <v>14.562300861903596</v>
      </c>
      <c r="G142" s="24">
        <v>13.4713205713341</v>
      </c>
      <c r="H142" s="24">
        <v>18.424320433906217</v>
      </c>
      <c r="I142" s="24">
        <v>17.484628186773524</v>
      </c>
      <c r="J142" s="24">
        <v>20.45565455583321</v>
      </c>
      <c r="K142" s="24">
        <v>13.668322725399515</v>
      </c>
      <c r="L142" s="24">
        <v>18.811954195671017</v>
      </c>
      <c r="M142" s="24">
        <v>19.651363704143776</v>
      </c>
      <c r="N142" s="24"/>
      <c r="O142" s="24"/>
    </row>
    <row r="143" spans="1:15" x14ac:dyDescent="0.35">
      <c r="A143" s="20" t="str">
        <f>B3&amp;C119&amp;D143</f>
        <v>DISTRIBUCION VOLUMEN X CRITERIO (Consumiciones)Frutos SecosMEDIA</v>
      </c>
      <c r="B143">
        <v>0</v>
      </c>
      <c r="C143" s="20">
        <v>0</v>
      </c>
      <c r="D143" s="20" t="s">
        <v>107</v>
      </c>
      <c r="E143" s="24">
        <v>35.448976016548094</v>
      </c>
      <c r="F143" s="24">
        <v>44.680503119006616</v>
      </c>
      <c r="G143" s="24">
        <v>35.605331583192637</v>
      </c>
      <c r="H143" s="24">
        <v>39.786645529575857</v>
      </c>
      <c r="I143" s="24">
        <v>40.913112084739218</v>
      </c>
      <c r="J143" s="24">
        <v>38.427685948450844</v>
      </c>
      <c r="K143" s="24">
        <v>43.076049311282155</v>
      </c>
      <c r="L143" s="24">
        <v>41.372119325518206</v>
      </c>
      <c r="M143" s="24">
        <v>34.670506214362973</v>
      </c>
      <c r="N143" s="24"/>
      <c r="O143" s="24"/>
    </row>
    <row r="144" spans="1:15" x14ac:dyDescent="0.35">
      <c r="A144" s="20" t="str">
        <f>B3&amp;C119&amp;D144</f>
        <v>DISTRIBUCION VOLUMEN X CRITERIO (Consumiciones)Frutos SecosMEDIA BAJA</v>
      </c>
      <c r="B144">
        <v>0</v>
      </c>
      <c r="C144" s="20">
        <v>0</v>
      </c>
      <c r="D144" s="20" t="s">
        <v>108</v>
      </c>
      <c r="E144" s="24">
        <v>22.346638201826043</v>
      </c>
      <c r="F144" s="24">
        <v>16.285071919619469</v>
      </c>
      <c r="G144" s="24">
        <v>19.648978221770214</v>
      </c>
      <c r="H144" s="24">
        <v>21.863341181340719</v>
      </c>
      <c r="I144" s="24">
        <v>17.898755866349155</v>
      </c>
      <c r="J144" s="24">
        <v>18.807105224916157</v>
      </c>
      <c r="K144" s="24">
        <v>23.651307710559507</v>
      </c>
      <c r="L144" s="24">
        <v>23.510489310165923</v>
      </c>
      <c r="M144" s="24">
        <v>30.202739006222647</v>
      </c>
      <c r="N144" s="24"/>
      <c r="O144" s="24"/>
    </row>
    <row r="145" spans="1:15" x14ac:dyDescent="0.35">
      <c r="A145" s="20" t="str">
        <f>B3&amp;C119&amp;D145</f>
        <v>DISTRIBUCION VOLUMEN X CRITERIO (Consumiciones)Frutos SecosBAJA</v>
      </c>
      <c r="B145">
        <v>0</v>
      </c>
      <c r="C145" s="20">
        <v>0</v>
      </c>
      <c r="D145" s="20" t="s">
        <v>109</v>
      </c>
      <c r="E145" s="24">
        <v>24.658168732171887</v>
      </c>
      <c r="F145" s="24">
        <v>24.472136582986884</v>
      </c>
      <c r="G145" s="24">
        <v>31.274389663482015</v>
      </c>
      <c r="H145" s="24">
        <v>19.925722255804274</v>
      </c>
      <c r="I145" s="24">
        <v>23.703503862138096</v>
      </c>
      <c r="J145" s="24">
        <v>22.309573266695729</v>
      </c>
      <c r="K145" s="24">
        <v>19.604320252758829</v>
      </c>
      <c r="L145" s="24">
        <v>16.30543716864485</v>
      </c>
      <c r="M145" s="24">
        <v>15.475373323329128</v>
      </c>
      <c r="N145" s="24"/>
      <c r="O145" s="24"/>
    </row>
    <row r="146" spans="1:15" x14ac:dyDescent="0.35">
      <c r="A146" s="20" t="str">
        <f>B3&amp;C119&amp;D146</f>
        <v>DISTRIBUCION VOLUMEN X CRITERIO (Consumiciones)Frutos SecosHOMBRE</v>
      </c>
      <c r="B146">
        <v>0</v>
      </c>
      <c r="C146" s="20">
        <v>0</v>
      </c>
      <c r="D146" s="20" t="s">
        <v>110</v>
      </c>
      <c r="E146" s="24">
        <v>46.238141994001666</v>
      </c>
      <c r="F146" s="24">
        <v>46.038834555538962</v>
      </c>
      <c r="G146" s="24">
        <v>48.689233127758605</v>
      </c>
      <c r="H146" s="24">
        <v>46.747884918889554</v>
      </c>
      <c r="I146" s="24">
        <v>49.011851404206745</v>
      </c>
      <c r="J146" s="24">
        <v>49.283379825788643</v>
      </c>
      <c r="K146" s="24">
        <v>43.340624986991585</v>
      </c>
      <c r="L146" s="24">
        <v>36.462137584864585</v>
      </c>
      <c r="M146" s="24">
        <v>46.904440115600643</v>
      </c>
      <c r="N146" s="24"/>
      <c r="O146" s="24"/>
    </row>
    <row r="147" spans="1:15" x14ac:dyDescent="0.35">
      <c r="A147" s="20" t="str">
        <f>B3&amp;C119&amp;D147</f>
        <v>DISTRIBUCION VOLUMEN X CRITERIO (Consumiciones)Frutos SecosMUJER</v>
      </c>
      <c r="B147">
        <v>0</v>
      </c>
      <c r="C147" s="20">
        <v>0</v>
      </c>
      <c r="D147" s="20" t="s">
        <v>111</v>
      </c>
      <c r="E147" s="24">
        <v>53.76183472504907</v>
      </c>
      <c r="F147" s="24">
        <v>53.9612070561829</v>
      </c>
      <c r="G147" s="24">
        <v>51.310801941854592</v>
      </c>
      <c r="H147" s="24">
        <v>53.252138601612096</v>
      </c>
      <c r="I147" s="24">
        <v>50.988142600546283</v>
      </c>
      <c r="J147" s="24">
        <v>50.716620174211357</v>
      </c>
      <c r="K147" s="24">
        <v>56.659375013008415</v>
      </c>
      <c r="L147" s="24">
        <v>63.537857110270124</v>
      </c>
      <c r="M147" s="24">
        <v>53.095536215144058</v>
      </c>
      <c r="N147" s="24"/>
      <c r="O147" s="24"/>
    </row>
    <row r="148" spans="1:15" x14ac:dyDescent="0.35">
      <c r="A148" s="20" t="str">
        <f>B3&amp;C148&amp;D148</f>
        <v>DISTRIBUCION VOLUMEN X CRITERIO (Consumiciones)Chocolatinas/Chocolate/BombonesT.ESPAÑA</v>
      </c>
      <c r="B148">
        <v>0</v>
      </c>
      <c r="C148" s="20" t="s">
        <v>63</v>
      </c>
      <c r="D148" s="20" t="s">
        <v>82</v>
      </c>
      <c r="E148" s="24">
        <v>100</v>
      </c>
      <c r="F148" s="24">
        <v>100</v>
      </c>
      <c r="G148" s="24">
        <v>100</v>
      </c>
      <c r="H148" s="24">
        <v>100</v>
      </c>
      <c r="I148" s="24">
        <v>100</v>
      </c>
      <c r="J148" s="24">
        <v>100</v>
      </c>
      <c r="K148" s="24">
        <v>100</v>
      </c>
      <c r="L148" s="24">
        <v>100</v>
      </c>
      <c r="M148" s="24">
        <v>100</v>
      </c>
      <c r="N148" s="24"/>
      <c r="O148" s="24"/>
    </row>
    <row r="149" spans="1:15" x14ac:dyDescent="0.35">
      <c r="A149" s="20" t="str">
        <f>B3&amp;C148&amp;D149</f>
        <v>DISTRIBUCION VOLUMEN X CRITERIO (Consumiciones)Chocolatinas/Chocolate/BombonesBCN AM</v>
      </c>
      <c r="B149">
        <v>0</v>
      </c>
      <c r="C149" s="20">
        <v>0</v>
      </c>
      <c r="D149" s="20" t="s">
        <v>84</v>
      </c>
      <c r="E149" s="24">
        <v>9.2555020678173623</v>
      </c>
      <c r="F149" s="24">
        <v>6.7845074964546654</v>
      </c>
      <c r="G149" s="24">
        <v>6.1059502296004267</v>
      </c>
      <c r="H149" s="24">
        <v>7.2458142349888384</v>
      </c>
      <c r="I149" s="24">
        <v>10.198590387135505</v>
      </c>
      <c r="J149" s="24">
        <v>6.3631255067715182</v>
      </c>
      <c r="K149" s="24">
        <v>14.191123618923454</v>
      </c>
      <c r="L149" s="24">
        <v>19.613304573602523</v>
      </c>
      <c r="M149" s="24">
        <v>12.510064890411474</v>
      </c>
      <c r="N149" s="24"/>
      <c r="O149" s="24"/>
    </row>
    <row r="150" spans="1:15" x14ac:dyDescent="0.35">
      <c r="A150" s="20" t="str">
        <f>B3&amp;C148&amp;D150</f>
        <v>DISTRIBUCION VOLUMEN X CRITERIO (Consumiciones)Chocolatinas/Chocolate/BombonesREST.CAT ARAGON</v>
      </c>
      <c r="B150">
        <v>0</v>
      </c>
      <c r="C150" s="20">
        <v>0</v>
      </c>
      <c r="D150" s="20" t="s">
        <v>85</v>
      </c>
      <c r="E150" s="24">
        <v>12.999788593752065</v>
      </c>
      <c r="F150" s="24">
        <v>7.797374617157554</v>
      </c>
      <c r="G150" s="24">
        <v>9.1827989705065498</v>
      </c>
      <c r="H150" s="24">
        <v>12.730800784504748</v>
      </c>
      <c r="I150" s="24">
        <v>14.164707423636044</v>
      </c>
      <c r="J150" s="24">
        <v>6.0321656801330077</v>
      </c>
      <c r="K150" s="24">
        <v>8.4556090241689148</v>
      </c>
      <c r="L150" s="24">
        <v>12.61728298093715</v>
      </c>
      <c r="M150" s="24">
        <v>11.205527384182314</v>
      </c>
      <c r="N150" s="24"/>
      <c r="O150" s="24"/>
    </row>
    <row r="151" spans="1:15" x14ac:dyDescent="0.35">
      <c r="A151" s="20" t="str">
        <f>B3&amp;C148&amp;D151</f>
        <v>DISTRIBUCION VOLUMEN X CRITERIO (Consumiciones)Chocolatinas/Chocolate/BombonesLEVANTE</v>
      </c>
      <c r="B151">
        <v>0</v>
      </c>
      <c r="C151" s="20">
        <v>0</v>
      </c>
      <c r="D151" s="20" t="s">
        <v>86</v>
      </c>
      <c r="E151" s="24">
        <v>16.193529207094443</v>
      </c>
      <c r="F151" s="24">
        <v>20.529120310938946</v>
      </c>
      <c r="G151" s="24">
        <v>13.68451298831371</v>
      </c>
      <c r="H151" s="24">
        <v>18.630751707176827</v>
      </c>
      <c r="I151" s="24">
        <v>15.074971053324038</v>
      </c>
      <c r="J151" s="24">
        <v>15.391617542784514</v>
      </c>
      <c r="K151" s="24">
        <v>10.904255169046953</v>
      </c>
      <c r="L151" s="24">
        <v>15.786064786944184</v>
      </c>
      <c r="M151" s="24">
        <v>13.823158000025007</v>
      </c>
      <c r="N151" s="24"/>
      <c r="O151" s="24"/>
    </row>
    <row r="152" spans="1:15" x14ac:dyDescent="0.35">
      <c r="A152" s="20" t="str">
        <f>B3&amp;C148&amp;D152</f>
        <v>DISTRIBUCION VOLUMEN X CRITERIO (Consumiciones)Chocolatinas/Chocolate/BombonesANDALUCIA</v>
      </c>
      <c r="B152">
        <v>0</v>
      </c>
      <c r="C152" s="20">
        <v>0</v>
      </c>
      <c r="D152" s="20" t="s">
        <v>87</v>
      </c>
      <c r="E152" s="24">
        <v>16.039220263288868</v>
      </c>
      <c r="F152" s="24">
        <v>13.407852654157798</v>
      </c>
      <c r="G152" s="24">
        <v>24.838180694074346</v>
      </c>
      <c r="H152" s="24">
        <v>23.27364547490555</v>
      </c>
      <c r="I152" s="24">
        <v>12.756185060723817</v>
      </c>
      <c r="J152" s="24">
        <v>20.157177986453647</v>
      </c>
      <c r="K152" s="24">
        <v>23.909322929327498</v>
      </c>
      <c r="L152" s="24">
        <v>15.579538568379839</v>
      </c>
      <c r="M152" s="24">
        <v>15.218627816963673</v>
      </c>
      <c r="N152" s="24"/>
      <c r="O152" s="24"/>
    </row>
    <row r="153" spans="1:15" x14ac:dyDescent="0.35">
      <c r="A153" s="20" t="str">
        <f>B3&amp;C148&amp;D153</f>
        <v>DISTRIBUCION VOLUMEN X CRITERIO (Consumiciones)Chocolatinas/Chocolate/BombonesMDD AM</v>
      </c>
      <c r="B153">
        <v>0</v>
      </c>
      <c r="C153" s="20">
        <v>0</v>
      </c>
      <c r="D153" s="20" t="s">
        <v>88</v>
      </c>
      <c r="E153" s="24">
        <v>9.0947716592307444</v>
      </c>
      <c r="F153" s="24">
        <v>14.23103662693144</v>
      </c>
      <c r="G153" s="24">
        <v>12.736419142861163</v>
      </c>
      <c r="H153" s="24">
        <v>8.7665063718120333</v>
      </c>
      <c r="I153" s="24">
        <v>16.378730827363182</v>
      </c>
      <c r="J153" s="24">
        <v>12.379616529518024</v>
      </c>
      <c r="K153" s="24">
        <v>11.482534549337798</v>
      </c>
      <c r="L153" s="24">
        <v>8.5244945712611155</v>
      </c>
      <c r="M153" s="24">
        <v>14.736294512803935</v>
      </c>
      <c r="N153" s="24"/>
      <c r="O153" s="24"/>
    </row>
    <row r="154" spans="1:15" x14ac:dyDescent="0.35">
      <c r="A154" s="20" t="str">
        <f>B3&amp;C148&amp;D154</f>
        <v>DISTRIBUCION VOLUMEN X CRITERIO (Consumiciones)Chocolatinas/Chocolate/BombonesRTO CENTRO</v>
      </c>
      <c r="B154">
        <v>0</v>
      </c>
      <c r="C154" s="20">
        <v>0</v>
      </c>
      <c r="D154" s="20" t="s">
        <v>89</v>
      </c>
      <c r="E154" s="24">
        <v>15.751447912583519</v>
      </c>
      <c r="F154" s="24">
        <v>16.998176362518123</v>
      </c>
      <c r="G154" s="24">
        <v>9.2952685312610637</v>
      </c>
      <c r="H154" s="24">
        <v>10.138524420548748</v>
      </c>
      <c r="I154" s="24">
        <v>8.596025735837344</v>
      </c>
      <c r="J154" s="24">
        <v>9.9296189078181918</v>
      </c>
      <c r="K154" s="24">
        <v>8.4615592382919651</v>
      </c>
      <c r="L154" s="24">
        <v>5.4628309974751552</v>
      </c>
      <c r="M154" s="24">
        <v>11.496069602244818</v>
      </c>
      <c r="N154" s="24"/>
      <c r="O154" s="24"/>
    </row>
    <row r="155" spans="1:15" x14ac:dyDescent="0.35">
      <c r="A155" s="20" t="str">
        <f>B3&amp;C148&amp;D155</f>
        <v>DISTRIBUCION VOLUMEN X CRITERIO (Consumiciones)Chocolatinas/Chocolate/BombonesNORTE-CENTRO</v>
      </c>
      <c r="B155">
        <v>0</v>
      </c>
      <c r="C155" s="20">
        <v>0</v>
      </c>
      <c r="D155" s="20" t="s">
        <v>90</v>
      </c>
      <c r="E155" s="24">
        <v>14.061708602913004</v>
      </c>
      <c r="F155" s="24">
        <v>10.39395991386151</v>
      </c>
      <c r="G155" s="24">
        <v>17.711894503990532</v>
      </c>
      <c r="H155" s="24">
        <v>13.046301162656547</v>
      </c>
      <c r="I155" s="24">
        <v>10.957706031292558</v>
      </c>
      <c r="J155" s="24">
        <v>19.654405330932175</v>
      </c>
      <c r="K155" s="24">
        <v>16.139423675805244</v>
      </c>
      <c r="L155" s="24">
        <v>17.131962523532156</v>
      </c>
      <c r="M155" s="24">
        <v>8.2694238095833477</v>
      </c>
      <c r="N155" s="24"/>
      <c r="O155" s="24"/>
    </row>
    <row r="156" spans="1:15" x14ac:dyDescent="0.35">
      <c r="A156" s="20" t="str">
        <f>B3&amp;C148&amp;D156</f>
        <v>DISTRIBUCION VOLUMEN X CRITERIO (Consumiciones)Chocolatinas/Chocolate/BombonesNOROESTE</v>
      </c>
      <c r="B156">
        <v>0</v>
      </c>
      <c r="C156" s="20">
        <v>0</v>
      </c>
      <c r="D156" s="20" t="s">
        <v>91</v>
      </c>
      <c r="E156" s="24">
        <v>6.6040493105073299</v>
      </c>
      <c r="F156" s="24">
        <v>9.8579720179799715</v>
      </c>
      <c r="G156" s="24">
        <v>6.44496411173707</v>
      </c>
      <c r="H156" s="24">
        <v>6.167660421515647</v>
      </c>
      <c r="I156" s="24">
        <v>11.873087202535919</v>
      </c>
      <c r="J156" s="24">
        <v>10.092244860935812</v>
      </c>
      <c r="K156" s="24">
        <v>6.4561758264085505</v>
      </c>
      <c r="L156" s="24">
        <v>5.2845309401578531</v>
      </c>
      <c r="M156" s="24">
        <v>12.740842914477904</v>
      </c>
      <c r="N156" s="24"/>
      <c r="O156" s="24"/>
    </row>
    <row r="157" spans="1:15" x14ac:dyDescent="0.35">
      <c r="A157" s="20" t="str">
        <f>B3&amp;C148&amp;D157</f>
        <v>DISTRIBUCION VOLUMEN X CRITERIO (Consumiciones)Chocolatinas/Chocolate/Bombones&lt;2MIL</v>
      </c>
      <c r="B157">
        <v>0</v>
      </c>
      <c r="C157" s="20">
        <v>0</v>
      </c>
      <c r="D157" s="20" t="s">
        <v>92</v>
      </c>
      <c r="E157" s="25">
        <v>7.6753945148887253</v>
      </c>
      <c r="F157" s="25">
        <v>7.9026813514006546</v>
      </c>
      <c r="G157" s="24">
        <v>4.9343410992885151</v>
      </c>
      <c r="H157" s="25">
        <v>5.5262398892463889</v>
      </c>
      <c r="I157" s="25">
        <v>2.8583419835293324</v>
      </c>
      <c r="J157" s="25">
        <v>4.0520643092365436</v>
      </c>
      <c r="K157" s="25">
        <v>3.0556349051815639</v>
      </c>
      <c r="L157" s="25">
        <v>8.6213623025150508</v>
      </c>
      <c r="M157" s="25">
        <v>2.8275585987386287</v>
      </c>
      <c r="N157" s="24"/>
      <c r="O157" s="24"/>
    </row>
    <row r="158" spans="1:15" x14ac:dyDescent="0.35">
      <c r="A158" s="20" t="str">
        <f>B3&amp;C148&amp;D158</f>
        <v>DISTRIBUCION VOLUMEN X CRITERIO (Consumiciones)Chocolatinas/Chocolate/Bombones2-5MIL</v>
      </c>
      <c r="B158">
        <v>0</v>
      </c>
      <c r="C158" s="20">
        <v>0</v>
      </c>
      <c r="D158" s="20" t="s">
        <v>93</v>
      </c>
      <c r="E158" s="25">
        <v>10.411687242073366</v>
      </c>
      <c r="F158" s="25">
        <v>5.7203368053418062</v>
      </c>
      <c r="G158" s="24">
        <v>3.076561808045164</v>
      </c>
      <c r="H158" s="24">
        <v>7.6804782109482712</v>
      </c>
      <c r="I158" s="24">
        <v>3.7099213685087706</v>
      </c>
      <c r="J158" s="24">
        <v>5.4285951325598134</v>
      </c>
      <c r="K158" s="24">
        <v>5.9352257110526025</v>
      </c>
      <c r="L158" s="24">
        <v>4.8042422757106378</v>
      </c>
      <c r="M158" s="25">
        <v>5.5131665199056199</v>
      </c>
      <c r="N158" s="24"/>
      <c r="O158" s="24"/>
    </row>
    <row r="159" spans="1:15" x14ac:dyDescent="0.35">
      <c r="A159" s="20" t="str">
        <f>B3&amp;C148&amp;D159</f>
        <v>DISTRIBUCION VOLUMEN X CRITERIO (Consumiciones)Chocolatinas/Chocolate/Bombones5-10MIL</v>
      </c>
      <c r="B159">
        <v>0</v>
      </c>
      <c r="C159" s="20">
        <v>0</v>
      </c>
      <c r="D159" s="20" t="s">
        <v>94</v>
      </c>
      <c r="E159" s="24">
        <v>3.6475769760978811</v>
      </c>
      <c r="F159" s="24">
        <v>4.1196829163741642</v>
      </c>
      <c r="G159" s="24">
        <v>6.3257895255429801</v>
      </c>
      <c r="H159" s="24">
        <v>4.3474308568205577</v>
      </c>
      <c r="I159" s="24">
        <v>10.311474049225913</v>
      </c>
      <c r="J159" s="24">
        <v>8.2405999068591296</v>
      </c>
      <c r="K159" s="24">
        <v>6.1807607324568457</v>
      </c>
      <c r="L159" s="24">
        <v>6.364114497399842</v>
      </c>
      <c r="M159" s="24">
        <v>7.5140301178672795</v>
      </c>
      <c r="N159" s="24"/>
      <c r="O159" s="24"/>
    </row>
    <row r="160" spans="1:15" x14ac:dyDescent="0.35">
      <c r="A160" s="20" t="str">
        <f>B3&amp;C148&amp;D160</f>
        <v>DISTRIBUCION VOLUMEN X CRITERIO (Consumiciones)Chocolatinas/Chocolate/Bombones10-30MIL</v>
      </c>
      <c r="B160">
        <v>0</v>
      </c>
      <c r="C160" s="20">
        <v>0</v>
      </c>
      <c r="D160" s="20" t="s">
        <v>95</v>
      </c>
      <c r="E160" s="24">
        <v>16.568894213194394</v>
      </c>
      <c r="F160" s="24">
        <v>16.756398968280905</v>
      </c>
      <c r="G160" s="24">
        <v>17.30994487640773</v>
      </c>
      <c r="H160" s="24">
        <v>16.9627634930605</v>
      </c>
      <c r="I160" s="24">
        <v>19.846142508831015</v>
      </c>
      <c r="J160" s="24">
        <v>22.696483544928299</v>
      </c>
      <c r="K160" s="24">
        <v>16.439675673017192</v>
      </c>
      <c r="L160" s="24">
        <v>12.351828809674245</v>
      </c>
      <c r="M160" s="24">
        <v>16.155618209324711</v>
      </c>
      <c r="N160" s="24"/>
      <c r="O160" s="24"/>
    </row>
    <row r="161" spans="1:15" x14ac:dyDescent="0.35">
      <c r="A161" s="20" t="str">
        <f>B3&amp;C148&amp;D161</f>
        <v>DISTRIBUCION VOLUMEN X CRITERIO (Consumiciones)Chocolatinas/Chocolate/Bombones30-100MIL</v>
      </c>
      <c r="B161">
        <v>0</v>
      </c>
      <c r="C161" s="20">
        <v>0</v>
      </c>
      <c r="D161" s="20" t="s">
        <v>96</v>
      </c>
      <c r="E161" s="24">
        <v>20.574214603767434</v>
      </c>
      <c r="F161" s="24">
        <v>16.36611569734508</v>
      </c>
      <c r="G161" s="24">
        <v>20.985982517668024</v>
      </c>
      <c r="H161" s="24">
        <v>19.060095920538679</v>
      </c>
      <c r="I161" s="24">
        <v>26.145210892957039</v>
      </c>
      <c r="J161" s="24">
        <v>23.22301707840758</v>
      </c>
      <c r="K161" s="24">
        <v>22.494848993160073</v>
      </c>
      <c r="L161" s="24">
        <v>21.418506280296022</v>
      </c>
      <c r="M161" s="24">
        <v>18.959685961130056</v>
      </c>
      <c r="N161" s="24"/>
      <c r="O161" s="24"/>
    </row>
    <row r="162" spans="1:15" x14ac:dyDescent="0.35">
      <c r="A162" s="20" t="str">
        <f>B3&amp;C148&amp;D162</f>
        <v>DISTRIBUCION VOLUMEN X CRITERIO (Consumiciones)Chocolatinas/Chocolate/Bombones100-200MIL</v>
      </c>
      <c r="B162">
        <v>0</v>
      </c>
      <c r="C162" s="20">
        <v>0</v>
      </c>
      <c r="D162" s="20" t="s">
        <v>97</v>
      </c>
      <c r="E162" s="24">
        <v>8.0823647550550319</v>
      </c>
      <c r="F162" s="24">
        <v>11.464625442707908</v>
      </c>
      <c r="G162" s="24">
        <v>9.1937809197226805</v>
      </c>
      <c r="H162" s="24">
        <v>8.3127562596483635</v>
      </c>
      <c r="I162" s="24">
        <v>7.643593563733118</v>
      </c>
      <c r="J162" s="24">
        <v>8.6049720853931433</v>
      </c>
      <c r="K162" s="24">
        <v>5.6262822086582061</v>
      </c>
      <c r="L162" s="24">
        <v>6.5766359168208135</v>
      </c>
      <c r="M162" s="24">
        <v>6.8737753787953197</v>
      </c>
      <c r="N162" s="24"/>
      <c r="O162" s="24"/>
    </row>
    <row r="163" spans="1:15" x14ac:dyDescent="0.35">
      <c r="A163" s="20" t="str">
        <f>B3&amp;C148&amp;D163</f>
        <v>DISTRIBUCION VOLUMEN X CRITERIO (Consumiciones)Chocolatinas/Chocolate/Bombones200-500MIL</v>
      </c>
      <c r="B163">
        <v>0</v>
      </c>
      <c r="C163" s="20">
        <v>0</v>
      </c>
      <c r="D163" s="20" t="s">
        <v>98</v>
      </c>
      <c r="E163" s="24">
        <v>17.075353114498508</v>
      </c>
      <c r="F163" s="24">
        <v>15.513987339019799</v>
      </c>
      <c r="G163" s="24">
        <v>19.82087268734821</v>
      </c>
      <c r="H163" s="24">
        <v>18.449797372897958</v>
      </c>
      <c r="I163" s="24">
        <v>10.177230699145502</v>
      </c>
      <c r="J163" s="24">
        <v>12.102146332937687</v>
      </c>
      <c r="K163" s="24">
        <v>20.938037550043678</v>
      </c>
      <c r="L163" s="24">
        <v>19.77783455930054</v>
      </c>
      <c r="M163" s="24">
        <v>15.648997886998162</v>
      </c>
      <c r="N163" s="24"/>
      <c r="O163" s="24"/>
    </row>
    <row r="164" spans="1:15" x14ac:dyDescent="0.35">
      <c r="A164" s="20" t="str">
        <f>B3&amp;C148&amp;D164</f>
        <v>DISTRIBUCION VOLUMEN X CRITERIO (Consumiciones)Chocolatinas/Chocolate/Bombones&gt;500MIL</v>
      </c>
      <c r="B164">
        <v>0</v>
      </c>
      <c r="C164" s="20">
        <v>0</v>
      </c>
      <c r="D164" s="20" t="s">
        <v>99</v>
      </c>
      <c r="E164" s="24">
        <v>15.964527793315161</v>
      </c>
      <c r="F164" s="24">
        <v>22.156173173835182</v>
      </c>
      <c r="G164" s="24">
        <v>18.352718445235343</v>
      </c>
      <c r="H164" s="24">
        <v>19.660437081217481</v>
      </c>
      <c r="I164" s="24">
        <v>19.308097216169049</v>
      </c>
      <c r="J164" s="24">
        <v>15.652102251420622</v>
      </c>
      <c r="K164" s="24">
        <v>19.329540676526445</v>
      </c>
      <c r="L164" s="24">
        <v>20.085483809229331</v>
      </c>
      <c r="M164" s="24">
        <v>26.507179383675052</v>
      </c>
      <c r="N164" s="24"/>
      <c r="O164" s="24"/>
    </row>
    <row r="165" spans="1:15" x14ac:dyDescent="0.35">
      <c r="A165" s="20" t="str">
        <f>B3&amp;C148&amp;D165</f>
        <v>DISTRIBUCION VOLUMEN X CRITERIO (Consumiciones)Chocolatinas/Chocolate/BombonesDE 15 A 19 AÑOS</v>
      </c>
      <c r="B165">
        <v>0</v>
      </c>
      <c r="C165" s="20">
        <v>0</v>
      </c>
      <c r="D165" s="20" t="s">
        <v>100</v>
      </c>
      <c r="E165" s="25">
        <v>5.6039524159770275</v>
      </c>
      <c r="F165" s="25">
        <v>4.0589143906966818</v>
      </c>
      <c r="G165" s="24">
        <v>5.6313659844883013</v>
      </c>
      <c r="H165" s="24">
        <v>8.0739712531382928</v>
      </c>
      <c r="I165" s="24">
        <v>7.977897431068576</v>
      </c>
      <c r="J165" s="24">
        <v>8.3386245902963143</v>
      </c>
      <c r="K165" s="25">
        <v>2.2969068158574015</v>
      </c>
      <c r="L165" s="25">
        <v>8.2783980385850331</v>
      </c>
      <c r="M165" s="25">
        <v>5.4487628311724032</v>
      </c>
      <c r="N165" s="24"/>
      <c r="O165" s="24"/>
    </row>
    <row r="166" spans="1:15" x14ac:dyDescent="0.35">
      <c r="A166" s="20" t="str">
        <f>B3&amp;C148&amp;D166</f>
        <v>DISTRIBUCION VOLUMEN X CRITERIO (Consumiciones)Chocolatinas/Chocolate/BombonesDE 20 A 24 AÑOS</v>
      </c>
      <c r="B166">
        <v>0</v>
      </c>
      <c r="C166" s="20">
        <v>0</v>
      </c>
      <c r="D166" s="20" t="s">
        <v>101</v>
      </c>
      <c r="E166" s="24">
        <v>7.6753240461394148</v>
      </c>
      <c r="F166" s="24">
        <v>12.553414392673371</v>
      </c>
      <c r="G166" s="24">
        <v>5.462709014347725</v>
      </c>
      <c r="H166" s="24">
        <v>3.6811250977426253</v>
      </c>
      <c r="I166" s="24">
        <v>7.2670094985293119</v>
      </c>
      <c r="J166" s="24">
        <v>6.387384168485422</v>
      </c>
      <c r="K166" s="24">
        <v>8.5143774669099965</v>
      </c>
      <c r="L166" s="24">
        <v>7.0015644193280107</v>
      </c>
      <c r="M166" s="24">
        <v>6.2879174875461494</v>
      </c>
      <c r="N166" s="24"/>
      <c r="O166" s="24"/>
    </row>
    <row r="167" spans="1:15" x14ac:dyDescent="0.35">
      <c r="A167" s="20" t="str">
        <f>B3&amp;C148&amp;D167</f>
        <v>DISTRIBUCION VOLUMEN X CRITERIO (Consumiciones)Chocolatinas/Chocolate/BombonesDE 25 A 34 AÑOS</v>
      </c>
      <c r="B167">
        <v>0</v>
      </c>
      <c r="C167" s="20">
        <v>0</v>
      </c>
      <c r="D167" s="20" t="s">
        <v>102</v>
      </c>
      <c r="E167" s="24">
        <v>8.4177827888888412</v>
      </c>
      <c r="F167" s="24">
        <v>9.1616124592448944</v>
      </c>
      <c r="G167" s="24">
        <v>9.9186328786079088</v>
      </c>
      <c r="H167" s="24">
        <v>9.9251112938285235</v>
      </c>
      <c r="I167" s="24">
        <v>6.916720292299086</v>
      </c>
      <c r="J167" s="24">
        <v>14.037960989240128</v>
      </c>
      <c r="K167" s="24">
        <v>10.375931787003296</v>
      </c>
      <c r="L167" s="24">
        <v>10.238933112747059</v>
      </c>
      <c r="M167" s="24">
        <v>7.4824020704917418</v>
      </c>
      <c r="N167" s="24"/>
      <c r="O167" s="24"/>
    </row>
    <row r="168" spans="1:15" x14ac:dyDescent="0.35">
      <c r="A168" s="20" t="str">
        <f>B3&amp;C148&amp;D168</f>
        <v>DISTRIBUCION VOLUMEN X CRITERIO (Consumiciones)Chocolatinas/Chocolate/BombonesDE 35 A 49 AÑOS</v>
      </c>
      <c r="B168">
        <v>0</v>
      </c>
      <c r="C168" s="20">
        <v>0</v>
      </c>
      <c r="D168" s="20" t="s">
        <v>103</v>
      </c>
      <c r="E168" s="24">
        <v>34.082430819507515</v>
      </c>
      <c r="F168" s="24">
        <v>33.150278685015621</v>
      </c>
      <c r="G168" s="24">
        <v>25.27132479608818</v>
      </c>
      <c r="H168" s="24">
        <v>27.125767062154239</v>
      </c>
      <c r="I168" s="24">
        <v>25.829192466829959</v>
      </c>
      <c r="J168" s="24">
        <v>29.643631078077938</v>
      </c>
      <c r="K168" s="24">
        <v>26.345141444571702</v>
      </c>
      <c r="L168" s="24">
        <v>34.98774861317483</v>
      </c>
      <c r="M168" s="24">
        <v>36.209885562106713</v>
      </c>
      <c r="N168" s="24"/>
      <c r="O168" s="24"/>
    </row>
    <row r="169" spans="1:15" x14ac:dyDescent="0.35">
      <c r="A169" s="20" t="str">
        <f>B3&amp;C148&amp;D169</f>
        <v>DISTRIBUCION VOLUMEN X CRITERIO (Consumiciones)Chocolatinas/Chocolate/BombonesDE 50 A 59 AÑOS</v>
      </c>
      <c r="B169">
        <v>0</v>
      </c>
      <c r="C169" s="20">
        <v>0</v>
      </c>
      <c r="D169" s="20" t="s">
        <v>104</v>
      </c>
      <c r="E169" s="24">
        <v>25.649162522957397</v>
      </c>
      <c r="F169" s="24">
        <v>24.000842634599863</v>
      </c>
      <c r="G169" s="24">
        <v>30.953559104379675</v>
      </c>
      <c r="H169" s="24">
        <v>19.784957066494286</v>
      </c>
      <c r="I169" s="24">
        <v>23.299943390685776</v>
      </c>
      <c r="J169" s="24">
        <v>18.224836754582654</v>
      </c>
      <c r="K169" s="24">
        <v>20.498423152944287</v>
      </c>
      <c r="L169" s="24">
        <v>17.467942328752756</v>
      </c>
      <c r="M169" s="24">
        <v>18.928415141453236</v>
      </c>
      <c r="N169" s="24"/>
      <c r="O169" s="24"/>
    </row>
    <row r="170" spans="1:15" x14ac:dyDescent="0.35">
      <c r="A170" s="20" t="str">
        <f>B3&amp;C148&amp;D170</f>
        <v>DISTRIBUCION VOLUMEN X CRITERIO (Consumiciones)Chocolatinas/Chocolate/BombonesDE 60 A 75 AÑOS</v>
      </c>
      <c r="B170">
        <v>0</v>
      </c>
      <c r="C170" s="20">
        <v>0</v>
      </c>
      <c r="D170" s="20" t="s">
        <v>105</v>
      </c>
      <c r="E170" s="25">
        <v>18.571369428013973</v>
      </c>
      <c r="F170" s="25">
        <v>17.074939696843565</v>
      </c>
      <c r="G170" s="24">
        <v>22.762394687519286</v>
      </c>
      <c r="H170" s="24">
        <v>31.409068684452922</v>
      </c>
      <c r="I170" s="24">
        <v>28.709240642435695</v>
      </c>
      <c r="J170" s="24">
        <v>23.367540295595056</v>
      </c>
      <c r="K170" s="24">
        <v>31.969226589072004</v>
      </c>
      <c r="L170" s="24">
        <v>22.025428400847279</v>
      </c>
      <c r="M170" s="24">
        <v>25.642630303268454</v>
      </c>
      <c r="N170" s="24"/>
      <c r="O170" s="24"/>
    </row>
    <row r="171" spans="1:15" x14ac:dyDescent="0.35">
      <c r="A171" s="20" t="str">
        <f>B3&amp;C148&amp;D171</f>
        <v>DISTRIBUCION VOLUMEN X CRITERIO (Consumiciones)Chocolatinas/Chocolate/BombonesALTA Y MEDIA ALTA</v>
      </c>
      <c r="B171">
        <v>0</v>
      </c>
      <c r="C171" s="20">
        <v>0</v>
      </c>
      <c r="D171" s="20" t="s">
        <v>106</v>
      </c>
      <c r="E171" s="24">
        <v>18.475364565670272</v>
      </c>
      <c r="F171" s="24">
        <v>15.775802719586229</v>
      </c>
      <c r="G171" s="24">
        <v>10.078072807318627</v>
      </c>
      <c r="H171" s="24">
        <v>17.838455016417097</v>
      </c>
      <c r="I171" s="24">
        <v>20.121406694935345</v>
      </c>
      <c r="J171" s="24">
        <v>19.781096827790051</v>
      </c>
      <c r="K171" s="24">
        <v>22.279254513959014</v>
      </c>
      <c r="L171" s="24">
        <v>17.847514104381119</v>
      </c>
      <c r="M171" s="24">
        <v>20.631766115881092</v>
      </c>
      <c r="N171" s="24"/>
      <c r="O171" s="24"/>
    </row>
    <row r="172" spans="1:15" x14ac:dyDescent="0.35">
      <c r="A172" s="20" t="str">
        <f>B3&amp;C148&amp;D172</f>
        <v>DISTRIBUCION VOLUMEN X CRITERIO (Consumiciones)Chocolatinas/Chocolate/BombonesMEDIA</v>
      </c>
      <c r="B172">
        <v>0</v>
      </c>
      <c r="C172" s="20">
        <v>0</v>
      </c>
      <c r="D172" s="20" t="s">
        <v>107</v>
      </c>
      <c r="E172" s="24">
        <v>37.091930887774119</v>
      </c>
      <c r="F172" s="24">
        <v>32.29778887485125</v>
      </c>
      <c r="G172" s="24">
        <v>42.83688354098971</v>
      </c>
      <c r="H172" s="24">
        <v>36.08209556527742</v>
      </c>
      <c r="I172" s="24">
        <v>40.048056506591209</v>
      </c>
      <c r="J172" s="24">
        <v>25.734894751921168</v>
      </c>
      <c r="K172" s="24">
        <v>26.786916624035555</v>
      </c>
      <c r="L172" s="24">
        <v>34.167285988479868</v>
      </c>
      <c r="M172" s="24">
        <v>40.644965679348843</v>
      </c>
      <c r="N172" s="24"/>
      <c r="O172" s="24"/>
    </row>
    <row r="173" spans="1:15" x14ac:dyDescent="0.35">
      <c r="A173" s="20" t="str">
        <f>B3&amp;C148&amp;D173</f>
        <v>DISTRIBUCION VOLUMEN X CRITERIO (Consumiciones)Chocolatinas/Chocolate/BombonesMEDIA BAJA</v>
      </c>
      <c r="B173">
        <v>0</v>
      </c>
      <c r="C173" s="20">
        <v>0</v>
      </c>
      <c r="D173" s="20" t="s">
        <v>108</v>
      </c>
      <c r="E173" s="24">
        <v>22.753390207486426</v>
      </c>
      <c r="F173" s="24">
        <v>25.718981360945243</v>
      </c>
      <c r="G173" s="24">
        <v>23.164065502982474</v>
      </c>
      <c r="H173" s="24">
        <v>28.353712022297216</v>
      </c>
      <c r="I173" s="24">
        <v>19.987647185147441</v>
      </c>
      <c r="J173" s="24">
        <v>20.000193582571818</v>
      </c>
      <c r="K173" s="24">
        <v>28.862993094768445</v>
      </c>
      <c r="L173" s="24">
        <v>18.783456427168499</v>
      </c>
      <c r="M173" s="24">
        <v>21.963877135105299</v>
      </c>
      <c r="N173" s="24"/>
      <c r="O173" s="24"/>
    </row>
    <row r="174" spans="1:15" x14ac:dyDescent="0.35">
      <c r="A174" s="20" t="str">
        <f>B3&amp;C148&amp;D174</f>
        <v>DISTRIBUCION VOLUMEN X CRITERIO (Consumiciones)Chocolatinas/Chocolate/BombonesBAJA</v>
      </c>
      <c r="B174">
        <v>0</v>
      </c>
      <c r="C174" s="20">
        <v>0</v>
      </c>
      <c r="D174" s="20" t="s">
        <v>109</v>
      </c>
      <c r="E174" s="24">
        <v>21.679331956256526</v>
      </c>
      <c r="F174" s="24">
        <v>26.207432692302262</v>
      </c>
      <c r="G174" s="24">
        <v>23.92096732105405</v>
      </c>
      <c r="H174" s="24">
        <v>17.725737396008252</v>
      </c>
      <c r="I174" s="24">
        <v>19.842911944416429</v>
      </c>
      <c r="J174" s="24">
        <v>34.483792713994468</v>
      </c>
      <c r="K174" s="24">
        <v>22.070847861168119</v>
      </c>
      <c r="L174" s="24">
        <v>29.201748451115499</v>
      </c>
      <c r="M174" s="24">
        <v>16.759400000357228</v>
      </c>
      <c r="N174" s="24"/>
      <c r="O174" s="24"/>
    </row>
    <row r="175" spans="1:15" x14ac:dyDescent="0.35">
      <c r="A175" s="20" t="str">
        <f>B3&amp;C148&amp;D175</f>
        <v>DISTRIBUCION VOLUMEN X CRITERIO (Consumiciones)Chocolatinas/Chocolate/BombonesHOMBRE</v>
      </c>
      <c r="B175">
        <v>0</v>
      </c>
      <c r="C175" s="20">
        <v>0</v>
      </c>
      <c r="D175" s="20" t="s">
        <v>110</v>
      </c>
      <c r="E175" s="24">
        <v>30.161153221082486</v>
      </c>
      <c r="F175" s="24">
        <v>31.489814117744068</v>
      </c>
      <c r="G175" s="24">
        <v>21.453128163705482</v>
      </c>
      <c r="H175" s="24">
        <v>22.888626512378291</v>
      </c>
      <c r="I175" s="24">
        <v>30.470240658439646</v>
      </c>
      <c r="J175" s="24">
        <v>36.263773399984736</v>
      </c>
      <c r="K175" s="24">
        <v>22.962517279204121</v>
      </c>
      <c r="L175" s="24">
        <v>36.90932482405875</v>
      </c>
      <c r="M175" s="24">
        <v>40.521512252016997</v>
      </c>
      <c r="N175" s="24"/>
      <c r="O175" s="24"/>
    </row>
    <row r="176" spans="1:15" x14ac:dyDescent="0.35">
      <c r="A176" s="20" t="str">
        <f>B3&amp;C148&amp;D176</f>
        <v>DISTRIBUCION VOLUMEN X CRITERIO (Consumiciones)Chocolatinas/Chocolate/BombonesMUJER</v>
      </c>
      <c r="B176">
        <v>0</v>
      </c>
      <c r="C176" s="20">
        <v>0</v>
      </c>
      <c r="D176" s="20" t="s">
        <v>111</v>
      </c>
      <c r="E176" s="24">
        <v>69.838846778917514</v>
      </c>
      <c r="F176" s="24">
        <v>68.510202825310898</v>
      </c>
      <c r="G176" s="24">
        <v>78.546869129380738</v>
      </c>
      <c r="H176" s="24">
        <v>77.111378065730648</v>
      </c>
      <c r="I176" s="24">
        <v>69.529748176015133</v>
      </c>
      <c r="J176" s="24">
        <v>63.73617682163966</v>
      </c>
      <c r="K176" s="24">
        <v>77.037494814727012</v>
      </c>
      <c r="L176" s="24">
        <v>63.09069008937621</v>
      </c>
      <c r="M176" s="24">
        <v>59.478501144021713</v>
      </c>
      <c r="N176" s="24"/>
      <c r="O176" s="24"/>
    </row>
    <row r="177" spans="1:15" x14ac:dyDescent="0.35">
      <c r="A177" s="20" t="str">
        <f>B3&amp;C177&amp;D177</f>
        <v>DISTRIBUCION VOLUMEN X CRITERIO (Consumiciones)ChiclesT.ESPAÑA</v>
      </c>
      <c r="B177">
        <v>0</v>
      </c>
      <c r="C177" s="20" t="s">
        <v>66</v>
      </c>
      <c r="D177" s="20" t="s">
        <v>82</v>
      </c>
      <c r="E177" s="24">
        <v>100</v>
      </c>
      <c r="F177" s="24">
        <v>100</v>
      </c>
      <c r="G177" s="24">
        <v>100</v>
      </c>
      <c r="H177" s="24">
        <v>100</v>
      </c>
      <c r="I177" s="24">
        <v>100</v>
      </c>
      <c r="J177" s="24">
        <v>100</v>
      </c>
      <c r="K177" s="24">
        <v>100</v>
      </c>
      <c r="L177" s="24">
        <v>100</v>
      </c>
      <c r="M177" s="24">
        <v>100</v>
      </c>
      <c r="N177" s="24"/>
      <c r="O177" s="24"/>
    </row>
    <row r="178" spans="1:15" x14ac:dyDescent="0.35">
      <c r="A178" s="20" t="str">
        <f>B3&amp;C177&amp;D178</f>
        <v>DISTRIBUCION VOLUMEN X CRITERIO (Consumiciones)ChiclesBCN AM</v>
      </c>
      <c r="B178">
        <v>0</v>
      </c>
      <c r="C178" s="20">
        <v>0</v>
      </c>
      <c r="D178" s="20" t="s">
        <v>84</v>
      </c>
      <c r="E178" s="24">
        <v>3.5271231094744988</v>
      </c>
      <c r="F178" s="25">
        <v>4.1212829370553861</v>
      </c>
      <c r="G178" s="25">
        <v>5.6624205062842181</v>
      </c>
      <c r="H178" s="25">
        <v>4.7479205247563918</v>
      </c>
      <c r="I178" s="25">
        <v>2.3189647320508335</v>
      </c>
      <c r="J178" s="25">
        <v>2.7665797852403817</v>
      </c>
      <c r="K178" s="25">
        <v>5.9273634609815993</v>
      </c>
      <c r="L178" s="25">
        <v>3.3044429998440732</v>
      </c>
      <c r="M178" s="25">
        <v>5.2153034325069125</v>
      </c>
      <c r="N178" s="24"/>
      <c r="O178" s="24"/>
    </row>
    <row r="179" spans="1:15" x14ac:dyDescent="0.35">
      <c r="A179" s="20" t="str">
        <f>B3&amp;C177&amp;D179</f>
        <v>DISTRIBUCION VOLUMEN X CRITERIO (Consumiciones)ChiclesREST.CAT ARAGON</v>
      </c>
      <c r="B179">
        <v>0</v>
      </c>
      <c r="C179" s="20">
        <v>0</v>
      </c>
      <c r="D179" s="20" t="s">
        <v>85</v>
      </c>
      <c r="E179" s="24">
        <v>17.370516031583342</v>
      </c>
      <c r="F179" s="24">
        <v>17.26933291941738</v>
      </c>
      <c r="G179" s="24">
        <v>13.606724474076204</v>
      </c>
      <c r="H179" s="24">
        <v>19.459887346477846</v>
      </c>
      <c r="I179" s="24">
        <v>19.296539359453124</v>
      </c>
      <c r="J179" s="25">
        <v>17.593723566828142</v>
      </c>
      <c r="K179" s="25">
        <v>18.646976015965119</v>
      </c>
      <c r="L179" s="24">
        <v>20.399382621658411</v>
      </c>
      <c r="M179" s="24">
        <v>16.804117229396599</v>
      </c>
      <c r="N179" s="24"/>
      <c r="O179" s="24"/>
    </row>
    <row r="180" spans="1:15" x14ac:dyDescent="0.35">
      <c r="A180" s="20" t="str">
        <f>B3&amp;C177&amp;D180</f>
        <v>DISTRIBUCION VOLUMEN X CRITERIO (Consumiciones)ChiclesLEVANTE</v>
      </c>
      <c r="B180">
        <v>0</v>
      </c>
      <c r="C180" s="20">
        <v>0</v>
      </c>
      <c r="D180" s="20" t="s">
        <v>86</v>
      </c>
      <c r="E180" s="24">
        <v>17.326318482477905</v>
      </c>
      <c r="F180" s="24">
        <v>16.203030198539921</v>
      </c>
      <c r="G180" s="24">
        <v>12.492906161898556</v>
      </c>
      <c r="H180" s="24">
        <v>15.723591297924552</v>
      </c>
      <c r="I180" s="24">
        <v>10.721782524700028</v>
      </c>
      <c r="J180" s="24">
        <v>8.5472543930415554</v>
      </c>
      <c r="K180" s="24">
        <v>10.819232856861705</v>
      </c>
      <c r="L180" s="24">
        <v>11.302309745252341</v>
      </c>
      <c r="M180" s="24">
        <v>12.758531427458522</v>
      </c>
      <c r="N180" s="24"/>
      <c r="O180" s="24"/>
    </row>
    <row r="181" spans="1:15" x14ac:dyDescent="0.35">
      <c r="A181" s="20" t="str">
        <f>B3&amp;C177&amp;D181</f>
        <v>DISTRIBUCION VOLUMEN X CRITERIO (Consumiciones)ChiclesANDALUCIA</v>
      </c>
      <c r="B181">
        <v>0</v>
      </c>
      <c r="C181" s="20">
        <v>0</v>
      </c>
      <c r="D181" s="20" t="s">
        <v>87</v>
      </c>
      <c r="E181" s="24">
        <v>32.034398602919978</v>
      </c>
      <c r="F181" s="24">
        <v>29.486083064607982</v>
      </c>
      <c r="G181" s="24">
        <v>38.072102461748244</v>
      </c>
      <c r="H181" s="24">
        <v>32.329397407363707</v>
      </c>
      <c r="I181" s="24">
        <v>29.345771633197987</v>
      </c>
      <c r="J181" s="24">
        <v>16.399501716371137</v>
      </c>
      <c r="K181" s="24">
        <v>22.01030662911052</v>
      </c>
      <c r="L181" s="24">
        <v>20.732236625540754</v>
      </c>
      <c r="M181" s="24">
        <v>29.921053721194497</v>
      </c>
      <c r="N181" s="24"/>
      <c r="O181" s="24"/>
    </row>
    <row r="182" spans="1:15" x14ac:dyDescent="0.35">
      <c r="A182" s="20" t="str">
        <f>B3&amp;C177&amp;D182</f>
        <v>DISTRIBUCION VOLUMEN X CRITERIO (Consumiciones)ChiclesMDD AM</v>
      </c>
      <c r="B182">
        <v>0</v>
      </c>
      <c r="C182" s="20">
        <v>0</v>
      </c>
      <c r="D182" s="20" t="s">
        <v>88</v>
      </c>
      <c r="E182" s="24">
        <v>7.3538395521743931</v>
      </c>
      <c r="F182" s="24">
        <v>7.8124196701627344</v>
      </c>
      <c r="G182" s="24">
        <v>6.7002834487053864</v>
      </c>
      <c r="H182" s="24">
        <v>6.1279356599849368</v>
      </c>
      <c r="I182" s="24">
        <v>7.6292833755986251</v>
      </c>
      <c r="J182" s="24">
        <v>6.6235509437889419</v>
      </c>
      <c r="K182" s="24">
        <v>6.9825306271850813</v>
      </c>
      <c r="L182" s="24">
        <v>9.4895691232489359</v>
      </c>
      <c r="M182" s="24">
        <v>11.723600612799785</v>
      </c>
      <c r="N182" s="24"/>
      <c r="O182" s="24"/>
    </row>
    <row r="183" spans="1:15" x14ac:dyDescent="0.35">
      <c r="A183" s="20" t="str">
        <f>B3&amp;C177&amp;D183</f>
        <v>DISTRIBUCION VOLUMEN X CRITERIO (Consumiciones)ChiclesRTO CENTRO</v>
      </c>
      <c r="B183">
        <v>0</v>
      </c>
      <c r="C183" s="20">
        <v>0</v>
      </c>
      <c r="D183" s="20" t="s">
        <v>89</v>
      </c>
      <c r="E183" s="24">
        <v>8.8696750236347537</v>
      </c>
      <c r="F183" s="24">
        <v>14.11359238400007</v>
      </c>
      <c r="G183" s="24">
        <v>11.134176933521985</v>
      </c>
      <c r="H183" s="24">
        <v>5.9734699247335508</v>
      </c>
      <c r="I183" s="24">
        <v>9.7712976323446927</v>
      </c>
      <c r="J183" s="24">
        <v>16.032213160227766</v>
      </c>
      <c r="K183" s="24">
        <v>14.530504337884947</v>
      </c>
      <c r="L183" s="24">
        <v>21.907891912087614</v>
      </c>
      <c r="M183" s="24">
        <v>9.5349499838212264</v>
      </c>
      <c r="N183" s="24"/>
      <c r="O183" s="24"/>
    </row>
    <row r="184" spans="1:15" x14ac:dyDescent="0.35">
      <c r="A184" s="20" t="str">
        <f>B3&amp;C177&amp;D184</f>
        <v>DISTRIBUCION VOLUMEN X CRITERIO (Consumiciones)ChiclesNORTE-CENTRO</v>
      </c>
      <c r="B184">
        <v>0</v>
      </c>
      <c r="C184" s="20">
        <v>0</v>
      </c>
      <c r="D184" s="20" t="s">
        <v>90</v>
      </c>
      <c r="E184" s="24">
        <v>8.9046835141319036</v>
      </c>
      <c r="F184" s="24">
        <v>5.568197663097278</v>
      </c>
      <c r="G184" s="24">
        <v>4.5218543556791904</v>
      </c>
      <c r="H184" s="24">
        <v>4.6981611445260283</v>
      </c>
      <c r="I184" s="24">
        <v>10.923093148228933</v>
      </c>
      <c r="J184" s="25">
        <v>26.464040714029174</v>
      </c>
      <c r="K184" s="25">
        <v>11.305892027342274</v>
      </c>
      <c r="L184" s="24">
        <v>7.6579124386369175</v>
      </c>
      <c r="M184" s="24">
        <v>7.4983016122032424</v>
      </c>
      <c r="N184" s="24"/>
      <c r="O184" s="24"/>
    </row>
    <row r="185" spans="1:15" x14ac:dyDescent="0.35">
      <c r="A185" s="20" t="str">
        <f>B3&amp;C177&amp;D185</f>
        <v>DISTRIBUCION VOLUMEN X CRITERIO (Consumiciones)ChiclesNOROESTE</v>
      </c>
      <c r="B185">
        <v>0</v>
      </c>
      <c r="C185" s="20">
        <v>0</v>
      </c>
      <c r="D185" s="20" t="s">
        <v>91</v>
      </c>
      <c r="E185" s="24">
        <v>4.6134403224255172</v>
      </c>
      <c r="F185" s="24">
        <v>5.426060157818192</v>
      </c>
      <c r="G185" s="24">
        <v>7.8095338353624273</v>
      </c>
      <c r="H185" s="24">
        <v>10.939641159560786</v>
      </c>
      <c r="I185" s="24">
        <v>9.9932982747132115</v>
      </c>
      <c r="J185" s="24">
        <v>5.5731560649677965</v>
      </c>
      <c r="K185" s="24">
        <v>9.7771827627833172</v>
      </c>
      <c r="L185" s="24">
        <v>5.2062454945165859</v>
      </c>
      <c r="M185" s="24">
        <v>6.5441327794212132</v>
      </c>
      <c r="N185" s="24"/>
      <c r="O185" s="24"/>
    </row>
    <row r="186" spans="1:15" x14ac:dyDescent="0.35">
      <c r="A186" s="20" t="str">
        <f>B3&amp;C177&amp;D186</f>
        <v>DISTRIBUCION VOLUMEN X CRITERIO (Consumiciones)Chicles&lt;2MIL</v>
      </c>
      <c r="B186">
        <v>0</v>
      </c>
      <c r="C186" s="20">
        <v>0</v>
      </c>
      <c r="D186" s="20" t="s">
        <v>92</v>
      </c>
      <c r="E186" s="25">
        <v>2.3197247700027956</v>
      </c>
      <c r="F186" s="25">
        <v>2.9608387990713827</v>
      </c>
      <c r="G186" s="25">
        <v>1.8602234386180652</v>
      </c>
      <c r="H186" s="25">
        <v>2.7483110176716465</v>
      </c>
      <c r="I186" s="25">
        <v>2.3412395794883101</v>
      </c>
      <c r="J186" s="25">
        <v>1.9387873272576321</v>
      </c>
      <c r="K186" s="25">
        <v>2.0680510793630495</v>
      </c>
      <c r="L186" s="25">
        <v>3.7844252829839053</v>
      </c>
      <c r="M186" s="25">
        <v>3.1342086739693507</v>
      </c>
      <c r="N186" s="24"/>
      <c r="O186" s="24"/>
    </row>
    <row r="187" spans="1:15" x14ac:dyDescent="0.35">
      <c r="A187" s="20" t="str">
        <f>B3&amp;C177&amp;D187</f>
        <v>DISTRIBUCION VOLUMEN X CRITERIO (Consumiciones)Chicles2-5MIL</v>
      </c>
      <c r="B187">
        <v>0</v>
      </c>
      <c r="C187" s="20">
        <v>0</v>
      </c>
      <c r="D187" s="20" t="s">
        <v>93</v>
      </c>
      <c r="E187" s="25">
        <v>7.2250297518557449</v>
      </c>
      <c r="F187" s="25">
        <v>6.8263661111406551</v>
      </c>
      <c r="G187" s="25">
        <v>10.976324407190278</v>
      </c>
      <c r="H187" s="25">
        <v>14.28756420722738</v>
      </c>
      <c r="I187" s="24">
        <v>3.2083354505927533</v>
      </c>
      <c r="J187" s="25">
        <v>3.0204250903960683</v>
      </c>
      <c r="K187" s="25">
        <v>10.807541062929102</v>
      </c>
      <c r="L187" s="25">
        <v>2.9721072442523777</v>
      </c>
      <c r="M187" s="25">
        <v>8.5503481886674972</v>
      </c>
      <c r="N187" s="24"/>
      <c r="O187" s="24"/>
    </row>
    <row r="188" spans="1:15" x14ac:dyDescent="0.35">
      <c r="A188" s="20" t="str">
        <f>B3&amp;C177&amp;D188</f>
        <v>DISTRIBUCION VOLUMEN X CRITERIO (Consumiciones)Chicles5-10MIL</v>
      </c>
      <c r="B188">
        <v>0</v>
      </c>
      <c r="C188" s="20">
        <v>0</v>
      </c>
      <c r="D188" s="20" t="s">
        <v>94</v>
      </c>
      <c r="E188" s="24">
        <v>3.6855802225725096</v>
      </c>
      <c r="F188" s="25">
        <v>3.2867302573198733</v>
      </c>
      <c r="G188" s="24">
        <v>7.2740273045679578</v>
      </c>
      <c r="H188" s="25">
        <v>3.9452332011856792</v>
      </c>
      <c r="I188" s="24">
        <v>4.7865303950566389</v>
      </c>
      <c r="J188" s="25">
        <v>2.4218344944040902</v>
      </c>
      <c r="K188" s="25">
        <v>5.3776661288967951</v>
      </c>
      <c r="L188" s="25">
        <v>6.1733028310066151</v>
      </c>
      <c r="M188" s="25">
        <v>7.1806026477980778</v>
      </c>
      <c r="N188" s="24"/>
      <c r="O188" s="24"/>
    </row>
    <row r="189" spans="1:15" x14ac:dyDescent="0.35">
      <c r="A189" s="20" t="str">
        <f>B3&amp;C177&amp;D189</f>
        <v>DISTRIBUCION VOLUMEN X CRITERIO (Consumiciones)Chicles10-30MIL</v>
      </c>
      <c r="B189">
        <v>0</v>
      </c>
      <c r="C189" s="20">
        <v>0</v>
      </c>
      <c r="D189" s="20" t="s">
        <v>95</v>
      </c>
      <c r="E189" s="24">
        <v>24.09841878496627</v>
      </c>
      <c r="F189" s="24">
        <v>39.227902653482076</v>
      </c>
      <c r="G189" s="24">
        <v>16.373443805425968</v>
      </c>
      <c r="H189" s="24">
        <v>27.690982348670879</v>
      </c>
      <c r="I189" s="24">
        <v>37.009045890998692</v>
      </c>
      <c r="J189" s="24">
        <v>38.596730639670042</v>
      </c>
      <c r="K189" s="24">
        <v>28.673989863852718</v>
      </c>
      <c r="L189" s="24">
        <v>31.885075428477588</v>
      </c>
      <c r="M189" s="24">
        <v>27.303128867378529</v>
      </c>
      <c r="N189" s="24"/>
      <c r="O189" s="24"/>
    </row>
    <row r="190" spans="1:15" x14ac:dyDescent="0.35">
      <c r="A190" s="20" t="str">
        <f>B3&amp;C177&amp;D190</f>
        <v>DISTRIBUCION VOLUMEN X CRITERIO (Consumiciones)Chicles30-100MIL</v>
      </c>
      <c r="B190">
        <v>0</v>
      </c>
      <c r="C190" s="20">
        <v>0</v>
      </c>
      <c r="D190" s="20" t="s">
        <v>96</v>
      </c>
      <c r="E190" s="24">
        <v>19.795044320320077</v>
      </c>
      <c r="F190" s="24">
        <v>12.535561268122938</v>
      </c>
      <c r="G190" s="24">
        <v>23.262519964262189</v>
      </c>
      <c r="H190" s="24">
        <v>15.403416132045997</v>
      </c>
      <c r="I190" s="24">
        <v>11.911295618950831</v>
      </c>
      <c r="J190" s="24">
        <v>25.113471420288313</v>
      </c>
      <c r="K190" s="24">
        <v>22.394316938246721</v>
      </c>
      <c r="L190" s="24">
        <v>27.612253860309487</v>
      </c>
      <c r="M190" s="24">
        <v>17.252322919110735</v>
      </c>
      <c r="N190" s="24"/>
      <c r="O190" s="24"/>
    </row>
    <row r="191" spans="1:15" x14ac:dyDescent="0.35">
      <c r="A191" s="20" t="str">
        <f>B3&amp;C177&amp;D191</f>
        <v>DISTRIBUCION VOLUMEN X CRITERIO (Consumiciones)Chicles100-200MIL</v>
      </c>
      <c r="B191">
        <v>0</v>
      </c>
      <c r="C191" s="20">
        <v>0</v>
      </c>
      <c r="D191" s="20" t="s">
        <v>97</v>
      </c>
      <c r="E191" s="24">
        <v>9.0740656351832225</v>
      </c>
      <c r="F191" s="24">
        <v>10.536992615762175</v>
      </c>
      <c r="G191" s="24">
        <v>9.4664878542278714</v>
      </c>
      <c r="H191" s="24">
        <v>12.009577235044473</v>
      </c>
      <c r="I191" s="24">
        <v>9.3573697406077567</v>
      </c>
      <c r="J191" s="24">
        <v>9.5270843913122736</v>
      </c>
      <c r="K191" s="24">
        <v>8.5509358323963092</v>
      </c>
      <c r="L191" s="24">
        <v>5.4650201235509952</v>
      </c>
      <c r="M191" s="24">
        <v>6.2403398922539708</v>
      </c>
      <c r="N191" s="24"/>
      <c r="O191" s="24"/>
    </row>
    <row r="192" spans="1:15" x14ac:dyDescent="0.35">
      <c r="A192" s="20" t="str">
        <f>B3&amp;C177&amp;D192</f>
        <v>DISTRIBUCION VOLUMEN X CRITERIO (Consumiciones)Chicles200-500MIL</v>
      </c>
      <c r="B192">
        <v>0</v>
      </c>
      <c r="C192" s="20">
        <v>0</v>
      </c>
      <c r="D192" s="20" t="s">
        <v>98</v>
      </c>
      <c r="E192" s="24">
        <v>21.66048755193507</v>
      </c>
      <c r="F192" s="24">
        <v>9.8128581824820458</v>
      </c>
      <c r="G192" s="24">
        <v>19.58652653571729</v>
      </c>
      <c r="H192" s="24">
        <v>13.479116610807276</v>
      </c>
      <c r="I192" s="24">
        <v>18.586856373110646</v>
      </c>
      <c r="J192" s="24">
        <v>7.674485734205434</v>
      </c>
      <c r="K192" s="24">
        <v>7.6310785858532668</v>
      </c>
      <c r="L192" s="24">
        <v>7.7046753076534271</v>
      </c>
      <c r="M192" s="24">
        <v>10.173344436112249</v>
      </c>
      <c r="N192" s="24"/>
      <c r="O192" s="24"/>
    </row>
    <row r="193" spans="1:15" x14ac:dyDescent="0.35">
      <c r="A193" s="20" t="str">
        <f>B3&amp;C177&amp;D193</f>
        <v>DISTRIBUCION VOLUMEN X CRITERIO (Consumiciones)Chicles&gt;500MIL</v>
      </c>
      <c r="B193">
        <v>0</v>
      </c>
      <c r="C193" s="20">
        <v>0</v>
      </c>
      <c r="D193" s="20" t="s">
        <v>99</v>
      </c>
      <c r="E193" s="24">
        <v>12.141652179870945</v>
      </c>
      <c r="F193" s="24">
        <v>14.812749107317796</v>
      </c>
      <c r="G193" s="24">
        <v>11.200442335437923</v>
      </c>
      <c r="H193" s="24">
        <v>10.43580148001057</v>
      </c>
      <c r="I193" s="24">
        <v>12.799346126374022</v>
      </c>
      <c r="J193" s="24">
        <v>11.707192639674737</v>
      </c>
      <c r="K193" s="24">
        <v>14.496420508462037</v>
      </c>
      <c r="L193" s="24">
        <v>14.403148960979973</v>
      </c>
      <c r="M193" s="24">
        <v>20.165698240577587</v>
      </c>
      <c r="N193" s="24"/>
      <c r="O193" s="24"/>
    </row>
    <row r="194" spans="1:15" x14ac:dyDescent="0.35">
      <c r="A194" s="20" t="str">
        <f>B3&amp;C177&amp;D194</f>
        <v>DISTRIBUCION VOLUMEN X CRITERIO (Consumiciones)ChiclesDE 15 A 19 AÑOS</v>
      </c>
      <c r="B194">
        <v>0</v>
      </c>
      <c r="C194" s="20">
        <v>0</v>
      </c>
      <c r="D194" s="20" t="s">
        <v>100</v>
      </c>
      <c r="E194" s="25">
        <v>12.393209360744963</v>
      </c>
      <c r="F194" s="25">
        <v>7.2812155778636329</v>
      </c>
      <c r="G194" s="25">
        <v>14.694154198403641</v>
      </c>
      <c r="H194" s="25">
        <v>18.887555120285327</v>
      </c>
      <c r="I194" s="25">
        <v>1.5424562446369421</v>
      </c>
      <c r="J194" s="25">
        <v>10.649936188709274</v>
      </c>
      <c r="K194" s="25">
        <v>14.607308906797837</v>
      </c>
      <c r="L194" s="25">
        <v>19.32067290924855</v>
      </c>
      <c r="M194" s="25">
        <v>7.3201970896610735</v>
      </c>
      <c r="N194" s="24"/>
      <c r="O194" s="24"/>
    </row>
    <row r="195" spans="1:15" x14ac:dyDescent="0.35">
      <c r="A195" s="20" t="str">
        <f>B3&amp;C177&amp;D195</f>
        <v>DISTRIBUCION VOLUMEN X CRITERIO (Consumiciones)ChiclesDE 20 A 24 AÑOS</v>
      </c>
      <c r="B195">
        <v>0</v>
      </c>
      <c r="C195" s="20">
        <v>0</v>
      </c>
      <c r="D195" s="20" t="s">
        <v>101</v>
      </c>
      <c r="E195" s="24">
        <v>1.545132163216981</v>
      </c>
      <c r="F195" s="24">
        <v>4.2819400983325169</v>
      </c>
      <c r="G195" s="24">
        <v>1.9425342776760928</v>
      </c>
      <c r="H195" s="24">
        <v>15.139626892838494</v>
      </c>
      <c r="I195" s="24">
        <v>11.55554809854125</v>
      </c>
      <c r="J195" s="25">
        <v>2.2043487140323026</v>
      </c>
      <c r="K195" s="25">
        <v>4.8508371785759508</v>
      </c>
      <c r="L195" s="25">
        <v>2.8775299442807762</v>
      </c>
      <c r="M195" s="24">
        <v>4.2453560786947788</v>
      </c>
      <c r="N195" s="24"/>
      <c r="O195" s="24"/>
    </row>
    <row r="196" spans="1:15" x14ac:dyDescent="0.35">
      <c r="A196" s="20" t="str">
        <f>B3&amp;C177&amp;D196</f>
        <v>DISTRIBUCION VOLUMEN X CRITERIO (Consumiciones)ChiclesDE 25 A 34 AÑOS</v>
      </c>
      <c r="B196">
        <v>0</v>
      </c>
      <c r="C196" s="20">
        <v>0</v>
      </c>
      <c r="D196" s="20" t="s">
        <v>102</v>
      </c>
      <c r="E196" s="24">
        <v>14.886768173775931</v>
      </c>
      <c r="F196" s="24">
        <v>24.611267675580102</v>
      </c>
      <c r="G196" s="24">
        <v>15.25817760455852</v>
      </c>
      <c r="H196" s="24">
        <v>12.544824913939179</v>
      </c>
      <c r="I196" s="24">
        <v>14.06080449466211</v>
      </c>
      <c r="J196" s="24">
        <v>31.199307974181274</v>
      </c>
      <c r="K196" s="24">
        <v>21.320820468850087</v>
      </c>
      <c r="L196" s="24">
        <v>22.587023153194348</v>
      </c>
      <c r="M196" s="24">
        <v>19.60036130037464</v>
      </c>
      <c r="N196" s="24"/>
      <c r="O196" s="24"/>
    </row>
    <row r="197" spans="1:15" x14ac:dyDescent="0.35">
      <c r="A197" s="20" t="str">
        <f>B3&amp;C177&amp;D197</f>
        <v>DISTRIBUCION VOLUMEN X CRITERIO (Consumiciones)ChiclesDE 35 A 49 AÑOS</v>
      </c>
      <c r="B197">
        <v>0</v>
      </c>
      <c r="C197" s="20">
        <v>0</v>
      </c>
      <c r="D197" s="20" t="s">
        <v>103</v>
      </c>
      <c r="E197" s="24">
        <v>21.682736439463891</v>
      </c>
      <c r="F197" s="24">
        <v>16.766803029052497</v>
      </c>
      <c r="G197" s="24">
        <v>15.558042972683129</v>
      </c>
      <c r="H197" s="24">
        <v>18.772572929687055</v>
      </c>
      <c r="I197" s="24">
        <v>15.318399064251235</v>
      </c>
      <c r="J197" s="24">
        <v>19.346800867301468</v>
      </c>
      <c r="K197" s="24">
        <v>19.991701546495783</v>
      </c>
      <c r="L197" s="24">
        <v>25.019505871346372</v>
      </c>
      <c r="M197" s="24">
        <v>24.323290225720719</v>
      </c>
      <c r="N197" s="24"/>
      <c r="O197" s="24"/>
    </row>
    <row r="198" spans="1:15" x14ac:dyDescent="0.35">
      <c r="A198" s="20" t="str">
        <f>B3&amp;C177&amp;D198</f>
        <v>DISTRIBUCION VOLUMEN X CRITERIO (Consumiciones)ChiclesDE 50 A 59 AÑOS</v>
      </c>
      <c r="B198">
        <v>0</v>
      </c>
      <c r="C198" s="20">
        <v>0</v>
      </c>
      <c r="D198" s="20" t="s">
        <v>104</v>
      </c>
      <c r="E198" s="24">
        <v>35.435851417747365</v>
      </c>
      <c r="F198" s="24">
        <v>24.213218723651689</v>
      </c>
      <c r="G198" s="24">
        <v>32.462176085255166</v>
      </c>
      <c r="H198" s="24">
        <v>17.141165421528619</v>
      </c>
      <c r="I198" s="24">
        <v>26.35738699826944</v>
      </c>
      <c r="J198" s="24">
        <v>14.027763975689894</v>
      </c>
      <c r="K198" s="24">
        <v>17.524716730660028</v>
      </c>
      <c r="L198" s="24">
        <v>17.331910159248363</v>
      </c>
      <c r="M198" s="24">
        <v>20.653162375074565</v>
      </c>
      <c r="N198" s="24"/>
      <c r="O198" s="24"/>
    </row>
    <row r="199" spans="1:15" x14ac:dyDescent="0.35">
      <c r="A199" s="20" t="str">
        <f>B3&amp;C177&amp;D199</f>
        <v>DISTRIBUCION VOLUMEN X CRITERIO (Consumiciones)ChiclesDE 60 A 75 AÑOS</v>
      </c>
      <c r="B199">
        <v>0</v>
      </c>
      <c r="C199" s="20">
        <v>0</v>
      </c>
      <c r="D199" s="20" t="s">
        <v>105</v>
      </c>
      <c r="E199" s="24">
        <v>14.056300300579791</v>
      </c>
      <c r="F199" s="25">
        <v>22.845556906121669</v>
      </c>
      <c r="G199" s="25">
        <v>20.084915950061557</v>
      </c>
      <c r="H199" s="25">
        <v>17.514265885040807</v>
      </c>
      <c r="I199" s="24">
        <v>31.16543865620341</v>
      </c>
      <c r="J199" s="24">
        <v>22.571864972022407</v>
      </c>
      <c r="K199" s="24">
        <v>21.704617675705961</v>
      </c>
      <c r="L199" s="24">
        <v>12.863368508431702</v>
      </c>
      <c r="M199" s="24">
        <v>23.857648265804208</v>
      </c>
      <c r="N199" s="24"/>
      <c r="O199" s="24"/>
    </row>
    <row r="200" spans="1:15" x14ac:dyDescent="0.35">
      <c r="A200" s="20" t="str">
        <f>B3&amp;C177&amp;D200</f>
        <v>DISTRIBUCION VOLUMEN X CRITERIO (Consumiciones)ChiclesALTA Y MEDIA ALTA</v>
      </c>
      <c r="B200">
        <v>0</v>
      </c>
      <c r="C200" s="20">
        <v>0</v>
      </c>
      <c r="D200" s="20" t="s">
        <v>106</v>
      </c>
      <c r="E200" s="24">
        <v>18.681613487179121</v>
      </c>
      <c r="F200" s="24">
        <v>23.629872681637544</v>
      </c>
      <c r="G200" s="24">
        <v>22.159479169399599</v>
      </c>
      <c r="H200" s="24">
        <v>19.337693651498359</v>
      </c>
      <c r="I200" s="24">
        <v>18.830074351759084</v>
      </c>
      <c r="J200" s="24">
        <v>13.902520135181343</v>
      </c>
      <c r="K200" s="24">
        <v>21.992619139843981</v>
      </c>
      <c r="L200" s="24">
        <v>28.383057800503032</v>
      </c>
      <c r="M200" s="24">
        <v>17.013781861064977</v>
      </c>
      <c r="N200" s="24"/>
      <c r="O200" s="24"/>
    </row>
    <row r="201" spans="1:15" x14ac:dyDescent="0.35">
      <c r="A201" s="20" t="str">
        <f>B3&amp;C177&amp;D201</f>
        <v>DISTRIBUCION VOLUMEN X CRITERIO (Consumiciones)ChiclesMEDIA</v>
      </c>
      <c r="B201">
        <v>0</v>
      </c>
      <c r="C201" s="20">
        <v>0</v>
      </c>
      <c r="D201" s="20" t="s">
        <v>107</v>
      </c>
      <c r="E201" s="24">
        <v>33.655136238784287</v>
      </c>
      <c r="F201" s="24">
        <v>31.654628019007024</v>
      </c>
      <c r="G201" s="24">
        <v>42.506375881266159</v>
      </c>
      <c r="H201" s="24">
        <v>31.776377723863909</v>
      </c>
      <c r="I201" s="24">
        <v>46.313216971951505</v>
      </c>
      <c r="J201" s="24">
        <v>24.13647400169172</v>
      </c>
      <c r="K201" s="24">
        <v>32.718232404332745</v>
      </c>
      <c r="L201" s="24">
        <v>42.276797315955946</v>
      </c>
      <c r="M201" s="24">
        <v>34.305148530338656</v>
      </c>
      <c r="N201" s="24"/>
      <c r="O201" s="24"/>
    </row>
    <row r="202" spans="1:15" x14ac:dyDescent="0.35">
      <c r="A202" s="20" t="str">
        <f>B3&amp;C177&amp;D202</f>
        <v>DISTRIBUCION VOLUMEN X CRITERIO (Consumiciones)ChiclesMEDIA BAJA</v>
      </c>
      <c r="B202">
        <v>0</v>
      </c>
      <c r="C202" s="20">
        <v>0</v>
      </c>
      <c r="D202" s="20" t="s">
        <v>108</v>
      </c>
      <c r="E202" s="24">
        <v>20.760377980184874</v>
      </c>
      <c r="F202" s="24">
        <v>22.513224484026718</v>
      </c>
      <c r="G202" s="24">
        <v>15.55113012066791</v>
      </c>
      <c r="H202" s="24">
        <v>25.396473663664143</v>
      </c>
      <c r="I202" s="24">
        <v>19.409903021528933</v>
      </c>
      <c r="J202" s="24">
        <v>29.324022857822495</v>
      </c>
      <c r="K202" s="24">
        <v>20.514604400687443</v>
      </c>
      <c r="L202" s="24">
        <v>13.465776404486766</v>
      </c>
      <c r="M202" s="24">
        <v>21.029153995850258</v>
      </c>
      <c r="N202" s="24"/>
      <c r="O202" s="24"/>
    </row>
    <row r="203" spans="1:15" x14ac:dyDescent="0.35">
      <c r="A203" s="20" t="str">
        <f>B3&amp;C177&amp;D203</f>
        <v>DISTRIBUCION VOLUMEN X CRITERIO (Consumiciones)ChiclesBAJA</v>
      </c>
      <c r="B203">
        <v>0</v>
      </c>
      <c r="C203" s="20">
        <v>0</v>
      </c>
      <c r="D203" s="20" t="s">
        <v>109</v>
      </c>
      <c r="E203" s="24">
        <v>26.902883016207163</v>
      </c>
      <c r="F203" s="25">
        <v>22.20227481532871</v>
      </c>
      <c r="G203" s="25">
        <v>19.783025715047451</v>
      </c>
      <c r="H203" s="24">
        <v>23.489466124293067</v>
      </c>
      <c r="I203" s="24">
        <v>15.446834417529951</v>
      </c>
      <c r="J203" s="24">
        <v>32.636998654915892</v>
      </c>
      <c r="K203" s="24">
        <v>24.774544055135827</v>
      </c>
      <c r="L203" s="24">
        <v>15.874351907161245</v>
      </c>
      <c r="M203" s="24">
        <v>27.651915612746116</v>
      </c>
      <c r="N203" s="24"/>
      <c r="O203" s="24"/>
    </row>
    <row r="204" spans="1:15" x14ac:dyDescent="0.35">
      <c r="A204" s="20" t="str">
        <f>B3&amp;C177&amp;D204</f>
        <v>DISTRIBUCION VOLUMEN X CRITERIO (Consumiciones)ChiclesHOMBRE</v>
      </c>
      <c r="B204">
        <v>0</v>
      </c>
      <c r="C204" s="20">
        <v>0</v>
      </c>
      <c r="D204" s="20" t="s">
        <v>110</v>
      </c>
      <c r="E204" s="24">
        <v>41.966012492187424</v>
      </c>
      <c r="F204" s="24">
        <v>49.306226663820993</v>
      </c>
      <c r="G204" s="24">
        <v>43.051348120449966</v>
      </c>
      <c r="H204" s="24">
        <v>45.419271394697134</v>
      </c>
      <c r="I204" s="24">
        <v>44.975930355747515</v>
      </c>
      <c r="J204" s="24">
        <v>32.44187147443597</v>
      </c>
      <c r="K204" s="24">
        <v>36.690759759771055</v>
      </c>
      <c r="L204" s="24">
        <v>32.660082603353999</v>
      </c>
      <c r="M204" s="24">
        <v>35.151597404648754</v>
      </c>
      <c r="N204" s="24"/>
      <c r="O204" s="24"/>
    </row>
    <row r="205" spans="1:15" x14ac:dyDescent="0.35">
      <c r="A205" s="20" t="str">
        <f>B3&amp;C177&amp;D205</f>
        <v>DISTRIBUCION VOLUMEN X CRITERIO (Consumiciones)ChiclesMUJER</v>
      </c>
      <c r="B205">
        <v>0</v>
      </c>
      <c r="C205" s="20">
        <v>0</v>
      </c>
      <c r="D205" s="20" t="s">
        <v>111</v>
      </c>
      <c r="E205" s="24">
        <v>58.033987507812576</v>
      </c>
      <c r="F205" s="24">
        <v>50.693773336179007</v>
      </c>
      <c r="G205" s="24">
        <v>56.948662765931161</v>
      </c>
      <c r="H205" s="24">
        <v>54.580728605302873</v>
      </c>
      <c r="I205" s="24">
        <v>55.024107994611768</v>
      </c>
      <c r="J205" s="24">
        <v>67.558151999981206</v>
      </c>
      <c r="K205" s="24">
        <v>63.3092527756572</v>
      </c>
      <c r="L205" s="24">
        <v>67.339917396646001</v>
      </c>
      <c r="M205" s="24">
        <v>64.848402595351246</v>
      </c>
      <c r="N205" s="24"/>
      <c r="O205" s="24"/>
    </row>
    <row r="206" spans="1:15" x14ac:dyDescent="0.35">
      <c r="A206" s="20" t="str">
        <f>B3&amp;C206&amp;D206</f>
        <v>DISTRIBUCION VOLUMEN X CRITERIO (Consumiciones)CaramelosT.ESPAÑA</v>
      </c>
      <c r="B206">
        <v>0</v>
      </c>
      <c r="C206" s="20" t="s">
        <v>69</v>
      </c>
      <c r="D206" s="20" t="s">
        <v>82</v>
      </c>
      <c r="E206" s="24">
        <v>100</v>
      </c>
      <c r="F206" s="24">
        <v>100</v>
      </c>
      <c r="G206" s="24">
        <v>100</v>
      </c>
      <c r="H206" s="24">
        <v>100</v>
      </c>
      <c r="I206" s="24">
        <v>100</v>
      </c>
      <c r="J206" s="24">
        <v>100</v>
      </c>
      <c r="K206" s="24">
        <v>100</v>
      </c>
      <c r="L206" s="24">
        <v>100</v>
      </c>
      <c r="M206" s="24">
        <v>100</v>
      </c>
      <c r="N206" s="24"/>
      <c r="O206" s="24"/>
    </row>
    <row r="207" spans="1:15" x14ac:dyDescent="0.35">
      <c r="A207" s="20" t="str">
        <f>B3&amp;C206&amp;D207</f>
        <v>DISTRIBUCION VOLUMEN X CRITERIO (Consumiciones)CaramelosBCN AM</v>
      </c>
      <c r="B207">
        <v>0</v>
      </c>
      <c r="C207" s="20">
        <v>0</v>
      </c>
      <c r="D207" s="20" t="s">
        <v>84</v>
      </c>
      <c r="E207" s="25">
        <v>17.343984951360273</v>
      </c>
      <c r="F207" s="25">
        <v>31.880954993255184</v>
      </c>
      <c r="G207" s="24">
        <v>28.638285965335221</v>
      </c>
      <c r="H207" s="25">
        <v>17.975160625985474</v>
      </c>
      <c r="I207" s="24">
        <v>25.487153895029962</v>
      </c>
      <c r="J207" s="25">
        <v>20.63722101653136</v>
      </c>
      <c r="K207" s="25">
        <v>9.7997150530336707</v>
      </c>
      <c r="L207" s="25">
        <v>14.423458349071588</v>
      </c>
      <c r="M207" s="24">
        <v>12.652581687457095</v>
      </c>
      <c r="N207" s="24"/>
      <c r="O207" s="24"/>
    </row>
    <row r="208" spans="1:15" x14ac:dyDescent="0.35">
      <c r="A208" s="20" t="str">
        <f>B3&amp;C206&amp;D208</f>
        <v>DISTRIBUCION VOLUMEN X CRITERIO (Consumiciones)CaramelosREST.CAT ARAGON</v>
      </c>
      <c r="B208">
        <v>0</v>
      </c>
      <c r="C208" s="20">
        <v>0</v>
      </c>
      <c r="D208" s="20" t="s">
        <v>85</v>
      </c>
      <c r="E208" s="25">
        <v>14.949295394847237</v>
      </c>
      <c r="F208" s="25">
        <v>12.050677809885924</v>
      </c>
      <c r="G208" s="24">
        <v>11.060248369253728</v>
      </c>
      <c r="H208" s="24">
        <v>19.146682273398476</v>
      </c>
      <c r="I208" s="24">
        <v>7.9925550347887269</v>
      </c>
      <c r="J208" s="24">
        <v>6.5826764550902483</v>
      </c>
      <c r="K208" s="25">
        <v>6.2124826294021673</v>
      </c>
      <c r="L208" s="24">
        <v>11.037066947769011</v>
      </c>
      <c r="M208" s="25">
        <v>26.038793653322141</v>
      </c>
      <c r="N208" s="24"/>
      <c r="O208" s="24"/>
    </row>
    <row r="209" spans="1:15" x14ac:dyDescent="0.35">
      <c r="A209" s="20" t="str">
        <f>B3&amp;C206&amp;D209</f>
        <v>DISTRIBUCION VOLUMEN X CRITERIO (Consumiciones)CaramelosLEVANTE</v>
      </c>
      <c r="B209">
        <v>0</v>
      </c>
      <c r="C209" s="20">
        <v>0</v>
      </c>
      <c r="D209" s="20" t="s">
        <v>86</v>
      </c>
      <c r="E209" s="25">
        <v>11.506195941803394</v>
      </c>
      <c r="F209" s="24">
        <v>7.3400010577007322</v>
      </c>
      <c r="G209" s="24">
        <v>8.3368919220497339</v>
      </c>
      <c r="H209" s="24">
        <v>14.378673749584356</v>
      </c>
      <c r="I209" s="24">
        <v>13.429065031168259</v>
      </c>
      <c r="J209" s="24">
        <v>5.3542328680259716</v>
      </c>
      <c r="K209" s="24">
        <v>14.910402745962998</v>
      </c>
      <c r="L209" s="25">
        <v>15.743521502275001</v>
      </c>
      <c r="M209" s="24">
        <v>8.8605354866013606</v>
      </c>
      <c r="N209" s="24"/>
      <c r="O209" s="24"/>
    </row>
    <row r="210" spans="1:15" x14ac:dyDescent="0.35">
      <c r="A210" s="20" t="str">
        <f>B3&amp;C206&amp;D210</f>
        <v>DISTRIBUCION VOLUMEN X CRITERIO (Consumiciones)CaramelosANDALUCIA</v>
      </c>
      <c r="B210">
        <v>0</v>
      </c>
      <c r="C210" s="20">
        <v>0</v>
      </c>
      <c r="D210" s="20" t="s">
        <v>87</v>
      </c>
      <c r="E210" s="24">
        <v>21.382952884202915</v>
      </c>
      <c r="F210" s="24">
        <v>17.066409134956036</v>
      </c>
      <c r="G210" s="24">
        <v>21.09505997783295</v>
      </c>
      <c r="H210" s="24">
        <v>19.369017866400654</v>
      </c>
      <c r="I210" s="24">
        <v>20.48084927994659</v>
      </c>
      <c r="J210" s="24">
        <v>10.581366271021444</v>
      </c>
      <c r="K210" s="24">
        <v>20.267434952122546</v>
      </c>
      <c r="L210" s="24">
        <v>29.399886526526398</v>
      </c>
      <c r="M210" s="24">
        <v>23.743546371962516</v>
      </c>
      <c r="N210" s="24"/>
      <c r="O210" s="24"/>
    </row>
    <row r="211" spans="1:15" x14ac:dyDescent="0.35">
      <c r="A211" s="20" t="str">
        <f>B3&amp;C206&amp;D211</f>
        <v>DISTRIBUCION VOLUMEN X CRITERIO (Consumiciones)CaramelosMDD AM</v>
      </c>
      <c r="B211">
        <v>0</v>
      </c>
      <c r="C211" s="20">
        <v>0</v>
      </c>
      <c r="D211" s="20" t="s">
        <v>88</v>
      </c>
      <c r="E211" s="25">
        <v>7.8666946989586481</v>
      </c>
      <c r="F211" s="24">
        <v>8.3651472348361366</v>
      </c>
      <c r="G211" s="24">
        <v>8.6389842810595443</v>
      </c>
      <c r="H211" s="24">
        <v>4.5583712775352447</v>
      </c>
      <c r="I211" s="24">
        <v>8.1501359155424691</v>
      </c>
      <c r="J211" s="24">
        <v>8.6806339254615121</v>
      </c>
      <c r="K211" s="25">
        <v>5.0606336060860659</v>
      </c>
      <c r="L211" s="24">
        <v>8.175691073999559</v>
      </c>
      <c r="M211" s="24">
        <v>7.9113592628166405</v>
      </c>
      <c r="N211" s="24"/>
      <c r="O211" s="24"/>
    </row>
    <row r="212" spans="1:15" x14ac:dyDescent="0.35">
      <c r="A212" s="20" t="str">
        <f>B3&amp;C206&amp;D212</f>
        <v>DISTRIBUCION VOLUMEN X CRITERIO (Consumiciones)CaramelosRTO CENTRO</v>
      </c>
      <c r="B212">
        <v>0</v>
      </c>
      <c r="C212" s="20">
        <v>0</v>
      </c>
      <c r="D212" s="20" t="s">
        <v>89</v>
      </c>
      <c r="E212" s="24">
        <v>15.684752936045241</v>
      </c>
      <c r="F212" s="25">
        <v>9.9092942689196217</v>
      </c>
      <c r="G212" s="24">
        <v>11.425879320299517</v>
      </c>
      <c r="H212" s="24">
        <v>8.218429217303628</v>
      </c>
      <c r="I212" s="24">
        <v>12.624331346125667</v>
      </c>
      <c r="J212" s="24">
        <v>11.948825121238913</v>
      </c>
      <c r="K212" s="24">
        <v>19.664467018833733</v>
      </c>
      <c r="L212" s="24">
        <v>7.2807662462247942</v>
      </c>
      <c r="M212" s="24">
        <v>7.4034373901052355</v>
      </c>
      <c r="N212" s="24"/>
      <c r="O212" s="24"/>
    </row>
    <row r="213" spans="1:15" x14ac:dyDescent="0.35">
      <c r="A213" s="20" t="str">
        <f>B3&amp;C206&amp;D213</f>
        <v>DISTRIBUCION VOLUMEN X CRITERIO (Consumiciones)CaramelosNORTE-CENTRO</v>
      </c>
      <c r="B213">
        <v>0</v>
      </c>
      <c r="C213" s="20">
        <v>0</v>
      </c>
      <c r="D213" s="20" t="s">
        <v>90</v>
      </c>
      <c r="E213" s="25">
        <v>6.3595977191987032</v>
      </c>
      <c r="F213" s="25">
        <v>10.16817178533306</v>
      </c>
      <c r="G213" s="24">
        <v>6.1801250880423115</v>
      </c>
      <c r="H213" s="25">
        <v>13.492012946615322</v>
      </c>
      <c r="I213" s="25">
        <v>6.3393906699581626</v>
      </c>
      <c r="J213" s="25">
        <v>34.06016843947878</v>
      </c>
      <c r="K213" s="24">
        <v>17.553972416890748</v>
      </c>
      <c r="L213" s="25">
        <v>8.876979266594704</v>
      </c>
      <c r="M213" s="25">
        <v>4.8056301218131789</v>
      </c>
      <c r="N213" s="24"/>
      <c r="O213" s="24"/>
    </row>
    <row r="214" spans="1:15" x14ac:dyDescent="0.35">
      <c r="A214" s="20" t="str">
        <f>B3&amp;C206&amp;D214</f>
        <v>DISTRIBUCION VOLUMEN X CRITERIO (Consumiciones)CaramelosNOROESTE</v>
      </c>
      <c r="B214">
        <v>0</v>
      </c>
      <c r="C214" s="20">
        <v>0</v>
      </c>
      <c r="D214" s="20" t="s">
        <v>91</v>
      </c>
      <c r="E214" s="25">
        <v>4.9065238412684522</v>
      </c>
      <c r="F214" s="25">
        <v>3.2193463462096563</v>
      </c>
      <c r="G214" s="24">
        <v>4.6245201928002508</v>
      </c>
      <c r="H214" s="24">
        <v>2.8616587470994359</v>
      </c>
      <c r="I214" s="24">
        <v>5.4965253981697888</v>
      </c>
      <c r="J214" s="24">
        <v>2.1548767962561066</v>
      </c>
      <c r="K214" s="24">
        <v>6.5308994497525408</v>
      </c>
      <c r="L214" s="24">
        <v>5.0626379895914164</v>
      </c>
      <c r="M214" s="25">
        <v>8.584117375876712</v>
      </c>
      <c r="N214" s="24"/>
      <c r="O214" s="24"/>
    </row>
    <row r="215" spans="1:15" x14ac:dyDescent="0.35">
      <c r="A215" s="20" t="str">
        <f>B3&amp;C206&amp;D215</f>
        <v>DISTRIBUCION VOLUMEN X CRITERIO (Consumiciones)Caramelos&lt;2MIL</v>
      </c>
      <c r="B215">
        <v>0</v>
      </c>
      <c r="C215" s="20">
        <v>0</v>
      </c>
      <c r="D215" s="20" t="s">
        <v>92</v>
      </c>
      <c r="E215" s="25">
        <v>4.0998777722424151</v>
      </c>
      <c r="F215" s="25">
        <v>6.2307610946097522</v>
      </c>
      <c r="G215" s="25">
        <v>4.0856222977907999</v>
      </c>
      <c r="H215" s="25">
        <v>2.6034482296281203</v>
      </c>
      <c r="I215" s="25">
        <v>1.9844408407642806</v>
      </c>
      <c r="J215" s="25">
        <v>4.1395109360626607</v>
      </c>
      <c r="K215" s="25">
        <v>5.9621154810051662</v>
      </c>
      <c r="L215" s="25">
        <v>5.0457718487800021</v>
      </c>
      <c r="M215" s="25">
        <v>1.1472043446947788</v>
      </c>
      <c r="N215" s="24"/>
      <c r="O215" s="24"/>
    </row>
    <row r="216" spans="1:15" x14ac:dyDescent="0.35">
      <c r="A216" s="20" t="str">
        <f>B3&amp;C206&amp;D216</f>
        <v>DISTRIBUCION VOLUMEN X CRITERIO (Consumiciones)Caramelos2-5MIL</v>
      </c>
      <c r="B216">
        <v>0</v>
      </c>
      <c r="C216" s="20">
        <v>0</v>
      </c>
      <c r="D216" s="20" t="s">
        <v>93</v>
      </c>
      <c r="E216" s="25">
        <v>5.9794152002491563</v>
      </c>
      <c r="F216" s="25">
        <v>4.3474407457369004</v>
      </c>
      <c r="G216" s="25">
        <v>5.3851194941915272</v>
      </c>
      <c r="H216" s="25">
        <v>17.082846181624458</v>
      </c>
      <c r="I216" s="25">
        <v>1.0515044999641894</v>
      </c>
      <c r="J216" s="25">
        <v>5.2745885021747094</v>
      </c>
      <c r="K216" s="25">
        <v>5.6754017940030685</v>
      </c>
      <c r="L216" s="25">
        <v>8.572718637939019</v>
      </c>
      <c r="M216" s="25">
        <v>4.7009667701857074</v>
      </c>
      <c r="N216" s="24"/>
      <c r="O216" s="24"/>
    </row>
    <row r="217" spans="1:15" x14ac:dyDescent="0.35">
      <c r="A217" s="20" t="str">
        <f>B3&amp;C206&amp;D217</f>
        <v>DISTRIBUCION VOLUMEN X CRITERIO (Consumiciones)Caramelos5-10MIL</v>
      </c>
      <c r="B217">
        <v>0</v>
      </c>
      <c r="C217" s="20">
        <v>0</v>
      </c>
      <c r="D217" s="20" t="s">
        <v>94</v>
      </c>
      <c r="E217" s="25">
        <v>4.7493351580440164</v>
      </c>
      <c r="F217" s="25">
        <v>4.5521163618146874</v>
      </c>
      <c r="G217" s="25">
        <v>5.4980692139943779</v>
      </c>
      <c r="H217" s="24">
        <v>13.905287428446799</v>
      </c>
      <c r="I217" s="25">
        <v>5.6675056393287075</v>
      </c>
      <c r="J217" s="25">
        <v>3.2862658414382553</v>
      </c>
      <c r="K217" s="25">
        <v>3.7510167640537233</v>
      </c>
      <c r="L217" s="25">
        <v>8.2393547500027662</v>
      </c>
      <c r="M217" s="25">
        <v>3.1642051364433139</v>
      </c>
      <c r="N217" s="24"/>
      <c r="O217" s="24"/>
    </row>
    <row r="218" spans="1:15" x14ac:dyDescent="0.35">
      <c r="A218" s="20" t="str">
        <f>B3&amp;C206&amp;D218</f>
        <v>DISTRIBUCION VOLUMEN X CRITERIO (Consumiciones)Caramelos10-30MIL</v>
      </c>
      <c r="B218">
        <v>0</v>
      </c>
      <c r="C218" s="20">
        <v>0</v>
      </c>
      <c r="D218" s="20" t="s">
        <v>95</v>
      </c>
      <c r="E218" s="24">
        <v>27.242197043942578</v>
      </c>
      <c r="F218" s="24">
        <v>15.643078098569815</v>
      </c>
      <c r="G218" s="24">
        <v>13.879267559588387</v>
      </c>
      <c r="H218" s="24">
        <v>11.582322381805374</v>
      </c>
      <c r="I218" s="24">
        <v>22.535844972833317</v>
      </c>
      <c r="J218" s="24">
        <v>38.301297680608023</v>
      </c>
      <c r="K218" s="24">
        <v>26.327725447783845</v>
      </c>
      <c r="L218" s="24">
        <v>17.307486246477659</v>
      </c>
      <c r="M218" s="24">
        <v>13.49356307765413</v>
      </c>
      <c r="N218" s="24"/>
      <c r="O218" s="24"/>
    </row>
    <row r="219" spans="1:15" x14ac:dyDescent="0.35">
      <c r="A219" s="20" t="str">
        <f>B3&amp;C206&amp;D219</f>
        <v>DISTRIBUCION VOLUMEN X CRITERIO (Consumiciones)Caramelos30-100MIL</v>
      </c>
      <c r="B219">
        <v>0</v>
      </c>
      <c r="C219" s="20">
        <v>0</v>
      </c>
      <c r="D219" s="20" t="s">
        <v>96</v>
      </c>
      <c r="E219" s="24">
        <v>16.011080481624372</v>
      </c>
      <c r="F219" s="24">
        <v>14.403581764081693</v>
      </c>
      <c r="G219" s="24">
        <v>16.32227547399604</v>
      </c>
      <c r="H219" s="24">
        <v>17.600657163185989</v>
      </c>
      <c r="I219" s="24">
        <v>14.314474134651334</v>
      </c>
      <c r="J219" s="24">
        <v>10.632237494306459</v>
      </c>
      <c r="K219" s="24">
        <v>16.418525443870294</v>
      </c>
      <c r="L219" s="24">
        <v>16.479698836975917</v>
      </c>
      <c r="M219" s="24">
        <v>33.886027359535511</v>
      </c>
      <c r="N219" s="24"/>
      <c r="O219" s="24"/>
    </row>
    <row r="220" spans="1:15" x14ac:dyDescent="0.35">
      <c r="A220" s="20" t="str">
        <f>B3&amp;C206&amp;D220</f>
        <v>DISTRIBUCION VOLUMEN X CRITERIO (Consumiciones)Caramelos100-200MIL</v>
      </c>
      <c r="B220">
        <v>0</v>
      </c>
      <c r="C220" s="20">
        <v>0</v>
      </c>
      <c r="D220" s="20" t="s">
        <v>97</v>
      </c>
      <c r="E220" s="25">
        <v>4.7148329129577746</v>
      </c>
      <c r="F220" s="24">
        <v>7.4730621778058088</v>
      </c>
      <c r="G220" s="24">
        <v>11.757912983349646</v>
      </c>
      <c r="H220" s="24">
        <v>3.2293610804220427</v>
      </c>
      <c r="I220" s="24">
        <v>14.098880281963149</v>
      </c>
      <c r="J220" s="24">
        <v>11.693370486473937</v>
      </c>
      <c r="K220" s="24">
        <v>7.0082907669108412</v>
      </c>
      <c r="L220" s="24">
        <v>4.5900415173837246</v>
      </c>
      <c r="M220" s="24">
        <v>4.9167921562221784</v>
      </c>
      <c r="N220" s="24"/>
      <c r="O220" s="24"/>
    </row>
    <row r="221" spans="1:15" x14ac:dyDescent="0.35">
      <c r="A221" s="20" t="str">
        <f>B3&amp;C206&amp;D221</f>
        <v>DISTRIBUCION VOLUMEN X CRITERIO (Consumiciones)Caramelos200-500MIL</v>
      </c>
      <c r="B221">
        <v>0</v>
      </c>
      <c r="C221" s="20">
        <v>0</v>
      </c>
      <c r="D221" s="20" t="s">
        <v>98</v>
      </c>
      <c r="E221" s="25">
        <v>10.318358583072108</v>
      </c>
      <c r="F221" s="24">
        <v>12.21479902238984</v>
      </c>
      <c r="G221" s="24">
        <v>9.3752483375121045</v>
      </c>
      <c r="H221" s="24">
        <v>11.790110462767307</v>
      </c>
      <c r="I221" s="24">
        <v>9.6432077382168746</v>
      </c>
      <c r="J221" s="24">
        <v>4.2304235993891171</v>
      </c>
      <c r="K221" s="24">
        <v>16.502824222763795</v>
      </c>
      <c r="L221" s="24">
        <v>22.127706650525408</v>
      </c>
      <c r="M221" s="24">
        <v>16.111292980032143</v>
      </c>
      <c r="N221" s="24"/>
      <c r="O221" s="24"/>
    </row>
    <row r="222" spans="1:15" x14ac:dyDescent="0.35">
      <c r="A222" s="20" t="str">
        <f>B3&amp;C206&amp;D222</f>
        <v>DISTRIBUCION VOLUMEN X CRITERIO (Consumiciones)Caramelos&gt;500MIL</v>
      </c>
      <c r="B222">
        <v>0</v>
      </c>
      <c r="C222" s="20">
        <v>0</v>
      </c>
      <c r="D222" s="20" t="s">
        <v>99</v>
      </c>
      <c r="E222" s="24">
        <v>26.884899583237299</v>
      </c>
      <c r="F222" s="24">
        <v>35.135160734991508</v>
      </c>
      <c r="G222" s="24">
        <v>33.696484639577115</v>
      </c>
      <c r="H222" s="24">
        <v>22.205983831926403</v>
      </c>
      <c r="I222" s="24">
        <v>30.704132528988413</v>
      </c>
      <c r="J222" s="24">
        <v>22.44231885611196</v>
      </c>
      <c r="K222" s="24">
        <v>18.354102328776257</v>
      </c>
      <c r="L222" s="24">
        <v>17.637223092326</v>
      </c>
      <c r="M222" s="24">
        <v>22.579952765078829</v>
      </c>
      <c r="N222" s="24"/>
      <c r="O222" s="24"/>
    </row>
    <row r="223" spans="1:15" x14ac:dyDescent="0.35">
      <c r="A223" s="20" t="str">
        <f>B3&amp;C206&amp;D223</f>
        <v>DISTRIBUCION VOLUMEN X CRITERIO (Consumiciones)CaramelosDE 15 A 19 AÑOS</v>
      </c>
      <c r="B223">
        <v>0</v>
      </c>
      <c r="C223" s="20">
        <v>0</v>
      </c>
      <c r="D223" s="20" t="s">
        <v>100</v>
      </c>
      <c r="E223" s="25">
        <v>4.645159173578433</v>
      </c>
      <c r="F223" s="25">
        <v>0.86617849305009043</v>
      </c>
      <c r="G223" s="25">
        <v>5.5292850663147632</v>
      </c>
      <c r="H223" s="25">
        <v>13.161576601701189</v>
      </c>
      <c r="I223" s="25">
        <v>0.81572602291476237</v>
      </c>
      <c r="J223" s="25">
        <v>3.5196634782841683</v>
      </c>
      <c r="K223" s="25">
        <v>1.3847963733531741</v>
      </c>
      <c r="L223" s="25">
        <v>2.1061798791618136</v>
      </c>
      <c r="M223" s="25">
        <v>1.5979213394792278</v>
      </c>
      <c r="N223" s="24"/>
      <c r="O223" s="24"/>
    </row>
    <row r="224" spans="1:15" x14ac:dyDescent="0.35">
      <c r="A224" s="20" t="str">
        <f>B3&amp;C206&amp;D224</f>
        <v>DISTRIBUCION VOLUMEN X CRITERIO (Consumiciones)CaramelosDE 20 A 24 AÑOS</v>
      </c>
      <c r="B224">
        <v>0</v>
      </c>
      <c r="C224" s="20">
        <v>0</v>
      </c>
      <c r="D224" s="20" t="s">
        <v>101</v>
      </c>
      <c r="E224" s="25">
        <v>1.5367177864239696</v>
      </c>
      <c r="F224" s="25">
        <v>6.2729441468235958</v>
      </c>
      <c r="G224" s="25">
        <v>1.9370789860195241</v>
      </c>
      <c r="H224" s="25">
        <v>4.41819002134529</v>
      </c>
      <c r="I224" s="25">
        <v>0.72260202864706702</v>
      </c>
      <c r="J224" s="25">
        <v>2.6147924872062807</v>
      </c>
      <c r="K224" s="25">
        <v>1.4412335961222562</v>
      </c>
      <c r="L224" s="25">
        <v>6.2942345044701904</v>
      </c>
      <c r="M224" s="25">
        <v>2.3644662177166729</v>
      </c>
      <c r="N224" s="24"/>
      <c r="O224" s="24"/>
    </row>
    <row r="225" spans="1:15" x14ac:dyDescent="0.35">
      <c r="A225" s="20" t="str">
        <f>B3&amp;C206&amp;D225</f>
        <v>DISTRIBUCION VOLUMEN X CRITERIO (Consumiciones)CaramelosDE 25 A 34 AÑOS</v>
      </c>
      <c r="B225">
        <v>0</v>
      </c>
      <c r="C225" s="20">
        <v>0</v>
      </c>
      <c r="D225" s="20" t="s">
        <v>102</v>
      </c>
      <c r="E225" s="24">
        <v>9.193546544160327</v>
      </c>
      <c r="F225" s="24">
        <v>14.111819489951447</v>
      </c>
      <c r="G225" s="24">
        <v>11.087772426555986</v>
      </c>
      <c r="H225" s="24">
        <v>5.8861121986363329</v>
      </c>
      <c r="I225" s="24">
        <v>7.6207371570161264</v>
      </c>
      <c r="J225" s="24">
        <v>32.249747698023562</v>
      </c>
      <c r="K225" s="24">
        <v>12.517075394664143</v>
      </c>
      <c r="L225" s="24">
        <v>11.687424831725792</v>
      </c>
      <c r="M225" s="24">
        <v>3.9992548249074771</v>
      </c>
      <c r="N225" s="24"/>
      <c r="O225" s="24"/>
    </row>
    <row r="226" spans="1:15" x14ac:dyDescent="0.35">
      <c r="A226" s="20" t="str">
        <f>B3&amp;C206&amp;D226</f>
        <v>DISTRIBUCION VOLUMEN X CRITERIO (Consumiciones)CaramelosDE 35 A 49 AÑOS</v>
      </c>
      <c r="B226">
        <v>0</v>
      </c>
      <c r="C226" s="20">
        <v>0</v>
      </c>
      <c r="D226" s="20" t="s">
        <v>103</v>
      </c>
      <c r="E226" s="24">
        <v>24.811826710813172</v>
      </c>
      <c r="F226" s="24">
        <v>20.451775029685344</v>
      </c>
      <c r="G226" s="24">
        <v>23.375687511363907</v>
      </c>
      <c r="H226" s="24">
        <v>17.475584313893744</v>
      </c>
      <c r="I226" s="24">
        <v>19.145397762403732</v>
      </c>
      <c r="J226" s="24">
        <v>14.428895497861017</v>
      </c>
      <c r="K226" s="24">
        <v>18.070291191778484</v>
      </c>
      <c r="L226" s="24">
        <v>21.174576884600004</v>
      </c>
      <c r="M226" s="24">
        <v>25.194423876381933</v>
      </c>
      <c r="N226" s="24"/>
      <c r="O226" s="24"/>
    </row>
    <row r="227" spans="1:15" x14ac:dyDescent="0.35">
      <c r="A227" s="20" t="str">
        <f>B3&amp;C206&amp;D227</f>
        <v>DISTRIBUCION VOLUMEN X CRITERIO (Consumiciones)CaramelosDE 50 A 59 AÑOS</v>
      </c>
      <c r="B227">
        <v>0</v>
      </c>
      <c r="C227" s="20">
        <v>0</v>
      </c>
      <c r="D227" s="20" t="s">
        <v>104</v>
      </c>
      <c r="E227" s="24">
        <v>29.000820728051725</v>
      </c>
      <c r="F227" s="24">
        <v>26.071349544570378</v>
      </c>
      <c r="G227" s="24">
        <v>31.248293887718969</v>
      </c>
      <c r="H227" s="24">
        <v>24.390848073024486</v>
      </c>
      <c r="I227" s="24">
        <v>26.583299439319642</v>
      </c>
      <c r="J227" s="24">
        <v>14.339218890943028</v>
      </c>
      <c r="K227" s="24">
        <v>29.04148037472471</v>
      </c>
      <c r="L227" s="24">
        <v>23.275463969011312</v>
      </c>
      <c r="M227" s="24">
        <v>15.761560169851322</v>
      </c>
      <c r="N227" s="24"/>
      <c r="O227" s="24"/>
    </row>
    <row r="228" spans="1:15" x14ac:dyDescent="0.35">
      <c r="A228" s="20" t="str">
        <f>B3&amp;C206&amp;D228</f>
        <v>DISTRIBUCION VOLUMEN X CRITERIO (Consumiciones)CaramelosDE 60 A 75 AÑOS</v>
      </c>
      <c r="B228">
        <v>0</v>
      </c>
      <c r="C228" s="20">
        <v>0</v>
      </c>
      <c r="D228" s="20" t="s">
        <v>105</v>
      </c>
      <c r="E228" s="25">
        <v>30.81193966702077</v>
      </c>
      <c r="F228" s="25">
        <v>32.225944346523811</v>
      </c>
      <c r="G228" s="24">
        <v>26.821883749802428</v>
      </c>
      <c r="H228" s="24">
        <v>34.667693260680686</v>
      </c>
      <c r="I228" s="24">
        <v>45.112247774329603</v>
      </c>
      <c r="J228" s="24">
        <v>32.847681054577613</v>
      </c>
      <c r="K228" s="24">
        <v>37.545119695606729</v>
      </c>
      <c r="L228" s="24">
        <v>35.462119931030884</v>
      </c>
      <c r="M228" s="24">
        <v>51.082373571663368</v>
      </c>
      <c r="N228" s="24"/>
      <c r="O228" s="24"/>
    </row>
    <row r="229" spans="1:15" x14ac:dyDescent="0.35">
      <c r="A229" s="20" t="str">
        <f>B3&amp;C206&amp;D229</f>
        <v>DISTRIBUCION VOLUMEN X CRITERIO (Consumiciones)CaramelosALTA Y MEDIA ALTA</v>
      </c>
      <c r="B229">
        <v>0</v>
      </c>
      <c r="C229" s="20">
        <v>0</v>
      </c>
      <c r="D229" s="20" t="s">
        <v>106</v>
      </c>
      <c r="E229" s="24">
        <v>26.444729482941327</v>
      </c>
      <c r="F229" s="24">
        <v>31.238849084786292</v>
      </c>
      <c r="G229" s="24">
        <v>34.263748151864306</v>
      </c>
      <c r="H229" s="24">
        <v>26.014526953344269</v>
      </c>
      <c r="I229" s="24">
        <v>39.95314084161847</v>
      </c>
      <c r="J229" s="24">
        <v>23.984835088283365</v>
      </c>
      <c r="K229" s="24">
        <v>26.238725909875203</v>
      </c>
      <c r="L229" s="24">
        <v>22.340698573047362</v>
      </c>
      <c r="M229" s="24">
        <v>40.131958089300866</v>
      </c>
      <c r="N229" s="24"/>
      <c r="O229" s="24"/>
    </row>
    <row r="230" spans="1:15" x14ac:dyDescent="0.35">
      <c r="A230" s="20" t="str">
        <f>B3&amp;C206&amp;D230</f>
        <v>DISTRIBUCION VOLUMEN X CRITERIO (Consumiciones)CaramelosMEDIA</v>
      </c>
      <c r="B230">
        <v>0</v>
      </c>
      <c r="C230" s="20">
        <v>0</v>
      </c>
      <c r="D230" s="20" t="s">
        <v>107</v>
      </c>
      <c r="E230" s="24">
        <v>37.914730468859673</v>
      </c>
      <c r="F230" s="24">
        <v>43.034448681386593</v>
      </c>
      <c r="G230" s="24">
        <v>37.75794749219196</v>
      </c>
      <c r="H230" s="24">
        <v>47.157559164351575</v>
      </c>
      <c r="I230" s="24">
        <v>22.522785647686675</v>
      </c>
      <c r="J230" s="24">
        <v>20.118264876885565</v>
      </c>
      <c r="K230" s="24">
        <v>35.734022957922242</v>
      </c>
      <c r="L230" s="24">
        <v>37.64137957193001</v>
      </c>
      <c r="M230" s="24">
        <v>30.372810288816098</v>
      </c>
      <c r="N230" s="24"/>
      <c r="O230" s="24"/>
    </row>
    <row r="231" spans="1:15" x14ac:dyDescent="0.35">
      <c r="A231" s="20" t="str">
        <f>B3&amp;C206&amp;D231</f>
        <v>DISTRIBUCION VOLUMEN X CRITERIO (Consumiciones)CaramelosMEDIA BAJA</v>
      </c>
      <c r="B231">
        <v>0</v>
      </c>
      <c r="C231" s="20">
        <v>0</v>
      </c>
      <c r="D231" s="20" t="s">
        <v>108</v>
      </c>
      <c r="E231" s="24">
        <v>19.083167762167765</v>
      </c>
      <c r="F231" s="24">
        <v>11.514911607002611</v>
      </c>
      <c r="G231" s="24">
        <v>16.85302797999724</v>
      </c>
      <c r="H231" s="24">
        <v>14.495668372144573</v>
      </c>
      <c r="I231" s="24">
        <v>21.615630714481426</v>
      </c>
      <c r="J231" s="24">
        <v>14.860461377702757</v>
      </c>
      <c r="K231" s="24">
        <v>16.959438859825276</v>
      </c>
      <c r="L231" s="24">
        <v>22.446190973643496</v>
      </c>
      <c r="M231" s="24">
        <v>19.335943696081959</v>
      </c>
      <c r="N231" s="24"/>
      <c r="O231" s="24"/>
    </row>
    <row r="232" spans="1:15" x14ac:dyDescent="0.35">
      <c r="A232" s="20" t="str">
        <f>B3&amp;C206&amp;D232</f>
        <v>DISTRIBUCION VOLUMEN X CRITERIO (Consumiciones)CaramelosBAJA</v>
      </c>
      <c r="B232">
        <v>0</v>
      </c>
      <c r="C232" s="20">
        <v>0</v>
      </c>
      <c r="D232" s="20" t="s">
        <v>109</v>
      </c>
      <c r="E232" s="25">
        <v>16.557372286031235</v>
      </c>
      <c r="F232" s="25">
        <v>14.211787995728153</v>
      </c>
      <c r="G232" s="24">
        <v>11.125299164804629</v>
      </c>
      <c r="H232" s="24">
        <v>12.332256683363902</v>
      </c>
      <c r="I232" s="24">
        <v>15.908439510848604</v>
      </c>
      <c r="J232" s="24">
        <v>41.036438657128315</v>
      </c>
      <c r="K232" s="24">
        <v>21.067812272377271</v>
      </c>
      <c r="L232" s="24">
        <v>17.571730881379128</v>
      </c>
      <c r="M232" s="24">
        <v>10.159298725440104</v>
      </c>
      <c r="N232" s="24"/>
      <c r="O232" s="24"/>
    </row>
    <row r="233" spans="1:15" x14ac:dyDescent="0.35">
      <c r="A233" s="20" t="str">
        <f>B3&amp;C206&amp;D233</f>
        <v>DISTRIBUCION VOLUMEN X CRITERIO (Consumiciones)CaramelosHOMBRE</v>
      </c>
      <c r="B233">
        <v>0</v>
      </c>
      <c r="C233" s="20">
        <v>0</v>
      </c>
      <c r="D233" s="20" t="s">
        <v>110</v>
      </c>
      <c r="E233" s="24">
        <v>44.83796660544396</v>
      </c>
      <c r="F233" s="24">
        <v>51.477531621173696</v>
      </c>
      <c r="G233" s="24">
        <v>54.581594122948815</v>
      </c>
      <c r="H233" s="24">
        <v>51.989824786278952</v>
      </c>
      <c r="I233" s="24">
        <v>53.725488714443316</v>
      </c>
      <c r="J233" s="24">
        <v>36.112477560753426</v>
      </c>
      <c r="K233" s="24">
        <v>38.038766867206142</v>
      </c>
      <c r="L233" s="24">
        <v>47.710269665442901</v>
      </c>
      <c r="M233" s="24">
        <v>51.077000751249891</v>
      </c>
      <c r="N233" s="24"/>
      <c r="O233" s="24"/>
    </row>
    <row r="234" spans="1:15" x14ac:dyDescent="0.35">
      <c r="A234" s="20" t="str">
        <f>B3&amp;C206&amp;D234</f>
        <v>DISTRIBUCION VOLUMEN X CRITERIO (Consumiciones)CaramelosMUJER</v>
      </c>
      <c r="B234">
        <v>0</v>
      </c>
      <c r="C234" s="20">
        <v>0</v>
      </c>
      <c r="D234" s="20" t="s">
        <v>111</v>
      </c>
      <c r="E234" s="24">
        <v>55.162049717707418</v>
      </c>
      <c r="F234" s="24">
        <v>48.522468378826304</v>
      </c>
      <c r="G234" s="24">
        <v>45.41842215480699</v>
      </c>
      <c r="H234" s="24">
        <v>48.010175213721048</v>
      </c>
      <c r="I234" s="24">
        <v>46.274511285556677</v>
      </c>
      <c r="J234" s="24">
        <v>63.887522439246581</v>
      </c>
      <c r="K234" s="24">
        <v>61.961233132793851</v>
      </c>
      <c r="L234" s="24">
        <v>52.289730334557092</v>
      </c>
      <c r="M234" s="24">
        <v>48.922999248750116</v>
      </c>
      <c r="N234" s="24"/>
      <c r="O234" s="24"/>
    </row>
    <row r="235" spans="1:15" x14ac:dyDescent="0.35">
      <c r="A235" s="20" t="str">
        <f>B3&amp;C235&amp;D235</f>
        <v>DISTRIBUCION VOLUMEN X CRITERIO (Consumiciones)GolosinasT.ESPAÑA</v>
      </c>
      <c r="B235">
        <v>0</v>
      </c>
      <c r="C235" s="20" t="s">
        <v>71</v>
      </c>
      <c r="D235" s="20" t="s">
        <v>82</v>
      </c>
      <c r="E235" s="24">
        <v>100</v>
      </c>
      <c r="F235" s="24">
        <v>100</v>
      </c>
      <c r="G235" s="24">
        <v>100</v>
      </c>
      <c r="H235" s="24">
        <v>100</v>
      </c>
      <c r="I235" s="24">
        <v>100</v>
      </c>
      <c r="J235" s="24">
        <v>100</v>
      </c>
      <c r="K235" s="24">
        <v>100</v>
      </c>
      <c r="L235" s="24">
        <v>100</v>
      </c>
      <c r="M235" s="24">
        <v>100</v>
      </c>
      <c r="N235" s="24"/>
      <c r="O235" s="24"/>
    </row>
    <row r="236" spans="1:15" x14ac:dyDescent="0.35">
      <c r="A236" s="20" t="str">
        <f>B3&amp;C235&amp;D236</f>
        <v>DISTRIBUCION VOLUMEN X CRITERIO (Consumiciones)GolosinasBCN AM</v>
      </c>
      <c r="B236">
        <v>0</v>
      </c>
      <c r="C236" s="20">
        <v>0</v>
      </c>
      <c r="D236" s="20" t="s">
        <v>84</v>
      </c>
      <c r="E236" s="24">
        <v>4.3003904985366814</v>
      </c>
      <c r="F236" s="25">
        <v>6.2280612295909688</v>
      </c>
      <c r="G236" s="24">
        <v>3.9710984109143643</v>
      </c>
      <c r="H236" s="24">
        <v>4.0105667427994245</v>
      </c>
      <c r="I236" s="25">
        <v>6.2752712566295932</v>
      </c>
      <c r="J236" s="24">
        <v>5.4365285379202506</v>
      </c>
      <c r="K236" s="25">
        <v>3.8110760304465545</v>
      </c>
      <c r="L236" s="25">
        <v>8.9692317888938646</v>
      </c>
      <c r="M236" s="25">
        <v>12.988018083704574</v>
      </c>
      <c r="N236" s="24"/>
      <c r="O236" s="24"/>
    </row>
    <row r="237" spans="1:15" x14ac:dyDescent="0.35">
      <c r="A237" s="20" t="str">
        <f>B3&amp;C235&amp;D237</f>
        <v>DISTRIBUCION VOLUMEN X CRITERIO (Consumiciones)GolosinasREST.CAT ARAGON</v>
      </c>
      <c r="B237">
        <v>0</v>
      </c>
      <c r="C237" s="20">
        <v>0</v>
      </c>
      <c r="D237" s="20" t="s">
        <v>85</v>
      </c>
      <c r="E237" s="25">
        <v>8.0857688065142117</v>
      </c>
      <c r="F237" s="25">
        <v>8.4491761400561902</v>
      </c>
      <c r="G237" s="24">
        <v>3.5302005298624666</v>
      </c>
      <c r="H237" s="24">
        <v>6.7811402539156074</v>
      </c>
      <c r="I237" s="24">
        <v>2.8001745238549676</v>
      </c>
      <c r="J237" s="24">
        <v>3.716031795673703</v>
      </c>
      <c r="K237" s="24">
        <v>4.6005162774372774</v>
      </c>
      <c r="L237" s="24">
        <v>7.6494080087902327</v>
      </c>
      <c r="M237" s="24">
        <v>14.066060417985232</v>
      </c>
      <c r="N237" s="24"/>
      <c r="O237" s="24"/>
    </row>
    <row r="238" spans="1:15" x14ac:dyDescent="0.35">
      <c r="A238" s="20" t="str">
        <f>B3&amp;C235&amp;D238</f>
        <v>DISTRIBUCION VOLUMEN X CRITERIO (Consumiciones)GolosinasLEVANTE</v>
      </c>
      <c r="B238">
        <v>0</v>
      </c>
      <c r="C238" s="20">
        <v>0</v>
      </c>
      <c r="D238" s="20" t="s">
        <v>86</v>
      </c>
      <c r="E238" s="24">
        <v>10.173937599070506</v>
      </c>
      <c r="F238" s="25">
        <v>24.534497885359489</v>
      </c>
      <c r="G238" s="24">
        <v>23.495292202090347</v>
      </c>
      <c r="H238" s="24">
        <v>11.837870288191557</v>
      </c>
      <c r="I238" s="24">
        <v>11.036515537973035</v>
      </c>
      <c r="J238" s="24">
        <v>14.189168621318737</v>
      </c>
      <c r="K238" s="24">
        <v>18.181840816598623</v>
      </c>
      <c r="L238" s="24">
        <v>13.533109904264078</v>
      </c>
      <c r="M238" s="24">
        <v>9.0919607123689268</v>
      </c>
      <c r="N238" s="24"/>
      <c r="O238" s="24"/>
    </row>
    <row r="239" spans="1:15" x14ac:dyDescent="0.35">
      <c r="A239" s="20" t="str">
        <f>B3&amp;C235&amp;D239</f>
        <v>DISTRIBUCION VOLUMEN X CRITERIO (Consumiciones)GolosinasANDALUCIA</v>
      </c>
      <c r="B239">
        <v>0</v>
      </c>
      <c r="C239" s="20">
        <v>0</v>
      </c>
      <c r="D239" s="20" t="s">
        <v>87</v>
      </c>
      <c r="E239" s="24">
        <v>30.697572679706546</v>
      </c>
      <c r="F239" s="24">
        <v>19.442276063069279</v>
      </c>
      <c r="G239" s="24">
        <v>33.05436107919337</v>
      </c>
      <c r="H239" s="24">
        <v>29.427681767230844</v>
      </c>
      <c r="I239" s="24">
        <v>22.747369851763168</v>
      </c>
      <c r="J239" s="24">
        <v>18.543653896273131</v>
      </c>
      <c r="K239" s="24">
        <v>30.305710455742542</v>
      </c>
      <c r="L239" s="24">
        <v>29.173703724110617</v>
      </c>
      <c r="M239" s="24">
        <v>17.203656734085975</v>
      </c>
      <c r="N239" s="24"/>
      <c r="O239" s="24"/>
    </row>
    <row r="240" spans="1:15" x14ac:dyDescent="0.35">
      <c r="A240" s="20" t="str">
        <f>B3&amp;C235&amp;D240</f>
        <v>DISTRIBUCION VOLUMEN X CRITERIO (Consumiciones)GolosinasMDD AM</v>
      </c>
      <c r="B240">
        <v>0</v>
      </c>
      <c r="C240" s="20">
        <v>0</v>
      </c>
      <c r="D240" s="20" t="s">
        <v>88</v>
      </c>
      <c r="E240" s="24">
        <v>15.496394528238607</v>
      </c>
      <c r="F240" s="24">
        <v>12.687518121919275</v>
      </c>
      <c r="G240" s="24">
        <v>7.6215334400417474</v>
      </c>
      <c r="H240" s="24">
        <v>6.4073644991413188</v>
      </c>
      <c r="I240" s="24">
        <v>22.25497255623225</v>
      </c>
      <c r="J240" s="24">
        <v>9.119900964295022</v>
      </c>
      <c r="K240" s="24">
        <v>7.4435078594163997</v>
      </c>
      <c r="L240" s="24">
        <v>11.712258813590044</v>
      </c>
      <c r="M240" s="24">
        <v>6.3124872073730813</v>
      </c>
      <c r="N240" s="24"/>
      <c r="O240" s="24"/>
    </row>
    <row r="241" spans="1:15" x14ac:dyDescent="0.35">
      <c r="A241" s="20" t="str">
        <f>B3&amp;C235&amp;D241</f>
        <v>DISTRIBUCION VOLUMEN X CRITERIO (Consumiciones)GolosinasRTO CENTRO</v>
      </c>
      <c r="B241">
        <v>0</v>
      </c>
      <c r="C241" s="20">
        <v>0</v>
      </c>
      <c r="D241" s="20" t="s">
        <v>89</v>
      </c>
      <c r="E241" s="24">
        <v>10.817313501892396</v>
      </c>
      <c r="F241" s="24">
        <v>11.777054150794365</v>
      </c>
      <c r="G241" s="24">
        <v>15.569784040903778</v>
      </c>
      <c r="H241" s="24">
        <v>22.607130979247071</v>
      </c>
      <c r="I241" s="24">
        <v>21.272527602820144</v>
      </c>
      <c r="J241" s="24">
        <v>24.460823560072974</v>
      </c>
      <c r="K241" s="24">
        <v>21.746267469943383</v>
      </c>
      <c r="L241" s="24">
        <v>15.892642252369441</v>
      </c>
      <c r="M241" s="24">
        <v>23.7089232876273</v>
      </c>
      <c r="N241" s="24"/>
      <c r="O241" s="24"/>
    </row>
    <row r="242" spans="1:15" x14ac:dyDescent="0.35">
      <c r="A242" s="20" t="str">
        <f>B3&amp;C235&amp;D242</f>
        <v>DISTRIBUCION VOLUMEN X CRITERIO (Consumiciones)GolosinasNORTE-CENTRO</v>
      </c>
      <c r="B242">
        <v>0</v>
      </c>
      <c r="C242" s="20">
        <v>0</v>
      </c>
      <c r="D242" s="20" t="s">
        <v>90</v>
      </c>
      <c r="E242" s="24">
        <v>15.771940583221165</v>
      </c>
      <c r="F242" s="25">
        <v>10.285407730685783</v>
      </c>
      <c r="G242" s="24">
        <v>6.2260276120563782</v>
      </c>
      <c r="H242" s="24">
        <v>13.394810049524111</v>
      </c>
      <c r="I242" s="24">
        <v>8.1768836141331072</v>
      </c>
      <c r="J242" s="24">
        <v>20.284962210059941</v>
      </c>
      <c r="K242" s="24">
        <v>8.5986376636759303</v>
      </c>
      <c r="L242" s="24">
        <v>9.8775931307139899</v>
      </c>
      <c r="M242" s="24">
        <v>9.8645702950722569</v>
      </c>
      <c r="N242" s="24"/>
      <c r="O242" s="24"/>
    </row>
    <row r="243" spans="1:15" x14ac:dyDescent="0.35">
      <c r="A243" s="20" t="str">
        <f>B3&amp;C235&amp;D243</f>
        <v>DISTRIBUCION VOLUMEN X CRITERIO (Consumiciones)GolosinasNOROESTE</v>
      </c>
      <c r="B243">
        <v>0</v>
      </c>
      <c r="C243" s="20">
        <v>0</v>
      </c>
      <c r="D243" s="20" t="s">
        <v>91</v>
      </c>
      <c r="E243" s="24">
        <v>4.6567018350135614</v>
      </c>
      <c r="F243" s="25">
        <v>6.5959911814991461</v>
      </c>
      <c r="G243" s="24">
        <v>6.5317277731225252</v>
      </c>
      <c r="H243" s="24">
        <v>5.5334243987446197</v>
      </c>
      <c r="I243" s="24">
        <v>5.4362590298382285</v>
      </c>
      <c r="J243" s="24">
        <v>4.2489199895751888</v>
      </c>
      <c r="K243" s="24">
        <v>5.312439410891141</v>
      </c>
      <c r="L243" s="24">
        <v>3.1920292198588358</v>
      </c>
      <c r="M243" s="24">
        <v>6.7643619344244055</v>
      </c>
      <c r="N243" s="24"/>
      <c r="O243" s="24"/>
    </row>
    <row r="244" spans="1:15" x14ac:dyDescent="0.35">
      <c r="A244" s="20" t="str">
        <f>B3&amp;C235&amp;D244</f>
        <v>DISTRIBUCION VOLUMEN X CRITERIO (Consumiciones)Golosinas&lt;2MIL</v>
      </c>
      <c r="B244">
        <v>0</v>
      </c>
      <c r="C244" s="20">
        <v>0</v>
      </c>
      <c r="D244" s="20" t="s">
        <v>92</v>
      </c>
      <c r="E244" s="25">
        <v>2.1122410273542833</v>
      </c>
      <c r="F244" s="25">
        <v>2.1863589439795237</v>
      </c>
      <c r="G244" s="25">
        <v>2.3008079649969639</v>
      </c>
      <c r="H244" s="25">
        <v>11.784702696499989</v>
      </c>
      <c r="I244" s="25">
        <v>3.0587264819345399</v>
      </c>
      <c r="J244" s="25">
        <v>13.635392233515766</v>
      </c>
      <c r="K244" s="25">
        <v>8.8720526686515679</v>
      </c>
      <c r="L244" s="25">
        <v>3.3046556772783493</v>
      </c>
      <c r="M244" s="24">
        <v>5.4447287774446069</v>
      </c>
      <c r="N244" s="24"/>
      <c r="O244" s="24"/>
    </row>
    <row r="245" spans="1:15" x14ac:dyDescent="0.35">
      <c r="A245" s="20" t="str">
        <f>B3&amp;C235&amp;D245</f>
        <v>DISTRIBUCION VOLUMEN X CRITERIO (Consumiciones)Golosinas2-5MIL</v>
      </c>
      <c r="B245">
        <v>0</v>
      </c>
      <c r="C245" s="20">
        <v>0</v>
      </c>
      <c r="D245" s="20" t="s">
        <v>93</v>
      </c>
      <c r="E245" s="25">
        <v>21.16314024668031</v>
      </c>
      <c r="F245" s="25">
        <v>8.3775508163612198</v>
      </c>
      <c r="G245" s="24">
        <v>6.5222883435274994</v>
      </c>
      <c r="H245" s="24">
        <v>8.2758361367174036</v>
      </c>
      <c r="I245" s="25">
        <v>3.1715531900126668</v>
      </c>
      <c r="J245" s="24">
        <v>4.3764467031535057</v>
      </c>
      <c r="K245" s="25">
        <v>4.4858437337107162</v>
      </c>
      <c r="L245" s="25">
        <v>10.354172605743518</v>
      </c>
      <c r="M245" s="24">
        <v>8.2394006306470313</v>
      </c>
      <c r="N245" s="24"/>
      <c r="O245" s="24"/>
    </row>
    <row r="246" spans="1:15" x14ac:dyDescent="0.35">
      <c r="A246" s="20" t="str">
        <f>B3&amp;C235&amp;D246</f>
        <v>DISTRIBUCION VOLUMEN X CRITERIO (Consumiciones)Golosinas5-10MIL</v>
      </c>
      <c r="B246">
        <v>0</v>
      </c>
      <c r="C246" s="20">
        <v>0</v>
      </c>
      <c r="D246" s="20" t="s">
        <v>94</v>
      </c>
      <c r="E246" s="25">
        <v>4.5978052470131026</v>
      </c>
      <c r="F246" s="25">
        <v>5.5984488886889228</v>
      </c>
      <c r="G246" s="24">
        <v>10.336118958137854</v>
      </c>
      <c r="H246" s="24">
        <v>9.8958107101481332</v>
      </c>
      <c r="I246" s="24">
        <v>9.6994343518470316</v>
      </c>
      <c r="J246" s="24">
        <v>7.7983268178264256</v>
      </c>
      <c r="K246" s="24">
        <v>12.292888655791215</v>
      </c>
      <c r="L246" s="24">
        <v>7.8745491292414993</v>
      </c>
      <c r="M246" s="24">
        <v>10.94018851497999</v>
      </c>
      <c r="N246" s="24"/>
      <c r="O246" s="24"/>
    </row>
    <row r="247" spans="1:15" x14ac:dyDescent="0.35">
      <c r="A247" s="20" t="str">
        <f>B3&amp;C235&amp;D247</f>
        <v>DISTRIBUCION VOLUMEN X CRITERIO (Consumiciones)Golosinas10-30MIL</v>
      </c>
      <c r="B247">
        <v>0</v>
      </c>
      <c r="C247" s="20">
        <v>0</v>
      </c>
      <c r="D247" s="20" t="s">
        <v>95</v>
      </c>
      <c r="E247" s="24">
        <v>19.821442072388592</v>
      </c>
      <c r="F247" s="24">
        <v>27.283143115670338</v>
      </c>
      <c r="G247" s="24">
        <v>30.232899893124333</v>
      </c>
      <c r="H247" s="24">
        <v>29.986262391562686</v>
      </c>
      <c r="I247" s="24">
        <v>20.666834394646585</v>
      </c>
      <c r="J247" s="24">
        <v>31.555788376335681</v>
      </c>
      <c r="K247" s="24">
        <v>28.745457071788106</v>
      </c>
      <c r="L247" s="24">
        <v>22.089708607928298</v>
      </c>
      <c r="M247" s="24">
        <v>31.298995171579197</v>
      </c>
      <c r="N247" s="24"/>
      <c r="O247" s="24"/>
    </row>
    <row r="248" spans="1:15" x14ac:dyDescent="0.35">
      <c r="A248" s="20" t="str">
        <f>B3&amp;C235&amp;D248</f>
        <v>DISTRIBUCION VOLUMEN X CRITERIO (Consumiciones)Golosinas30-100MIL</v>
      </c>
      <c r="B248">
        <v>0</v>
      </c>
      <c r="C248" s="20">
        <v>0</v>
      </c>
      <c r="D248" s="20" t="s">
        <v>96</v>
      </c>
      <c r="E248" s="24">
        <v>15.184073242869669</v>
      </c>
      <c r="F248" s="24">
        <v>18.157194526930422</v>
      </c>
      <c r="G248" s="24">
        <v>24.359918864809806</v>
      </c>
      <c r="H248" s="24">
        <v>18.895091738569228</v>
      </c>
      <c r="I248" s="24">
        <v>23.173579662114875</v>
      </c>
      <c r="J248" s="24">
        <v>15.856158457127965</v>
      </c>
      <c r="K248" s="24">
        <v>26.075255387862661</v>
      </c>
      <c r="L248" s="24">
        <v>25.99950171644312</v>
      </c>
      <c r="M248" s="24">
        <v>15.905274665363747</v>
      </c>
      <c r="N248" s="24"/>
      <c r="O248" s="24"/>
    </row>
    <row r="249" spans="1:15" x14ac:dyDescent="0.35">
      <c r="A249" s="20" t="str">
        <f>B3&amp;C235&amp;D249</f>
        <v>DISTRIBUCION VOLUMEN X CRITERIO (Consumiciones)Golosinas100-200MIL</v>
      </c>
      <c r="B249">
        <v>0</v>
      </c>
      <c r="C249" s="20">
        <v>0</v>
      </c>
      <c r="D249" s="20" t="s">
        <v>97</v>
      </c>
      <c r="E249" s="24">
        <v>13.418558470419237</v>
      </c>
      <c r="F249" s="24">
        <v>13.813033034384153</v>
      </c>
      <c r="G249" s="24">
        <v>7.1240347320832713</v>
      </c>
      <c r="H249" s="24">
        <v>10.786084237018155</v>
      </c>
      <c r="I249" s="24">
        <v>13.791042747499985</v>
      </c>
      <c r="J249" s="24">
        <v>9.193244722439406</v>
      </c>
      <c r="K249" s="24">
        <v>4.5973092211101889</v>
      </c>
      <c r="L249" s="24">
        <v>6.7533536320000254</v>
      </c>
      <c r="M249" s="24">
        <v>8.4451919059104057</v>
      </c>
      <c r="N249" s="24"/>
      <c r="O249" s="24"/>
    </row>
    <row r="250" spans="1:15" x14ac:dyDescent="0.35">
      <c r="A250" s="20" t="str">
        <f>B3&amp;C235&amp;D250</f>
        <v>DISTRIBUCION VOLUMEN X CRITERIO (Consumiciones)Golosinas200-500MIL</v>
      </c>
      <c r="B250">
        <v>0</v>
      </c>
      <c r="C250" s="20">
        <v>0</v>
      </c>
      <c r="D250" s="20" t="s">
        <v>98</v>
      </c>
      <c r="E250" s="24">
        <v>10.219953486538689</v>
      </c>
      <c r="F250" s="24">
        <v>15.760339492286313</v>
      </c>
      <c r="G250" s="24">
        <v>9.5281100568498278</v>
      </c>
      <c r="H250" s="24">
        <v>5.9188917075801903</v>
      </c>
      <c r="I250" s="24">
        <v>11.434536926182338</v>
      </c>
      <c r="J250" s="24">
        <v>9.1070263226479007</v>
      </c>
      <c r="K250" s="24">
        <v>6.9014928513887197</v>
      </c>
      <c r="L250" s="24">
        <v>11.197804997049426</v>
      </c>
      <c r="M250" s="24">
        <v>7.5146055249056527</v>
      </c>
      <c r="N250" s="24"/>
      <c r="O250" s="24"/>
    </row>
    <row r="251" spans="1:15" x14ac:dyDescent="0.35">
      <c r="A251" s="20" t="str">
        <f>B3&amp;C235&amp;D251</f>
        <v>DISTRIBUCION VOLUMEN X CRITERIO (Consumiciones)Golosinas&gt;500MIL</v>
      </c>
      <c r="B251">
        <v>0</v>
      </c>
      <c r="C251" s="20">
        <v>0</v>
      </c>
      <c r="D251" s="20" t="s">
        <v>99</v>
      </c>
      <c r="E251" s="24">
        <v>13.482803654130606</v>
      </c>
      <c r="F251" s="24">
        <v>8.8239124348860685</v>
      </c>
      <c r="G251" s="24">
        <v>9.5958544283155298</v>
      </c>
      <c r="H251" s="24">
        <v>4.4573113056173792</v>
      </c>
      <c r="I251" s="24">
        <v>15.004272725695348</v>
      </c>
      <c r="J251" s="24">
        <v>8.4776075058639577</v>
      </c>
      <c r="K251" s="24">
        <v>8.0296996065271991</v>
      </c>
      <c r="L251" s="24">
        <v>12.426225685718826</v>
      </c>
      <c r="M251" s="24">
        <v>12.211660084457277</v>
      </c>
      <c r="N251" s="24"/>
      <c r="O251" s="24"/>
    </row>
    <row r="252" spans="1:15" x14ac:dyDescent="0.35">
      <c r="A252" s="20" t="str">
        <f>B3&amp;C235&amp;D252</f>
        <v>DISTRIBUCION VOLUMEN X CRITERIO (Consumiciones)GolosinasDE 15 A 19 AÑOS</v>
      </c>
      <c r="B252">
        <v>0</v>
      </c>
      <c r="C252" s="20">
        <v>0</v>
      </c>
      <c r="D252" s="20" t="s">
        <v>100</v>
      </c>
      <c r="E252" s="25">
        <v>1.9392378331886921</v>
      </c>
      <c r="F252" s="25">
        <v>11.132857414239579</v>
      </c>
      <c r="G252" s="24">
        <v>20.441978554619485</v>
      </c>
      <c r="H252" s="24">
        <v>14.714800376795564</v>
      </c>
      <c r="I252" s="24">
        <v>11.432722282951319</v>
      </c>
      <c r="J252" s="24">
        <v>7.2707323429762845</v>
      </c>
      <c r="K252" s="25">
        <v>4.3447967057194514</v>
      </c>
      <c r="L252" s="25">
        <v>12.652761041891752</v>
      </c>
      <c r="M252" s="25">
        <v>2.6571623147368233</v>
      </c>
      <c r="N252" s="24"/>
      <c r="O252" s="24"/>
    </row>
    <row r="253" spans="1:15" x14ac:dyDescent="0.35">
      <c r="A253" s="20" t="str">
        <f>B3&amp;C235&amp;D253</f>
        <v>DISTRIBUCION VOLUMEN X CRITERIO (Consumiciones)GolosinasDE 20 A 24 AÑOS</v>
      </c>
      <c r="B253">
        <v>0</v>
      </c>
      <c r="C253" s="20">
        <v>0</v>
      </c>
      <c r="D253" s="20" t="s">
        <v>101</v>
      </c>
      <c r="E253" s="24">
        <v>14.925412388554768</v>
      </c>
      <c r="F253" s="25">
        <v>8.6915724326864439</v>
      </c>
      <c r="G253" s="24">
        <v>6.8304026151924004</v>
      </c>
      <c r="H253" s="24">
        <v>11.660383499051205</v>
      </c>
      <c r="I253" s="24">
        <v>4.3498436948738863</v>
      </c>
      <c r="J253" s="24">
        <v>7.4165024758926235</v>
      </c>
      <c r="K253" s="24">
        <v>2.9336132111765871</v>
      </c>
      <c r="L253" s="24">
        <v>7.4137390511371501</v>
      </c>
      <c r="M253" s="24">
        <v>9.6689150248872586</v>
      </c>
      <c r="N253" s="24"/>
      <c r="O253" s="24"/>
    </row>
    <row r="254" spans="1:15" x14ac:dyDescent="0.35">
      <c r="A254" s="20" t="str">
        <f>B3&amp;C235&amp;D254</f>
        <v>DISTRIBUCION VOLUMEN X CRITERIO (Consumiciones)GolosinasDE 25 A 34 AÑOS</v>
      </c>
      <c r="B254">
        <v>0</v>
      </c>
      <c r="C254" s="20">
        <v>0</v>
      </c>
      <c r="D254" s="20" t="s">
        <v>102</v>
      </c>
      <c r="E254" s="24">
        <v>15.210044012668099</v>
      </c>
      <c r="F254" s="24">
        <v>17.984498885189517</v>
      </c>
      <c r="G254" s="24">
        <v>19.644694852406207</v>
      </c>
      <c r="H254" s="24">
        <v>21.151482579039875</v>
      </c>
      <c r="I254" s="24">
        <v>13.63920554774753</v>
      </c>
      <c r="J254" s="24">
        <v>21.967224394057862</v>
      </c>
      <c r="K254" s="24">
        <v>29.120384686125323</v>
      </c>
      <c r="L254" s="24">
        <v>12.073035273524933</v>
      </c>
      <c r="M254" s="24">
        <v>23.313764347785899</v>
      </c>
      <c r="N254" s="24"/>
      <c r="O254" s="24"/>
    </row>
    <row r="255" spans="1:15" x14ac:dyDescent="0.35">
      <c r="A255" s="20" t="str">
        <f>B3&amp;C235&amp;D255</f>
        <v>DISTRIBUCION VOLUMEN X CRITERIO (Consumiciones)GolosinasDE 35 A 49 AÑOS</v>
      </c>
      <c r="B255">
        <v>0</v>
      </c>
      <c r="C255" s="20">
        <v>0</v>
      </c>
      <c r="D255" s="20" t="s">
        <v>103</v>
      </c>
      <c r="E255" s="24">
        <v>39.960336256525807</v>
      </c>
      <c r="F255" s="24">
        <v>37.012339152344104</v>
      </c>
      <c r="G255" s="24">
        <v>28.628184317877338</v>
      </c>
      <c r="H255" s="24">
        <v>28.23164758593461</v>
      </c>
      <c r="I255" s="24">
        <v>45.698297850189995</v>
      </c>
      <c r="J255" s="24">
        <v>39.133395882199636</v>
      </c>
      <c r="K255" s="24">
        <v>38.2987501877409</v>
      </c>
      <c r="L255" s="24">
        <v>35.925661523326298</v>
      </c>
      <c r="M255" s="24">
        <v>30.744486083036769</v>
      </c>
      <c r="N255" s="24"/>
      <c r="O255" s="24"/>
    </row>
    <row r="256" spans="1:15" x14ac:dyDescent="0.35">
      <c r="A256" s="20" t="str">
        <f>B3&amp;C235&amp;D256</f>
        <v>DISTRIBUCION VOLUMEN X CRITERIO (Consumiciones)GolosinasDE 50 A 59 AÑOS</v>
      </c>
      <c r="B256">
        <v>0</v>
      </c>
      <c r="C256" s="20">
        <v>0</v>
      </c>
      <c r="D256" s="20" t="s">
        <v>104</v>
      </c>
      <c r="E256" s="24">
        <v>15.389519543989728</v>
      </c>
      <c r="F256" s="25">
        <v>18.000539908215604</v>
      </c>
      <c r="G256" s="24">
        <v>17.448343427146419</v>
      </c>
      <c r="H256" s="24">
        <v>19.432213427588412</v>
      </c>
      <c r="I256" s="24">
        <v>18.84960294738547</v>
      </c>
      <c r="J256" s="24">
        <v>14.428287724784989</v>
      </c>
      <c r="K256" s="24">
        <v>18.591216376307461</v>
      </c>
      <c r="L256" s="24">
        <v>17.977064582819281</v>
      </c>
      <c r="M256" s="24">
        <v>22.443026237972575</v>
      </c>
      <c r="N256" s="24"/>
      <c r="O256" s="24"/>
    </row>
    <row r="257" spans="1:15" x14ac:dyDescent="0.35">
      <c r="A257" s="20" t="str">
        <f>B3&amp;C235&amp;D257</f>
        <v>DISTRIBUCION VOLUMEN X CRITERIO (Consumiciones)GolosinasDE 60 A 75 AÑOS</v>
      </c>
      <c r="B257">
        <v>0</v>
      </c>
      <c r="C257" s="20">
        <v>0</v>
      </c>
      <c r="D257" s="20" t="s">
        <v>105</v>
      </c>
      <c r="E257" s="25">
        <v>12.575461596669227</v>
      </c>
      <c r="F257" s="25">
        <v>7.1781672115740323</v>
      </c>
      <c r="G257" s="25">
        <v>7.0064275929893576</v>
      </c>
      <c r="H257" s="25">
        <v>4.8094666968345159</v>
      </c>
      <c r="I257" s="25">
        <v>6.0303059878888829</v>
      </c>
      <c r="J257" s="25">
        <v>9.7838415428720342</v>
      </c>
      <c r="K257" s="25">
        <v>6.711238029760648</v>
      </c>
      <c r="L257" s="25">
        <v>13.957712974297673</v>
      </c>
      <c r="M257" s="25">
        <v>11.172695983044406</v>
      </c>
      <c r="N257" s="24"/>
      <c r="O257" s="24"/>
    </row>
    <row r="258" spans="1:15" x14ac:dyDescent="0.35">
      <c r="A258" s="20" t="str">
        <f>B3&amp;C235&amp;D258</f>
        <v>DISTRIBUCION VOLUMEN X CRITERIO (Consumiciones)GolosinasALTA Y MEDIA ALTA</v>
      </c>
      <c r="B258">
        <v>0</v>
      </c>
      <c r="C258" s="20">
        <v>0</v>
      </c>
      <c r="D258" s="20" t="s">
        <v>106</v>
      </c>
      <c r="E258" s="24">
        <v>13.444529240217665</v>
      </c>
      <c r="F258" s="24">
        <v>10.902890258656029</v>
      </c>
      <c r="G258" s="24">
        <v>17.263242798436504</v>
      </c>
      <c r="H258" s="24">
        <v>19.939610277209248</v>
      </c>
      <c r="I258" s="24">
        <v>13.530160671837315</v>
      </c>
      <c r="J258" s="24">
        <v>26.264925723221268</v>
      </c>
      <c r="K258" s="24">
        <v>20.45605577852437</v>
      </c>
      <c r="L258" s="24">
        <v>18.795080088700864</v>
      </c>
      <c r="M258" s="24">
        <v>20.325840587597778</v>
      </c>
      <c r="N258" s="24"/>
      <c r="O258" s="24"/>
    </row>
    <row r="259" spans="1:15" x14ac:dyDescent="0.35">
      <c r="A259" s="20" t="str">
        <f>B3&amp;C235&amp;D259</f>
        <v>DISTRIBUCION VOLUMEN X CRITERIO (Consumiciones)GolosinasMEDIA</v>
      </c>
      <c r="B259">
        <v>0</v>
      </c>
      <c r="C259" s="20">
        <v>0</v>
      </c>
      <c r="D259" s="20" t="s">
        <v>107</v>
      </c>
      <c r="E259" s="24">
        <v>30.937047862080284</v>
      </c>
      <c r="F259" s="24">
        <v>41.981863083275847</v>
      </c>
      <c r="G259" s="24">
        <v>35.245745043829061</v>
      </c>
      <c r="H259" s="24">
        <v>37.139971254102974</v>
      </c>
      <c r="I259" s="24">
        <v>43.849964430100812</v>
      </c>
      <c r="J259" s="24">
        <v>32.778300755798803</v>
      </c>
      <c r="K259" s="24">
        <v>32.0394565111757</v>
      </c>
      <c r="L259" s="24">
        <v>50.440988933154138</v>
      </c>
      <c r="M259" s="24">
        <v>32.075438061991306</v>
      </c>
      <c r="N259" s="24"/>
      <c r="O259" s="24"/>
    </row>
    <row r="260" spans="1:15" x14ac:dyDescent="0.35">
      <c r="A260" s="20" t="str">
        <f>B3&amp;C235&amp;D260</f>
        <v>DISTRIBUCION VOLUMEN X CRITERIO (Consumiciones)GolosinasMEDIA BAJA</v>
      </c>
      <c r="B260">
        <v>0</v>
      </c>
      <c r="C260" s="20">
        <v>0</v>
      </c>
      <c r="D260" s="20" t="s">
        <v>108</v>
      </c>
      <c r="E260" s="24">
        <v>25.885316337417098</v>
      </c>
      <c r="F260" s="24">
        <v>23.590595848705721</v>
      </c>
      <c r="G260" s="24">
        <v>15.742654179440734</v>
      </c>
      <c r="H260" s="24">
        <v>24.794256785010642</v>
      </c>
      <c r="I260" s="24">
        <v>30.294919288139315</v>
      </c>
      <c r="J260" s="24">
        <v>16.539228563982277</v>
      </c>
      <c r="K260" s="24">
        <v>26.493361401434623</v>
      </c>
      <c r="L260" s="24">
        <v>17.368312200201391</v>
      </c>
      <c r="M260" s="24">
        <v>30.791751597132944</v>
      </c>
      <c r="N260" s="24"/>
      <c r="O260" s="24"/>
    </row>
    <row r="261" spans="1:15" x14ac:dyDescent="0.35">
      <c r="A261" s="20" t="str">
        <f>B3&amp;C235&amp;D261</f>
        <v>DISTRIBUCION VOLUMEN X CRITERIO (Consumiciones)GolosinasBAJA</v>
      </c>
      <c r="B261">
        <v>0</v>
      </c>
      <c r="C261" s="20">
        <v>0</v>
      </c>
      <c r="D261" s="20" t="s">
        <v>109</v>
      </c>
      <c r="E261" s="24">
        <v>29.733125946278825</v>
      </c>
      <c r="F261" s="25">
        <v>23.524625813611685</v>
      </c>
      <c r="G261" s="24">
        <v>31.748383066478674</v>
      </c>
      <c r="H261" s="24">
        <v>18.126148717553086</v>
      </c>
      <c r="I261" s="24">
        <v>12.324941150613942</v>
      </c>
      <c r="J261" s="24">
        <v>24.41753974459213</v>
      </c>
      <c r="K261" s="24">
        <v>21.011126308865304</v>
      </c>
      <c r="L261" s="24">
        <v>13.39558683668996</v>
      </c>
      <c r="M261" s="24">
        <v>16.807016915036208</v>
      </c>
      <c r="N261" s="24"/>
      <c r="O261" s="24"/>
    </row>
    <row r="262" spans="1:15" x14ac:dyDescent="0.35">
      <c r="A262" s="20" t="str">
        <f>B3&amp;C235&amp;D262</f>
        <v>DISTRIBUCION VOLUMEN X CRITERIO (Consumiciones)GolosinasHOMBRE</v>
      </c>
      <c r="B262">
        <v>0</v>
      </c>
      <c r="C262" s="20">
        <v>0</v>
      </c>
      <c r="D262" s="20" t="s">
        <v>110</v>
      </c>
      <c r="E262" s="24">
        <v>25.134671268470811</v>
      </c>
      <c r="F262" s="24">
        <v>37.01706959816832</v>
      </c>
      <c r="G262" s="24">
        <v>39.399476660461517</v>
      </c>
      <c r="H262" s="24">
        <v>38.274552490435866</v>
      </c>
      <c r="I262" s="24">
        <v>37.156670946622015</v>
      </c>
      <c r="J262" s="24">
        <v>27.95839979150378</v>
      </c>
      <c r="K262" s="24">
        <v>32.4408084062946</v>
      </c>
      <c r="L262" s="24">
        <v>32.347466539540477</v>
      </c>
      <c r="M262" s="24">
        <v>37.905159590673669</v>
      </c>
      <c r="N262" s="24"/>
      <c r="O262" s="24"/>
    </row>
    <row r="263" spans="1:15" x14ac:dyDescent="0.35">
      <c r="A263" s="20" t="str">
        <f>B3&amp;C235&amp;D263</f>
        <v>DISTRIBUCION VOLUMEN X CRITERIO (Consumiciones)GolosinasMUJER</v>
      </c>
      <c r="B263">
        <v>0</v>
      </c>
      <c r="C263" s="20">
        <v>0</v>
      </c>
      <c r="D263" s="20" t="s">
        <v>111</v>
      </c>
      <c r="E263" s="24">
        <v>74.865348117523055</v>
      </c>
      <c r="F263" s="24">
        <v>62.982917903956327</v>
      </c>
      <c r="G263" s="24">
        <v>60.600554699769681</v>
      </c>
      <c r="H263" s="24">
        <v>61.725434543440095</v>
      </c>
      <c r="I263" s="24">
        <v>62.843307364415054</v>
      </c>
      <c r="J263" s="24">
        <v>72.041594996090694</v>
      </c>
      <c r="K263" s="24">
        <v>67.55918356200911</v>
      </c>
      <c r="L263" s="24">
        <v>67.65250151920587</v>
      </c>
      <c r="M263" s="24">
        <v>62.094887571084556</v>
      </c>
      <c r="N263" s="24"/>
      <c r="O263" s="24"/>
    </row>
    <row r="264" spans="1:15" x14ac:dyDescent="0.35">
      <c r="A264" s="20" t="str">
        <f>B264&amp;C264&amp;D264</f>
        <v>DISTRIBUCION VOLUMEN X CRITERIO (kg ó litros)Total AperitivosT.ESPAÑA</v>
      </c>
      <c r="B264" t="s">
        <v>50</v>
      </c>
      <c r="C264" s="20" t="s">
        <v>45</v>
      </c>
      <c r="D264" s="20" t="s">
        <v>82</v>
      </c>
      <c r="E264" s="24">
        <v>100</v>
      </c>
      <c r="F264" s="24">
        <v>100</v>
      </c>
      <c r="G264" s="24">
        <v>100</v>
      </c>
      <c r="H264" s="24">
        <v>100</v>
      </c>
      <c r="I264" s="24">
        <v>100</v>
      </c>
      <c r="J264" s="24">
        <v>100</v>
      </c>
      <c r="K264" s="24">
        <v>100</v>
      </c>
      <c r="L264" s="24">
        <v>100</v>
      </c>
      <c r="M264" s="24">
        <v>100</v>
      </c>
      <c r="N264" s="24"/>
      <c r="O264" s="24"/>
    </row>
    <row r="265" spans="1:15" x14ac:dyDescent="0.35">
      <c r="A265" s="20" t="str">
        <f>B264&amp;C264&amp;D265</f>
        <v>DISTRIBUCION VOLUMEN X CRITERIO (kg ó litros)Total AperitivosBCN AM</v>
      </c>
      <c r="B265">
        <v>0</v>
      </c>
      <c r="C265" s="20">
        <v>0</v>
      </c>
      <c r="D265" s="20" t="s">
        <v>84</v>
      </c>
      <c r="E265" s="24">
        <v>6.5673556814159246</v>
      </c>
      <c r="F265" s="24">
        <v>6.4041881774269811</v>
      </c>
      <c r="G265" s="24">
        <v>5.5620200229935506</v>
      </c>
      <c r="H265" s="24">
        <v>8.2580213216667673</v>
      </c>
      <c r="I265" s="24">
        <v>8.3376783026589738</v>
      </c>
      <c r="J265" s="24">
        <v>7.9633422361079935</v>
      </c>
      <c r="K265" s="24">
        <v>11.254682147195288</v>
      </c>
      <c r="L265" s="24">
        <v>10.790640135747708</v>
      </c>
      <c r="M265" s="24">
        <v>8.4236148412742615</v>
      </c>
      <c r="N265" s="24"/>
      <c r="O265" s="24"/>
    </row>
    <row r="266" spans="1:15" x14ac:dyDescent="0.35">
      <c r="A266" s="20" t="str">
        <f>B264&amp;C264&amp;D266</f>
        <v>DISTRIBUCION VOLUMEN X CRITERIO (kg ó litros)Total AperitivosREST.CAT ARAGON</v>
      </c>
      <c r="B266">
        <v>0</v>
      </c>
      <c r="C266" s="20">
        <v>0</v>
      </c>
      <c r="D266" s="20" t="s">
        <v>85</v>
      </c>
      <c r="E266" s="24">
        <v>10.188957865095148</v>
      </c>
      <c r="F266" s="24">
        <v>10.145248211105836</v>
      </c>
      <c r="G266" s="24">
        <v>9.701820248469982</v>
      </c>
      <c r="H266" s="24">
        <v>11.879858159184078</v>
      </c>
      <c r="I266" s="24">
        <v>9.4797889541689582</v>
      </c>
      <c r="J266" s="24">
        <v>10.738264504383341</v>
      </c>
      <c r="K266" s="24">
        <v>9.9366858019770898</v>
      </c>
      <c r="L266" s="24">
        <v>12.389110680503537</v>
      </c>
      <c r="M266" s="24">
        <v>14.655602291539759</v>
      </c>
      <c r="N266" s="24"/>
      <c r="O266" s="24"/>
    </row>
    <row r="267" spans="1:15" x14ac:dyDescent="0.35">
      <c r="A267" s="20" t="str">
        <f>B264&amp;C264&amp;D267</f>
        <v>DISTRIBUCION VOLUMEN X CRITERIO (kg ó litros)Total AperitivosLEVANTE</v>
      </c>
      <c r="B267">
        <v>0</v>
      </c>
      <c r="C267" s="20">
        <v>0</v>
      </c>
      <c r="D267" s="20" t="s">
        <v>86</v>
      </c>
      <c r="E267" s="24">
        <v>13.636729802381115</v>
      </c>
      <c r="F267" s="24">
        <v>17.481923259503347</v>
      </c>
      <c r="G267" s="24">
        <v>16.167838258956564</v>
      </c>
      <c r="H267" s="24">
        <v>16.428284644364872</v>
      </c>
      <c r="I267" s="24">
        <v>14.103585015371142</v>
      </c>
      <c r="J267" s="24">
        <v>13.177816479393172</v>
      </c>
      <c r="K267" s="24">
        <v>12.685485549138784</v>
      </c>
      <c r="L267" s="24">
        <v>15.666213615740077</v>
      </c>
      <c r="M267" s="24">
        <v>14.431217990622732</v>
      </c>
      <c r="N267" s="24"/>
      <c r="O267" s="24"/>
    </row>
    <row r="268" spans="1:15" x14ac:dyDescent="0.35">
      <c r="A268" s="20" t="str">
        <f>B264&amp;C264&amp;D268</f>
        <v>DISTRIBUCION VOLUMEN X CRITERIO (kg ó litros)Total AperitivosANDALUCIA</v>
      </c>
      <c r="B268">
        <v>0</v>
      </c>
      <c r="C268" s="20">
        <v>0</v>
      </c>
      <c r="D268" s="20" t="s">
        <v>87</v>
      </c>
      <c r="E268" s="24">
        <v>23.467337987892325</v>
      </c>
      <c r="F268" s="24">
        <v>20.74166866165524</v>
      </c>
      <c r="G268" s="24">
        <v>27.866721185814257</v>
      </c>
      <c r="H268" s="24">
        <v>22.345185092935598</v>
      </c>
      <c r="I268" s="24">
        <v>20.06739294021839</v>
      </c>
      <c r="J268" s="24">
        <v>20.839857763146938</v>
      </c>
      <c r="K268" s="24">
        <v>21.812709520584413</v>
      </c>
      <c r="L268" s="24">
        <v>19.357114029282702</v>
      </c>
      <c r="M268" s="24">
        <v>17.981194869960788</v>
      </c>
      <c r="N268" s="24"/>
      <c r="O268" s="24"/>
    </row>
    <row r="269" spans="1:15" x14ac:dyDescent="0.35">
      <c r="A269" s="20" t="str">
        <f>B264&amp;C264&amp;D269</f>
        <v>DISTRIBUCION VOLUMEN X CRITERIO (kg ó litros)Total AperitivosMDD AM</v>
      </c>
      <c r="B269">
        <v>0</v>
      </c>
      <c r="C269" s="20">
        <v>0</v>
      </c>
      <c r="D269" s="20" t="s">
        <v>88</v>
      </c>
      <c r="E269" s="24">
        <v>10.724840236066949</v>
      </c>
      <c r="F269" s="24">
        <v>12.398583354007101</v>
      </c>
      <c r="G269" s="24">
        <v>10.707974725132683</v>
      </c>
      <c r="H269" s="24">
        <v>8.642713252005116</v>
      </c>
      <c r="I269" s="24">
        <v>14.041169939411354</v>
      </c>
      <c r="J269" s="24">
        <v>10.089331244057375</v>
      </c>
      <c r="K269" s="24">
        <v>9.7299636607891529</v>
      </c>
      <c r="L269" s="24">
        <v>9.6061881925293306</v>
      </c>
      <c r="M269" s="24">
        <v>10.213595803370078</v>
      </c>
      <c r="N269" s="24"/>
      <c r="O269" s="24"/>
    </row>
    <row r="270" spans="1:15" x14ac:dyDescent="0.35">
      <c r="A270" s="20" t="str">
        <f>B264&amp;C264&amp;D270</f>
        <v>DISTRIBUCION VOLUMEN X CRITERIO (kg ó litros)Total AperitivosRTO CENTRO</v>
      </c>
      <c r="B270">
        <v>0</v>
      </c>
      <c r="C270" s="20">
        <v>0</v>
      </c>
      <c r="D270" s="20" t="s">
        <v>89</v>
      </c>
      <c r="E270" s="24">
        <v>17.072895234258787</v>
      </c>
      <c r="F270" s="24">
        <v>15.622613957598746</v>
      </c>
      <c r="G270" s="24">
        <v>14.510714885012399</v>
      </c>
      <c r="H270" s="24">
        <v>14.37500871592848</v>
      </c>
      <c r="I270" s="24">
        <v>14.859663763922828</v>
      </c>
      <c r="J270" s="24">
        <v>12.218930152392552</v>
      </c>
      <c r="K270" s="24">
        <v>12.93570879997749</v>
      </c>
      <c r="L270" s="24">
        <v>11.320870473533953</v>
      </c>
      <c r="M270" s="24">
        <v>11.793012300791945</v>
      </c>
      <c r="N270" s="24"/>
      <c r="O270" s="24"/>
    </row>
    <row r="271" spans="1:15" x14ac:dyDescent="0.35">
      <c r="A271" s="20" t="str">
        <f>B264&amp;C264&amp;D271</f>
        <v>DISTRIBUCION VOLUMEN X CRITERIO (kg ó litros)Total AperitivosNORTE-CENTRO</v>
      </c>
      <c r="B271">
        <v>0</v>
      </c>
      <c r="C271" s="20">
        <v>0</v>
      </c>
      <c r="D271" s="20" t="s">
        <v>90</v>
      </c>
      <c r="E271" s="24">
        <v>10.811431181265183</v>
      </c>
      <c r="F271" s="24">
        <v>10.130054886730171</v>
      </c>
      <c r="G271" s="24">
        <v>8.1179084739852172</v>
      </c>
      <c r="H271" s="24">
        <v>11.249126481312587</v>
      </c>
      <c r="I271" s="24">
        <v>10.307293211832377</v>
      </c>
      <c r="J271" s="24">
        <v>17.395605032008149</v>
      </c>
      <c r="K271" s="24">
        <v>12.658557030775627</v>
      </c>
      <c r="L271" s="24">
        <v>12.721396332162655</v>
      </c>
      <c r="M271" s="24">
        <v>9.1515728786870412</v>
      </c>
      <c r="N271" s="24"/>
      <c r="O271" s="24"/>
    </row>
    <row r="272" spans="1:15" x14ac:dyDescent="0.35">
      <c r="A272" s="20" t="str">
        <f>B264&amp;C264&amp;D272</f>
        <v>DISTRIBUCION VOLUMEN X CRITERIO (kg ó litros)Total AperitivosNOROESTE</v>
      </c>
      <c r="B272">
        <v>0</v>
      </c>
      <c r="C272" s="20">
        <v>0</v>
      </c>
      <c r="D272" s="20" t="s">
        <v>91</v>
      </c>
      <c r="E272" s="24">
        <v>7.5304483735240204</v>
      </c>
      <c r="F272" s="24">
        <v>7.0757237450260249</v>
      </c>
      <c r="G272" s="24">
        <v>7.3650051370738048</v>
      </c>
      <c r="H272" s="24">
        <v>6.8218084826781835</v>
      </c>
      <c r="I272" s="24">
        <v>8.8034250161094967</v>
      </c>
      <c r="J272" s="24">
        <v>7.5768492501001008</v>
      </c>
      <c r="K272" s="24">
        <v>8.9862151952635774</v>
      </c>
      <c r="L272" s="24">
        <v>8.1484749775826799</v>
      </c>
      <c r="M272" s="24">
        <v>13.350185044443204</v>
      </c>
      <c r="N272" s="24"/>
      <c r="O272" s="24"/>
    </row>
    <row r="273" spans="1:15" x14ac:dyDescent="0.35">
      <c r="A273" s="20" t="str">
        <f>B264&amp;C264&amp;D273</f>
        <v>DISTRIBUCION VOLUMEN X CRITERIO (kg ó litros)Total Aperitivos&lt;2MIL</v>
      </c>
      <c r="B273">
        <v>0</v>
      </c>
      <c r="C273" s="20">
        <v>0</v>
      </c>
      <c r="D273" s="20" t="s">
        <v>92</v>
      </c>
      <c r="E273" s="24">
        <v>9.1307425618568381</v>
      </c>
      <c r="F273" s="24">
        <v>7.2909297661930976</v>
      </c>
      <c r="G273" s="24">
        <v>5.6116490910238097</v>
      </c>
      <c r="H273" s="24">
        <v>7.6099882922477908</v>
      </c>
      <c r="I273" s="24">
        <v>7.746852358070071</v>
      </c>
      <c r="J273" s="24">
        <v>6.0544137963586548</v>
      </c>
      <c r="K273" s="24">
        <v>5.7554418111360208</v>
      </c>
      <c r="L273" s="24">
        <v>5.6458502942595947</v>
      </c>
      <c r="M273" s="24">
        <v>4.8450164577460448</v>
      </c>
      <c r="N273" s="24"/>
      <c r="O273" s="24"/>
    </row>
    <row r="274" spans="1:15" x14ac:dyDescent="0.35">
      <c r="A274" s="20" t="str">
        <f>B264&amp;C264&amp;D274</f>
        <v>DISTRIBUCION VOLUMEN X CRITERIO (kg ó litros)Total Aperitivos2-5MIL</v>
      </c>
      <c r="B274">
        <v>0</v>
      </c>
      <c r="C274" s="20">
        <v>0</v>
      </c>
      <c r="D274" s="20" t="s">
        <v>93</v>
      </c>
      <c r="E274" s="24">
        <v>6.5321809734036869</v>
      </c>
      <c r="F274" s="24">
        <v>4.8781067384124022</v>
      </c>
      <c r="G274" s="24">
        <v>4.102801388281577</v>
      </c>
      <c r="H274" s="24">
        <v>5.612945019868862</v>
      </c>
      <c r="I274" s="24">
        <v>4.8357243019104299</v>
      </c>
      <c r="J274" s="24">
        <v>5.4841003987632835</v>
      </c>
      <c r="K274" s="24">
        <v>6.9872367829724515</v>
      </c>
      <c r="L274" s="24">
        <v>6.812616367583507</v>
      </c>
      <c r="M274" s="24">
        <v>5.7921396758714199</v>
      </c>
      <c r="N274" s="24"/>
      <c r="O274" s="24"/>
    </row>
    <row r="275" spans="1:15" x14ac:dyDescent="0.35">
      <c r="A275" s="20" t="str">
        <f>B264&amp;C264&amp;D275</f>
        <v>DISTRIBUCION VOLUMEN X CRITERIO (kg ó litros)Total Aperitivos5-10MIL</v>
      </c>
      <c r="B275">
        <v>0</v>
      </c>
      <c r="C275" s="20">
        <v>0</v>
      </c>
      <c r="D275" s="20" t="s">
        <v>94</v>
      </c>
      <c r="E275" s="24">
        <v>5.6756675828697709</v>
      </c>
      <c r="F275" s="24">
        <v>5.176012142887183</v>
      </c>
      <c r="G275" s="24">
        <v>6.396488314447069</v>
      </c>
      <c r="H275" s="24">
        <v>7.042086253738761</v>
      </c>
      <c r="I275" s="24">
        <v>7.7223509325620974</v>
      </c>
      <c r="J275" s="24">
        <v>6.6675317241526271</v>
      </c>
      <c r="K275" s="24">
        <v>6.0316607926835664</v>
      </c>
      <c r="L275" s="24">
        <v>5.728877795611603</v>
      </c>
      <c r="M275" s="24">
        <v>7.7524827570469466</v>
      </c>
      <c r="N275" s="24"/>
      <c r="O275" s="24"/>
    </row>
    <row r="276" spans="1:15" x14ac:dyDescent="0.35">
      <c r="A276" s="20" t="str">
        <f>B264&amp;C264&amp;D276</f>
        <v>DISTRIBUCION VOLUMEN X CRITERIO (kg ó litros)Total Aperitivos10-30MIL</v>
      </c>
      <c r="B276">
        <v>0</v>
      </c>
      <c r="C276" s="20">
        <v>0</v>
      </c>
      <c r="D276" s="20" t="s">
        <v>95</v>
      </c>
      <c r="E276" s="24">
        <v>20.172279424055148</v>
      </c>
      <c r="F276" s="24">
        <v>21.539719032797219</v>
      </c>
      <c r="G276" s="24">
        <v>24.567392466374876</v>
      </c>
      <c r="H276" s="24">
        <v>23.385899833222336</v>
      </c>
      <c r="I276" s="24">
        <v>21.771468116351233</v>
      </c>
      <c r="J276" s="24">
        <v>27.395525246896714</v>
      </c>
      <c r="K276" s="24">
        <v>22.21405904544951</v>
      </c>
      <c r="L276" s="24">
        <v>23.603150177614189</v>
      </c>
      <c r="M276" s="24">
        <v>26.02814026521218</v>
      </c>
      <c r="N276" s="24"/>
      <c r="O276" s="24"/>
    </row>
    <row r="277" spans="1:15" x14ac:dyDescent="0.35">
      <c r="A277" s="20" t="str">
        <f>B264&amp;C264&amp;D277</f>
        <v>DISTRIBUCION VOLUMEN X CRITERIO (kg ó litros)Total Aperitivos30-100MIL</v>
      </c>
      <c r="B277">
        <v>0</v>
      </c>
      <c r="C277" s="20">
        <v>0</v>
      </c>
      <c r="D277" s="20" t="s">
        <v>96</v>
      </c>
      <c r="E277" s="24">
        <v>22.112551684383135</v>
      </c>
      <c r="F277" s="24">
        <v>23.665437779042392</v>
      </c>
      <c r="G277" s="24">
        <v>25.189782078546742</v>
      </c>
      <c r="H277" s="24">
        <v>20.684267550715756</v>
      </c>
      <c r="I277" s="24">
        <v>20.675178230574868</v>
      </c>
      <c r="J277" s="24">
        <v>18.140921813550314</v>
      </c>
      <c r="K277" s="24">
        <v>21.905903419624114</v>
      </c>
      <c r="L277" s="24">
        <v>22.319385576687775</v>
      </c>
      <c r="M277" s="24">
        <v>19.511652464916075</v>
      </c>
      <c r="N277" s="24"/>
      <c r="O277" s="24"/>
    </row>
    <row r="278" spans="1:15" x14ac:dyDescent="0.35">
      <c r="A278" s="20" t="str">
        <f>B264&amp;C264&amp;D278</f>
        <v>DISTRIBUCION VOLUMEN X CRITERIO (kg ó litros)Total Aperitivos100-200MIL</v>
      </c>
      <c r="B278">
        <v>0</v>
      </c>
      <c r="C278" s="20">
        <v>0</v>
      </c>
      <c r="D278" s="20" t="s">
        <v>97</v>
      </c>
      <c r="E278" s="24">
        <v>8.9559427468182022</v>
      </c>
      <c r="F278" s="24">
        <v>9.7171821959411275</v>
      </c>
      <c r="G278" s="24">
        <v>9.164315432761013</v>
      </c>
      <c r="H278" s="24">
        <v>7.6296130239354412</v>
      </c>
      <c r="I278" s="24">
        <v>8.5920965629024746</v>
      </c>
      <c r="J278" s="24">
        <v>9.3944928435798705</v>
      </c>
      <c r="K278" s="24">
        <v>6.5427511043989099</v>
      </c>
      <c r="L278" s="24">
        <v>6.7701621983102687</v>
      </c>
      <c r="M278" s="24">
        <v>5.9416463336743535</v>
      </c>
      <c r="N278" s="24"/>
      <c r="O278" s="24"/>
    </row>
    <row r="279" spans="1:15" x14ac:dyDescent="0.35">
      <c r="A279" s="20" t="str">
        <f>B264&amp;C264&amp;D279</f>
        <v>DISTRIBUCION VOLUMEN X CRITERIO (kg ó litros)Total Aperitivos200-500MIL</v>
      </c>
      <c r="B279">
        <v>0</v>
      </c>
      <c r="C279" s="20">
        <v>0</v>
      </c>
      <c r="D279" s="20" t="s">
        <v>98</v>
      </c>
      <c r="E279" s="24">
        <v>11.628661210370884</v>
      </c>
      <c r="F279" s="24">
        <v>12.186052235982462</v>
      </c>
      <c r="G279" s="24">
        <v>11.205118224681652</v>
      </c>
      <c r="H279" s="24">
        <v>13.587799486491972</v>
      </c>
      <c r="I279" s="24">
        <v>13.073566486613601</v>
      </c>
      <c r="J279" s="24">
        <v>12.52818351054248</v>
      </c>
      <c r="K279" s="24">
        <v>16.032618333135545</v>
      </c>
      <c r="L279" s="24">
        <v>15.499994433261502</v>
      </c>
      <c r="M279" s="24">
        <v>15.172075243429479</v>
      </c>
      <c r="N279" s="24"/>
      <c r="O279" s="24"/>
    </row>
    <row r="280" spans="1:15" x14ac:dyDescent="0.35">
      <c r="A280" s="20" t="str">
        <f>B264&amp;C264&amp;D280</f>
        <v>DISTRIBUCION VOLUMEN X CRITERIO (kg ó litros)Total Aperitivos&gt;500MIL</v>
      </c>
      <c r="B280">
        <v>0</v>
      </c>
      <c r="C280" s="20">
        <v>0</v>
      </c>
      <c r="D280" s="20" t="s">
        <v>99</v>
      </c>
      <c r="E280" s="24">
        <v>15.791975059043267</v>
      </c>
      <c r="F280" s="24">
        <v>15.54656288911748</v>
      </c>
      <c r="G280" s="24">
        <v>13.762458158240969</v>
      </c>
      <c r="H280" s="24">
        <v>14.447408722259086</v>
      </c>
      <c r="I280" s="24">
        <v>15.58275921276724</v>
      </c>
      <c r="J280" s="24">
        <v>14.334827507696332</v>
      </c>
      <c r="K280" s="24">
        <v>14.530334731737796</v>
      </c>
      <c r="L280" s="24">
        <v>13.619973191114241</v>
      </c>
      <c r="M280" s="24">
        <v>14.956843641764136</v>
      </c>
      <c r="N280" s="24"/>
      <c r="O280" s="24"/>
    </row>
    <row r="281" spans="1:15" x14ac:dyDescent="0.35">
      <c r="A281" s="20" t="str">
        <f>B264&amp;C264&amp;D281</f>
        <v>DISTRIBUCION VOLUMEN X CRITERIO (kg ó litros)Total AperitivosDE 15 A 19 AÑOS</v>
      </c>
      <c r="B281">
        <v>0</v>
      </c>
      <c r="C281" s="20">
        <v>0</v>
      </c>
      <c r="D281" s="20" t="s">
        <v>100</v>
      </c>
      <c r="E281" s="24">
        <v>6.2533327633511773</v>
      </c>
      <c r="F281" s="24">
        <v>6.4322863267499519</v>
      </c>
      <c r="G281" s="24">
        <v>6.1047908675049145</v>
      </c>
      <c r="H281" s="24">
        <v>4.698910576164546</v>
      </c>
      <c r="I281" s="24">
        <v>5.9863314033791521</v>
      </c>
      <c r="J281" s="24">
        <v>5.9779826357621761</v>
      </c>
      <c r="K281" s="24">
        <v>4.8439916319803453</v>
      </c>
      <c r="L281" s="24">
        <v>7.3653104756239971</v>
      </c>
      <c r="M281" s="24">
        <v>5.373895096507848</v>
      </c>
      <c r="N281" s="24"/>
      <c r="O281" s="24"/>
    </row>
    <row r="282" spans="1:15" x14ac:dyDescent="0.35">
      <c r="A282" s="20" t="str">
        <f>B264&amp;C264&amp;D282</f>
        <v>DISTRIBUCION VOLUMEN X CRITERIO (kg ó litros)Total AperitivosDE 20 A 24 AÑOS</v>
      </c>
      <c r="B282">
        <v>0</v>
      </c>
      <c r="C282" s="20">
        <v>0</v>
      </c>
      <c r="D282" s="20" t="s">
        <v>101</v>
      </c>
      <c r="E282" s="24">
        <v>6.1768373258468969</v>
      </c>
      <c r="F282" s="24">
        <v>7.7055697213143706</v>
      </c>
      <c r="G282" s="24">
        <v>5.4811747515849465</v>
      </c>
      <c r="H282" s="24">
        <v>6.7216639663335593</v>
      </c>
      <c r="I282" s="24">
        <v>3.9870377045555321</v>
      </c>
      <c r="J282" s="24">
        <v>3.1059052720058418</v>
      </c>
      <c r="K282" s="24">
        <v>4.2190920186079746</v>
      </c>
      <c r="L282" s="24">
        <v>3.6282654166272463</v>
      </c>
      <c r="M282" s="24">
        <v>3.0237541778686916</v>
      </c>
      <c r="N282" s="24"/>
      <c r="O282" s="24"/>
    </row>
    <row r="283" spans="1:15" x14ac:dyDescent="0.35">
      <c r="A283" s="20" t="str">
        <f>B264&amp;C264&amp;D283</f>
        <v>DISTRIBUCION VOLUMEN X CRITERIO (kg ó litros)Total AperitivosDE 25 A 34 AÑOS</v>
      </c>
      <c r="B283">
        <v>0</v>
      </c>
      <c r="C283" s="20">
        <v>0</v>
      </c>
      <c r="D283" s="20" t="s">
        <v>102</v>
      </c>
      <c r="E283" s="24">
        <v>11.02415800252556</v>
      </c>
      <c r="F283" s="24">
        <v>8.3284545303996182</v>
      </c>
      <c r="G283" s="24">
        <v>9.0605732137966388</v>
      </c>
      <c r="H283" s="24">
        <v>8.1207701742256528</v>
      </c>
      <c r="I283" s="24">
        <v>9.5184941439661834</v>
      </c>
      <c r="J283" s="24">
        <v>14.537387286687565</v>
      </c>
      <c r="K283" s="24">
        <v>11.491028429685771</v>
      </c>
      <c r="L283" s="24">
        <v>8.986090836112016</v>
      </c>
      <c r="M283" s="24">
        <v>10.547482833752902</v>
      </c>
      <c r="N283" s="24"/>
      <c r="O283" s="24"/>
    </row>
    <row r="284" spans="1:15" x14ac:dyDescent="0.35">
      <c r="A284" s="20" t="str">
        <f>B264&amp;C264&amp;D284</f>
        <v>DISTRIBUCION VOLUMEN X CRITERIO (kg ó litros)Total AperitivosDE 35 A 49 AÑOS</v>
      </c>
      <c r="B284">
        <v>0</v>
      </c>
      <c r="C284" s="20">
        <v>0</v>
      </c>
      <c r="D284" s="20" t="s">
        <v>103</v>
      </c>
      <c r="E284" s="24">
        <v>26.028846619709739</v>
      </c>
      <c r="F284" s="24">
        <v>28.129446013419656</v>
      </c>
      <c r="G284" s="24">
        <v>27.358313773606792</v>
      </c>
      <c r="H284" s="24">
        <v>26.863218469191054</v>
      </c>
      <c r="I284" s="24">
        <v>28.787430252135117</v>
      </c>
      <c r="J284" s="24">
        <v>26.812777383709651</v>
      </c>
      <c r="K284" s="24">
        <v>30.586963102875441</v>
      </c>
      <c r="L284" s="24">
        <v>27.945031699890322</v>
      </c>
      <c r="M284" s="24">
        <v>24.792477873522074</v>
      </c>
      <c r="N284" s="24"/>
      <c r="O284" s="24"/>
    </row>
    <row r="285" spans="1:15" x14ac:dyDescent="0.35">
      <c r="A285" s="20" t="str">
        <f>B264&amp;C264&amp;D285</f>
        <v>DISTRIBUCION VOLUMEN X CRITERIO (kg ó litros)Total AperitivosDE 50 A 59 AÑOS</v>
      </c>
      <c r="B285">
        <v>0</v>
      </c>
      <c r="C285" s="20">
        <v>0</v>
      </c>
      <c r="D285" s="20" t="s">
        <v>104</v>
      </c>
      <c r="E285" s="24">
        <v>21.310254990927504</v>
      </c>
      <c r="F285" s="24">
        <v>24.849227840328499</v>
      </c>
      <c r="G285" s="24">
        <v>26.306838970539186</v>
      </c>
      <c r="H285" s="24">
        <v>22.044506347153579</v>
      </c>
      <c r="I285" s="24">
        <v>22.472843321051787</v>
      </c>
      <c r="J285" s="24">
        <v>21.345086420918761</v>
      </c>
      <c r="K285" s="24">
        <v>20.09831114548745</v>
      </c>
      <c r="L285" s="24">
        <v>20.419124982093916</v>
      </c>
      <c r="M285" s="24">
        <v>24.288768128907083</v>
      </c>
      <c r="N285" s="24"/>
      <c r="O285" s="24"/>
    </row>
    <row r="286" spans="1:15" x14ac:dyDescent="0.35">
      <c r="A286" s="20" t="str">
        <f>B264&amp;C264&amp;D286</f>
        <v>DISTRIBUCION VOLUMEN X CRITERIO (kg ó litros)Total AperitivosDE 60 A 75 AÑOS</v>
      </c>
      <c r="B286">
        <v>0</v>
      </c>
      <c r="C286" s="20">
        <v>0</v>
      </c>
      <c r="D286" s="20" t="s">
        <v>105</v>
      </c>
      <c r="E286" s="24">
        <v>29.206572099230844</v>
      </c>
      <c r="F286" s="24">
        <v>24.555020111075812</v>
      </c>
      <c r="G286" s="24">
        <v>25.688313347990483</v>
      </c>
      <c r="H286" s="24">
        <v>31.550936437328726</v>
      </c>
      <c r="I286" s="24">
        <v>29.247855746835128</v>
      </c>
      <c r="J286" s="24">
        <v>28.220861927564396</v>
      </c>
      <c r="K286" s="24">
        <v>28.760620709078498</v>
      </c>
      <c r="L286" s="24">
        <v>31.656186422773629</v>
      </c>
      <c r="M286" s="24">
        <v>31.973622331035628</v>
      </c>
      <c r="N286" s="24"/>
      <c r="O286" s="24"/>
    </row>
    <row r="287" spans="1:15" x14ac:dyDescent="0.35">
      <c r="A287" s="20" t="str">
        <f>B264&amp;C264&amp;D287</f>
        <v>DISTRIBUCION VOLUMEN X CRITERIO (kg ó litros)Total AperitivosALTA Y MEDIA ALTA</v>
      </c>
      <c r="B287">
        <v>0</v>
      </c>
      <c r="C287" s="20">
        <v>0</v>
      </c>
      <c r="D287" s="20" t="s">
        <v>106</v>
      </c>
      <c r="E287" s="24">
        <v>16.033011358044096</v>
      </c>
      <c r="F287" s="24">
        <v>16.852556553243769</v>
      </c>
      <c r="G287" s="24">
        <v>13.069889758277576</v>
      </c>
      <c r="H287" s="24">
        <v>17.856890147697452</v>
      </c>
      <c r="I287" s="24">
        <v>16.27403358577569</v>
      </c>
      <c r="J287" s="24">
        <v>18.019781859168436</v>
      </c>
      <c r="K287" s="24">
        <v>16.445992591524693</v>
      </c>
      <c r="L287" s="24">
        <v>18.237587681831442</v>
      </c>
      <c r="M287" s="24">
        <v>19.976858741503563</v>
      </c>
      <c r="N287" s="24"/>
      <c r="O287" s="24"/>
    </row>
    <row r="288" spans="1:15" x14ac:dyDescent="0.35">
      <c r="A288" s="20" t="str">
        <f>B264&amp;C264&amp;D288</f>
        <v>DISTRIBUCION VOLUMEN X CRITERIO (kg ó litros)Total AperitivosMEDIA</v>
      </c>
      <c r="B288">
        <v>0</v>
      </c>
      <c r="C288" s="20">
        <v>0</v>
      </c>
      <c r="D288" s="20" t="s">
        <v>107</v>
      </c>
      <c r="E288" s="24">
        <v>34.236236824603253</v>
      </c>
      <c r="F288" s="24">
        <v>38.081306096936615</v>
      </c>
      <c r="G288" s="24">
        <v>35.654940105350306</v>
      </c>
      <c r="H288" s="24">
        <v>37.703158344215375</v>
      </c>
      <c r="I288" s="24">
        <v>38.905744889411203</v>
      </c>
      <c r="J288" s="24">
        <v>35.079602032314313</v>
      </c>
      <c r="K288" s="24">
        <v>38.995489790648023</v>
      </c>
      <c r="L288" s="24">
        <v>36.11705315310202</v>
      </c>
      <c r="M288" s="24">
        <v>32.227614759379478</v>
      </c>
      <c r="N288" s="24"/>
      <c r="O288" s="24"/>
    </row>
    <row r="289" spans="1:15" x14ac:dyDescent="0.35">
      <c r="A289" s="20" t="str">
        <f>B264&amp;C264&amp;D289</f>
        <v>DISTRIBUCION VOLUMEN X CRITERIO (kg ó litros)Total AperitivosMEDIA BAJA</v>
      </c>
      <c r="B289">
        <v>0</v>
      </c>
      <c r="C289" s="20">
        <v>0</v>
      </c>
      <c r="D289" s="20" t="s">
        <v>108</v>
      </c>
      <c r="E289" s="24">
        <v>25.060036256570541</v>
      </c>
      <c r="F289" s="24">
        <v>23.353153987633167</v>
      </c>
      <c r="G289" s="24">
        <v>22.073945059475715</v>
      </c>
      <c r="H289" s="24">
        <v>25.694922980601643</v>
      </c>
      <c r="I289" s="24">
        <v>24.02641583822124</v>
      </c>
      <c r="J289" s="24">
        <v>20.653243096282857</v>
      </c>
      <c r="K289" s="24">
        <v>21.810032033019287</v>
      </c>
      <c r="L289" s="24">
        <v>25.422386454317213</v>
      </c>
      <c r="M289" s="24">
        <v>28.830086856825986</v>
      </c>
      <c r="N289" s="24"/>
      <c r="O289" s="24"/>
    </row>
    <row r="290" spans="1:15" x14ac:dyDescent="0.35">
      <c r="A290" s="20" t="str">
        <f>B264&amp;C264&amp;D290</f>
        <v>DISTRIBUCION VOLUMEN X CRITERIO (kg ó litros)Total AperitivosBAJA</v>
      </c>
      <c r="B290">
        <v>0</v>
      </c>
      <c r="C290" s="20">
        <v>0</v>
      </c>
      <c r="D290" s="20" t="s">
        <v>109</v>
      </c>
      <c r="E290" s="24">
        <v>24.670718753883513</v>
      </c>
      <c r="F290" s="24">
        <v>21.712988906762696</v>
      </c>
      <c r="G290" s="24">
        <v>29.201232361441569</v>
      </c>
      <c r="H290" s="24">
        <v>18.745032839202239</v>
      </c>
      <c r="I290" s="24">
        <v>20.793805097489845</v>
      </c>
      <c r="J290" s="24">
        <v>26.247372424284215</v>
      </c>
      <c r="K290" s="24">
        <v>22.748490439377601</v>
      </c>
      <c r="L290" s="24">
        <v>20.222981022808341</v>
      </c>
      <c r="M290" s="24">
        <v>18.965435436631065</v>
      </c>
      <c r="N290" s="24"/>
      <c r="O290" s="24"/>
    </row>
    <row r="291" spans="1:15" x14ac:dyDescent="0.35">
      <c r="A291" s="20" t="str">
        <f>B264&amp;C264&amp;D291</f>
        <v>DISTRIBUCION VOLUMEN X CRITERIO (kg ó litros)Total AperitivosHOMBRE</v>
      </c>
      <c r="B291">
        <v>0</v>
      </c>
      <c r="C291" s="20">
        <v>0</v>
      </c>
      <c r="D291" s="20" t="s">
        <v>110</v>
      </c>
      <c r="E291" s="24">
        <v>36.394933404014999</v>
      </c>
      <c r="F291" s="24">
        <v>39.433275676741744</v>
      </c>
      <c r="G291" s="24">
        <v>34.743794895247085</v>
      </c>
      <c r="H291" s="24">
        <v>38.637225404431263</v>
      </c>
      <c r="I291" s="24">
        <v>40.368432835672266</v>
      </c>
      <c r="J291" s="24">
        <v>37.452282064841732</v>
      </c>
      <c r="K291" s="24">
        <v>35.123037041655444</v>
      </c>
      <c r="L291" s="24">
        <v>40.328444575371719</v>
      </c>
      <c r="M291" s="24">
        <v>45.695918687816672</v>
      </c>
      <c r="N291" s="24"/>
      <c r="O291" s="24"/>
    </row>
    <row r="292" spans="1:15" x14ac:dyDescent="0.35">
      <c r="A292" s="20" t="str">
        <f>B264&amp;C264&amp;D292</f>
        <v>DISTRIBUCION VOLUMEN X CRITERIO (kg ó litros)Total AperitivosMUJER</v>
      </c>
      <c r="B292">
        <v>0</v>
      </c>
      <c r="C292" s="20">
        <v>0</v>
      </c>
      <c r="D292" s="20" t="s">
        <v>111</v>
      </c>
      <c r="E292" s="24">
        <v>63.605066593636828</v>
      </c>
      <c r="F292" s="24">
        <v>60.566727850989764</v>
      </c>
      <c r="G292" s="24">
        <v>65.256208807189878</v>
      </c>
      <c r="H292" s="24">
        <v>61.362779382130185</v>
      </c>
      <c r="I292" s="24">
        <v>59.631562646670424</v>
      </c>
      <c r="J292" s="24">
        <v>62.547714350520145</v>
      </c>
      <c r="K292" s="24">
        <v>64.876970387154842</v>
      </c>
      <c r="L292" s="24">
        <v>59.671563260867664</v>
      </c>
      <c r="M292" s="24">
        <v>54.304078614490315</v>
      </c>
      <c r="N292" s="24"/>
      <c r="O292" s="24"/>
    </row>
    <row r="293" spans="1:15" x14ac:dyDescent="0.35">
      <c r="A293" s="20" t="str">
        <f>B264&amp;C293&amp;D293</f>
        <v>DISTRIBUCION VOLUMEN X CRITERIO (kg ó litros)Patatas Fritas + Otros Aperitivos SaladosT.ESPAÑA</v>
      </c>
      <c r="B293">
        <v>0</v>
      </c>
      <c r="C293" s="20" t="s">
        <v>49</v>
      </c>
      <c r="D293" s="20" t="s">
        <v>82</v>
      </c>
      <c r="E293" s="24">
        <v>100</v>
      </c>
      <c r="F293" s="24">
        <v>100</v>
      </c>
      <c r="G293" s="24">
        <v>100</v>
      </c>
      <c r="H293" s="24">
        <v>100</v>
      </c>
      <c r="I293" s="24">
        <v>100</v>
      </c>
      <c r="J293" s="24">
        <v>100</v>
      </c>
      <c r="K293" s="24">
        <v>100</v>
      </c>
      <c r="L293" s="24">
        <v>100</v>
      </c>
      <c r="M293" s="24">
        <v>100</v>
      </c>
      <c r="N293" s="24"/>
      <c r="O293" s="24"/>
    </row>
    <row r="294" spans="1:15" x14ac:dyDescent="0.35">
      <c r="A294" s="20" t="str">
        <f>B264&amp;C293&amp;D294</f>
        <v>DISTRIBUCION VOLUMEN X CRITERIO (kg ó litros)Patatas Fritas + Otros Aperitivos SaladosBCN AM</v>
      </c>
      <c r="B294">
        <v>0</v>
      </c>
      <c r="C294" s="20">
        <v>0</v>
      </c>
      <c r="D294" s="20" t="s">
        <v>84</v>
      </c>
      <c r="E294" s="24">
        <v>6.3448823313097842</v>
      </c>
      <c r="F294" s="24">
        <v>5.9908187752127393</v>
      </c>
      <c r="G294" s="24">
        <v>6.0594469437410341</v>
      </c>
      <c r="H294" s="24">
        <v>8.4346951546431903</v>
      </c>
      <c r="I294" s="24">
        <v>7.8844690454318194</v>
      </c>
      <c r="J294" s="24">
        <v>9.2228366477096735</v>
      </c>
      <c r="K294" s="24">
        <v>9.0349446441993919</v>
      </c>
      <c r="L294" s="24">
        <v>7.2136516866525211</v>
      </c>
      <c r="M294" s="24">
        <v>5.3736923719209573</v>
      </c>
      <c r="N294" s="24"/>
      <c r="O294" s="24"/>
    </row>
    <row r="295" spans="1:15" x14ac:dyDescent="0.35">
      <c r="A295" s="20" t="str">
        <f>B264&amp;C293&amp;D295</f>
        <v>DISTRIBUCION VOLUMEN X CRITERIO (kg ó litros)Patatas Fritas + Otros Aperitivos SaladosREST.CAT ARAGON</v>
      </c>
      <c r="B295">
        <v>0</v>
      </c>
      <c r="C295" s="20">
        <v>0</v>
      </c>
      <c r="D295" s="20" t="s">
        <v>85</v>
      </c>
      <c r="E295" s="24">
        <v>9.3820718285258629</v>
      </c>
      <c r="F295" s="24">
        <v>10.124169589712835</v>
      </c>
      <c r="G295" s="24">
        <v>9.0537510397330809</v>
      </c>
      <c r="H295" s="24">
        <v>10.669526029062695</v>
      </c>
      <c r="I295" s="24">
        <v>8.4988292827138956</v>
      </c>
      <c r="J295" s="24">
        <v>10.8342184863596</v>
      </c>
      <c r="K295" s="24">
        <v>8.288206134241717</v>
      </c>
      <c r="L295" s="24">
        <v>11.885016958211375</v>
      </c>
      <c r="M295" s="24">
        <v>13.191822465277328</v>
      </c>
      <c r="N295" s="24"/>
      <c r="O295" s="24"/>
    </row>
    <row r="296" spans="1:15" x14ac:dyDescent="0.35">
      <c r="A296" s="20" t="str">
        <f>B264&amp;C293&amp;D296</f>
        <v>DISTRIBUCION VOLUMEN X CRITERIO (kg ó litros)Patatas Fritas + Otros Aperitivos SaladosLEVANTE</v>
      </c>
      <c r="B296">
        <v>0</v>
      </c>
      <c r="C296" s="20">
        <v>0</v>
      </c>
      <c r="D296" s="20" t="s">
        <v>86</v>
      </c>
      <c r="E296" s="24">
        <v>14.020856267014569</v>
      </c>
      <c r="F296" s="24">
        <v>18.813440192698199</v>
      </c>
      <c r="G296" s="24">
        <v>19.511781470930281</v>
      </c>
      <c r="H296" s="24">
        <v>19.812132323259757</v>
      </c>
      <c r="I296" s="24">
        <v>12.340295108641287</v>
      </c>
      <c r="J296" s="24">
        <v>14.849665450524196</v>
      </c>
      <c r="K296" s="24">
        <v>17.204884539529207</v>
      </c>
      <c r="L296" s="24">
        <v>18.335965663750702</v>
      </c>
      <c r="M296" s="24">
        <v>16.203932394581017</v>
      </c>
      <c r="N296" s="24"/>
      <c r="O296" s="24"/>
    </row>
    <row r="297" spans="1:15" x14ac:dyDescent="0.35">
      <c r="A297" s="20" t="str">
        <f>B264&amp;C293&amp;D297</f>
        <v>DISTRIBUCION VOLUMEN X CRITERIO (kg ó litros)Patatas Fritas + Otros Aperitivos SaladosANDALUCIA</v>
      </c>
      <c r="B297">
        <v>0</v>
      </c>
      <c r="C297" s="20">
        <v>0</v>
      </c>
      <c r="D297" s="20" t="s">
        <v>87</v>
      </c>
      <c r="E297" s="24">
        <v>23.596196492195006</v>
      </c>
      <c r="F297" s="24">
        <v>21.214845360744896</v>
      </c>
      <c r="G297" s="24">
        <v>25.196988242703405</v>
      </c>
      <c r="H297" s="24">
        <v>24.452564378702952</v>
      </c>
      <c r="I297" s="24">
        <v>22.106166126723462</v>
      </c>
      <c r="J297" s="24">
        <v>22.410505280261244</v>
      </c>
      <c r="K297" s="24">
        <v>23.229145289443107</v>
      </c>
      <c r="L297" s="24">
        <v>20.925012630249725</v>
      </c>
      <c r="M297" s="24">
        <v>18.083457676187226</v>
      </c>
      <c r="N297" s="24"/>
      <c r="O297" s="24"/>
    </row>
    <row r="298" spans="1:15" x14ac:dyDescent="0.35">
      <c r="A298" s="20" t="str">
        <f>B264&amp;C293&amp;D298</f>
        <v>DISTRIBUCION VOLUMEN X CRITERIO (kg ó litros)Patatas Fritas + Otros Aperitivos SaladosMDD AM</v>
      </c>
      <c r="B298">
        <v>0</v>
      </c>
      <c r="C298" s="20">
        <v>0</v>
      </c>
      <c r="D298" s="20" t="s">
        <v>88</v>
      </c>
      <c r="E298" s="24">
        <v>10.868585846062469</v>
      </c>
      <c r="F298" s="24">
        <v>12.633784238015613</v>
      </c>
      <c r="G298" s="24">
        <v>12.016933732896199</v>
      </c>
      <c r="H298" s="24">
        <v>8.8824808284758792</v>
      </c>
      <c r="I298" s="24">
        <v>13.990929687354923</v>
      </c>
      <c r="J298" s="24">
        <v>10.685007171895743</v>
      </c>
      <c r="K298" s="24">
        <v>11.167677160070182</v>
      </c>
      <c r="L298" s="24">
        <v>10.144380703937649</v>
      </c>
      <c r="M298" s="24">
        <v>9.9514386236426322</v>
      </c>
      <c r="N298" s="24"/>
      <c r="O298" s="24"/>
    </row>
    <row r="299" spans="1:15" x14ac:dyDescent="0.35">
      <c r="A299" s="20" t="str">
        <f>B264&amp;C293&amp;D299</f>
        <v>DISTRIBUCION VOLUMEN X CRITERIO (kg ó litros)Patatas Fritas + Otros Aperitivos SaladosRTO CENTRO</v>
      </c>
      <c r="B299">
        <v>0</v>
      </c>
      <c r="C299" s="20">
        <v>0</v>
      </c>
      <c r="D299" s="20" t="s">
        <v>89</v>
      </c>
      <c r="E299" s="24">
        <v>16.560648248197477</v>
      </c>
      <c r="F299" s="24">
        <v>14.653340761772832</v>
      </c>
      <c r="G299" s="24">
        <v>13.298869144525346</v>
      </c>
      <c r="H299" s="24">
        <v>13.790159263648661</v>
      </c>
      <c r="I299" s="24">
        <v>15.616653421978159</v>
      </c>
      <c r="J299" s="24">
        <v>11.727288244959116</v>
      </c>
      <c r="K299" s="24">
        <v>11.606094824497138</v>
      </c>
      <c r="L299" s="24">
        <v>13.383670731593625</v>
      </c>
      <c r="M299" s="24">
        <v>12.346482408009527</v>
      </c>
      <c r="N299" s="24"/>
      <c r="O299" s="24"/>
    </row>
    <row r="300" spans="1:15" x14ac:dyDescent="0.35">
      <c r="A300" s="20" t="str">
        <f>B264&amp;C293&amp;D300</f>
        <v>DISTRIBUCION VOLUMEN X CRITERIO (kg ó litros)Patatas Fritas + Otros Aperitivos SaladosNORTE-CENTRO</v>
      </c>
      <c r="B300">
        <v>0</v>
      </c>
      <c r="C300" s="20">
        <v>0</v>
      </c>
      <c r="D300" s="20" t="s">
        <v>90</v>
      </c>
      <c r="E300" s="24">
        <v>12.06364810522162</v>
      </c>
      <c r="F300" s="24">
        <v>9.3538986791200589</v>
      </c>
      <c r="G300" s="24">
        <v>6.2386301480179656</v>
      </c>
      <c r="H300" s="24">
        <v>8.5057853494990123</v>
      </c>
      <c r="I300" s="24">
        <v>10.682502502476666</v>
      </c>
      <c r="J300" s="24">
        <v>12.172758876775017</v>
      </c>
      <c r="K300" s="24">
        <v>9.9342989030154225</v>
      </c>
      <c r="L300" s="24">
        <v>9.7865379825021144</v>
      </c>
      <c r="M300" s="24">
        <v>9.3226082919749551</v>
      </c>
      <c r="N300" s="24"/>
      <c r="O300" s="24"/>
    </row>
    <row r="301" spans="1:15" x14ac:dyDescent="0.35">
      <c r="A301" s="20" t="str">
        <f>B264&amp;C293&amp;D301</f>
        <v>DISTRIBUCION VOLUMEN X CRITERIO (kg ó litros)Patatas Fritas + Otros Aperitivos SaladosNOROESTE</v>
      </c>
      <c r="B301">
        <v>0</v>
      </c>
      <c r="C301" s="20">
        <v>0</v>
      </c>
      <c r="D301" s="20" t="s">
        <v>91</v>
      </c>
      <c r="E301" s="24">
        <v>7.1631047142194131</v>
      </c>
      <c r="F301" s="24">
        <v>7.2157088691067033</v>
      </c>
      <c r="G301" s="24">
        <v>8.6236094404752919</v>
      </c>
      <c r="H301" s="24">
        <v>5.4526650959003007</v>
      </c>
      <c r="I301" s="24">
        <v>8.8801519908211528</v>
      </c>
      <c r="J301" s="24">
        <v>8.0977116864587604</v>
      </c>
      <c r="K301" s="24">
        <v>9.5347551769475096</v>
      </c>
      <c r="L301" s="24">
        <v>8.3257733125533662</v>
      </c>
      <c r="M301" s="24">
        <v>15.526562088630696</v>
      </c>
      <c r="N301" s="24"/>
      <c r="O301" s="24"/>
    </row>
    <row r="302" spans="1:15" x14ac:dyDescent="0.35">
      <c r="A302" s="20" t="str">
        <f>B264&amp;C293&amp;D302</f>
        <v>DISTRIBUCION VOLUMEN X CRITERIO (kg ó litros)Patatas Fritas + Otros Aperitivos Salados&lt;2MIL</v>
      </c>
      <c r="B302">
        <v>0</v>
      </c>
      <c r="C302" s="20">
        <v>0</v>
      </c>
      <c r="D302" s="20" t="s">
        <v>92</v>
      </c>
      <c r="E302" s="24">
        <v>11.112723876793225</v>
      </c>
      <c r="F302" s="24">
        <v>8.1580941198424135</v>
      </c>
      <c r="G302" s="24">
        <v>6.5941287841796665</v>
      </c>
      <c r="H302" s="24">
        <v>7.7082503405220839</v>
      </c>
      <c r="I302" s="24">
        <v>9.823206030538957</v>
      </c>
      <c r="J302" s="24">
        <v>6.7608241396841127</v>
      </c>
      <c r="K302" s="24">
        <v>6.5069598792879528</v>
      </c>
      <c r="L302" s="24">
        <v>5.4255503314147795</v>
      </c>
      <c r="M302" s="24">
        <v>4.9150216658214996</v>
      </c>
      <c r="N302" s="24"/>
      <c r="O302" s="24"/>
    </row>
    <row r="303" spans="1:15" x14ac:dyDescent="0.35">
      <c r="A303" s="20" t="str">
        <f>B264&amp;C293&amp;D303</f>
        <v>DISTRIBUCION VOLUMEN X CRITERIO (kg ó litros)Patatas Fritas + Otros Aperitivos Salados2-5MIL</v>
      </c>
      <c r="B303">
        <v>0</v>
      </c>
      <c r="C303" s="20">
        <v>0</v>
      </c>
      <c r="D303" s="20" t="s">
        <v>93</v>
      </c>
      <c r="E303" s="24">
        <v>5.705159609193478</v>
      </c>
      <c r="F303" s="24">
        <v>5.3084205367454835</v>
      </c>
      <c r="G303" s="24">
        <v>5.1586208769584223</v>
      </c>
      <c r="H303" s="24">
        <v>5.9142579343011148</v>
      </c>
      <c r="I303" s="24">
        <v>5.3702884766313543</v>
      </c>
      <c r="J303" s="24">
        <v>6.8788483826824969</v>
      </c>
      <c r="K303" s="24">
        <v>8.1020164309162297</v>
      </c>
      <c r="L303" s="24">
        <v>7.5664119103501921</v>
      </c>
      <c r="M303" s="24">
        <v>4.6726223408500456</v>
      </c>
      <c r="N303" s="24"/>
      <c r="O303" s="24"/>
    </row>
    <row r="304" spans="1:15" x14ac:dyDescent="0.35">
      <c r="A304" s="20" t="str">
        <f>B264&amp;C293&amp;D304</f>
        <v>DISTRIBUCION VOLUMEN X CRITERIO (kg ó litros)Patatas Fritas + Otros Aperitivos Salados5-10MIL</v>
      </c>
      <c r="B304">
        <v>0</v>
      </c>
      <c r="C304" s="20">
        <v>0</v>
      </c>
      <c r="D304" s="20" t="s">
        <v>94</v>
      </c>
      <c r="E304" s="24">
        <v>5.0055192673176006</v>
      </c>
      <c r="F304" s="24">
        <v>5.232163157478551</v>
      </c>
      <c r="G304" s="24">
        <v>6.2316215802555499</v>
      </c>
      <c r="H304" s="24">
        <v>7.0831823068195048</v>
      </c>
      <c r="I304" s="24">
        <v>8.4683310894196779</v>
      </c>
      <c r="J304" s="24">
        <v>7.2525069985760737</v>
      </c>
      <c r="K304" s="24">
        <v>6.3716339706734058</v>
      </c>
      <c r="L304" s="24">
        <v>6.020647371409197</v>
      </c>
      <c r="M304" s="24">
        <v>9.0698505807176986</v>
      </c>
      <c r="N304" s="24"/>
      <c r="O304" s="24"/>
    </row>
    <row r="305" spans="1:15" x14ac:dyDescent="0.35">
      <c r="A305" s="20" t="str">
        <f>B264&amp;C293&amp;D305</f>
        <v>DISTRIBUCION VOLUMEN X CRITERIO (kg ó litros)Patatas Fritas + Otros Aperitivos Salados10-30MIL</v>
      </c>
      <c r="B305">
        <v>0</v>
      </c>
      <c r="C305" s="20">
        <v>0</v>
      </c>
      <c r="D305" s="20" t="s">
        <v>95</v>
      </c>
      <c r="E305" s="24">
        <v>20.317405794217645</v>
      </c>
      <c r="F305" s="24">
        <v>19.535822010191531</v>
      </c>
      <c r="G305" s="24">
        <v>21.729407093684209</v>
      </c>
      <c r="H305" s="24">
        <v>23.371842194697926</v>
      </c>
      <c r="I305" s="24">
        <v>20.305575752523325</v>
      </c>
      <c r="J305" s="24">
        <v>21.609053040232737</v>
      </c>
      <c r="K305" s="24">
        <v>20.242854238324494</v>
      </c>
      <c r="L305" s="24">
        <v>27.739242913127171</v>
      </c>
      <c r="M305" s="24">
        <v>31.079688259889643</v>
      </c>
      <c r="N305" s="24"/>
      <c r="O305" s="24"/>
    </row>
    <row r="306" spans="1:15" x14ac:dyDescent="0.35">
      <c r="A306" s="20" t="str">
        <f>B264&amp;C293&amp;D306</f>
        <v>DISTRIBUCION VOLUMEN X CRITERIO (kg ó litros)Patatas Fritas + Otros Aperitivos Salados30-100MIL</v>
      </c>
      <c r="B306">
        <v>0</v>
      </c>
      <c r="C306" s="20">
        <v>0</v>
      </c>
      <c r="D306" s="20" t="s">
        <v>96</v>
      </c>
      <c r="E306" s="24">
        <v>21.727836377772533</v>
      </c>
      <c r="F306" s="24">
        <v>25.554319112361018</v>
      </c>
      <c r="G306" s="24">
        <v>23.48934935153699</v>
      </c>
      <c r="H306" s="24">
        <v>22.335614979405609</v>
      </c>
      <c r="I306" s="24">
        <v>18.840553947888427</v>
      </c>
      <c r="J306" s="24">
        <v>19.680192163815054</v>
      </c>
      <c r="K306" s="24">
        <v>23.588523003373506</v>
      </c>
      <c r="L306" s="24">
        <v>22.910522111727726</v>
      </c>
      <c r="M306" s="24">
        <v>18.805909296030578</v>
      </c>
      <c r="N306" s="24"/>
      <c r="O306" s="24"/>
    </row>
    <row r="307" spans="1:15" x14ac:dyDescent="0.35">
      <c r="A307" s="20" t="str">
        <f>B264&amp;C293&amp;D307</f>
        <v>DISTRIBUCION VOLUMEN X CRITERIO (kg ó litros)Patatas Fritas + Otros Aperitivos Salados100-200MIL</v>
      </c>
      <c r="B307">
        <v>0</v>
      </c>
      <c r="C307" s="20">
        <v>0</v>
      </c>
      <c r="D307" s="20" t="s">
        <v>97</v>
      </c>
      <c r="E307" s="24">
        <v>9.5125442250101599</v>
      </c>
      <c r="F307" s="24">
        <v>9.6625987981073962</v>
      </c>
      <c r="G307" s="24">
        <v>11.872291115157603</v>
      </c>
      <c r="H307" s="24">
        <v>7.6176042156063009</v>
      </c>
      <c r="I307" s="24">
        <v>7.9019379557293821</v>
      </c>
      <c r="J307" s="24">
        <v>9.1319311325484023</v>
      </c>
      <c r="K307" s="24">
        <v>7.6922266785183391</v>
      </c>
      <c r="L307" s="24">
        <v>6.7545268814165285</v>
      </c>
      <c r="M307" s="24">
        <v>5.5576356700773477</v>
      </c>
      <c r="N307" s="24"/>
      <c r="O307" s="24"/>
    </row>
    <row r="308" spans="1:15" x14ac:dyDescent="0.35">
      <c r="A308" s="20" t="str">
        <f>B264&amp;C293&amp;D308</f>
        <v>DISTRIBUCION VOLUMEN X CRITERIO (kg ó litros)Patatas Fritas + Otros Aperitivos Salados200-500MIL</v>
      </c>
      <c r="B308">
        <v>0</v>
      </c>
      <c r="C308" s="20">
        <v>0</v>
      </c>
      <c r="D308" s="20" t="s">
        <v>98</v>
      </c>
      <c r="E308" s="24">
        <v>10.215507705721972</v>
      </c>
      <c r="F308" s="24">
        <v>10.9968136698365</v>
      </c>
      <c r="G308" s="24">
        <v>9.2543873229923612</v>
      </c>
      <c r="H308" s="24">
        <v>11.534639743616465</v>
      </c>
      <c r="I308" s="24">
        <v>13.007075500701115</v>
      </c>
      <c r="J308" s="24">
        <v>13.762594388907413</v>
      </c>
      <c r="K308" s="24">
        <v>14.076810280748706</v>
      </c>
      <c r="L308" s="24">
        <v>9.9154004959634037</v>
      </c>
      <c r="M308" s="24">
        <v>12.333597256875759</v>
      </c>
      <c r="N308" s="24"/>
      <c r="O308" s="24"/>
    </row>
    <row r="309" spans="1:15" x14ac:dyDescent="0.35">
      <c r="A309" s="20" t="str">
        <f>B264&amp;C293&amp;D309</f>
        <v>DISTRIBUCION VOLUMEN X CRITERIO (kg ó litros)Patatas Fritas + Otros Aperitivos Salados&gt;500MIL</v>
      </c>
      <c r="B309">
        <v>0</v>
      </c>
      <c r="C309" s="20">
        <v>0</v>
      </c>
      <c r="D309" s="20" t="s">
        <v>99</v>
      </c>
      <c r="E309" s="24">
        <v>16.403300467093214</v>
      </c>
      <c r="F309" s="24">
        <v>15.551770039368195</v>
      </c>
      <c r="G309" s="24">
        <v>15.67020359074847</v>
      </c>
      <c r="H309" s="24">
        <v>14.434620720120037</v>
      </c>
      <c r="I309" s="24">
        <v>16.283026343874617</v>
      </c>
      <c r="J309" s="24">
        <v>14.924043956226157</v>
      </c>
      <c r="K309" s="24">
        <v>13.418979742743629</v>
      </c>
      <c r="L309" s="24">
        <v>13.667709496006205</v>
      </c>
      <c r="M309" s="24">
        <v>13.565670676589519</v>
      </c>
      <c r="N309" s="24"/>
      <c r="O309" s="24"/>
    </row>
    <row r="310" spans="1:15" x14ac:dyDescent="0.35">
      <c r="A310" s="20" t="str">
        <f>B264&amp;C293&amp;D310</f>
        <v>DISTRIBUCION VOLUMEN X CRITERIO (kg ó litros)Patatas Fritas + Otros Aperitivos SaladosDE 15 A 19 AÑOS</v>
      </c>
      <c r="B310">
        <v>0</v>
      </c>
      <c r="C310" s="20">
        <v>0</v>
      </c>
      <c r="D310" s="20" t="s">
        <v>100</v>
      </c>
      <c r="E310" s="24">
        <v>7.5092878185023473</v>
      </c>
      <c r="F310" s="24">
        <v>9.0576404876491079</v>
      </c>
      <c r="G310" s="24">
        <v>10.061712028226667</v>
      </c>
      <c r="H310" s="24">
        <v>5.1790482168852048</v>
      </c>
      <c r="I310" s="24">
        <v>5.5177809205530179</v>
      </c>
      <c r="J310" s="24">
        <v>7.506249449623442</v>
      </c>
      <c r="K310" s="24">
        <v>5.9231553625431435</v>
      </c>
      <c r="L310" s="24">
        <v>11.007237243956219</v>
      </c>
      <c r="M310" s="24">
        <v>6.5870776177166359</v>
      </c>
      <c r="N310" s="24"/>
      <c r="O310" s="24"/>
    </row>
    <row r="311" spans="1:15" x14ac:dyDescent="0.35">
      <c r="A311" s="20" t="str">
        <f>B264&amp;C293&amp;D311</f>
        <v>DISTRIBUCION VOLUMEN X CRITERIO (kg ó litros)Patatas Fritas + Otros Aperitivos SaladosDE 20 A 24 AÑOS</v>
      </c>
      <c r="B311">
        <v>0</v>
      </c>
      <c r="C311" s="20">
        <v>0</v>
      </c>
      <c r="D311" s="20" t="s">
        <v>101</v>
      </c>
      <c r="E311" s="24">
        <v>7.4726597501082752</v>
      </c>
      <c r="F311" s="24">
        <v>8.2532279110925</v>
      </c>
      <c r="G311" s="24">
        <v>7.223242906781854</v>
      </c>
      <c r="H311" s="24">
        <v>7.49864880548302</v>
      </c>
      <c r="I311" s="24">
        <v>4.4450336284007061</v>
      </c>
      <c r="J311" s="24">
        <v>3.2439486258746237</v>
      </c>
      <c r="K311" s="24">
        <v>4.7477574224294825</v>
      </c>
      <c r="L311" s="24">
        <v>4.540388940055057</v>
      </c>
      <c r="M311" s="24">
        <v>3.4593916112298708</v>
      </c>
      <c r="N311" s="24"/>
      <c r="O311" s="24"/>
    </row>
    <row r="312" spans="1:15" x14ac:dyDescent="0.35">
      <c r="A312" s="20" t="str">
        <f>B264&amp;C293&amp;D312</f>
        <v>DISTRIBUCION VOLUMEN X CRITERIO (kg ó litros)Patatas Fritas + Otros Aperitivos SaladosDE 25 A 34 AÑOS</v>
      </c>
      <c r="B312">
        <v>0</v>
      </c>
      <c r="C312" s="20">
        <v>0</v>
      </c>
      <c r="D312" s="20" t="s">
        <v>102</v>
      </c>
      <c r="E312" s="24">
        <v>13.372517444975315</v>
      </c>
      <c r="F312" s="24">
        <v>8.9342265449342904</v>
      </c>
      <c r="G312" s="24">
        <v>10.841920425208345</v>
      </c>
      <c r="H312" s="24">
        <v>8.1509119988095726</v>
      </c>
      <c r="I312" s="24">
        <v>10.469569699067016</v>
      </c>
      <c r="J312" s="24">
        <v>8.7354239505126507</v>
      </c>
      <c r="K312" s="24">
        <v>10.342142545638211</v>
      </c>
      <c r="L312" s="24">
        <v>8.3550085118688138</v>
      </c>
      <c r="M312" s="24">
        <v>12.010931233833116</v>
      </c>
      <c r="N312" s="24"/>
      <c r="O312" s="24"/>
    </row>
    <row r="313" spans="1:15" x14ac:dyDescent="0.35">
      <c r="A313" s="20" t="str">
        <f>B264&amp;C293&amp;D313</f>
        <v>DISTRIBUCION VOLUMEN X CRITERIO (kg ó litros)Patatas Fritas + Otros Aperitivos SaladosDE 35 A 49 AÑOS</v>
      </c>
      <c r="B313">
        <v>0</v>
      </c>
      <c r="C313" s="20">
        <v>0</v>
      </c>
      <c r="D313" s="20" t="s">
        <v>103</v>
      </c>
      <c r="E313" s="24">
        <v>27.594057346218126</v>
      </c>
      <c r="F313" s="24">
        <v>29.473504539180411</v>
      </c>
      <c r="G313" s="24">
        <v>27.378421043082213</v>
      </c>
      <c r="H313" s="24">
        <v>28.859232040560535</v>
      </c>
      <c r="I313" s="24">
        <v>32.345490837412569</v>
      </c>
      <c r="J313" s="24">
        <v>30.890665905495212</v>
      </c>
      <c r="K313" s="24">
        <v>36.366695243174298</v>
      </c>
      <c r="L313" s="24">
        <v>26.779395426820834</v>
      </c>
      <c r="M313" s="24">
        <v>24.620486040775543</v>
      </c>
      <c r="N313" s="24"/>
      <c r="O313" s="24"/>
    </row>
    <row r="314" spans="1:15" x14ac:dyDescent="0.35">
      <c r="A314" s="20" t="str">
        <f>B264&amp;C293&amp;D314</f>
        <v>DISTRIBUCION VOLUMEN X CRITERIO (kg ó litros)Patatas Fritas + Otros Aperitivos SaladosDE 50 A 59 AÑOS</v>
      </c>
      <c r="B314">
        <v>0</v>
      </c>
      <c r="C314" s="20">
        <v>0</v>
      </c>
      <c r="D314" s="20" t="s">
        <v>104</v>
      </c>
      <c r="E314" s="24">
        <v>17.945333080829229</v>
      </c>
      <c r="F314" s="24">
        <v>22.887029111204608</v>
      </c>
      <c r="G314" s="24">
        <v>25.714731251774779</v>
      </c>
      <c r="H314" s="24">
        <v>22.050840583496843</v>
      </c>
      <c r="I314" s="24">
        <v>21.457942617825179</v>
      </c>
      <c r="J314" s="24">
        <v>23.238986112553881</v>
      </c>
      <c r="K314" s="24">
        <v>19.027697478452907</v>
      </c>
      <c r="L314" s="24">
        <v>21.994068411463484</v>
      </c>
      <c r="M314" s="24">
        <v>25.19124655133524</v>
      </c>
      <c r="N314" s="24"/>
      <c r="O314" s="24"/>
    </row>
    <row r="315" spans="1:15" x14ac:dyDescent="0.35">
      <c r="A315" s="20" t="str">
        <f>B264&amp;C293&amp;D315</f>
        <v>DISTRIBUCION VOLUMEN X CRITERIO (kg ó litros)Patatas Fritas + Otros Aperitivos SaladosDE 60 A 75 AÑOS</v>
      </c>
      <c r="B315">
        <v>0</v>
      </c>
      <c r="C315" s="20">
        <v>0</v>
      </c>
      <c r="D315" s="20" t="s">
        <v>105</v>
      </c>
      <c r="E315" s="24">
        <v>26.10614677179078</v>
      </c>
      <c r="F315" s="24">
        <v>21.394374030830484</v>
      </c>
      <c r="G315" s="24">
        <v>18.779976562060323</v>
      </c>
      <c r="H315" s="24">
        <v>28.261325893769971</v>
      </c>
      <c r="I315" s="24">
        <v>25.764175535758977</v>
      </c>
      <c r="J315" s="24">
        <v>26.384722419346541</v>
      </c>
      <c r="K315" s="24">
        <v>23.592559193290231</v>
      </c>
      <c r="L315" s="24">
        <v>27.323910562056753</v>
      </c>
      <c r="M315" s="24">
        <v>28.130865868443934</v>
      </c>
      <c r="N315" s="24"/>
      <c r="O315" s="24"/>
    </row>
    <row r="316" spans="1:15" x14ac:dyDescent="0.35">
      <c r="A316" s="20" t="str">
        <f>B264&amp;C293&amp;D316</f>
        <v>DISTRIBUCION VOLUMEN X CRITERIO (kg ó litros)Patatas Fritas + Otros Aperitivos SaladosALTA Y MEDIA ALTA</v>
      </c>
      <c r="B316">
        <v>0</v>
      </c>
      <c r="C316" s="20">
        <v>0</v>
      </c>
      <c r="D316" s="20" t="s">
        <v>106</v>
      </c>
      <c r="E316" s="24">
        <v>14.274431999635343</v>
      </c>
      <c r="F316" s="24">
        <v>16.897715420795219</v>
      </c>
      <c r="G316" s="24">
        <v>14.631201329251184</v>
      </c>
      <c r="H316" s="24">
        <v>16.945401582174291</v>
      </c>
      <c r="I316" s="24">
        <v>14.967786359083451</v>
      </c>
      <c r="J316" s="24">
        <v>18.591810459433137</v>
      </c>
      <c r="K316" s="24">
        <v>16.529546664497978</v>
      </c>
      <c r="L316" s="24">
        <v>16.46699212223529</v>
      </c>
      <c r="M316" s="24">
        <v>18.677122359149475</v>
      </c>
      <c r="N316" s="24"/>
      <c r="O316" s="24"/>
    </row>
    <row r="317" spans="1:15" x14ac:dyDescent="0.35">
      <c r="A317" s="20" t="str">
        <f>B264&amp;C293&amp;D317</f>
        <v>DISTRIBUCION VOLUMEN X CRITERIO (kg ó litros)Patatas Fritas + Otros Aperitivos SaladosMEDIA</v>
      </c>
      <c r="B317">
        <v>0</v>
      </c>
      <c r="C317" s="20">
        <v>0</v>
      </c>
      <c r="D317" s="20" t="s">
        <v>107</v>
      </c>
      <c r="E317" s="24">
        <v>33.583611695624192</v>
      </c>
      <c r="F317" s="24">
        <v>35.571706701345178</v>
      </c>
      <c r="G317" s="24">
        <v>36.274596996703927</v>
      </c>
      <c r="H317" s="24">
        <v>38.606402658472362</v>
      </c>
      <c r="I317" s="24">
        <v>37.92909864426386</v>
      </c>
      <c r="J317" s="24">
        <v>38.007199232157625</v>
      </c>
      <c r="K317" s="24">
        <v>41.358632016874033</v>
      </c>
      <c r="L317" s="24">
        <v>34.7169831167216</v>
      </c>
      <c r="M317" s="24">
        <v>30.115490221697026</v>
      </c>
      <c r="N317" s="24"/>
      <c r="O317" s="24"/>
    </row>
    <row r="318" spans="1:15" x14ac:dyDescent="0.35">
      <c r="A318" s="20" t="str">
        <f>B264&amp;C293&amp;D318</f>
        <v>DISTRIBUCION VOLUMEN X CRITERIO (kg ó litros)Patatas Fritas + Otros Aperitivos SaladosMEDIA BAJA</v>
      </c>
      <c r="B318">
        <v>0</v>
      </c>
      <c r="C318" s="20">
        <v>0</v>
      </c>
      <c r="D318" s="20" t="s">
        <v>108</v>
      </c>
      <c r="E318" s="24">
        <v>26.217334478556158</v>
      </c>
      <c r="F318" s="24">
        <v>25.693016438627641</v>
      </c>
      <c r="G318" s="24">
        <v>23.722041521212901</v>
      </c>
      <c r="H318" s="24">
        <v>26.768509446389011</v>
      </c>
      <c r="I318" s="24">
        <v>28.024612262100913</v>
      </c>
      <c r="J318" s="24">
        <v>22.563408613825857</v>
      </c>
      <c r="K318" s="24">
        <v>20.642213954160717</v>
      </c>
      <c r="L318" s="24">
        <v>28.010471485528804</v>
      </c>
      <c r="M318" s="24">
        <v>29.394571011809926</v>
      </c>
      <c r="N318" s="24"/>
      <c r="O318" s="24"/>
    </row>
    <row r="319" spans="1:15" x14ac:dyDescent="0.35">
      <c r="A319" s="20" t="str">
        <f>B264&amp;C293&amp;D319</f>
        <v>DISTRIBUCION VOLUMEN X CRITERIO (kg ó litros)Patatas Fritas + Otros Aperitivos SaladosBAJA</v>
      </c>
      <c r="B319">
        <v>0</v>
      </c>
      <c r="C319" s="20">
        <v>0</v>
      </c>
      <c r="D319" s="20" t="s">
        <v>109</v>
      </c>
      <c r="E319" s="24">
        <v>25.924624853492418</v>
      </c>
      <c r="F319" s="24">
        <v>21.837565910698352</v>
      </c>
      <c r="G319" s="24">
        <v>25.372168991854029</v>
      </c>
      <c r="H319" s="24">
        <v>17.679694340889256</v>
      </c>
      <c r="I319" s="24">
        <v>19.078502435080786</v>
      </c>
      <c r="J319" s="24">
        <v>20.837577225343743</v>
      </c>
      <c r="K319" s="24">
        <v>21.469609334784018</v>
      </c>
      <c r="L319" s="24">
        <v>20.805561182038957</v>
      </c>
      <c r="M319" s="24">
        <v>21.812810681266061</v>
      </c>
      <c r="N319" s="24"/>
      <c r="O319" s="24"/>
    </row>
    <row r="320" spans="1:15" x14ac:dyDescent="0.35">
      <c r="A320" s="20" t="str">
        <f>B264&amp;C293&amp;D320</f>
        <v>DISTRIBUCION VOLUMEN X CRITERIO (kg ó litros)Patatas Fritas + Otros Aperitivos SaladosHOMBRE</v>
      </c>
      <c r="B320">
        <v>0</v>
      </c>
      <c r="C320" s="20">
        <v>0</v>
      </c>
      <c r="D320" s="20" t="s">
        <v>110</v>
      </c>
      <c r="E320" s="24">
        <v>35.148581839163612</v>
      </c>
      <c r="F320" s="24">
        <v>37.496947441527531</v>
      </c>
      <c r="G320" s="24">
        <v>38.486485448532903</v>
      </c>
      <c r="H320" s="24">
        <v>38.805562378036917</v>
      </c>
      <c r="I320" s="24">
        <v>38.8919130508054</v>
      </c>
      <c r="J320" s="24">
        <v>38.060460481664364</v>
      </c>
      <c r="K320" s="24">
        <v>39.582099019874136</v>
      </c>
      <c r="L320" s="24">
        <v>44.331183123750861</v>
      </c>
      <c r="M320" s="24">
        <v>49.479935489898722</v>
      </c>
      <c r="N320" s="24"/>
      <c r="O320" s="24"/>
    </row>
    <row r="321" spans="1:15" x14ac:dyDescent="0.35">
      <c r="A321" s="20" t="str">
        <f>B264&amp;C293&amp;D321</f>
        <v>DISTRIBUCION VOLUMEN X CRITERIO (kg ó litros)Patatas Fritas + Otros Aperitivos SaladosMUJER</v>
      </c>
      <c r="B321">
        <v>0</v>
      </c>
      <c r="C321" s="20">
        <v>0</v>
      </c>
      <c r="D321" s="20" t="s">
        <v>111</v>
      </c>
      <c r="E321" s="24">
        <v>64.85141536575631</v>
      </c>
      <c r="F321" s="24">
        <v>62.503054677650852</v>
      </c>
      <c r="G321" s="24">
        <v>61.513519425613396</v>
      </c>
      <c r="H321" s="24">
        <v>61.19444127715483</v>
      </c>
      <c r="I321" s="24">
        <v>61.108079994667484</v>
      </c>
      <c r="J321" s="24">
        <v>61.939529744205522</v>
      </c>
      <c r="K321" s="24">
        <v>60.417906438329183</v>
      </c>
      <c r="L321" s="24">
        <v>55.668823926302466</v>
      </c>
      <c r="M321" s="24">
        <v>50.520060611170003</v>
      </c>
      <c r="N321" s="24"/>
      <c r="O321" s="24"/>
    </row>
    <row r="322" spans="1:15" x14ac:dyDescent="0.35">
      <c r="A322" s="20" t="str">
        <f>B264&amp;C322&amp;D322</f>
        <v>DISTRIBUCION VOLUMEN X CRITERIO (kg ó litros)Patatas FritasT.ESPAÑA</v>
      </c>
      <c r="B322">
        <v>0</v>
      </c>
      <c r="C322" s="20" t="s">
        <v>53</v>
      </c>
      <c r="D322" s="20" t="s">
        <v>82</v>
      </c>
      <c r="E322" s="24">
        <v>100</v>
      </c>
      <c r="F322" s="24">
        <v>100</v>
      </c>
      <c r="G322" s="24">
        <v>100</v>
      </c>
      <c r="H322" s="24">
        <v>100</v>
      </c>
      <c r="I322" s="24">
        <v>100</v>
      </c>
      <c r="J322" s="24">
        <v>100</v>
      </c>
      <c r="K322" s="24">
        <v>100</v>
      </c>
      <c r="L322" s="24">
        <v>100</v>
      </c>
      <c r="M322" s="24">
        <v>100</v>
      </c>
      <c r="N322" s="24"/>
      <c r="O322" s="24"/>
    </row>
    <row r="323" spans="1:15" x14ac:dyDescent="0.35">
      <c r="A323" s="20" t="str">
        <f>B264&amp;C322&amp;D323</f>
        <v>DISTRIBUCION VOLUMEN X CRITERIO (kg ó litros)Patatas FritasBCN AM</v>
      </c>
      <c r="B323">
        <v>0</v>
      </c>
      <c r="C323" s="20">
        <v>0</v>
      </c>
      <c r="D323" s="20" t="s">
        <v>84</v>
      </c>
      <c r="E323" s="24">
        <v>6.4047808578522281</v>
      </c>
      <c r="F323" s="24">
        <v>6.224100511966232</v>
      </c>
      <c r="G323" s="24">
        <v>6.3373191101401964</v>
      </c>
      <c r="H323" s="24">
        <v>11.556535874960492</v>
      </c>
      <c r="I323" s="24">
        <v>10.587777263378783</v>
      </c>
      <c r="J323" s="24">
        <v>10.730067484371059</v>
      </c>
      <c r="K323" s="24">
        <v>10.893847687978022</v>
      </c>
      <c r="L323" s="24">
        <v>7.9359501395385958</v>
      </c>
      <c r="M323" s="24">
        <v>5.7816646268432894</v>
      </c>
      <c r="N323" s="24"/>
      <c r="O323" s="24"/>
    </row>
    <row r="324" spans="1:15" x14ac:dyDescent="0.35">
      <c r="A324" s="20" t="str">
        <f>B264&amp;C322&amp;D324</f>
        <v>DISTRIBUCION VOLUMEN X CRITERIO (kg ó litros)Patatas FritasREST.CAT ARAGON</v>
      </c>
      <c r="B324">
        <v>0</v>
      </c>
      <c r="C324" s="20">
        <v>0</v>
      </c>
      <c r="D324" s="20" t="s">
        <v>85</v>
      </c>
      <c r="E324" s="24">
        <v>11.014008281496631</v>
      </c>
      <c r="F324" s="24">
        <v>12.987353262592425</v>
      </c>
      <c r="G324" s="24">
        <v>10.596709633739069</v>
      </c>
      <c r="H324" s="24">
        <v>12.307440665542343</v>
      </c>
      <c r="I324" s="24">
        <v>11.183909475779117</v>
      </c>
      <c r="J324" s="24">
        <v>12.86542300908752</v>
      </c>
      <c r="K324" s="24">
        <v>8.5972047999475407</v>
      </c>
      <c r="L324" s="24">
        <v>13.24691966392294</v>
      </c>
      <c r="M324" s="24">
        <v>15.858889978912661</v>
      </c>
      <c r="N324" s="24"/>
      <c r="O324" s="24"/>
    </row>
    <row r="325" spans="1:15" x14ac:dyDescent="0.35">
      <c r="A325" s="20" t="str">
        <f>B264&amp;C322&amp;D325</f>
        <v>DISTRIBUCION VOLUMEN X CRITERIO (kg ó litros)Patatas FritasLEVANTE</v>
      </c>
      <c r="B325">
        <v>0</v>
      </c>
      <c r="C325" s="20">
        <v>0</v>
      </c>
      <c r="D325" s="20" t="s">
        <v>86</v>
      </c>
      <c r="E325" s="24">
        <v>13.830314607964766</v>
      </c>
      <c r="F325" s="24">
        <v>18.002128986959555</v>
      </c>
      <c r="G325" s="24">
        <v>21.446360098556823</v>
      </c>
      <c r="H325" s="24">
        <v>17.936575622312372</v>
      </c>
      <c r="I325" s="24">
        <v>13.312577279289222</v>
      </c>
      <c r="J325" s="24">
        <v>14.332730442025499</v>
      </c>
      <c r="K325" s="24">
        <v>17.500144593657595</v>
      </c>
      <c r="L325" s="24">
        <v>21.092753452554426</v>
      </c>
      <c r="M325" s="24">
        <v>16.503559006880504</v>
      </c>
      <c r="N325" s="24"/>
      <c r="O325" s="24"/>
    </row>
    <row r="326" spans="1:15" x14ac:dyDescent="0.35">
      <c r="A326" s="20" t="str">
        <f>B264&amp;C322&amp;D326</f>
        <v>DISTRIBUCION VOLUMEN X CRITERIO (kg ó litros)Patatas FritasANDALUCIA</v>
      </c>
      <c r="B326">
        <v>0</v>
      </c>
      <c r="C326" s="20">
        <v>0</v>
      </c>
      <c r="D326" s="20" t="s">
        <v>87</v>
      </c>
      <c r="E326" s="24">
        <v>27.507931283975385</v>
      </c>
      <c r="F326" s="24">
        <v>21.632079570413872</v>
      </c>
      <c r="G326" s="24">
        <v>27.498465080709078</v>
      </c>
      <c r="H326" s="24">
        <v>26.846847948182536</v>
      </c>
      <c r="I326" s="24">
        <v>22.846710325631449</v>
      </c>
      <c r="J326" s="24">
        <v>24.27856575583079</v>
      </c>
      <c r="K326" s="24">
        <v>24.843626499753903</v>
      </c>
      <c r="L326" s="24">
        <v>21.050832602661977</v>
      </c>
      <c r="M326" s="24">
        <v>19.958689415347628</v>
      </c>
      <c r="N326" s="24"/>
      <c r="O326" s="24"/>
    </row>
    <row r="327" spans="1:15" x14ac:dyDescent="0.35">
      <c r="A327" s="20" t="str">
        <f>B264&amp;C322&amp;D327</f>
        <v>DISTRIBUCION VOLUMEN X CRITERIO (kg ó litros)Patatas FritasMDD AM</v>
      </c>
      <c r="B327">
        <v>0</v>
      </c>
      <c r="C327" s="20">
        <v>0</v>
      </c>
      <c r="D327" s="20" t="s">
        <v>88</v>
      </c>
      <c r="E327" s="24">
        <v>9.3620923330734289</v>
      </c>
      <c r="F327" s="24">
        <v>12.695715270141497</v>
      </c>
      <c r="G327" s="24">
        <v>12.43614750674824</v>
      </c>
      <c r="H327" s="24">
        <v>9.3572381709650383</v>
      </c>
      <c r="I327" s="24">
        <v>13.902204596054426</v>
      </c>
      <c r="J327" s="24">
        <v>9.4154959582770221</v>
      </c>
      <c r="K327" s="24">
        <v>9.9682707761964995</v>
      </c>
      <c r="L327" s="24">
        <v>8.4427539508692924</v>
      </c>
      <c r="M327" s="24">
        <v>9.7082413889395198</v>
      </c>
      <c r="N327" s="24"/>
      <c r="O327" s="24"/>
    </row>
    <row r="328" spans="1:15" x14ac:dyDescent="0.35">
      <c r="A328" s="20" t="str">
        <f>B264&amp;C322&amp;D328</f>
        <v>DISTRIBUCION VOLUMEN X CRITERIO (kg ó litros)Patatas FritasRTO CENTRO</v>
      </c>
      <c r="B328">
        <v>0</v>
      </c>
      <c r="C328" s="20">
        <v>0</v>
      </c>
      <c r="D328" s="20" t="s">
        <v>89</v>
      </c>
      <c r="E328" s="24">
        <v>15.586707014874341</v>
      </c>
      <c r="F328" s="24">
        <v>12.638602183742407</v>
      </c>
      <c r="G328" s="24">
        <v>8.1578887516257108</v>
      </c>
      <c r="H328" s="24">
        <v>9.9698814636557529</v>
      </c>
      <c r="I328" s="24">
        <v>9.9640123502989741</v>
      </c>
      <c r="J328" s="24">
        <v>9.0102530673715808</v>
      </c>
      <c r="K328" s="24">
        <v>9.2292994354558253</v>
      </c>
      <c r="L328" s="24">
        <v>10.573112886322079</v>
      </c>
      <c r="M328" s="24">
        <v>11.315488180371828</v>
      </c>
      <c r="N328" s="24"/>
      <c r="O328" s="24"/>
    </row>
    <row r="329" spans="1:15" x14ac:dyDescent="0.35">
      <c r="A329" s="20" t="str">
        <f>B264&amp;C322&amp;D329</f>
        <v>DISTRIBUCION VOLUMEN X CRITERIO (kg ó litros)Patatas FritasNORTE-CENTRO</v>
      </c>
      <c r="B329">
        <v>0</v>
      </c>
      <c r="C329" s="20">
        <v>0</v>
      </c>
      <c r="D329" s="20" t="s">
        <v>90</v>
      </c>
      <c r="E329" s="24">
        <v>9.6147363228844274</v>
      </c>
      <c r="F329" s="24">
        <v>7.9886712217050899</v>
      </c>
      <c r="G329" s="24">
        <v>4.8438621038110004</v>
      </c>
      <c r="H329" s="24">
        <v>7.6352004210755133</v>
      </c>
      <c r="I329" s="24">
        <v>9.8966230128706947</v>
      </c>
      <c r="J329" s="24">
        <v>10.339676862985868</v>
      </c>
      <c r="K329" s="24">
        <v>8.2291203218215472</v>
      </c>
      <c r="L329" s="24">
        <v>8.2597785896131235</v>
      </c>
      <c r="M329" s="24">
        <v>8.7585973146280018</v>
      </c>
      <c r="N329" s="24"/>
      <c r="O329" s="24"/>
    </row>
    <row r="330" spans="1:15" x14ac:dyDescent="0.35">
      <c r="A330" s="20" t="str">
        <f>B264&amp;C322&amp;D330</f>
        <v>DISTRIBUCION VOLUMEN X CRITERIO (kg ó litros)Patatas FritasNOROESTE</v>
      </c>
      <c r="B330">
        <v>0</v>
      </c>
      <c r="C330" s="20">
        <v>0</v>
      </c>
      <c r="D330" s="20" t="s">
        <v>91</v>
      </c>
      <c r="E330" s="24">
        <v>6.6794316464139039</v>
      </c>
      <c r="F330" s="24">
        <v>7.8313497030887191</v>
      </c>
      <c r="G330" s="24">
        <v>8.6832498873660136</v>
      </c>
      <c r="H330" s="24">
        <v>4.3902791904048115</v>
      </c>
      <c r="I330" s="24">
        <v>8.30618839728022</v>
      </c>
      <c r="J330" s="24">
        <v>9.0277619129773718</v>
      </c>
      <c r="K330" s="24">
        <v>10.73849379357172</v>
      </c>
      <c r="L330" s="24">
        <v>9.3979054738134238</v>
      </c>
      <c r="M330" s="24">
        <v>12.114857390488003</v>
      </c>
      <c r="N330" s="24"/>
      <c r="O330" s="24"/>
    </row>
    <row r="331" spans="1:15" x14ac:dyDescent="0.35">
      <c r="A331" s="20" t="str">
        <f>B264&amp;C322&amp;D331</f>
        <v>DISTRIBUCION VOLUMEN X CRITERIO (kg ó litros)Patatas Fritas&lt;2MIL</v>
      </c>
      <c r="B331">
        <v>0</v>
      </c>
      <c r="C331" s="20">
        <v>0</v>
      </c>
      <c r="D331" s="20" t="s">
        <v>92</v>
      </c>
      <c r="E331" s="24">
        <v>12.760835522939662</v>
      </c>
      <c r="F331" s="25">
        <v>7.8666314204206058</v>
      </c>
      <c r="G331" s="24">
        <v>5.2327663442987493</v>
      </c>
      <c r="H331" s="25">
        <v>6.6620621438884076</v>
      </c>
      <c r="I331" s="24">
        <v>6.8253126235282524</v>
      </c>
      <c r="J331" s="24">
        <v>7.8089888094436732</v>
      </c>
      <c r="K331" s="24">
        <v>6.7092455957521588</v>
      </c>
      <c r="L331" s="24">
        <v>5.2400121131748874</v>
      </c>
      <c r="M331" s="24">
        <v>4.2038093976252151</v>
      </c>
      <c r="N331" s="24"/>
      <c r="O331" s="24"/>
    </row>
    <row r="332" spans="1:15" x14ac:dyDescent="0.35">
      <c r="A332" s="20" t="str">
        <f>B264&amp;C322&amp;D332</f>
        <v>DISTRIBUCION VOLUMEN X CRITERIO (kg ó litros)Patatas Fritas2-5MIL</v>
      </c>
      <c r="B332">
        <v>0</v>
      </c>
      <c r="C332" s="20">
        <v>0</v>
      </c>
      <c r="D332" s="20" t="s">
        <v>93</v>
      </c>
      <c r="E332" s="24">
        <v>5.6306524936206372</v>
      </c>
      <c r="F332" s="24">
        <v>4.3028213770199653</v>
      </c>
      <c r="G332" s="24">
        <v>3.048440955218418</v>
      </c>
      <c r="H332" s="24">
        <v>5.264059022537789</v>
      </c>
      <c r="I332" s="24">
        <v>6.2361156407323035</v>
      </c>
      <c r="J332" s="24">
        <v>7.5071057321554573</v>
      </c>
      <c r="K332" s="24">
        <v>7.8648537245931553</v>
      </c>
      <c r="L332" s="24">
        <v>7.767250989949928</v>
      </c>
      <c r="M332" s="24">
        <v>4.4686986612535433</v>
      </c>
      <c r="N332" s="24"/>
      <c r="O332" s="24"/>
    </row>
    <row r="333" spans="1:15" x14ac:dyDescent="0.35">
      <c r="A333" s="20" t="str">
        <f>B264&amp;C322&amp;D333</f>
        <v>DISTRIBUCION VOLUMEN X CRITERIO (kg ó litros)Patatas Fritas5-10MIL</v>
      </c>
      <c r="B333">
        <v>0</v>
      </c>
      <c r="C333" s="20">
        <v>0</v>
      </c>
      <c r="D333" s="20" t="s">
        <v>94</v>
      </c>
      <c r="E333" s="24">
        <v>4.0398599805617712</v>
      </c>
      <c r="F333" s="24">
        <v>5.0428147881866865</v>
      </c>
      <c r="G333" s="24">
        <v>4.4449238485418814</v>
      </c>
      <c r="H333" s="24">
        <v>7.7437817441695378</v>
      </c>
      <c r="I333" s="24">
        <v>8.0360929084158936</v>
      </c>
      <c r="J333" s="24">
        <v>6.5717659309334859</v>
      </c>
      <c r="K333" s="24">
        <v>5.6625110501220748</v>
      </c>
      <c r="L333" s="24">
        <v>6.2942598121898463</v>
      </c>
      <c r="M333" s="24">
        <v>8.8353458601850239</v>
      </c>
      <c r="N333" s="24"/>
      <c r="O333" s="24"/>
    </row>
    <row r="334" spans="1:15" x14ac:dyDescent="0.35">
      <c r="A334" s="20" t="str">
        <f>B264&amp;C322&amp;D334</f>
        <v>DISTRIBUCION VOLUMEN X CRITERIO (kg ó litros)Patatas Fritas10-30MIL</v>
      </c>
      <c r="B334">
        <v>0</v>
      </c>
      <c r="C334" s="20">
        <v>0</v>
      </c>
      <c r="D334" s="20" t="s">
        <v>95</v>
      </c>
      <c r="E334" s="24">
        <v>21.020335257543955</v>
      </c>
      <c r="F334" s="24">
        <v>19.756898611037641</v>
      </c>
      <c r="G334" s="24">
        <v>20.041747035014804</v>
      </c>
      <c r="H334" s="24">
        <v>21.153727052907794</v>
      </c>
      <c r="I334" s="24">
        <v>17.885671343161</v>
      </c>
      <c r="J334" s="24">
        <v>21.127539054925652</v>
      </c>
      <c r="K334" s="24">
        <v>17.815859496821442</v>
      </c>
      <c r="L334" s="24">
        <v>27.898787550745269</v>
      </c>
      <c r="M334" s="24">
        <v>28.773809595918127</v>
      </c>
      <c r="N334" s="24"/>
      <c r="O334" s="24"/>
    </row>
    <row r="335" spans="1:15" x14ac:dyDescent="0.35">
      <c r="A335" s="20" t="str">
        <f>B264&amp;C322&amp;D335</f>
        <v>DISTRIBUCION VOLUMEN X CRITERIO (kg ó litros)Patatas Fritas30-100MIL</v>
      </c>
      <c r="B335">
        <v>0</v>
      </c>
      <c r="C335" s="20">
        <v>0</v>
      </c>
      <c r="D335" s="20" t="s">
        <v>96</v>
      </c>
      <c r="E335" s="24">
        <v>23.153430607484903</v>
      </c>
      <c r="F335" s="24">
        <v>25.428852569918121</v>
      </c>
      <c r="G335" s="24">
        <v>27.349859515865653</v>
      </c>
      <c r="H335" s="24">
        <v>25.127837534928126</v>
      </c>
      <c r="I335" s="24">
        <v>22.215737820035731</v>
      </c>
      <c r="J335" s="24">
        <v>20.964556873528579</v>
      </c>
      <c r="K335" s="24">
        <v>26.857788169050966</v>
      </c>
      <c r="L335" s="24">
        <v>23.624001197903226</v>
      </c>
      <c r="M335" s="24">
        <v>22.413088460257384</v>
      </c>
      <c r="N335" s="24"/>
      <c r="O335" s="24"/>
    </row>
    <row r="336" spans="1:15" x14ac:dyDescent="0.35">
      <c r="A336" s="20" t="str">
        <f>B264&amp;C322&amp;D336</f>
        <v>DISTRIBUCION VOLUMEN X CRITERIO (kg ó litros)Patatas Fritas100-200MIL</v>
      </c>
      <c r="B336">
        <v>0</v>
      </c>
      <c r="C336" s="20">
        <v>0</v>
      </c>
      <c r="D336" s="20" t="s">
        <v>97</v>
      </c>
      <c r="E336" s="24">
        <v>9.5087746665293675</v>
      </c>
      <c r="F336" s="24">
        <v>8.7151100618365245</v>
      </c>
      <c r="G336" s="24">
        <v>12.848657112059245</v>
      </c>
      <c r="H336" s="24">
        <v>6.8877820713358711</v>
      </c>
      <c r="I336" s="24">
        <v>8.084574796498039</v>
      </c>
      <c r="J336" s="24">
        <v>7.9735095762218213</v>
      </c>
      <c r="K336" s="24">
        <v>7.1179411939077539</v>
      </c>
      <c r="L336" s="24">
        <v>4.9840513407993647</v>
      </c>
      <c r="M336" s="24">
        <v>5.0574448117514947</v>
      </c>
      <c r="N336" s="24"/>
      <c r="O336" s="24"/>
    </row>
    <row r="337" spans="1:15" x14ac:dyDescent="0.35">
      <c r="A337" s="20" t="str">
        <f>B264&amp;C322&amp;D337</f>
        <v>DISTRIBUCION VOLUMEN X CRITERIO (kg ó litros)Patatas Fritas200-500MIL</v>
      </c>
      <c r="B337">
        <v>0</v>
      </c>
      <c r="C337" s="20">
        <v>0</v>
      </c>
      <c r="D337" s="20" t="s">
        <v>98</v>
      </c>
      <c r="E337" s="24">
        <v>7.3131940567363847</v>
      </c>
      <c r="F337" s="24">
        <v>11.831275207494729</v>
      </c>
      <c r="G337" s="24">
        <v>9.75197401310575</v>
      </c>
      <c r="H337" s="24">
        <v>12.021709068977936</v>
      </c>
      <c r="I337" s="24">
        <v>12.545048247513529</v>
      </c>
      <c r="J337" s="24">
        <v>13.026653587437442</v>
      </c>
      <c r="K337" s="24">
        <v>14.617628348336456</v>
      </c>
      <c r="L337" s="24">
        <v>10.944642772877891</v>
      </c>
      <c r="M337" s="24">
        <v>11.789826206942964</v>
      </c>
      <c r="N337" s="24"/>
      <c r="O337" s="24"/>
    </row>
    <row r="338" spans="1:15" x14ac:dyDescent="0.35">
      <c r="A338" s="20" t="str">
        <f>B264&amp;C322&amp;D338</f>
        <v>DISTRIBUCION VOLUMEN X CRITERIO (kg ó litros)Patatas Fritas&gt;500MIL</v>
      </c>
      <c r="B338">
        <v>0</v>
      </c>
      <c r="C338" s="20">
        <v>0</v>
      </c>
      <c r="D338" s="20" t="s">
        <v>99</v>
      </c>
      <c r="E338" s="24">
        <v>16.572931206889493</v>
      </c>
      <c r="F338" s="24">
        <v>17.055590634512221</v>
      </c>
      <c r="G338" s="24">
        <v>17.281638251838313</v>
      </c>
      <c r="H338" s="24">
        <v>15.139046674286755</v>
      </c>
      <c r="I338" s="24">
        <v>18.171447876751714</v>
      </c>
      <c r="J338" s="24">
        <v>15.019859984889861</v>
      </c>
      <c r="K338" s="24">
        <v>13.354171429397354</v>
      </c>
      <c r="L338" s="24">
        <v>13.247007221769817</v>
      </c>
      <c r="M338" s="24">
        <v>14.457963277758054</v>
      </c>
      <c r="N338" s="24"/>
      <c r="O338" s="24"/>
    </row>
    <row r="339" spans="1:15" x14ac:dyDescent="0.35">
      <c r="A339" s="20" t="str">
        <f>B264&amp;C322&amp;D339</f>
        <v>DISTRIBUCION VOLUMEN X CRITERIO (kg ó litros)Patatas FritasDE 15 A 19 AÑOS</v>
      </c>
      <c r="B339">
        <v>0</v>
      </c>
      <c r="C339" s="20">
        <v>0</v>
      </c>
      <c r="D339" s="20" t="s">
        <v>100</v>
      </c>
      <c r="E339" s="24">
        <v>6.3125866513939224</v>
      </c>
      <c r="F339" s="24">
        <v>10.135658682506634</v>
      </c>
      <c r="G339" s="24">
        <v>12.386010852724853</v>
      </c>
      <c r="H339" s="24">
        <v>5.0797390668477975</v>
      </c>
      <c r="I339" s="24">
        <v>5.606933405821815</v>
      </c>
      <c r="J339" s="24">
        <v>8.2309665839017629</v>
      </c>
      <c r="K339" s="24">
        <v>6.3187140430634985</v>
      </c>
      <c r="L339" s="24">
        <v>9.5633517476657541</v>
      </c>
      <c r="M339" s="24">
        <v>4.6863851547391082</v>
      </c>
      <c r="N339" s="24"/>
      <c r="O339" s="24"/>
    </row>
    <row r="340" spans="1:15" x14ac:dyDescent="0.35">
      <c r="A340" s="20" t="str">
        <f>B264&amp;C322&amp;D340</f>
        <v>DISTRIBUCION VOLUMEN X CRITERIO (kg ó litros)Patatas FritasDE 20 A 24 AÑOS</v>
      </c>
      <c r="B340">
        <v>0</v>
      </c>
      <c r="C340" s="20">
        <v>0</v>
      </c>
      <c r="D340" s="20" t="s">
        <v>101</v>
      </c>
      <c r="E340" s="24">
        <v>7.8888585314819002</v>
      </c>
      <c r="F340" s="24">
        <v>6.4055451902753218</v>
      </c>
      <c r="G340" s="24">
        <v>6.457568347943468</v>
      </c>
      <c r="H340" s="24">
        <v>7.5108450692857138</v>
      </c>
      <c r="I340" s="24">
        <v>5.0051471592184624</v>
      </c>
      <c r="J340" s="24">
        <v>3.5264065856766953</v>
      </c>
      <c r="K340" s="24">
        <v>5.2721051228364813</v>
      </c>
      <c r="L340" s="24">
        <v>3.5260232543029137</v>
      </c>
      <c r="M340" s="24">
        <v>4.2941519946615561</v>
      </c>
      <c r="N340" s="24"/>
      <c r="O340" s="24"/>
    </row>
    <row r="341" spans="1:15" x14ac:dyDescent="0.35">
      <c r="A341" s="20" t="str">
        <f>B264&amp;C322&amp;D341</f>
        <v>DISTRIBUCION VOLUMEN X CRITERIO (kg ó litros)Patatas FritasDE 25 A 34 AÑOS</v>
      </c>
      <c r="B341">
        <v>0</v>
      </c>
      <c r="C341" s="20">
        <v>0</v>
      </c>
      <c r="D341" s="20" t="s">
        <v>102</v>
      </c>
      <c r="E341" s="24">
        <v>13.192818957249516</v>
      </c>
      <c r="F341" s="24">
        <v>7.9548731095910279</v>
      </c>
      <c r="G341" s="24">
        <v>9.490152849319955</v>
      </c>
      <c r="H341" s="24">
        <v>6.8523089204299241</v>
      </c>
      <c r="I341" s="24">
        <v>10.431001622573737</v>
      </c>
      <c r="J341" s="24">
        <v>7.8492258815280147</v>
      </c>
      <c r="K341" s="24">
        <v>8.2126807328901386</v>
      </c>
      <c r="L341" s="24">
        <v>7.538782310837763</v>
      </c>
      <c r="M341" s="24">
        <v>9.3476277463705326</v>
      </c>
      <c r="N341" s="24"/>
      <c r="O341" s="24"/>
    </row>
    <row r="342" spans="1:15" x14ac:dyDescent="0.35">
      <c r="A342" s="20" t="str">
        <f>B264&amp;C322&amp;D342</f>
        <v>DISTRIBUCION VOLUMEN X CRITERIO (kg ó litros)Patatas FritasDE 35 A 49 AÑOS</v>
      </c>
      <c r="B342">
        <v>0</v>
      </c>
      <c r="C342" s="20">
        <v>0</v>
      </c>
      <c r="D342" s="20" t="s">
        <v>103</v>
      </c>
      <c r="E342" s="24">
        <v>24.04949386034491</v>
      </c>
      <c r="F342" s="24">
        <v>25.527916387400712</v>
      </c>
      <c r="G342" s="24">
        <v>20.881667564640999</v>
      </c>
      <c r="H342" s="24">
        <v>25.595049453424728</v>
      </c>
      <c r="I342" s="24">
        <v>27.380182049255492</v>
      </c>
      <c r="J342" s="24">
        <v>28.785157594068195</v>
      </c>
      <c r="K342" s="24">
        <v>32.796535819434006</v>
      </c>
      <c r="L342" s="24">
        <v>23.993537566646133</v>
      </c>
      <c r="M342" s="24">
        <v>22.147176985923796</v>
      </c>
      <c r="N342" s="24"/>
      <c r="O342" s="24"/>
    </row>
    <row r="343" spans="1:15" x14ac:dyDescent="0.35">
      <c r="A343" s="20" t="str">
        <f>B264&amp;C322&amp;D343</f>
        <v>DISTRIBUCION VOLUMEN X CRITERIO (kg ó litros)Patatas FritasDE 50 A 59 AÑOS</v>
      </c>
      <c r="B343">
        <v>0</v>
      </c>
      <c r="C343" s="20">
        <v>0</v>
      </c>
      <c r="D343" s="20" t="s">
        <v>104</v>
      </c>
      <c r="E343" s="24">
        <v>18.235620324083463</v>
      </c>
      <c r="F343" s="24">
        <v>25.271156189828091</v>
      </c>
      <c r="G343" s="24">
        <v>26.825653314925312</v>
      </c>
      <c r="H343" s="24">
        <v>23.934448720907032</v>
      </c>
      <c r="I343" s="24">
        <v>20.769495715251416</v>
      </c>
      <c r="J343" s="24">
        <v>21.022709144179363</v>
      </c>
      <c r="K343" s="24">
        <v>17.748358510173087</v>
      </c>
      <c r="L343" s="24">
        <v>23.318325170988821</v>
      </c>
      <c r="M343" s="24">
        <v>22.890690951321631</v>
      </c>
      <c r="N343" s="24"/>
      <c r="O343" s="24"/>
    </row>
    <row r="344" spans="1:15" x14ac:dyDescent="0.35">
      <c r="A344" s="20" t="str">
        <f>B264&amp;C322&amp;D344</f>
        <v>DISTRIBUCION VOLUMEN X CRITERIO (kg ó litros)Patatas FritasDE 60 A 75 AÑOS</v>
      </c>
      <c r="B344">
        <v>0</v>
      </c>
      <c r="C344" s="20">
        <v>0</v>
      </c>
      <c r="D344" s="20" t="s">
        <v>105</v>
      </c>
      <c r="E344" s="24">
        <v>30.320637497156476</v>
      </c>
      <c r="F344" s="24">
        <v>24.704845925065101</v>
      </c>
      <c r="G344" s="24">
        <v>23.958942884090579</v>
      </c>
      <c r="H344" s="24">
        <v>31.027608186854717</v>
      </c>
      <c r="I344" s="24">
        <v>30.807238862372994</v>
      </c>
      <c r="J344" s="24">
        <v>30.585515875636826</v>
      </c>
      <c r="K344" s="24">
        <v>29.651609265123874</v>
      </c>
      <c r="L344" s="24">
        <v>32.05998832104963</v>
      </c>
      <c r="M344" s="24">
        <v>36.633956399252831</v>
      </c>
      <c r="N344" s="24"/>
      <c r="O344" s="24"/>
    </row>
    <row r="345" spans="1:15" x14ac:dyDescent="0.35">
      <c r="A345" s="20" t="str">
        <f>B264&amp;C322&amp;D345</f>
        <v>DISTRIBUCION VOLUMEN X CRITERIO (kg ó litros)Patatas FritasALTA Y MEDIA ALTA</v>
      </c>
      <c r="B345">
        <v>0</v>
      </c>
      <c r="C345" s="20">
        <v>0</v>
      </c>
      <c r="D345" s="20" t="s">
        <v>106</v>
      </c>
      <c r="E345" s="24">
        <v>14.695889178089574</v>
      </c>
      <c r="F345" s="24">
        <v>16.193917360728882</v>
      </c>
      <c r="G345" s="24">
        <v>15.062827105458897</v>
      </c>
      <c r="H345" s="24">
        <v>15.986883685869074</v>
      </c>
      <c r="I345" s="24">
        <v>15.790679879255354</v>
      </c>
      <c r="J345" s="24">
        <v>17.174290191876644</v>
      </c>
      <c r="K345" s="24">
        <v>16.708077765163662</v>
      </c>
      <c r="L345" s="24">
        <v>17.659376843497959</v>
      </c>
      <c r="M345" s="24">
        <v>17.67365196906243</v>
      </c>
      <c r="N345" s="24"/>
      <c r="O345" s="24"/>
    </row>
    <row r="346" spans="1:15" x14ac:dyDescent="0.35">
      <c r="A346" s="20" t="str">
        <f>B264&amp;C322&amp;D346</f>
        <v>DISTRIBUCION VOLUMEN X CRITERIO (kg ó litros)Patatas FritasMEDIA</v>
      </c>
      <c r="B346">
        <v>0</v>
      </c>
      <c r="C346" s="20">
        <v>0</v>
      </c>
      <c r="D346" s="20" t="s">
        <v>107</v>
      </c>
      <c r="E346" s="24">
        <v>31.3260818060626</v>
      </c>
      <c r="F346" s="24">
        <v>37.147154513321922</v>
      </c>
      <c r="G346" s="24">
        <v>41.431567365424826</v>
      </c>
      <c r="H346" s="24">
        <v>42.858583960808311</v>
      </c>
      <c r="I346" s="24">
        <v>43.379555457123779</v>
      </c>
      <c r="J346" s="24">
        <v>42.555914180987848</v>
      </c>
      <c r="K346" s="24">
        <v>42.950065722244233</v>
      </c>
      <c r="L346" s="24">
        <v>36.760984496684245</v>
      </c>
      <c r="M346" s="24">
        <v>31.391809350098075</v>
      </c>
      <c r="N346" s="24"/>
      <c r="O346" s="24"/>
    </row>
    <row r="347" spans="1:15" x14ac:dyDescent="0.35">
      <c r="A347" s="20" t="str">
        <f>B264&amp;C322&amp;D347</f>
        <v>DISTRIBUCION VOLUMEN X CRITERIO (kg ó litros)Patatas FritasMEDIA BAJA</v>
      </c>
      <c r="B347">
        <v>0</v>
      </c>
      <c r="C347" s="20">
        <v>0</v>
      </c>
      <c r="D347" s="20" t="s">
        <v>108</v>
      </c>
      <c r="E347" s="24">
        <v>24.415941186568034</v>
      </c>
      <c r="F347" s="24">
        <v>23.408403381324213</v>
      </c>
      <c r="G347" s="24">
        <v>19.344116326385997</v>
      </c>
      <c r="H347" s="24">
        <v>25.693622503739455</v>
      </c>
      <c r="I347" s="24">
        <v>23.027990827843698</v>
      </c>
      <c r="J347" s="24">
        <v>22.91039578776768</v>
      </c>
      <c r="K347" s="24">
        <v>19.692142793141247</v>
      </c>
      <c r="L347" s="24">
        <v>28.563776045633755</v>
      </c>
      <c r="M347" s="24">
        <v>31.243690159242103</v>
      </c>
      <c r="N347" s="24"/>
      <c r="O347" s="24"/>
    </row>
    <row r="348" spans="1:15" x14ac:dyDescent="0.35">
      <c r="A348" s="20" t="str">
        <f>B264&amp;C322&amp;D348</f>
        <v>DISTRIBUCION VOLUMEN X CRITERIO (kg ó litros)Patatas FritasBAJA</v>
      </c>
      <c r="B348">
        <v>0</v>
      </c>
      <c r="C348" s="20">
        <v>0</v>
      </c>
      <c r="D348" s="20" t="s">
        <v>109</v>
      </c>
      <c r="E348" s="24">
        <v>29.562106954670934</v>
      </c>
      <c r="F348" s="24">
        <v>23.250524640994382</v>
      </c>
      <c r="G348" s="24">
        <v>24.161492163273437</v>
      </c>
      <c r="H348" s="24">
        <v>15.460910771479181</v>
      </c>
      <c r="I348" s="24">
        <v>17.8017821106097</v>
      </c>
      <c r="J348" s="24">
        <v>17.359379276890316</v>
      </c>
      <c r="K348" s="24">
        <v>20.649714375748179</v>
      </c>
      <c r="L348" s="24">
        <v>17.015869867820168</v>
      </c>
      <c r="M348" s="24">
        <v>19.690833280105071</v>
      </c>
      <c r="N348" s="24"/>
      <c r="O348" s="24"/>
    </row>
    <row r="349" spans="1:15" x14ac:dyDescent="0.35">
      <c r="A349" s="20" t="str">
        <f>B264&amp;C322&amp;D349</f>
        <v>DISTRIBUCION VOLUMEN X CRITERIO (kg ó litros)Patatas FritasHOMBRE</v>
      </c>
      <c r="B349">
        <v>0</v>
      </c>
      <c r="C349" s="20">
        <v>0</v>
      </c>
      <c r="D349" s="20" t="s">
        <v>110</v>
      </c>
      <c r="E349" s="24">
        <v>38.044875089620774</v>
      </c>
      <c r="F349" s="24">
        <v>37.957580562536187</v>
      </c>
      <c r="G349" s="24">
        <v>39.338490511432262</v>
      </c>
      <c r="H349" s="24">
        <v>40.808608468806909</v>
      </c>
      <c r="I349" s="24">
        <v>39.910937716777198</v>
      </c>
      <c r="J349" s="24">
        <v>39.437353807885607</v>
      </c>
      <c r="K349" s="24">
        <v>41.878724722333416</v>
      </c>
      <c r="L349" s="24">
        <v>46.600124408802571</v>
      </c>
      <c r="M349" s="24">
        <v>50.693545357828064</v>
      </c>
      <c r="N349" s="24"/>
      <c r="O349" s="24"/>
    </row>
    <row r="350" spans="1:15" x14ac:dyDescent="0.35">
      <c r="A350" s="20" t="str">
        <f>B264&amp;C322&amp;D350</f>
        <v>DISTRIBUCION VOLUMEN X CRITERIO (kg ó litros)Patatas FritasMUJER</v>
      </c>
      <c r="B350">
        <v>0</v>
      </c>
      <c r="C350" s="20">
        <v>0</v>
      </c>
      <c r="D350" s="20" t="s">
        <v>111</v>
      </c>
      <c r="E350" s="24">
        <v>61.95513322576668</v>
      </c>
      <c r="F350" s="24">
        <v>62.0424173648519</v>
      </c>
      <c r="G350" s="24">
        <v>60.66150728651084</v>
      </c>
      <c r="H350" s="24">
        <v>59.191392259005745</v>
      </c>
      <c r="I350" s="24">
        <v>60.089066313943505</v>
      </c>
      <c r="J350" s="24">
        <v>60.562617068605363</v>
      </c>
      <c r="K350" s="24">
        <v>58.121279316419297</v>
      </c>
      <c r="L350" s="24">
        <v>53.399882844833556</v>
      </c>
      <c r="M350" s="24">
        <v>49.30644148404906</v>
      </c>
      <c r="N350" s="24"/>
      <c r="O350" s="24"/>
    </row>
    <row r="351" spans="1:15" x14ac:dyDescent="0.35">
      <c r="A351" s="20" t="str">
        <f>B264&amp;C351&amp;D351</f>
        <v>DISTRIBUCION VOLUMEN X CRITERIO (kg ó litros)Otros Snacks SaladosT.ESPAÑA</v>
      </c>
      <c r="B351">
        <v>0</v>
      </c>
      <c r="C351" s="20" t="s">
        <v>57</v>
      </c>
      <c r="D351" s="20" t="s">
        <v>82</v>
      </c>
      <c r="E351" s="24">
        <v>100</v>
      </c>
      <c r="F351" s="24">
        <v>100</v>
      </c>
      <c r="G351" s="24">
        <v>100</v>
      </c>
      <c r="H351" s="24">
        <v>100</v>
      </c>
      <c r="I351" s="24">
        <v>100</v>
      </c>
      <c r="J351" s="24">
        <v>100</v>
      </c>
      <c r="K351" s="24">
        <v>100</v>
      </c>
      <c r="L351" s="24">
        <v>100</v>
      </c>
      <c r="M351" s="24">
        <v>100</v>
      </c>
      <c r="N351" s="24"/>
      <c r="O351" s="24"/>
    </row>
    <row r="352" spans="1:15" x14ac:dyDescent="0.35">
      <c r="A352" s="20" t="str">
        <f>B264&amp;C351&amp;D352</f>
        <v>DISTRIBUCION VOLUMEN X CRITERIO (kg ó litros)Otros Snacks SaladosBCN AM</v>
      </c>
      <c r="B352">
        <v>0</v>
      </c>
      <c r="C352" s="20">
        <v>0</v>
      </c>
      <c r="D352" s="20" t="s">
        <v>84</v>
      </c>
      <c r="E352" s="24">
        <v>6.2476686659567298</v>
      </c>
      <c r="F352" s="24">
        <v>5.556319812957736</v>
      </c>
      <c r="G352" s="24">
        <v>5.6717773471539212</v>
      </c>
      <c r="H352" s="24">
        <v>4.335241900239974</v>
      </c>
      <c r="I352" s="24">
        <v>4.5596519729032519</v>
      </c>
      <c r="J352" s="24">
        <v>7.1170474893534603</v>
      </c>
      <c r="K352" s="24">
        <v>5.9374136294448698</v>
      </c>
      <c r="L352" s="24">
        <v>6.3153352251165238</v>
      </c>
      <c r="M352" s="24">
        <v>4.8079672435076128</v>
      </c>
      <c r="N352" s="24"/>
      <c r="O352" s="24"/>
    </row>
    <row r="353" spans="1:15" x14ac:dyDescent="0.35">
      <c r="A353" s="20" t="str">
        <f>B264&amp;C351&amp;D353</f>
        <v>DISTRIBUCION VOLUMEN X CRITERIO (kg ó litros)Otros Snacks SaladosREST.CAT ARAGON</v>
      </c>
      <c r="B353">
        <v>0</v>
      </c>
      <c r="C353" s="20">
        <v>0</v>
      </c>
      <c r="D353" s="20" t="s">
        <v>85</v>
      </c>
      <c r="E353" s="24">
        <v>6.7334837350585417</v>
      </c>
      <c r="F353" s="24">
        <v>4.7913460608558784</v>
      </c>
      <c r="G353" s="24">
        <v>6.9011132155126038</v>
      </c>
      <c r="H353" s="24">
        <v>8.518694167830299</v>
      </c>
      <c r="I353" s="24">
        <v>5.1964309813498391</v>
      </c>
      <c r="J353" s="24">
        <v>7.9963728436582855</v>
      </c>
      <c r="K353" s="24">
        <v>7.7733148634221427</v>
      </c>
      <c r="L353" s="24">
        <v>10.191230110596344</v>
      </c>
      <c r="M353" s="24">
        <v>9.4934653014411445</v>
      </c>
      <c r="N353" s="24"/>
      <c r="O353" s="24"/>
    </row>
    <row r="354" spans="1:15" x14ac:dyDescent="0.35">
      <c r="A354" s="20" t="str">
        <f>B264&amp;C351&amp;D354</f>
        <v>DISTRIBUCION VOLUMEN X CRITERIO (kg ó litros)Otros Snacks SaladosLEVANTE</v>
      </c>
      <c r="B354">
        <v>0</v>
      </c>
      <c r="C354" s="20">
        <v>0</v>
      </c>
      <c r="D354" s="20" t="s">
        <v>86</v>
      </c>
      <c r="E354" s="24">
        <v>14.330100152430655</v>
      </c>
      <c r="F354" s="24">
        <v>20.32454809966562</v>
      </c>
      <c r="G354" s="24">
        <v>16.81278025084876</v>
      </c>
      <c r="H354" s="24">
        <v>22.275024478992496</v>
      </c>
      <c r="I354" s="24">
        <v>11.144478686812612</v>
      </c>
      <c r="J354" s="24">
        <v>15.571888025854832</v>
      </c>
      <c r="K354" s="24">
        <v>16.712886219260884</v>
      </c>
      <c r="L354" s="24">
        <v>14.907372065427685</v>
      </c>
      <c r="M354" s="24">
        <v>15.788447513748979</v>
      </c>
      <c r="N354" s="24"/>
      <c r="O354" s="24"/>
    </row>
    <row r="355" spans="1:15" x14ac:dyDescent="0.35">
      <c r="A355" s="20" t="str">
        <f>B264&amp;C351&amp;D355</f>
        <v>DISTRIBUCION VOLUMEN X CRITERIO (kg ó litros)Otros Snacks SaladosANDALUCIA</v>
      </c>
      <c r="B355">
        <v>0</v>
      </c>
      <c r="C355" s="20">
        <v>0</v>
      </c>
      <c r="D355" s="20" t="s">
        <v>87</v>
      </c>
      <c r="E355" s="24">
        <v>17.247558237653276</v>
      </c>
      <c r="F355" s="24">
        <v>20.437725670016519</v>
      </c>
      <c r="G355" s="24">
        <v>21.986113944258612</v>
      </c>
      <c r="H355" s="24">
        <v>21.30850468757636</v>
      </c>
      <c r="I355" s="24">
        <v>21.19536580467911</v>
      </c>
      <c r="J355" s="24">
        <v>19.80059218604563</v>
      </c>
      <c r="K355" s="24">
        <v>20.538899750057325</v>
      </c>
      <c r="L355" s="24">
        <v>20.768531397379412</v>
      </c>
      <c r="M355" s="24">
        <v>15.483119776632604</v>
      </c>
      <c r="N355" s="24"/>
      <c r="O355" s="24"/>
    </row>
    <row r="356" spans="1:15" x14ac:dyDescent="0.35">
      <c r="A356" s="20" t="str">
        <f>B264&amp;C351&amp;D356</f>
        <v>DISTRIBUCION VOLUMEN X CRITERIO (kg ó litros)Otros Snacks SaladosMDD AM</v>
      </c>
      <c r="B356">
        <v>0</v>
      </c>
      <c r="C356" s="20">
        <v>0</v>
      </c>
      <c r="D356" s="20" t="s">
        <v>88</v>
      </c>
      <c r="E356" s="24">
        <v>13.313583489276459</v>
      </c>
      <c r="F356" s="24">
        <v>12.518434577281079</v>
      </c>
      <c r="G356" s="24">
        <v>11.432073303372183</v>
      </c>
      <c r="H356" s="24">
        <v>8.2590519904661104</v>
      </c>
      <c r="I356" s="24">
        <v>14.100053277613373</v>
      </c>
      <c r="J356" s="24">
        <v>12.458672416146941</v>
      </c>
      <c r="K356" s="24">
        <v>13.166274389644538</v>
      </c>
      <c r="L356" s="24">
        <v>12.260679468753722</v>
      </c>
      <c r="M356" s="24">
        <v>10.288674269381289</v>
      </c>
      <c r="N356" s="24"/>
      <c r="O356" s="24"/>
    </row>
    <row r="357" spans="1:15" x14ac:dyDescent="0.35">
      <c r="A357" s="20" t="str">
        <f>B264&amp;C351&amp;D357</f>
        <v>DISTRIBUCION VOLUMEN X CRITERIO (kg ó litros)Otros Snacks SaladosRTO CENTRO</v>
      </c>
      <c r="B357">
        <v>0</v>
      </c>
      <c r="C357" s="20">
        <v>0</v>
      </c>
      <c r="D357" s="20" t="s">
        <v>89</v>
      </c>
      <c r="E357" s="24">
        <v>18.141328151278696</v>
      </c>
      <c r="F357" s="24">
        <v>18.405892648397224</v>
      </c>
      <c r="G357" s="24">
        <v>20.471238442264685</v>
      </c>
      <c r="H357" s="24">
        <v>18.806766984209595</v>
      </c>
      <c r="I357" s="24">
        <v>22.568874931617295</v>
      </c>
      <c r="J357" s="24">
        <v>15.523324711748629</v>
      </c>
      <c r="K357" s="24">
        <v>15.566601241397576</v>
      </c>
      <c r="L357" s="24">
        <v>16.879137693233101</v>
      </c>
      <c r="M357" s="24">
        <v>13.776136838639355</v>
      </c>
      <c r="N357" s="24"/>
      <c r="O357" s="24"/>
    </row>
    <row r="358" spans="1:15" x14ac:dyDescent="0.35">
      <c r="A358" s="20" t="str">
        <f>B264&amp;C351&amp;D358</f>
        <v>DISTRIBUCION VOLUMEN X CRITERIO (kg ó litros)Otros Snacks SaladosNORTE-CENTRO</v>
      </c>
      <c r="B358">
        <v>0</v>
      </c>
      <c r="C358" s="20">
        <v>0</v>
      </c>
      <c r="D358" s="20" t="s">
        <v>90</v>
      </c>
      <c r="E358" s="24">
        <v>16.038164745770196</v>
      </c>
      <c r="F358" s="24">
        <v>11.896703451341278</v>
      </c>
      <c r="G358" s="24">
        <v>8.1845219299735117</v>
      </c>
      <c r="H358" s="24">
        <v>9.6489962105891234</v>
      </c>
      <c r="I358" s="24">
        <v>11.649061005367747</v>
      </c>
      <c r="J358" s="24">
        <v>14.733802704384932</v>
      </c>
      <c r="K358" s="24">
        <v>12.77567546572557</v>
      </c>
      <c r="L358" s="24">
        <v>11.685355694151305</v>
      </c>
      <c r="M358" s="24">
        <v>10.104708492996922</v>
      </c>
      <c r="N358" s="24"/>
      <c r="O358" s="24"/>
    </row>
    <row r="359" spans="1:15" x14ac:dyDescent="0.35">
      <c r="A359" s="20" t="str">
        <f>B264&amp;C351&amp;D359</f>
        <v>DISTRIBUCION VOLUMEN X CRITERIO (kg ó litros)Otros Snacks SaladosNOROESTE</v>
      </c>
      <c r="B359">
        <v>0</v>
      </c>
      <c r="C359" s="20">
        <v>0</v>
      </c>
      <c r="D359" s="20" t="s">
        <v>91</v>
      </c>
      <c r="E359" s="24">
        <v>7.9480928344298958</v>
      </c>
      <c r="F359" s="24">
        <v>6.0690468662871258</v>
      </c>
      <c r="G359" s="24">
        <v>8.5404028772343104</v>
      </c>
      <c r="H359" s="24">
        <v>6.847739908452855</v>
      </c>
      <c r="I359" s="24">
        <v>9.5860736989510649</v>
      </c>
      <c r="J359" s="24">
        <v>6.7983157106785557</v>
      </c>
      <c r="K359" s="24">
        <v>7.5289390526853408</v>
      </c>
      <c r="L359" s="24">
        <v>6.9923716341283537</v>
      </c>
      <c r="M359" s="24">
        <v>20.257489388656598</v>
      </c>
      <c r="N359" s="24"/>
      <c r="O359" s="24"/>
    </row>
    <row r="360" spans="1:15" x14ac:dyDescent="0.35">
      <c r="A360" s="20" t="str">
        <f>B264&amp;C351&amp;D360</f>
        <v>DISTRIBUCION VOLUMEN X CRITERIO (kg ó litros)Otros Snacks Salados&lt;2MIL</v>
      </c>
      <c r="B360">
        <v>0</v>
      </c>
      <c r="C360" s="20">
        <v>0</v>
      </c>
      <c r="D360" s="20" t="s">
        <v>92</v>
      </c>
      <c r="E360" s="24">
        <v>8.437883888543718</v>
      </c>
      <c r="F360" s="25">
        <v>8.7009580499435337</v>
      </c>
      <c r="G360" s="24">
        <v>8.4934151888473473</v>
      </c>
      <c r="H360" s="24">
        <v>9.082055089590849</v>
      </c>
      <c r="I360" s="24">
        <v>13.510335420771732</v>
      </c>
      <c r="J360" s="24">
        <v>5.2964075791519329</v>
      </c>
      <c r="K360" s="24">
        <v>6.169886742156474</v>
      </c>
      <c r="L360" s="24">
        <v>5.6563026402740686</v>
      </c>
      <c r="M360" s="24">
        <v>5.9012422896506562</v>
      </c>
      <c r="N360" s="24"/>
      <c r="O360" s="24"/>
    </row>
    <row r="361" spans="1:15" x14ac:dyDescent="0.35">
      <c r="A361" s="20" t="str">
        <f>B264&amp;C351&amp;D361</f>
        <v>DISTRIBUCION VOLUMEN X CRITERIO (kg ó litros)Otros Snacks Salados2-5MIL</v>
      </c>
      <c r="B361">
        <v>0</v>
      </c>
      <c r="C361" s="20">
        <v>0</v>
      </c>
      <c r="D361" s="20" t="s">
        <v>93</v>
      </c>
      <c r="E361" s="24">
        <v>5.826082613778361</v>
      </c>
      <c r="F361" s="24">
        <v>7.1813995252675928</v>
      </c>
      <c r="G361" s="24">
        <v>8.1026098686879759</v>
      </c>
      <c r="H361" s="24">
        <v>6.7680683249115274</v>
      </c>
      <c r="I361" s="24">
        <v>4.3054017878141684</v>
      </c>
      <c r="J361" s="24">
        <v>6.0010946352152201</v>
      </c>
      <c r="K361" s="24">
        <v>8.4972058631125247</v>
      </c>
      <c r="L361" s="24">
        <v>7.3166300499526047</v>
      </c>
      <c r="M361" s="24">
        <v>4.9553983101330941</v>
      </c>
      <c r="N361" s="24"/>
      <c r="O361" s="24"/>
    </row>
    <row r="362" spans="1:15" x14ac:dyDescent="0.35">
      <c r="A362" s="20" t="str">
        <f>B264&amp;C351&amp;D362</f>
        <v>DISTRIBUCION VOLUMEN X CRITERIO (kg ó litros)Otros Snacks Salados5-10MIL</v>
      </c>
      <c r="B362">
        <v>0</v>
      </c>
      <c r="C362" s="20">
        <v>0</v>
      </c>
      <c r="D362" s="20" t="s">
        <v>94</v>
      </c>
      <c r="E362" s="24">
        <v>6.5727577983227352</v>
      </c>
      <c r="F362" s="24">
        <v>5.5848340142157324</v>
      </c>
      <c r="G362" s="24">
        <v>8.7243087675054003</v>
      </c>
      <c r="H362" s="24">
        <v>6.2157144390077628</v>
      </c>
      <c r="I362" s="24">
        <v>8.9999437535100135</v>
      </c>
      <c r="J362" s="24">
        <v>8.2035870355695373</v>
      </c>
      <c r="K362" s="24">
        <v>7.5532610851334097</v>
      </c>
      <c r="L362" s="24">
        <v>5.6803578987511845</v>
      </c>
      <c r="M362" s="24">
        <v>9.395032530068983</v>
      </c>
      <c r="N362" s="24"/>
      <c r="O362" s="24"/>
    </row>
    <row r="363" spans="1:15" x14ac:dyDescent="0.35">
      <c r="A363" s="20" t="str">
        <f>B264&amp;C351&amp;D363</f>
        <v>DISTRIBUCION VOLUMEN X CRITERIO (kg ó litros)Otros Snacks Salados10-30MIL</v>
      </c>
      <c r="B363">
        <v>0</v>
      </c>
      <c r="C363" s="20">
        <v>0</v>
      </c>
      <c r="D363" s="20" t="s">
        <v>95</v>
      </c>
      <c r="E363" s="24">
        <v>19.176570559043952</v>
      </c>
      <c r="F363" s="24">
        <v>19.124055727141251</v>
      </c>
      <c r="G363" s="24">
        <v>24.083923210209242</v>
      </c>
      <c r="H363" s="24">
        <v>26.284565857207021</v>
      </c>
      <c r="I363" s="24">
        <v>23.281832562871568</v>
      </c>
      <c r="J363" s="24">
        <v>22.281788035558705</v>
      </c>
      <c r="K363" s="24">
        <v>24.287008939997644</v>
      </c>
      <c r="L363" s="24">
        <v>27.540818600089445</v>
      </c>
      <c r="M363" s="24">
        <v>34.277193696942518</v>
      </c>
      <c r="N363" s="24"/>
      <c r="O363" s="24"/>
    </row>
    <row r="364" spans="1:15" x14ac:dyDescent="0.35">
      <c r="A364" s="20" t="str">
        <f>B264&amp;C351&amp;D364</f>
        <v>DISTRIBUCION VOLUMEN X CRITERIO (kg ó litros)Otros Snacks Salados30-100MIL</v>
      </c>
      <c r="B364">
        <v>0</v>
      </c>
      <c r="C364" s="20">
        <v>0</v>
      </c>
      <c r="D364" s="20" t="s">
        <v>96</v>
      </c>
      <c r="E364" s="24">
        <v>19.414136051967308</v>
      </c>
      <c r="F364" s="24">
        <v>25.788006855121466</v>
      </c>
      <c r="G364" s="24">
        <v>18.103410783383008</v>
      </c>
      <c r="H364" s="24">
        <v>18.669000674659326</v>
      </c>
      <c r="I364" s="24">
        <v>14.689392461181999</v>
      </c>
      <c r="J364" s="24">
        <v>17.885774735970401</v>
      </c>
      <c r="K364" s="24">
        <v>18.140874574352761</v>
      </c>
      <c r="L364" s="24">
        <v>22.023174221790871</v>
      </c>
      <c r="M364" s="24">
        <v>13.803922344048653</v>
      </c>
      <c r="N364" s="24"/>
      <c r="O364" s="24"/>
    </row>
    <row r="365" spans="1:15" x14ac:dyDescent="0.35">
      <c r="A365" s="20" t="str">
        <f>B264&amp;C351&amp;D365</f>
        <v>DISTRIBUCION VOLUMEN X CRITERIO (kg ó litros)Otros Snacks Salados100-200MIL</v>
      </c>
      <c r="B365">
        <v>0</v>
      </c>
      <c r="C365" s="20">
        <v>0</v>
      </c>
      <c r="D365" s="20" t="s">
        <v>97</v>
      </c>
      <c r="E365" s="24">
        <v>9.5186621150123631</v>
      </c>
      <c r="F365" s="24">
        <v>11.427344201614996</v>
      </c>
      <c r="G365" s="24">
        <v>10.510127293407605</v>
      </c>
      <c r="H365" s="24">
        <v>8.5759720608949834</v>
      </c>
      <c r="I365" s="24">
        <v>7.6773116692301375</v>
      </c>
      <c r="J365" s="24">
        <v>10.750390292740523</v>
      </c>
      <c r="K365" s="24">
        <v>8.6491712087121719</v>
      </c>
      <c r="L365" s="24">
        <v>8.9564522995429616</v>
      </c>
      <c r="M365" s="24">
        <v>6.2512380759846931</v>
      </c>
      <c r="N365" s="24"/>
      <c r="O365" s="24"/>
    </row>
    <row r="366" spans="1:15" x14ac:dyDescent="0.35">
      <c r="A366" s="20" t="str">
        <f>B264&amp;C351&amp;D366</f>
        <v>DISTRIBUCION VOLUMEN X CRITERIO (kg ó litros)Otros Snacks Salados200-500MIL</v>
      </c>
      <c r="B366">
        <v>0</v>
      </c>
      <c r="C366" s="20">
        <v>0</v>
      </c>
      <c r="D366" s="20" t="s">
        <v>98</v>
      </c>
      <c r="E366" s="24">
        <v>14.925883137447565</v>
      </c>
      <c r="F366" s="24">
        <v>9.4425871058541659</v>
      </c>
      <c r="G366" s="24">
        <v>8.5601859788164347</v>
      </c>
      <c r="H366" s="24">
        <v>10.895043393303594</v>
      </c>
      <c r="I366" s="24">
        <v>13.575325946274875</v>
      </c>
      <c r="J366" s="24">
        <v>14.790795327497694</v>
      </c>
      <c r="K366" s="24">
        <v>13.175633243409823</v>
      </c>
      <c r="L366" s="24">
        <v>8.6353406030386282</v>
      </c>
      <c r="M366" s="24">
        <v>13.087631246538251</v>
      </c>
      <c r="N366" s="24"/>
      <c r="O366" s="24"/>
    </row>
    <row r="367" spans="1:15" x14ac:dyDescent="0.35">
      <c r="A367" s="20" t="str">
        <f>B264&amp;C351&amp;D367</f>
        <v>DISTRIBUCION VOLUMEN X CRITERIO (kg ó litros)Otros Snacks Salados&gt;500MIL</v>
      </c>
      <c r="B367">
        <v>0</v>
      </c>
      <c r="C367" s="20">
        <v>0</v>
      </c>
      <c r="D367" s="20" t="s">
        <v>99</v>
      </c>
      <c r="E367" s="24">
        <v>16.127994429966215</v>
      </c>
      <c r="F367" s="24">
        <v>12.750828580765166</v>
      </c>
      <c r="G367" s="24">
        <v>13.422032307217293</v>
      </c>
      <c r="H367" s="24">
        <v>13.50960194786143</v>
      </c>
      <c r="I367" s="24">
        <v>13.960443920251208</v>
      </c>
      <c r="J367" s="24">
        <v>14.790177033224698</v>
      </c>
      <c r="K367" s="24">
        <v>13.526971260254928</v>
      </c>
      <c r="L367" s="24">
        <v>14.190933347368642</v>
      </c>
      <c r="M367" s="24">
        <v>12.328350392457818</v>
      </c>
      <c r="N367" s="24"/>
      <c r="O367" s="24"/>
    </row>
    <row r="368" spans="1:15" x14ac:dyDescent="0.35">
      <c r="A368" s="20" t="str">
        <f>B264&amp;C351&amp;D368</f>
        <v>DISTRIBUCION VOLUMEN X CRITERIO (kg ó litros)Otros Snacks SaladosDE 15 A 19 AÑOS</v>
      </c>
      <c r="B368">
        <v>0</v>
      </c>
      <c r="C368" s="20">
        <v>0</v>
      </c>
      <c r="D368" s="20" t="s">
        <v>100</v>
      </c>
      <c r="E368" s="24">
        <v>9.4515009830357819</v>
      </c>
      <c r="F368" s="24">
        <v>7.0497774055401345</v>
      </c>
      <c r="G368" s="24">
        <v>6.8189979438417385</v>
      </c>
      <c r="H368" s="24">
        <v>5.3094562853248677</v>
      </c>
      <c r="I368" s="24">
        <v>5.4081316755604654</v>
      </c>
      <c r="J368" s="24">
        <v>6.49372937166466</v>
      </c>
      <c r="K368" s="24">
        <v>5.2640272357869629</v>
      </c>
      <c r="L368" s="24">
        <v>12.802985393087843</v>
      </c>
      <c r="M368" s="24">
        <v>9.2227212790654747</v>
      </c>
      <c r="N368" s="24"/>
      <c r="O368" s="24"/>
    </row>
    <row r="369" spans="1:15" x14ac:dyDescent="0.35">
      <c r="A369" s="20" t="str">
        <f>B264&amp;C351&amp;D369</f>
        <v>DISTRIBUCION VOLUMEN X CRITERIO (kg ó litros)Otros Snacks SaladosDE 20 A 24 AÑOS</v>
      </c>
      <c r="B369">
        <v>0</v>
      </c>
      <c r="C369" s="20">
        <v>0</v>
      </c>
      <c r="D369" s="20" t="s">
        <v>101</v>
      </c>
      <c r="E369" s="24">
        <v>6.7971805457219165</v>
      </c>
      <c r="F369" s="24">
        <v>11.694629865416474</v>
      </c>
      <c r="G369" s="24">
        <v>8.2914634169120465</v>
      </c>
      <c r="H369" s="24">
        <v>7.4826332499768968</v>
      </c>
      <c r="I369" s="24">
        <v>3.7561462061475965</v>
      </c>
      <c r="J369" s="24">
        <v>2.849319684524052</v>
      </c>
      <c r="K369" s="24">
        <v>3.8740253200685251</v>
      </c>
      <c r="L369" s="24">
        <v>5.8019469426888053</v>
      </c>
      <c r="M369" s="24">
        <v>2.3018498435889136</v>
      </c>
      <c r="N369" s="24"/>
      <c r="O369" s="24"/>
    </row>
    <row r="370" spans="1:15" x14ac:dyDescent="0.35">
      <c r="A370" s="20" t="str">
        <f>B264&amp;C351&amp;D370</f>
        <v>DISTRIBUCION VOLUMEN X CRITERIO (kg ó litros)Otros Snacks SaladosDE 25 A 34 AÑOS</v>
      </c>
      <c r="B370">
        <v>0</v>
      </c>
      <c r="C370" s="20">
        <v>0</v>
      </c>
      <c r="D370" s="20" t="s">
        <v>102</v>
      </c>
      <c r="E370" s="24">
        <v>13.66416316079852</v>
      </c>
      <c r="F370" s="24">
        <v>10.758321552368027</v>
      </c>
      <c r="G370" s="24">
        <v>12.727820685083294</v>
      </c>
      <c r="H370" s="24">
        <v>9.8561760057767209</v>
      </c>
      <c r="I370" s="24">
        <v>10.517004837364651</v>
      </c>
      <c r="J370" s="24">
        <v>9.9735530017717799</v>
      </c>
      <c r="K370" s="24">
        <v>13.890511586077556</v>
      </c>
      <c r="L370" s="24">
        <v>9.3701421173658677</v>
      </c>
      <c r="M370" s="24">
        <v>15.704068914814185</v>
      </c>
      <c r="N370" s="24"/>
      <c r="O370" s="24"/>
    </row>
    <row r="371" spans="1:15" x14ac:dyDescent="0.35">
      <c r="A371" s="20" t="str">
        <f>B264&amp;C351&amp;D371</f>
        <v>DISTRIBUCION VOLUMEN X CRITERIO (kg ó litros)Otros Snacks SaladosDE 35 A 49 AÑOS</v>
      </c>
      <c r="B371">
        <v>0</v>
      </c>
      <c r="C371" s="20">
        <v>0</v>
      </c>
      <c r="D371" s="20" t="s">
        <v>103</v>
      </c>
      <c r="E371" s="24">
        <v>33.346786644061062</v>
      </c>
      <c r="F371" s="24">
        <v>36.822360824683159</v>
      </c>
      <c r="G371" s="24">
        <v>36.442278833341376</v>
      </c>
      <c r="H371" s="24">
        <v>33.14560188727075</v>
      </c>
      <c r="I371" s="24">
        <v>38.452357719864608</v>
      </c>
      <c r="J371" s="24">
        <v>33.832323193275357</v>
      </c>
      <c r="K371" s="24">
        <v>42.315730390362241</v>
      </c>
      <c r="L371" s="24">
        <v>30.244143226424818</v>
      </c>
      <c r="M371" s="24">
        <v>28.050163097928049</v>
      </c>
      <c r="N371" s="24"/>
      <c r="O371" s="24"/>
    </row>
    <row r="372" spans="1:15" x14ac:dyDescent="0.35">
      <c r="A372" s="20" t="str">
        <f>B264&amp;C351&amp;D372</f>
        <v>DISTRIBUCION VOLUMEN X CRITERIO (kg ó litros)Otros Snacks SaladosDE 50 A 59 AÑOS</v>
      </c>
      <c r="B372">
        <v>0</v>
      </c>
      <c r="C372" s="20">
        <v>0</v>
      </c>
      <c r="D372" s="20" t="s">
        <v>104</v>
      </c>
      <c r="E372" s="24">
        <v>17.474204848618353</v>
      </c>
      <c r="F372" s="24">
        <v>18.446472572307695</v>
      </c>
      <c r="G372" s="24">
        <v>24.16484335316952</v>
      </c>
      <c r="H372" s="24">
        <v>19.577375663050244</v>
      </c>
      <c r="I372" s="24">
        <v>22.304668122527346</v>
      </c>
      <c r="J372" s="24">
        <v>26.335401006940845</v>
      </c>
      <c r="K372" s="24">
        <v>21.159488130952759</v>
      </c>
      <c r="L372" s="24">
        <v>20.347101507922897</v>
      </c>
      <c r="M372" s="24">
        <v>28.381370626041036</v>
      </c>
      <c r="N372" s="24"/>
      <c r="O372" s="24"/>
    </row>
    <row r="373" spans="1:15" x14ac:dyDescent="0.35">
      <c r="A373" s="20" t="str">
        <f>B264&amp;C351&amp;D373</f>
        <v>DISTRIBUCION VOLUMEN X CRITERIO (kg ó litros)Otros Snacks SaladosDE 60 A 75 AÑOS</v>
      </c>
      <c r="B373">
        <v>0</v>
      </c>
      <c r="C373" s="20">
        <v>0</v>
      </c>
      <c r="D373" s="20" t="s">
        <v>105</v>
      </c>
      <c r="E373" s="24">
        <v>19.266143942690444</v>
      </c>
      <c r="F373" s="25">
        <v>15.228453703603028</v>
      </c>
      <c r="G373" s="24">
        <v>11.554611708800325</v>
      </c>
      <c r="H373" s="24">
        <v>24.628775112053077</v>
      </c>
      <c r="I373" s="24">
        <v>19.561677820236579</v>
      </c>
      <c r="J373" s="25">
        <v>20.515690880458809</v>
      </c>
      <c r="K373" s="24">
        <v>13.496230834332321</v>
      </c>
      <c r="L373" s="24">
        <v>21.433690810071653</v>
      </c>
      <c r="M373" s="24">
        <v>16.339838600258869</v>
      </c>
      <c r="N373" s="24"/>
      <c r="O373" s="24"/>
    </row>
    <row r="374" spans="1:15" x14ac:dyDescent="0.35">
      <c r="A374" s="20" t="str">
        <f>B264&amp;C351&amp;D374</f>
        <v>DISTRIBUCION VOLUMEN X CRITERIO (kg ó litros)Otros Snacks SaladosALTA Y MEDIA ALTA</v>
      </c>
      <c r="B374">
        <v>0</v>
      </c>
      <c r="C374" s="20">
        <v>0</v>
      </c>
      <c r="D374" s="20" t="s">
        <v>106</v>
      </c>
      <c r="E374" s="24">
        <v>13.590418561043313</v>
      </c>
      <c r="F374" s="24">
        <v>18.208574689041509</v>
      </c>
      <c r="G374" s="24">
        <v>14.029024462430071</v>
      </c>
      <c r="H374" s="24">
        <v>18.204081848543797</v>
      </c>
      <c r="I374" s="24">
        <v>13.955704049498156</v>
      </c>
      <c r="J374" s="24">
        <v>20.572262782039967</v>
      </c>
      <c r="K374" s="24">
        <v>16.23205636597973</v>
      </c>
      <c r="L374" s="24">
        <v>14.984033354548131</v>
      </c>
      <c r="M374" s="24">
        <v>20.068610158728049</v>
      </c>
      <c r="N374" s="24"/>
      <c r="O374" s="24"/>
    </row>
    <row r="375" spans="1:15" x14ac:dyDescent="0.35">
      <c r="A375" s="20" t="str">
        <f>B264&amp;C351&amp;D375</f>
        <v>DISTRIBUCION VOLUMEN X CRITERIO (kg ó litros)Otros Snacks SaladosMEDIA</v>
      </c>
      <c r="B375">
        <v>0</v>
      </c>
      <c r="C375" s="20">
        <v>0</v>
      </c>
      <c r="D375" s="20" t="s">
        <v>107</v>
      </c>
      <c r="E375" s="24">
        <v>37.247520774470253</v>
      </c>
      <c r="F375" s="24">
        <v>32.637355950544034</v>
      </c>
      <c r="G375" s="24">
        <v>29.079919500355171</v>
      </c>
      <c r="H375" s="24">
        <v>33.022639731450944</v>
      </c>
      <c r="I375" s="24">
        <v>31.225544922876175</v>
      </c>
      <c r="J375" s="24">
        <v>31.652078045202053</v>
      </c>
      <c r="K375" s="24">
        <v>38.706791041731201</v>
      </c>
      <c r="L375" s="24">
        <v>32.174875931407783</v>
      </c>
      <c r="M375" s="24">
        <v>28.345649762941932</v>
      </c>
      <c r="N375" s="24"/>
      <c r="O375" s="24"/>
    </row>
    <row r="376" spans="1:15" x14ac:dyDescent="0.35">
      <c r="A376" s="20" t="str">
        <f>B264&amp;C351&amp;D376</f>
        <v>DISTRIBUCION VOLUMEN X CRITERIO (kg ó litros)Otros Snacks SaladosMEDIA BAJA</v>
      </c>
      <c r="B376">
        <v>0</v>
      </c>
      <c r="C376" s="20">
        <v>0</v>
      </c>
      <c r="D376" s="20" t="s">
        <v>108</v>
      </c>
      <c r="E376" s="24">
        <v>29.140946372957</v>
      </c>
      <c r="F376" s="24">
        <v>29.948223110041877</v>
      </c>
      <c r="G376" s="24">
        <v>29.829844674584894</v>
      </c>
      <c r="H376" s="24">
        <v>28.180000028366031</v>
      </c>
      <c r="I376" s="24">
        <v>34.169990779907252</v>
      </c>
      <c r="J376" s="24">
        <v>22.078624325180424</v>
      </c>
      <c r="K376" s="24">
        <v>22.225338419597925</v>
      </c>
      <c r="L376" s="24">
        <v>27.322331295557213</v>
      </c>
      <c r="M376" s="24">
        <v>26.830442803307641</v>
      </c>
      <c r="N376" s="24"/>
      <c r="O376" s="24"/>
    </row>
    <row r="377" spans="1:15" x14ac:dyDescent="0.35">
      <c r="A377" s="20" t="str">
        <f>B264&amp;C351&amp;D377</f>
        <v>DISTRIBUCION VOLUMEN X CRITERIO (kg ó litros)Otros Snacks SaladosBAJA</v>
      </c>
      <c r="B377">
        <v>0</v>
      </c>
      <c r="C377" s="20">
        <v>0</v>
      </c>
      <c r="D377" s="20" t="s">
        <v>109</v>
      </c>
      <c r="E377" s="24">
        <v>20.021091192090424</v>
      </c>
      <c r="F377" s="24">
        <v>19.205859243187135</v>
      </c>
      <c r="G377" s="24">
        <v>27.061228402932279</v>
      </c>
      <c r="H377" s="24">
        <v>20.593295750864463</v>
      </c>
      <c r="I377" s="24">
        <v>20.648749402653518</v>
      </c>
      <c r="J377" s="24">
        <v>25.69705286259515</v>
      </c>
      <c r="K377" s="24">
        <v>22.835818332587369</v>
      </c>
      <c r="L377" s="24">
        <v>25.518768137003452</v>
      </c>
      <c r="M377" s="24">
        <v>24.755304743737426</v>
      </c>
      <c r="N377" s="24"/>
      <c r="O377" s="24"/>
    </row>
    <row r="378" spans="1:15" x14ac:dyDescent="0.35">
      <c r="A378" s="20" t="str">
        <f>B264&amp;C351&amp;D378</f>
        <v>DISTRIBUCION VOLUMEN X CRITERIO (kg ó litros)Otros Snacks SaladosHOMBRE</v>
      </c>
      <c r="B378">
        <v>0</v>
      </c>
      <c r="C378" s="20">
        <v>0</v>
      </c>
      <c r="D378" s="20" t="s">
        <v>110</v>
      </c>
      <c r="E378" s="24">
        <v>30.44797734908914</v>
      </c>
      <c r="F378" s="24">
        <v>36.638995096676666</v>
      </c>
      <c r="G378" s="24">
        <v>37.297822102705368</v>
      </c>
      <c r="H378" s="24">
        <v>36.175257198760477</v>
      </c>
      <c r="I378" s="24">
        <v>37.638607717637043</v>
      </c>
      <c r="J378" s="24">
        <v>36.136769054946896</v>
      </c>
      <c r="K378" s="24">
        <v>35.755181114468201</v>
      </c>
      <c r="L378" s="24">
        <v>41.509320085727616</v>
      </c>
      <c r="M378" s="24">
        <v>47.797052425929742</v>
      </c>
      <c r="N378" s="24"/>
      <c r="O378" s="24"/>
    </row>
    <row r="379" spans="1:15" x14ac:dyDescent="0.35">
      <c r="A379" s="20" t="str">
        <f>B264&amp;C351&amp;D379</f>
        <v>DISTRIBUCION VOLUMEN X CRITERIO (kg ó litros)Otros Snacks SaladosMUJER</v>
      </c>
      <c r="B379">
        <v>0</v>
      </c>
      <c r="C379" s="20">
        <v>0</v>
      </c>
      <c r="D379" s="20" t="s">
        <v>111</v>
      </c>
      <c r="E379" s="24">
        <v>69.552001823846794</v>
      </c>
      <c r="F379" s="24">
        <v>63.361014829921878</v>
      </c>
      <c r="G379" s="24">
        <v>62.702192643710184</v>
      </c>
      <c r="H379" s="24">
        <v>63.824750300526759</v>
      </c>
      <c r="I379" s="24">
        <v>62.361371817005207</v>
      </c>
      <c r="J379" s="24">
        <v>63.863248204414724</v>
      </c>
      <c r="K379" s="24">
        <v>64.244826708996882</v>
      </c>
      <c r="L379" s="24">
        <v>58.490686711131524</v>
      </c>
      <c r="M379" s="24">
        <v>52.202956514633073</v>
      </c>
      <c r="N379" s="24"/>
      <c r="O379" s="24"/>
    </row>
    <row r="380" spans="1:15" x14ac:dyDescent="0.35">
      <c r="A380" s="20" t="str">
        <f>B264&amp;C380&amp;D380</f>
        <v>DISTRIBUCION VOLUMEN X CRITERIO (kg ó litros)Frutos SecosT.ESPAÑA</v>
      </c>
      <c r="B380">
        <v>0</v>
      </c>
      <c r="C380" s="20" t="s">
        <v>60</v>
      </c>
      <c r="D380" s="20" t="s">
        <v>82</v>
      </c>
      <c r="E380" s="24">
        <v>100</v>
      </c>
      <c r="F380" s="24">
        <v>100</v>
      </c>
      <c r="G380" s="24">
        <v>100</v>
      </c>
      <c r="H380" s="24">
        <v>100</v>
      </c>
      <c r="I380" s="24">
        <v>100</v>
      </c>
      <c r="J380" s="24">
        <v>100</v>
      </c>
      <c r="K380" s="24">
        <v>100</v>
      </c>
      <c r="L380" s="24">
        <v>100</v>
      </c>
      <c r="M380" s="24">
        <v>100</v>
      </c>
      <c r="N380" s="24"/>
      <c r="O380" s="24"/>
    </row>
    <row r="381" spans="1:15" x14ac:dyDescent="0.35">
      <c r="A381" s="20" t="str">
        <f>B264&amp;C380&amp;D381</f>
        <v>DISTRIBUCION VOLUMEN X CRITERIO (kg ó litros)Frutos SecosBCN AM</v>
      </c>
      <c r="B381">
        <v>0</v>
      </c>
      <c r="C381" s="20">
        <v>0</v>
      </c>
      <c r="D381" s="20" t="s">
        <v>84</v>
      </c>
      <c r="E381" s="24">
        <v>4.0078280565711086</v>
      </c>
      <c r="F381" s="24">
        <v>4.3071302080435601</v>
      </c>
      <c r="G381" s="25">
        <v>3.7902826188882521</v>
      </c>
      <c r="H381" s="24">
        <v>7.0779446067921583</v>
      </c>
      <c r="I381" s="24">
        <v>7.7595069675177726</v>
      </c>
      <c r="J381" s="24">
        <v>5.1441193362325004</v>
      </c>
      <c r="K381" s="24">
        <v>19.364812940390998</v>
      </c>
      <c r="L381" s="25">
        <v>18.37937389328604</v>
      </c>
      <c r="M381" s="24">
        <v>13.807179819499998</v>
      </c>
      <c r="N381" s="24"/>
      <c r="O381" s="24"/>
    </row>
    <row r="382" spans="1:15" x14ac:dyDescent="0.35">
      <c r="A382" s="20" t="str">
        <f>B264&amp;C380&amp;D382</f>
        <v>DISTRIBUCION VOLUMEN X CRITERIO (kg ó litros)Frutos SecosREST.CAT ARAGON</v>
      </c>
      <c r="B382">
        <v>0</v>
      </c>
      <c r="C382" s="20">
        <v>0</v>
      </c>
      <c r="D382" s="20" t="s">
        <v>85</v>
      </c>
      <c r="E382" s="24">
        <v>7.2296956172871782</v>
      </c>
      <c r="F382" s="24">
        <v>8.9897785063485163</v>
      </c>
      <c r="G382" s="24">
        <v>7.6608081767581409</v>
      </c>
      <c r="H382" s="24">
        <v>10.547595236812862</v>
      </c>
      <c r="I382" s="24">
        <v>6.4992122148102016</v>
      </c>
      <c r="J382" s="24">
        <v>10.466192264753241</v>
      </c>
      <c r="K382" s="24">
        <v>9.1613775793639647</v>
      </c>
      <c r="L382" s="24">
        <v>5.910170334989914</v>
      </c>
      <c r="M382" s="24">
        <v>14.178512089199243</v>
      </c>
      <c r="N382" s="24"/>
      <c r="O382" s="24"/>
    </row>
    <row r="383" spans="1:15" x14ac:dyDescent="0.35">
      <c r="A383" s="20" t="str">
        <f>B264&amp;C380&amp;D383</f>
        <v>DISTRIBUCION VOLUMEN X CRITERIO (kg ó litros)Frutos SecosLEVANTE</v>
      </c>
      <c r="B383">
        <v>0</v>
      </c>
      <c r="C383" s="20">
        <v>0</v>
      </c>
      <c r="D383" s="20" t="s">
        <v>86</v>
      </c>
      <c r="E383" s="24">
        <v>11.644438845353147</v>
      </c>
      <c r="F383" s="24">
        <v>12.962485827432497</v>
      </c>
      <c r="G383" s="24">
        <v>12.239134586715481</v>
      </c>
      <c r="H383" s="24">
        <v>10.393079065285926</v>
      </c>
      <c r="I383" s="24">
        <v>15.779711714209151</v>
      </c>
      <c r="J383" s="24">
        <v>13.078408969788654</v>
      </c>
      <c r="K383" s="24">
        <v>7.3394369539501234</v>
      </c>
      <c r="L383" s="24">
        <v>11.092489656387979</v>
      </c>
      <c r="M383" s="24">
        <v>12.151817750812132</v>
      </c>
      <c r="N383" s="24"/>
      <c r="O383" s="24"/>
    </row>
    <row r="384" spans="1:15" x14ac:dyDescent="0.35">
      <c r="A384" s="20" t="str">
        <f>B264&amp;C380&amp;D384</f>
        <v>DISTRIBUCION VOLUMEN X CRITERIO (kg ó litros)Frutos SecosANDALUCIA</v>
      </c>
      <c r="B384">
        <v>0</v>
      </c>
      <c r="C384" s="20">
        <v>0</v>
      </c>
      <c r="D384" s="20" t="s">
        <v>87</v>
      </c>
      <c r="E384" s="24">
        <v>28.778366091978153</v>
      </c>
      <c r="F384" s="24">
        <v>25.565538725928754</v>
      </c>
      <c r="G384" s="24">
        <v>20.589858941335773</v>
      </c>
      <c r="H384" s="24">
        <v>18.318261404837845</v>
      </c>
      <c r="I384" s="24">
        <v>21.863057391061098</v>
      </c>
      <c r="J384" s="24">
        <v>23.793661061496067</v>
      </c>
      <c r="K384" s="24">
        <v>20.41846028299717</v>
      </c>
      <c r="L384" s="24">
        <v>19.87049076057804</v>
      </c>
      <c r="M384" s="24">
        <v>20.73929615433029</v>
      </c>
      <c r="N384" s="24"/>
      <c r="O384" s="24"/>
    </row>
    <row r="385" spans="1:15" x14ac:dyDescent="0.35">
      <c r="A385" s="20" t="str">
        <f>B264&amp;C380&amp;D385</f>
        <v>DISTRIBUCION VOLUMEN X CRITERIO (kg ó litros)Frutos SecosMDD AM</v>
      </c>
      <c r="B385">
        <v>0</v>
      </c>
      <c r="C385" s="20">
        <v>0</v>
      </c>
      <c r="D385" s="20" t="s">
        <v>88</v>
      </c>
      <c r="E385" s="24">
        <v>10.378578850290102</v>
      </c>
      <c r="F385" s="24">
        <v>11.805612511500781</v>
      </c>
      <c r="G385" s="24">
        <v>10.175402868263387</v>
      </c>
      <c r="H385" s="24">
        <v>9.1475912176980891</v>
      </c>
      <c r="I385" s="24">
        <v>10.267287110768269</v>
      </c>
      <c r="J385" s="24">
        <v>10.092341609448505</v>
      </c>
      <c r="K385" s="24">
        <v>7.3736412070705057</v>
      </c>
      <c r="L385" s="24">
        <v>7.8825617761602782</v>
      </c>
      <c r="M385" s="24">
        <v>9.1438846211742337</v>
      </c>
      <c r="N385" s="24"/>
      <c r="O385" s="24"/>
    </row>
    <row r="386" spans="1:15" x14ac:dyDescent="0.35">
      <c r="A386" s="20" t="str">
        <f>B264&amp;C380&amp;D386</f>
        <v>DISTRIBUCION VOLUMEN X CRITERIO (kg ó litros)Frutos SecosRTO CENTRO</v>
      </c>
      <c r="B386">
        <v>0</v>
      </c>
      <c r="C386" s="20">
        <v>0</v>
      </c>
      <c r="D386" s="20" t="s">
        <v>89</v>
      </c>
      <c r="E386" s="24">
        <v>21.612660209560016</v>
      </c>
      <c r="F386" s="24">
        <v>17.005523654082268</v>
      </c>
      <c r="G386" s="24">
        <v>26.759023910656921</v>
      </c>
      <c r="H386" s="24">
        <v>17.284762186857943</v>
      </c>
      <c r="I386" s="24">
        <v>20.238024726155398</v>
      </c>
      <c r="J386" s="24">
        <v>18.831213301391671</v>
      </c>
      <c r="K386" s="24">
        <v>17.059264276158643</v>
      </c>
      <c r="L386" s="24">
        <v>9.5099162124884611</v>
      </c>
      <c r="M386" s="24">
        <v>12.606580874218015</v>
      </c>
      <c r="N386" s="24"/>
      <c r="O386" s="24"/>
    </row>
    <row r="387" spans="1:15" x14ac:dyDescent="0.35">
      <c r="A387" s="20" t="str">
        <f>B264&amp;C380&amp;D387</f>
        <v>DISTRIBUCION VOLUMEN X CRITERIO (kg ó litros)Frutos SecosNORTE-CENTRO</v>
      </c>
      <c r="B387">
        <v>0</v>
      </c>
      <c r="C387" s="20">
        <v>0</v>
      </c>
      <c r="D387" s="20" t="s">
        <v>90</v>
      </c>
      <c r="E387" s="24">
        <v>7.3550544392540775</v>
      </c>
      <c r="F387" s="24">
        <v>12.293382306873292</v>
      </c>
      <c r="G387" s="24">
        <v>10.366214960528769</v>
      </c>
      <c r="H387" s="24">
        <v>16.976468095438264</v>
      </c>
      <c r="I387" s="24">
        <v>9.2660616679812726</v>
      </c>
      <c r="J387" s="24">
        <v>11.631570712990674</v>
      </c>
      <c r="K387" s="24">
        <v>10.409028449331636</v>
      </c>
      <c r="L387" s="24">
        <v>17.61467039794271</v>
      </c>
      <c r="M387" s="24">
        <v>7.6480800464635079</v>
      </c>
      <c r="N387" s="24"/>
      <c r="O387" s="24"/>
    </row>
    <row r="388" spans="1:15" x14ac:dyDescent="0.35">
      <c r="A388" s="20" t="str">
        <f>B264&amp;C380&amp;D388</f>
        <v>DISTRIBUCION VOLUMEN X CRITERIO (kg ó litros)Frutos SecosNOROESTE</v>
      </c>
      <c r="B388">
        <v>0</v>
      </c>
      <c r="C388" s="20">
        <v>0</v>
      </c>
      <c r="D388" s="20" t="s">
        <v>91</v>
      </c>
      <c r="E388" s="24">
        <v>8.993375727988262</v>
      </c>
      <c r="F388" s="24">
        <v>7.0705532049293573</v>
      </c>
      <c r="G388" s="24">
        <v>8.4192786440329535</v>
      </c>
      <c r="H388" s="24">
        <v>10.25430179821427</v>
      </c>
      <c r="I388" s="24">
        <v>8.3271334167898239</v>
      </c>
      <c r="J388" s="24">
        <v>6.9625037963523555</v>
      </c>
      <c r="K388" s="24">
        <v>8.8740044544213035</v>
      </c>
      <c r="L388" s="24">
        <v>9.7403469094771111</v>
      </c>
      <c r="M388" s="24">
        <v>9.7246459593205383</v>
      </c>
      <c r="N388" s="24"/>
      <c r="O388" s="24"/>
    </row>
    <row r="389" spans="1:15" x14ac:dyDescent="0.35">
      <c r="A389" s="20" t="str">
        <f>B264&amp;C380&amp;D389</f>
        <v>DISTRIBUCION VOLUMEN X CRITERIO (kg ó litros)Frutos Secos&lt;2MIL</v>
      </c>
      <c r="B389">
        <v>0</v>
      </c>
      <c r="C389" s="20">
        <v>0</v>
      </c>
      <c r="D389" s="20" t="s">
        <v>92</v>
      </c>
      <c r="E389" s="25">
        <v>6.1745571678702298</v>
      </c>
      <c r="F389" s="25">
        <v>4.8402863013821946</v>
      </c>
      <c r="G389" s="25">
        <v>3.0460464374160869</v>
      </c>
      <c r="H389" s="25">
        <v>6.440328198184095</v>
      </c>
      <c r="I389" s="24">
        <v>6.3241853921622582</v>
      </c>
      <c r="J389" s="25">
        <v>5.9138581496010447</v>
      </c>
      <c r="K389" s="25">
        <v>5.004212140890723</v>
      </c>
      <c r="L389" s="24">
        <v>5.1586481810245726</v>
      </c>
      <c r="M389" s="24">
        <v>5.7691069477151098</v>
      </c>
      <c r="N389" s="24"/>
      <c r="O389" s="24"/>
    </row>
    <row r="390" spans="1:15" x14ac:dyDescent="0.35">
      <c r="A390" s="20" t="str">
        <f>B264&amp;C380&amp;D390</f>
        <v>DISTRIBUCION VOLUMEN X CRITERIO (kg ó litros)Frutos Secos2-5MIL</v>
      </c>
      <c r="B390">
        <v>0</v>
      </c>
      <c r="C390" s="20">
        <v>0</v>
      </c>
      <c r="D390" s="20" t="s">
        <v>93</v>
      </c>
      <c r="E390" s="24">
        <v>7.7139998344443228</v>
      </c>
      <c r="F390" s="24">
        <v>3.3444683069607803</v>
      </c>
      <c r="G390" s="24">
        <v>3.0093057559005776</v>
      </c>
      <c r="H390" s="24">
        <v>3.9446635440650688</v>
      </c>
      <c r="I390" s="24">
        <v>5.6922612883745067</v>
      </c>
      <c r="J390" s="24">
        <v>3.2266158312662321</v>
      </c>
      <c r="K390" s="24">
        <v>4.5688118193816747</v>
      </c>
      <c r="L390" s="24">
        <v>5.3759837819506755</v>
      </c>
      <c r="M390" s="24">
        <v>6.0725912925424934</v>
      </c>
      <c r="N390" s="24"/>
      <c r="O390" s="24"/>
    </row>
    <row r="391" spans="1:15" x14ac:dyDescent="0.35">
      <c r="A391" s="20" t="str">
        <f>B264&amp;C380&amp;D391</f>
        <v>DISTRIBUCION VOLUMEN X CRITERIO (kg ó litros)Frutos Secos5-10MIL</v>
      </c>
      <c r="B391">
        <v>0</v>
      </c>
      <c r="C391" s="20">
        <v>0</v>
      </c>
      <c r="D391" s="20" t="s">
        <v>94</v>
      </c>
      <c r="E391" s="24">
        <v>9.2370720213389479</v>
      </c>
      <c r="F391" s="24">
        <v>5.7227033497831465</v>
      </c>
      <c r="G391" s="24">
        <v>8.0883561848464929</v>
      </c>
      <c r="H391" s="24">
        <v>7.319195003362541</v>
      </c>
      <c r="I391" s="24">
        <v>5.8906845910994257</v>
      </c>
      <c r="J391" s="24">
        <v>6.617664400337028</v>
      </c>
      <c r="K391" s="24">
        <v>5.3344169801997383</v>
      </c>
      <c r="L391" s="24">
        <v>3.3581554245774026</v>
      </c>
      <c r="M391" s="24">
        <v>5.3178758134287269</v>
      </c>
      <c r="N391" s="24"/>
      <c r="O391" s="24"/>
    </row>
    <row r="392" spans="1:15" x14ac:dyDescent="0.35">
      <c r="A392" s="20" t="str">
        <f>B264&amp;C380&amp;D392</f>
        <v>DISTRIBUCION VOLUMEN X CRITERIO (kg ó litros)Frutos Secos10-30MIL</v>
      </c>
      <c r="B392">
        <v>0</v>
      </c>
      <c r="C392" s="20">
        <v>0</v>
      </c>
      <c r="D392" s="20" t="s">
        <v>95</v>
      </c>
      <c r="E392" s="24">
        <v>20.19186761474451</v>
      </c>
      <c r="F392" s="24">
        <v>26.780963885622739</v>
      </c>
      <c r="G392" s="24">
        <v>33.94565033788912</v>
      </c>
      <c r="H392" s="24">
        <v>27.397787609794772</v>
      </c>
      <c r="I392" s="24">
        <v>26.250543124633797</v>
      </c>
      <c r="J392" s="24">
        <v>28.347731575614148</v>
      </c>
      <c r="K392" s="24">
        <v>22.738978043979856</v>
      </c>
      <c r="L392" s="24">
        <v>17.18930628660932</v>
      </c>
      <c r="M392" s="24">
        <v>18.515232965234617</v>
      </c>
      <c r="N392" s="24"/>
      <c r="O392" s="24"/>
    </row>
    <row r="393" spans="1:15" x14ac:dyDescent="0.35">
      <c r="A393" s="20" t="str">
        <f>B264&amp;C380&amp;D393</f>
        <v>DISTRIBUCION VOLUMEN X CRITERIO (kg ó litros)Frutos Secos30-100MIL</v>
      </c>
      <c r="B393">
        <v>0</v>
      </c>
      <c r="C393" s="20">
        <v>0</v>
      </c>
      <c r="D393" s="20" t="s">
        <v>96</v>
      </c>
      <c r="E393" s="24">
        <v>22.983887883337005</v>
      </c>
      <c r="F393" s="24">
        <v>22.786963501570977</v>
      </c>
      <c r="G393" s="24">
        <v>21.610029910710896</v>
      </c>
      <c r="H393" s="24">
        <v>18.601395729966498</v>
      </c>
      <c r="I393" s="24">
        <v>24.766175214744099</v>
      </c>
      <c r="J393" s="24">
        <v>16.313634326885225</v>
      </c>
      <c r="K393" s="24">
        <v>17.129490516022539</v>
      </c>
      <c r="L393" s="24">
        <v>22.964241837345025</v>
      </c>
      <c r="M393" s="24">
        <v>22.061194324710005</v>
      </c>
      <c r="N393" s="24"/>
      <c r="O393" s="24"/>
    </row>
    <row r="394" spans="1:15" x14ac:dyDescent="0.35">
      <c r="A394" s="20" t="str">
        <f>B264&amp;C380&amp;D394</f>
        <v>DISTRIBUCION VOLUMEN X CRITERIO (kg ó litros)Frutos Secos100-200MIL</v>
      </c>
      <c r="B394">
        <v>0</v>
      </c>
      <c r="C394" s="20">
        <v>0</v>
      </c>
      <c r="D394" s="20" t="s">
        <v>97</v>
      </c>
      <c r="E394" s="24">
        <v>8.9914986629527842</v>
      </c>
      <c r="F394" s="24">
        <v>9.4015467652142917</v>
      </c>
      <c r="G394" s="24">
        <v>6.7620716689386793</v>
      </c>
      <c r="H394" s="24">
        <v>5.7492479060958317</v>
      </c>
      <c r="I394" s="24">
        <v>5.0191469847098888</v>
      </c>
      <c r="J394" s="24">
        <v>12.048446476918222</v>
      </c>
      <c r="K394" s="24">
        <v>4.9694449811301595</v>
      </c>
      <c r="L394" s="24">
        <v>7.0753006061232959</v>
      </c>
      <c r="M394" s="24">
        <v>6.9860311259609604</v>
      </c>
      <c r="N394" s="24"/>
      <c r="O394" s="24"/>
    </row>
    <row r="395" spans="1:15" x14ac:dyDescent="0.35">
      <c r="A395" s="20" t="str">
        <f>B264&amp;C380&amp;D395</f>
        <v>DISTRIBUCION VOLUMEN X CRITERIO (kg ó litros)Frutos Secos200-500MIL</v>
      </c>
      <c r="B395">
        <v>0</v>
      </c>
      <c r="C395" s="20">
        <v>0</v>
      </c>
      <c r="D395" s="20" t="s">
        <v>98</v>
      </c>
      <c r="E395" s="24">
        <v>12.295691589632325</v>
      </c>
      <c r="F395" s="24">
        <v>12.662311992499777</v>
      </c>
      <c r="G395" s="24">
        <v>12.233357994650842</v>
      </c>
      <c r="H395" s="24">
        <v>16.632981394452916</v>
      </c>
      <c r="I395" s="24">
        <v>13.578796257661608</v>
      </c>
      <c r="J395" s="24">
        <v>12.857248848546218</v>
      </c>
      <c r="K395" s="24">
        <v>24.98314460708076</v>
      </c>
      <c r="L395" s="24">
        <v>27.835136723626995</v>
      </c>
      <c r="M395" s="24">
        <v>21.305645391638045</v>
      </c>
      <c r="N395" s="24"/>
      <c r="O395" s="24"/>
    </row>
    <row r="396" spans="1:15" x14ac:dyDescent="0.35">
      <c r="A396" s="20" t="str">
        <f>B264&amp;C380&amp;D396</f>
        <v>DISTRIBUCION VOLUMEN X CRITERIO (kg ó litros)Frutos Secos&gt;500MIL</v>
      </c>
      <c r="B396">
        <v>0</v>
      </c>
      <c r="C396" s="20">
        <v>0</v>
      </c>
      <c r="D396" s="20" t="s">
        <v>99</v>
      </c>
      <c r="E396" s="24">
        <v>12.411438876783656</v>
      </c>
      <c r="F396" s="24">
        <v>14.460767111397081</v>
      </c>
      <c r="G396" s="24">
        <v>11.305185037361824</v>
      </c>
      <c r="H396" s="24">
        <v>13.91440386403408</v>
      </c>
      <c r="I396" s="24">
        <v>12.478204597882552</v>
      </c>
      <c r="J396" s="24">
        <v>14.674803900524685</v>
      </c>
      <c r="K396" s="24">
        <v>15.271523757345498</v>
      </c>
      <c r="L396" s="24">
        <v>11.043247451603779</v>
      </c>
      <c r="M396" s="24">
        <v>13.97232482338579</v>
      </c>
      <c r="N396" s="24"/>
      <c r="O396" s="24"/>
    </row>
    <row r="397" spans="1:15" x14ac:dyDescent="0.35">
      <c r="A397" s="20" t="str">
        <f>B264&amp;C380&amp;D397</f>
        <v>DISTRIBUCION VOLUMEN X CRITERIO (kg ó litros)Frutos SecosDE 15 A 19 AÑOS</v>
      </c>
      <c r="B397">
        <v>0</v>
      </c>
      <c r="C397" s="20">
        <v>0</v>
      </c>
      <c r="D397" s="20" t="s">
        <v>100</v>
      </c>
      <c r="E397" s="24">
        <v>4.1520606348595956</v>
      </c>
      <c r="F397" s="25">
        <v>1.5411273198682169</v>
      </c>
      <c r="G397" s="25">
        <v>1.4201842710803716</v>
      </c>
      <c r="H397" s="24">
        <v>1.2315444632733132</v>
      </c>
      <c r="I397" s="24">
        <v>2.5059998748591585</v>
      </c>
      <c r="J397" s="25">
        <v>4.6016819107387565</v>
      </c>
      <c r="K397" s="25">
        <v>1.8646889587537903</v>
      </c>
      <c r="L397" s="25">
        <v>1.1783412811464959</v>
      </c>
      <c r="M397" s="25">
        <v>4.3656992865244098</v>
      </c>
      <c r="N397" s="24"/>
      <c r="O397" s="24"/>
    </row>
    <row r="398" spans="1:15" x14ac:dyDescent="0.35">
      <c r="A398" s="20" t="str">
        <f>B264&amp;C380&amp;D398</f>
        <v>DISTRIBUCION VOLUMEN X CRITERIO (kg ó litros)Frutos SecosDE 20 A 24 AÑOS</v>
      </c>
      <c r="B398">
        <v>0</v>
      </c>
      <c r="C398" s="20">
        <v>0</v>
      </c>
      <c r="D398" s="20" t="s">
        <v>101</v>
      </c>
      <c r="E398" s="24">
        <v>2.5461948063788986</v>
      </c>
      <c r="F398" s="24">
        <v>4.27436709536709</v>
      </c>
      <c r="G398" s="24">
        <v>2.425029130863614</v>
      </c>
      <c r="H398" s="24">
        <v>5.3154681864125646</v>
      </c>
      <c r="I398" s="24">
        <v>1.2680504624054243</v>
      </c>
      <c r="J398" s="24">
        <v>2.2056590946900783</v>
      </c>
      <c r="K398" s="24">
        <v>1.0938749378125974</v>
      </c>
      <c r="L398" s="24">
        <v>0.89774308295382854</v>
      </c>
      <c r="M398" s="24">
        <v>0.62119122636526747</v>
      </c>
      <c r="N398" s="24"/>
      <c r="O398" s="24"/>
    </row>
    <row r="399" spans="1:15" x14ac:dyDescent="0.35">
      <c r="A399" s="20" t="str">
        <f>B264&amp;C380&amp;D399</f>
        <v>DISTRIBUCION VOLUMEN X CRITERIO (kg ó litros)Frutos SecosDE 25 A 34 AÑOS</v>
      </c>
      <c r="B399">
        <v>0</v>
      </c>
      <c r="C399" s="20">
        <v>0</v>
      </c>
      <c r="D399" s="20" t="s">
        <v>102</v>
      </c>
      <c r="E399" s="24">
        <v>6.1013557325846834</v>
      </c>
      <c r="F399" s="24">
        <v>3.9382750918440448</v>
      </c>
      <c r="G399" s="24">
        <v>6.4428098614087155</v>
      </c>
      <c r="H399" s="24">
        <v>4.4544854211317748</v>
      </c>
      <c r="I399" s="24">
        <v>7.0068139528882547</v>
      </c>
      <c r="J399" s="24">
        <v>7.9992854699537004</v>
      </c>
      <c r="K399" s="24">
        <v>6.8246750612686355</v>
      </c>
      <c r="L399" s="24">
        <v>5.5556385854297794</v>
      </c>
      <c r="M399" s="24">
        <v>5.5829681201279495</v>
      </c>
      <c r="N399" s="24"/>
      <c r="O399" s="24"/>
    </row>
    <row r="400" spans="1:15" x14ac:dyDescent="0.35">
      <c r="A400" s="20" t="str">
        <f>B264&amp;C380&amp;D400</f>
        <v>DISTRIBUCION VOLUMEN X CRITERIO (kg ó litros)Frutos SecosDE 35 A 49 AÑOS</v>
      </c>
      <c r="B400">
        <v>0</v>
      </c>
      <c r="C400" s="20">
        <v>0</v>
      </c>
      <c r="D400" s="20" t="s">
        <v>103</v>
      </c>
      <c r="E400" s="24">
        <v>20.074551906916106</v>
      </c>
      <c r="F400" s="24">
        <v>22.121155576959318</v>
      </c>
      <c r="G400" s="24">
        <v>19.994842663573376</v>
      </c>
      <c r="H400" s="24">
        <v>22.809566457616651</v>
      </c>
      <c r="I400" s="24">
        <v>25.287767638959803</v>
      </c>
      <c r="J400" s="24">
        <v>21.079918672154474</v>
      </c>
      <c r="K400" s="24">
        <v>31.344876479339106</v>
      </c>
      <c r="L400" s="24">
        <v>31.15515174204948</v>
      </c>
      <c r="M400" s="24">
        <v>20.036908133166772</v>
      </c>
      <c r="N400" s="24"/>
      <c r="O400" s="24"/>
    </row>
    <row r="401" spans="1:15" x14ac:dyDescent="0.35">
      <c r="A401" s="20" t="str">
        <f>B264&amp;C380&amp;D401</f>
        <v>DISTRIBUCION VOLUMEN X CRITERIO (kg ó litros)Frutos SecosDE 50 A 59 AÑOS</v>
      </c>
      <c r="B401">
        <v>0</v>
      </c>
      <c r="C401" s="20">
        <v>0</v>
      </c>
      <c r="D401" s="20" t="s">
        <v>104</v>
      </c>
      <c r="E401" s="24">
        <v>24.672649309597777</v>
      </c>
      <c r="F401" s="24">
        <v>32.046947970690262</v>
      </c>
      <c r="G401" s="24">
        <v>26.903816296729708</v>
      </c>
      <c r="H401" s="24">
        <v>22.62554902582896</v>
      </c>
      <c r="I401" s="24">
        <v>27.499909551261887</v>
      </c>
      <c r="J401" s="24">
        <v>22.962638541463807</v>
      </c>
      <c r="K401" s="24">
        <v>23.405971725147065</v>
      </c>
      <c r="L401" s="24">
        <v>17.452751462236243</v>
      </c>
      <c r="M401" s="24">
        <v>24.656738442865567</v>
      </c>
      <c r="N401" s="24"/>
      <c r="O401" s="24"/>
    </row>
    <row r="402" spans="1:15" x14ac:dyDescent="0.35">
      <c r="A402" s="20" t="str">
        <f>B264&amp;C380&amp;D402</f>
        <v>DISTRIBUCION VOLUMEN X CRITERIO (kg ó litros)Frutos SecosDE 60 A 75 AÑOS</v>
      </c>
      <c r="B402">
        <v>0</v>
      </c>
      <c r="C402" s="20">
        <v>0</v>
      </c>
      <c r="D402" s="20" t="s">
        <v>105</v>
      </c>
      <c r="E402" s="24">
        <v>42.45318997086828</v>
      </c>
      <c r="F402" s="24">
        <v>36.078142175754351</v>
      </c>
      <c r="G402" s="24">
        <v>42.813326612112732</v>
      </c>
      <c r="H402" s="24">
        <v>43.563391566552518</v>
      </c>
      <c r="I402" s="24">
        <v>36.431441975590971</v>
      </c>
      <c r="J402" s="24">
        <v>41.150835808266336</v>
      </c>
      <c r="K402" s="24">
        <v>35.465938873071565</v>
      </c>
      <c r="L402" s="24">
        <v>43.7604012185909</v>
      </c>
      <c r="M402" s="24">
        <v>44.736506197178677</v>
      </c>
      <c r="N402" s="24"/>
      <c r="O402" s="24"/>
    </row>
    <row r="403" spans="1:15" x14ac:dyDescent="0.35">
      <c r="A403" s="20" t="str">
        <f>B264&amp;C380&amp;D403</f>
        <v>DISTRIBUCION VOLUMEN X CRITERIO (kg ó litros)Frutos SecosALTA Y MEDIA ALTA</v>
      </c>
      <c r="B403">
        <v>0</v>
      </c>
      <c r="C403" s="20">
        <v>0</v>
      </c>
      <c r="D403" s="20" t="s">
        <v>106</v>
      </c>
      <c r="E403" s="24">
        <v>16.914228565095378</v>
      </c>
      <c r="F403" s="24">
        <v>14.345816131439054</v>
      </c>
      <c r="G403" s="24">
        <v>12.95405685248916</v>
      </c>
      <c r="H403" s="24">
        <v>19.324575426684046</v>
      </c>
      <c r="I403" s="24">
        <v>15.294544959413233</v>
      </c>
      <c r="J403" s="24">
        <v>17.011493754127741</v>
      </c>
      <c r="K403" s="24">
        <v>12.856685832723691</v>
      </c>
      <c r="L403" s="24">
        <v>17.987120247660268</v>
      </c>
      <c r="M403" s="24">
        <v>20.423010624631832</v>
      </c>
      <c r="N403" s="24"/>
      <c r="O403" s="24"/>
    </row>
    <row r="404" spans="1:15" x14ac:dyDescent="0.35">
      <c r="A404" s="20" t="str">
        <f>B264&amp;C380&amp;D404</f>
        <v>DISTRIBUCION VOLUMEN X CRITERIO (kg ó litros)Frutos SecosMEDIA</v>
      </c>
      <c r="B404">
        <v>0</v>
      </c>
      <c r="C404" s="20">
        <v>0</v>
      </c>
      <c r="D404" s="20" t="s">
        <v>107</v>
      </c>
      <c r="E404" s="24">
        <v>36.597239199204033</v>
      </c>
      <c r="F404" s="24">
        <v>47.227608874974145</v>
      </c>
      <c r="G404" s="24">
        <v>38.037294589077838</v>
      </c>
      <c r="H404" s="24">
        <v>43.028257194345542</v>
      </c>
      <c r="I404" s="24">
        <v>45.469647501742124</v>
      </c>
      <c r="J404" s="24">
        <v>42.740374264706702</v>
      </c>
      <c r="K404" s="24">
        <v>50.223598261877036</v>
      </c>
      <c r="L404" s="24">
        <v>42.934694342862898</v>
      </c>
      <c r="M404" s="24">
        <v>35.660761277472304</v>
      </c>
      <c r="N404" s="24"/>
      <c r="O404" s="24"/>
    </row>
    <row r="405" spans="1:15" x14ac:dyDescent="0.35">
      <c r="A405" s="20" t="str">
        <f>B264&amp;C380&amp;D405</f>
        <v>DISTRIBUCION VOLUMEN X CRITERIO (kg ó litros)Frutos SecosMEDIA BAJA</v>
      </c>
      <c r="B405">
        <v>0</v>
      </c>
      <c r="C405" s="20">
        <v>0</v>
      </c>
      <c r="D405" s="20" t="s">
        <v>108</v>
      </c>
      <c r="E405" s="24">
        <v>20.360708569970356</v>
      </c>
      <c r="F405" s="24">
        <v>15.682288755637527</v>
      </c>
      <c r="G405" s="24">
        <v>18.526482843770818</v>
      </c>
      <c r="H405" s="24">
        <v>22.488320782314037</v>
      </c>
      <c r="I405" s="24">
        <v>16.795058396527871</v>
      </c>
      <c r="J405" s="24">
        <v>18.406727119579781</v>
      </c>
      <c r="K405" s="24">
        <v>20.03387132287185</v>
      </c>
      <c r="L405" s="24">
        <v>21.117517168578676</v>
      </c>
      <c r="M405" s="24">
        <v>29.85323342715629</v>
      </c>
      <c r="N405" s="24"/>
      <c r="O405" s="24"/>
    </row>
    <row r="406" spans="1:15" x14ac:dyDescent="0.35">
      <c r="A406" s="20" t="str">
        <f>B264&amp;C380&amp;D406</f>
        <v>DISTRIBUCION VOLUMEN X CRITERIO (kg ó litros)Frutos SecosBAJA</v>
      </c>
      <c r="B406">
        <v>0</v>
      </c>
      <c r="C406" s="20">
        <v>0</v>
      </c>
      <c r="D406" s="20" t="s">
        <v>109</v>
      </c>
      <c r="E406" s="24">
        <v>26.127830216170867</v>
      </c>
      <c r="F406" s="24">
        <v>22.744300683749337</v>
      </c>
      <c r="G406" s="24">
        <v>30.482181012996147</v>
      </c>
      <c r="H406" s="24">
        <v>15.158843242211056</v>
      </c>
      <c r="I406" s="24">
        <v>22.440749502093205</v>
      </c>
      <c r="J406" s="24">
        <v>21.841418096822075</v>
      </c>
      <c r="K406" s="24">
        <v>16.885865786718227</v>
      </c>
      <c r="L406" s="24">
        <v>17.960691288446252</v>
      </c>
      <c r="M406" s="24">
        <v>14.062999363047901</v>
      </c>
      <c r="N406" s="24"/>
      <c r="O406" s="24"/>
    </row>
    <row r="407" spans="1:15" x14ac:dyDescent="0.35">
      <c r="A407" s="20" t="str">
        <f>B264&amp;C380&amp;D407</f>
        <v>DISTRIBUCION VOLUMEN X CRITERIO (kg ó litros)Frutos SecosHOMBRE</v>
      </c>
      <c r="B407">
        <v>0</v>
      </c>
      <c r="C407" s="20">
        <v>0</v>
      </c>
      <c r="D407" s="20" t="s">
        <v>110</v>
      </c>
      <c r="E407" s="24">
        <v>45.325420871106523</v>
      </c>
      <c r="F407" s="24">
        <v>46.921377176622045</v>
      </c>
      <c r="G407" s="24">
        <v>50.058363879565235</v>
      </c>
      <c r="H407" s="24">
        <v>46.406092455549576</v>
      </c>
      <c r="I407" s="24">
        <v>47.02059599521364</v>
      </c>
      <c r="J407" s="24">
        <v>48.60304219008836</v>
      </c>
      <c r="K407" s="24">
        <v>41.112097704110063</v>
      </c>
      <c r="L407" s="24">
        <v>34.444282803345153</v>
      </c>
      <c r="M407" s="24">
        <v>43.525244239474226</v>
      </c>
      <c r="N407" s="24"/>
      <c r="O407" s="24"/>
    </row>
    <row r="408" spans="1:15" x14ac:dyDescent="0.35">
      <c r="A408" s="20" t="str">
        <f>B264&amp;C380&amp;D408</f>
        <v>DISTRIBUCION VOLUMEN X CRITERIO (kg ó litros)Frutos SecosMUJER</v>
      </c>
      <c r="B408">
        <v>0</v>
      </c>
      <c r="C408" s="20">
        <v>0</v>
      </c>
      <c r="D408" s="20" t="s">
        <v>111</v>
      </c>
      <c r="E408" s="24">
        <v>54.674586020276209</v>
      </c>
      <c r="F408" s="24">
        <v>53.078633721755963</v>
      </c>
      <c r="G408" s="24">
        <v>49.941646613522792</v>
      </c>
      <c r="H408" s="24">
        <v>53.593916500695052</v>
      </c>
      <c r="I408" s="24">
        <v>52.97940400478636</v>
      </c>
      <c r="J408" s="24">
        <v>51.396970124623245</v>
      </c>
      <c r="K408" s="24">
        <v>58.887923115820286</v>
      </c>
      <c r="L408" s="24">
        <v>65.555739037387667</v>
      </c>
      <c r="M408" s="24">
        <v>56.474760192760812</v>
      </c>
      <c r="N408" s="24"/>
      <c r="O408" s="24"/>
    </row>
    <row r="409" spans="1:15" x14ac:dyDescent="0.35">
      <c r="A409" s="20" t="str">
        <f>B264&amp;C409&amp;D409</f>
        <v>DISTRIBUCION VOLUMEN X CRITERIO (kg ó litros)Chocolatinas/Chocolate/BombonesT.ESPAÑA</v>
      </c>
      <c r="B409">
        <v>0</v>
      </c>
      <c r="C409" s="20" t="s">
        <v>63</v>
      </c>
      <c r="D409" s="20" t="s">
        <v>82</v>
      </c>
      <c r="E409" s="24">
        <v>100</v>
      </c>
      <c r="F409" s="24">
        <v>100</v>
      </c>
      <c r="G409" s="24">
        <v>100</v>
      </c>
      <c r="H409" s="24">
        <v>100</v>
      </c>
      <c r="I409" s="24">
        <v>100</v>
      </c>
      <c r="J409" s="24">
        <v>100</v>
      </c>
      <c r="K409" s="24">
        <v>100</v>
      </c>
      <c r="L409" s="24">
        <v>100</v>
      </c>
      <c r="M409" s="24">
        <v>100</v>
      </c>
      <c r="N409" s="24"/>
      <c r="O409" s="24"/>
    </row>
    <row r="410" spans="1:15" x14ac:dyDescent="0.35">
      <c r="A410" s="20" t="str">
        <f>B264&amp;C409&amp;D410</f>
        <v>DISTRIBUCION VOLUMEN X CRITERIO (kg ó litros)Chocolatinas/Chocolate/BombonesBCN AM</v>
      </c>
      <c r="B410">
        <v>0</v>
      </c>
      <c r="C410" s="20">
        <v>0</v>
      </c>
      <c r="D410" s="20" t="s">
        <v>84</v>
      </c>
      <c r="E410" s="24">
        <v>10.882854322253232</v>
      </c>
      <c r="F410" s="24">
        <v>7.6499024886973341</v>
      </c>
      <c r="G410" s="24">
        <v>4.6263223479003139</v>
      </c>
      <c r="H410" s="24">
        <v>5.805306080850559</v>
      </c>
      <c r="I410" s="24">
        <v>9.2726246854404391</v>
      </c>
      <c r="J410" s="24">
        <v>4.8060648661281737</v>
      </c>
      <c r="K410" s="24">
        <v>9.6354135381206483</v>
      </c>
      <c r="L410" s="24">
        <v>12.288995596017344</v>
      </c>
      <c r="M410" s="24">
        <v>12.079405150958088</v>
      </c>
      <c r="N410" s="24"/>
      <c r="O410" s="24"/>
    </row>
    <row r="411" spans="1:15" x14ac:dyDescent="0.35">
      <c r="A411" s="20" t="str">
        <f>B264&amp;C409&amp;D411</f>
        <v>DISTRIBUCION VOLUMEN X CRITERIO (kg ó litros)Chocolatinas/Chocolate/BombonesREST.CAT ARAGON</v>
      </c>
      <c r="B411">
        <v>0</v>
      </c>
      <c r="C411" s="20">
        <v>0</v>
      </c>
      <c r="D411" s="20" t="s">
        <v>85</v>
      </c>
      <c r="E411" s="24">
        <v>12.757244874384444</v>
      </c>
      <c r="F411" s="24">
        <v>7.3686168097375839</v>
      </c>
      <c r="G411" s="24">
        <v>11.20732459635069</v>
      </c>
      <c r="H411" s="24">
        <v>15.60654894704566</v>
      </c>
      <c r="I411" s="24">
        <v>13.297829340703139</v>
      </c>
      <c r="J411" s="24">
        <v>5.6303684583712537</v>
      </c>
      <c r="K411" s="24">
        <v>10.982305219075284</v>
      </c>
      <c r="L411" s="24">
        <v>18.682355969496854</v>
      </c>
      <c r="M411" s="24">
        <v>14.568448244165976</v>
      </c>
      <c r="N411" s="24"/>
      <c r="O411" s="24"/>
    </row>
    <row r="412" spans="1:15" x14ac:dyDescent="0.35">
      <c r="A412" s="20" t="str">
        <f>B264&amp;C409&amp;D412</f>
        <v>DISTRIBUCION VOLUMEN X CRITERIO (kg ó litros)Chocolatinas/Chocolate/BombonesLEVANTE</v>
      </c>
      <c r="B412">
        <v>0</v>
      </c>
      <c r="C412" s="20">
        <v>0</v>
      </c>
      <c r="D412" s="20" t="s">
        <v>86</v>
      </c>
      <c r="E412" s="24">
        <v>14.977673972132388</v>
      </c>
      <c r="F412" s="24">
        <v>22.32800527575429</v>
      </c>
      <c r="G412" s="24">
        <v>12.373127314879946</v>
      </c>
      <c r="H412" s="24">
        <v>16.418558779359635</v>
      </c>
      <c r="I412" s="24">
        <v>17.916735699224869</v>
      </c>
      <c r="J412" s="24">
        <v>10.129188540197687</v>
      </c>
      <c r="K412" s="24">
        <v>8.9250843198011651</v>
      </c>
      <c r="L412" s="24">
        <v>17.510571996111015</v>
      </c>
      <c r="M412" s="24">
        <v>15.345363341470639</v>
      </c>
      <c r="N412" s="24"/>
      <c r="O412" s="24"/>
    </row>
    <row r="413" spans="1:15" x14ac:dyDescent="0.35">
      <c r="A413" s="20" t="str">
        <f>B264&amp;C409&amp;D413</f>
        <v>DISTRIBUCION VOLUMEN X CRITERIO (kg ó litros)Chocolatinas/Chocolate/BombonesANDALUCIA</v>
      </c>
      <c r="B413">
        <v>0</v>
      </c>
      <c r="C413" s="20">
        <v>0</v>
      </c>
      <c r="D413" s="20" t="s">
        <v>87</v>
      </c>
      <c r="E413" s="24">
        <v>18.485219050006226</v>
      </c>
      <c r="F413" s="24">
        <v>11.347793826480217</v>
      </c>
      <c r="G413" s="24">
        <v>39.893027886981244</v>
      </c>
      <c r="H413" s="24">
        <v>22.514332366922421</v>
      </c>
      <c r="I413" s="24">
        <v>10.040429294182504</v>
      </c>
      <c r="J413" s="24">
        <v>14.350966655099581</v>
      </c>
      <c r="K413" s="24">
        <v>23.747686458354785</v>
      </c>
      <c r="L413" s="24">
        <v>13.961613851168089</v>
      </c>
      <c r="M413" s="24">
        <v>11.804756669282183</v>
      </c>
      <c r="N413" s="24"/>
      <c r="O413" s="24"/>
    </row>
    <row r="414" spans="1:15" x14ac:dyDescent="0.35">
      <c r="A414" s="20" t="str">
        <f>B264&amp;C409&amp;D414</f>
        <v>DISTRIBUCION VOLUMEN X CRITERIO (kg ó litros)Chocolatinas/Chocolate/BombonesMDD AM</v>
      </c>
      <c r="B414">
        <v>0</v>
      </c>
      <c r="C414" s="20">
        <v>0</v>
      </c>
      <c r="D414" s="20" t="s">
        <v>88</v>
      </c>
      <c r="E414" s="24">
        <v>10.095828969782215</v>
      </c>
      <c r="F414" s="24">
        <v>13.339277066941225</v>
      </c>
      <c r="G414" s="24">
        <v>9.8098830816744051</v>
      </c>
      <c r="H414" s="24">
        <v>7.8020276859147213</v>
      </c>
      <c r="I414" s="24">
        <v>21.335574842867405</v>
      </c>
      <c r="J414" s="24">
        <v>9.1860763407924733</v>
      </c>
      <c r="K414" s="24">
        <v>9.3130994336183086</v>
      </c>
      <c r="L414" s="24">
        <v>8.9544509393330536</v>
      </c>
      <c r="M414" s="24">
        <v>14.162172810854637</v>
      </c>
      <c r="N414" s="24"/>
      <c r="O414" s="24"/>
    </row>
    <row r="415" spans="1:15" x14ac:dyDescent="0.35">
      <c r="A415" s="20" t="str">
        <f>B264&amp;C409&amp;D415</f>
        <v>DISTRIBUCION VOLUMEN X CRITERIO (kg ó litros)Chocolatinas/Chocolate/BombonesRTO CENTRO</v>
      </c>
      <c r="B415">
        <v>0</v>
      </c>
      <c r="C415" s="20">
        <v>0</v>
      </c>
      <c r="D415" s="20" t="s">
        <v>89</v>
      </c>
      <c r="E415" s="24">
        <v>15.534694286470376</v>
      </c>
      <c r="F415" s="24">
        <v>20.7703065700202</v>
      </c>
      <c r="G415" s="24">
        <v>8.7347658599759868</v>
      </c>
      <c r="H415" s="24">
        <v>13.078576198080905</v>
      </c>
      <c r="I415" s="24">
        <v>9.3286527618787431</v>
      </c>
      <c r="J415" s="24">
        <v>7.8783699456309613</v>
      </c>
      <c r="K415" s="24">
        <v>9.4512313473758969</v>
      </c>
      <c r="L415" s="24">
        <v>7.2256134419437874</v>
      </c>
      <c r="M415" s="24">
        <v>10.490361375091304</v>
      </c>
      <c r="N415" s="24"/>
      <c r="O415" s="24"/>
    </row>
    <row r="416" spans="1:15" x14ac:dyDescent="0.35">
      <c r="A416" s="20" t="str">
        <f>B264&amp;C409&amp;D416</f>
        <v>DISTRIBUCION VOLUMEN X CRITERIO (kg ó litros)Chocolatinas/Chocolate/BombonesNORTE-CENTRO</v>
      </c>
      <c r="B416">
        <v>0</v>
      </c>
      <c r="C416" s="20">
        <v>0</v>
      </c>
      <c r="D416" s="20" t="s">
        <v>90</v>
      </c>
      <c r="E416" s="24">
        <v>11.089878387306587</v>
      </c>
      <c r="F416" s="24">
        <v>10.405714878486636</v>
      </c>
      <c r="G416" s="24">
        <v>9.2683245918156363</v>
      </c>
      <c r="H416" s="24">
        <v>14.034851460627962</v>
      </c>
      <c r="I416" s="24">
        <v>10.730969659016266</v>
      </c>
      <c r="J416" s="24">
        <v>41.883211158645004</v>
      </c>
      <c r="K416" s="24">
        <v>20.872406245228074</v>
      </c>
      <c r="L416" s="24">
        <v>16.279402300789712</v>
      </c>
      <c r="M416" s="24">
        <v>11.260931251137924</v>
      </c>
      <c r="N416" s="24"/>
      <c r="O416" s="24"/>
    </row>
    <row r="417" spans="1:15" x14ac:dyDescent="0.35">
      <c r="A417" s="20" t="str">
        <f>B264&amp;C409&amp;D417</f>
        <v>DISTRIBUCION VOLUMEN X CRITERIO (kg ó litros)Chocolatinas/Chocolate/BombonesNOROESTE</v>
      </c>
      <c r="B417">
        <v>0</v>
      </c>
      <c r="C417" s="20">
        <v>0</v>
      </c>
      <c r="D417" s="20" t="s">
        <v>91</v>
      </c>
      <c r="E417" s="24">
        <v>6.1766064327571151</v>
      </c>
      <c r="F417" s="24">
        <v>6.7903880324717436</v>
      </c>
      <c r="G417" s="24">
        <v>4.0872176552676471</v>
      </c>
      <c r="H417" s="24">
        <v>4.7397958185540778</v>
      </c>
      <c r="I417" s="24">
        <v>8.0771831140075143</v>
      </c>
      <c r="J417" s="24">
        <v>6.1357562281751443</v>
      </c>
      <c r="K417" s="24">
        <v>7.0727691667894321</v>
      </c>
      <c r="L417" s="24">
        <v>5.0969904123850585</v>
      </c>
      <c r="M417" s="24">
        <v>10.288561138974925</v>
      </c>
      <c r="N417" s="24"/>
      <c r="O417" s="24"/>
    </row>
    <row r="418" spans="1:15" x14ac:dyDescent="0.35">
      <c r="A418" s="20" t="str">
        <f>B264&amp;C409&amp;D418</f>
        <v>DISTRIBUCION VOLUMEN X CRITERIO (kg ó litros)Chocolatinas/Chocolate/Bombones&lt;2MIL</v>
      </c>
      <c r="B418">
        <v>0</v>
      </c>
      <c r="C418" s="20">
        <v>0</v>
      </c>
      <c r="D418" s="20" t="s">
        <v>92</v>
      </c>
      <c r="E418" s="25">
        <v>7.2873571068723182</v>
      </c>
      <c r="F418" s="25">
        <v>8.9183827339287056</v>
      </c>
      <c r="G418" s="24">
        <v>6.5049344024903073</v>
      </c>
      <c r="H418" s="25">
        <v>9.4801780333153403</v>
      </c>
      <c r="I418" s="25">
        <v>3.9130052836026059</v>
      </c>
      <c r="J418" s="25">
        <v>3.8935084343729551</v>
      </c>
      <c r="K418" s="25">
        <v>4.1584570352616774</v>
      </c>
      <c r="L418" s="25">
        <v>8.8993820138146997</v>
      </c>
      <c r="M418" s="25">
        <v>3.0032047989764257</v>
      </c>
      <c r="N418" s="24"/>
      <c r="O418" s="24"/>
    </row>
    <row r="419" spans="1:15" x14ac:dyDescent="0.35">
      <c r="A419" s="20" t="str">
        <f>B264&amp;C409&amp;D419</f>
        <v>DISTRIBUCION VOLUMEN X CRITERIO (kg ó litros)Chocolatinas/Chocolate/Bombones2-5MIL</v>
      </c>
      <c r="B419">
        <v>0</v>
      </c>
      <c r="C419" s="20">
        <v>0</v>
      </c>
      <c r="D419" s="20" t="s">
        <v>93</v>
      </c>
      <c r="E419" s="25">
        <v>8.8859074325325444</v>
      </c>
      <c r="F419" s="25">
        <v>5.6639103349349025</v>
      </c>
      <c r="G419" s="24">
        <v>2.9363750924543091</v>
      </c>
      <c r="H419" s="24">
        <v>6.2485994194259593</v>
      </c>
      <c r="I419" s="24">
        <v>3.474527188629069</v>
      </c>
      <c r="J419" s="24">
        <v>3.3368955851701592</v>
      </c>
      <c r="K419" s="24">
        <v>7.6441849933297696</v>
      </c>
      <c r="L419" s="24">
        <v>5.1965554087948851</v>
      </c>
      <c r="M419" s="25">
        <v>8.9733960423721566</v>
      </c>
      <c r="N419" s="24"/>
      <c r="O419" s="24"/>
    </row>
    <row r="420" spans="1:15" x14ac:dyDescent="0.35">
      <c r="A420" s="20" t="str">
        <f>B264&amp;C409&amp;D420</f>
        <v>DISTRIBUCION VOLUMEN X CRITERIO (kg ó litros)Chocolatinas/Chocolate/Bombones5-10MIL</v>
      </c>
      <c r="B420">
        <v>0</v>
      </c>
      <c r="C420" s="20">
        <v>0</v>
      </c>
      <c r="D420" s="20" t="s">
        <v>94</v>
      </c>
      <c r="E420" s="24">
        <v>3.3444315850224187</v>
      </c>
      <c r="F420" s="24">
        <v>3.0518534165737172</v>
      </c>
      <c r="G420" s="24">
        <v>4.9411759074401189</v>
      </c>
      <c r="H420" s="24">
        <v>4.8173369824529608</v>
      </c>
      <c r="I420" s="24">
        <v>6.2716953175805763</v>
      </c>
      <c r="J420" s="24">
        <v>5.6355428951743303</v>
      </c>
      <c r="K420" s="24">
        <v>5.12253843736831</v>
      </c>
      <c r="L420" s="24">
        <v>7.0346923066002613</v>
      </c>
      <c r="M420" s="24">
        <v>6.9081843717087006</v>
      </c>
      <c r="N420" s="24"/>
      <c r="O420" s="24"/>
    </row>
    <row r="421" spans="1:15" x14ac:dyDescent="0.35">
      <c r="A421" s="20" t="str">
        <f>B264&amp;C409&amp;D421</f>
        <v>DISTRIBUCION VOLUMEN X CRITERIO (kg ó litros)Chocolatinas/Chocolate/Bombones10-30MIL</v>
      </c>
      <c r="B421">
        <v>0</v>
      </c>
      <c r="C421" s="20">
        <v>0</v>
      </c>
      <c r="D421" s="20" t="s">
        <v>95</v>
      </c>
      <c r="E421" s="24">
        <v>16.848489412914137</v>
      </c>
      <c r="F421" s="24">
        <v>21.251441180407454</v>
      </c>
      <c r="G421" s="24">
        <v>22.826352489095186</v>
      </c>
      <c r="H421" s="24">
        <v>14.527117299635977</v>
      </c>
      <c r="I421" s="24">
        <v>17.244025428767593</v>
      </c>
      <c r="J421" s="24">
        <v>41.727174988328656</v>
      </c>
      <c r="K421" s="24">
        <v>23.265966183447215</v>
      </c>
      <c r="L421" s="24">
        <v>14.986074024285264</v>
      </c>
      <c r="M421" s="24">
        <v>14.264106677388444</v>
      </c>
      <c r="N421" s="24"/>
      <c r="O421" s="24"/>
    </row>
    <row r="422" spans="1:15" x14ac:dyDescent="0.35">
      <c r="A422" s="20" t="str">
        <f>B264&amp;C409&amp;D422</f>
        <v>DISTRIBUCION VOLUMEN X CRITERIO (kg ó litros)Chocolatinas/Chocolate/Bombones30-100MIL</v>
      </c>
      <c r="B422">
        <v>0</v>
      </c>
      <c r="C422" s="20">
        <v>0</v>
      </c>
      <c r="D422" s="20" t="s">
        <v>96</v>
      </c>
      <c r="E422" s="24">
        <v>24.945769749651163</v>
      </c>
      <c r="F422" s="24">
        <v>17.052651912938437</v>
      </c>
      <c r="G422" s="24">
        <v>30.570410841648645</v>
      </c>
      <c r="H422" s="24">
        <v>21.325985959977483</v>
      </c>
      <c r="I422" s="24">
        <v>25.602061582983787</v>
      </c>
      <c r="J422" s="24">
        <v>16.555428712868288</v>
      </c>
      <c r="K422" s="24">
        <v>24.070402103911899</v>
      </c>
      <c r="L422" s="24">
        <v>21.936172023614414</v>
      </c>
      <c r="M422" s="24">
        <v>19.703106254858078</v>
      </c>
      <c r="N422" s="24"/>
      <c r="O422" s="24"/>
    </row>
    <row r="423" spans="1:15" x14ac:dyDescent="0.35">
      <c r="A423" s="20" t="str">
        <f>B264&amp;C409&amp;D423</f>
        <v>DISTRIBUCION VOLUMEN X CRITERIO (kg ó litros)Chocolatinas/Chocolate/Bombones100-200MIL</v>
      </c>
      <c r="B423">
        <v>0</v>
      </c>
      <c r="C423" s="20">
        <v>0</v>
      </c>
      <c r="D423" s="20" t="s">
        <v>97</v>
      </c>
      <c r="E423" s="24">
        <v>5.557502222663226</v>
      </c>
      <c r="F423" s="24">
        <v>9.9724878510784336</v>
      </c>
      <c r="G423" s="24">
        <v>6.8221670053589074</v>
      </c>
      <c r="H423" s="24">
        <v>7.9520048333183313</v>
      </c>
      <c r="I423" s="24">
        <v>15.32381665816413</v>
      </c>
      <c r="J423" s="24">
        <v>7.6249763221395899</v>
      </c>
      <c r="K423" s="24">
        <v>4.3590244197743573</v>
      </c>
      <c r="L423" s="24">
        <v>6.3444462603618916</v>
      </c>
      <c r="M423" s="24">
        <v>5.1940636648866718</v>
      </c>
      <c r="N423" s="24"/>
      <c r="O423" s="24"/>
    </row>
    <row r="424" spans="1:15" x14ac:dyDescent="0.35">
      <c r="A424" s="20" t="str">
        <f>B264&amp;C409&amp;D424</f>
        <v>DISTRIBUCION VOLUMEN X CRITERIO (kg ó litros)Chocolatinas/Chocolate/Bombones200-500MIL</v>
      </c>
      <c r="B424">
        <v>0</v>
      </c>
      <c r="C424" s="20">
        <v>0</v>
      </c>
      <c r="D424" s="20" t="s">
        <v>98</v>
      </c>
      <c r="E424" s="24">
        <v>15.113955037275026</v>
      </c>
      <c r="F424" s="24">
        <v>16.102875162598778</v>
      </c>
      <c r="G424" s="24">
        <v>12.36192897121064</v>
      </c>
      <c r="H424" s="24">
        <v>17.898205951153155</v>
      </c>
      <c r="I424" s="24">
        <v>11.363093354454968</v>
      </c>
      <c r="J424" s="24">
        <v>9.1063731271435806</v>
      </c>
      <c r="K424" s="24">
        <v>14.736548704143607</v>
      </c>
      <c r="L424" s="24">
        <v>16.731897442527899</v>
      </c>
      <c r="M424" s="24">
        <v>18.38470211944437</v>
      </c>
      <c r="N424" s="24"/>
      <c r="O424" s="24"/>
    </row>
    <row r="425" spans="1:15" x14ac:dyDescent="0.35">
      <c r="A425" s="20" t="str">
        <f>B264&amp;C409&amp;D425</f>
        <v>DISTRIBUCION VOLUMEN X CRITERIO (kg ó litros)Chocolatinas/Chocolate/Bombones&gt;500MIL</v>
      </c>
      <c r="B425">
        <v>0</v>
      </c>
      <c r="C425" s="20">
        <v>0</v>
      </c>
      <c r="D425" s="20" t="s">
        <v>99</v>
      </c>
      <c r="E425" s="24">
        <v>18.01658669722546</v>
      </c>
      <c r="F425" s="24">
        <v>17.986402700003733</v>
      </c>
      <c r="G425" s="24">
        <v>13.036657092522198</v>
      </c>
      <c r="H425" s="24">
        <v>17.75056706691316</v>
      </c>
      <c r="I425" s="24">
        <v>16.807773118670326</v>
      </c>
      <c r="J425" s="24">
        <v>12.120101832956029</v>
      </c>
      <c r="K425" s="24">
        <v>16.642874888467137</v>
      </c>
      <c r="L425" s="24">
        <v>18.870775375918825</v>
      </c>
      <c r="M425" s="24">
        <v>23.569236948169976</v>
      </c>
      <c r="N425" s="24"/>
      <c r="O425" s="24"/>
    </row>
    <row r="426" spans="1:15" x14ac:dyDescent="0.35">
      <c r="A426" s="20" t="str">
        <f>B264&amp;C409&amp;D426</f>
        <v>DISTRIBUCION VOLUMEN X CRITERIO (kg ó litros)Chocolatinas/Chocolate/BombonesDE 15 A 19 AÑOS</v>
      </c>
      <c r="B426">
        <v>0</v>
      </c>
      <c r="C426" s="20">
        <v>0</v>
      </c>
      <c r="D426" s="20" t="s">
        <v>100</v>
      </c>
      <c r="E426" s="25">
        <v>5.3327374220112747</v>
      </c>
      <c r="F426" s="25">
        <v>3.0820004914873578</v>
      </c>
      <c r="G426" s="24">
        <v>3.1487013415049407</v>
      </c>
      <c r="H426" s="24">
        <v>5.1766888968573852</v>
      </c>
      <c r="I426" s="24">
        <v>13.258202769539066</v>
      </c>
      <c r="J426" s="24">
        <v>4.1357071388004236</v>
      </c>
      <c r="K426" s="25">
        <v>3.8712002216316632</v>
      </c>
      <c r="L426" s="25">
        <v>6.0872357124338343</v>
      </c>
      <c r="M426" s="25">
        <v>3.1444921050961012</v>
      </c>
      <c r="N426" s="24"/>
      <c r="O426" s="24"/>
    </row>
    <row r="427" spans="1:15" x14ac:dyDescent="0.35">
      <c r="A427" s="20" t="str">
        <f>B264&amp;C409&amp;D427</f>
        <v>DISTRIBUCION VOLUMEN X CRITERIO (kg ó litros)Chocolatinas/Chocolate/BombonesDE 20 A 24 AÑOS</v>
      </c>
      <c r="B427">
        <v>0</v>
      </c>
      <c r="C427" s="20">
        <v>0</v>
      </c>
      <c r="D427" s="20" t="s">
        <v>101</v>
      </c>
      <c r="E427" s="24">
        <v>7.3396544384022366</v>
      </c>
      <c r="F427" s="24">
        <v>14.233902983355259</v>
      </c>
      <c r="G427" s="24">
        <v>4.0505627629495944</v>
      </c>
      <c r="H427" s="24">
        <v>2.2767399237278956</v>
      </c>
      <c r="I427" s="24">
        <v>4.9884420160387108</v>
      </c>
      <c r="J427" s="24">
        <v>4.2085394303610562</v>
      </c>
      <c r="K427" s="24">
        <v>7.3736487322972044</v>
      </c>
      <c r="L427" s="24">
        <v>6.1715200016903937</v>
      </c>
      <c r="M427" s="24">
        <v>4.9843851801246082</v>
      </c>
      <c r="N427" s="24"/>
      <c r="O427" s="24"/>
    </row>
    <row r="428" spans="1:15" x14ac:dyDescent="0.35">
      <c r="A428" s="20" t="str">
        <f>B264&amp;C409&amp;D428</f>
        <v>DISTRIBUCION VOLUMEN X CRITERIO (kg ó litros)Chocolatinas/Chocolate/BombonesDE 25 A 34 AÑOS</v>
      </c>
      <c r="B428">
        <v>0</v>
      </c>
      <c r="C428" s="20">
        <v>0</v>
      </c>
      <c r="D428" s="20" t="s">
        <v>102</v>
      </c>
      <c r="E428" s="24">
        <v>7.8334922910861691</v>
      </c>
      <c r="F428" s="24">
        <v>10.689813636109681</v>
      </c>
      <c r="G428" s="24">
        <v>6.5545176646817405</v>
      </c>
      <c r="H428" s="24">
        <v>8.4311218807684849</v>
      </c>
      <c r="I428" s="24">
        <v>6.5502448563113571</v>
      </c>
      <c r="J428" s="24">
        <v>37.612702479591889</v>
      </c>
      <c r="K428" s="24">
        <v>14.799308535275891</v>
      </c>
      <c r="L428" s="24">
        <v>11.587598476189129</v>
      </c>
      <c r="M428" s="24">
        <v>6.8250089766129385</v>
      </c>
      <c r="N428" s="24"/>
      <c r="O428" s="24"/>
    </row>
    <row r="429" spans="1:15" x14ac:dyDescent="0.35">
      <c r="A429" s="20" t="str">
        <f>B264&amp;C409&amp;D429</f>
        <v>DISTRIBUCION VOLUMEN X CRITERIO (kg ó litros)Chocolatinas/Chocolate/BombonesDE 35 A 49 AÑOS</v>
      </c>
      <c r="B429">
        <v>0</v>
      </c>
      <c r="C429" s="20">
        <v>0</v>
      </c>
      <c r="D429" s="20" t="s">
        <v>103</v>
      </c>
      <c r="E429" s="24">
        <v>28.22834431020209</v>
      </c>
      <c r="F429" s="24">
        <v>31.697050639932741</v>
      </c>
      <c r="G429" s="24">
        <v>31.713786172481129</v>
      </c>
      <c r="H429" s="24">
        <v>24.964214111337569</v>
      </c>
      <c r="I429" s="24">
        <v>20.971164100546268</v>
      </c>
      <c r="J429" s="24">
        <v>18.011969177431929</v>
      </c>
      <c r="K429" s="24">
        <v>18.816461891823444</v>
      </c>
      <c r="L429" s="24">
        <v>30.551068792905966</v>
      </c>
      <c r="M429" s="24">
        <v>32.294148854557044</v>
      </c>
      <c r="N429" s="24"/>
      <c r="O429" s="24"/>
    </row>
    <row r="430" spans="1:15" x14ac:dyDescent="0.35">
      <c r="A430" s="20" t="str">
        <f>B264&amp;C409&amp;D430</f>
        <v>DISTRIBUCION VOLUMEN X CRITERIO (kg ó litros)Chocolatinas/Chocolate/BombonesDE 50 A 59 AÑOS</v>
      </c>
      <c r="B430">
        <v>0</v>
      </c>
      <c r="C430" s="20">
        <v>0</v>
      </c>
      <c r="D430" s="20" t="s">
        <v>104</v>
      </c>
      <c r="E430" s="24">
        <v>28.76879426504539</v>
      </c>
      <c r="F430" s="24">
        <v>21.406407431433077</v>
      </c>
      <c r="G430" s="24">
        <v>27.314859506807178</v>
      </c>
      <c r="H430" s="24">
        <v>22.670155902800463</v>
      </c>
      <c r="I430" s="24">
        <v>20.256350406906847</v>
      </c>
      <c r="J430" s="24">
        <v>13.176275647248012</v>
      </c>
      <c r="K430" s="24">
        <v>18.964033580956624</v>
      </c>
      <c r="L430" s="24">
        <v>18.528277179220613</v>
      </c>
      <c r="M430" s="24">
        <v>23.287327541861323</v>
      </c>
      <c r="N430" s="24"/>
      <c r="O430" s="24"/>
    </row>
    <row r="431" spans="1:15" x14ac:dyDescent="0.35">
      <c r="A431" s="20" t="str">
        <f>B264&amp;C409&amp;D431</f>
        <v>DISTRIBUCION VOLUMEN X CRITERIO (kg ó litros)Chocolatinas/Chocolate/BombonesDE 60 A 75 AÑOS</v>
      </c>
      <c r="B431">
        <v>0</v>
      </c>
      <c r="C431" s="20">
        <v>0</v>
      </c>
      <c r="D431" s="20" t="s">
        <v>105</v>
      </c>
      <c r="E431" s="25">
        <v>22.496976638015358</v>
      </c>
      <c r="F431" s="25">
        <v>18.89083204175331</v>
      </c>
      <c r="G431" s="24">
        <v>27.217579213895792</v>
      </c>
      <c r="H431" s="24">
        <v>36.481077755499129</v>
      </c>
      <c r="I431" s="24">
        <v>33.975593949668323</v>
      </c>
      <c r="J431" s="24">
        <v>22.854808514103237</v>
      </c>
      <c r="K431" s="24">
        <v>36.1753379298518</v>
      </c>
      <c r="L431" s="24">
        <v>27.074293840463003</v>
      </c>
      <c r="M431" s="24">
        <v>29.464640392461838</v>
      </c>
      <c r="N431" s="24"/>
      <c r="O431" s="24"/>
    </row>
    <row r="432" spans="1:15" x14ac:dyDescent="0.35">
      <c r="A432" s="20" t="str">
        <f>B264&amp;C409&amp;D432</f>
        <v>DISTRIBUCION VOLUMEN X CRITERIO (kg ó litros)Chocolatinas/Chocolate/BombonesALTA Y MEDIA ALTA</v>
      </c>
      <c r="B432">
        <v>0</v>
      </c>
      <c r="C432" s="20">
        <v>0</v>
      </c>
      <c r="D432" s="20" t="s">
        <v>106</v>
      </c>
      <c r="E432" s="24">
        <v>18.48828762235782</v>
      </c>
      <c r="F432" s="24">
        <v>17.569765427155364</v>
      </c>
      <c r="G432" s="24">
        <v>8.7071501168336596</v>
      </c>
      <c r="H432" s="24">
        <v>17.019128775420302</v>
      </c>
      <c r="I432" s="24">
        <v>18.075690651814046</v>
      </c>
      <c r="J432" s="24">
        <v>15.462232515607793</v>
      </c>
      <c r="K432" s="24">
        <v>17.208306194327577</v>
      </c>
      <c r="L432" s="24">
        <v>20.287784342437707</v>
      </c>
      <c r="M432" s="24">
        <v>20.370959724588339</v>
      </c>
      <c r="N432" s="24"/>
      <c r="O432" s="24"/>
    </row>
    <row r="433" spans="1:15" x14ac:dyDescent="0.35">
      <c r="A433" s="20" t="str">
        <f>B264&amp;C409&amp;D433</f>
        <v>DISTRIBUCION VOLUMEN X CRITERIO (kg ó litros)Chocolatinas/Chocolate/BombonesMEDIA</v>
      </c>
      <c r="B433">
        <v>0</v>
      </c>
      <c r="C433" s="20">
        <v>0</v>
      </c>
      <c r="D433" s="20" t="s">
        <v>107</v>
      </c>
      <c r="E433" s="24">
        <v>30.877793814787463</v>
      </c>
      <c r="F433" s="24">
        <v>32.412629153203319</v>
      </c>
      <c r="G433" s="24">
        <v>33.310406384923482</v>
      </c>
      <c r="H433" s="24">
        <v>33.21325801985305</v>
      </c>
      <c r="I433" s="24">
        <v>34.96530561104742</v>
      </c>
      <c r="J433" s="24">
        <v>17.036304816336067</v>
      </c>
      <c r="K433" s="24">
        <v>25.161274175204028</v>
      </c>
      <c r="L433" s="24">
        <v>31.825283918544976</v>
      </c>
      <c r="M433" s="24">
        <v>37.011114945416992</v>
      </c>
      <c r="N433" s="24"/>
      <c r="O433" s="24"/>
    </row>
    <row r="434" spans="1:15" x14ac:dyDescent="0.35">
      <c r="A434" s="20" t="str">
        <f>B264&amp;C409&amp;D434</f>
        <v>DISTRIBUCION VOLUMEN X CRITERIO (kg ó litros)Chocolatinas/Chocolate/BombonesMEDIA BAJA</v>
      </c>
      <c r="B434">
        <v>0</v>
      </c>
      <c r="C434" s="20">
        <v>0</v>
      </c>
      <c r="D434" s="20" t="s">
        <v>108</v>
      </c>
      <c r="E434" s="24">
        <v>27.191527158602774</v>
      </c>
      <c r="F434" s="24">
        <v>25.806282720775137</v>
      </c>
      <c r="G434" s="24">
        <v>22.463270185059127</v>
      </c>
      <c r="H434" s="24">
        <v>25.354364146696806</v>
      </c>
      <c r="I434" s="24">
        <v>17.573310124707849</v>
      </c>
      <c r="J434" s="24">
        <v>15.539232895552798</v>
      </c>
      <c r="K434" s="24">
        <v>27.321077072904465</v>
      </c>
      <c r="L434" s="24">
        <v>23.515354945590541</v>
      </c>
      <c r="M434" s="24">
        <v>24.473706335371407</v>
      </c>
      <c r="N434" s="24"/>
      <c r="O434" s="24"/>
    </row>
    <row r="435" spans="1:15" x14ac:dyDescent="0.35">
      <c r="A435" s="20" t="str">
        <f>B264&amp;C409&amp;D435</f>
        <v>DISTRIBUCION VOLUMEN X CRITERIO (kg ó litros)Chocolatinas/Chocolate/BombonesBAJA</v>
      </c>
      <c r="B435">
        <v>0</v>
      </c>
      <c r="C435" s="20">
        <v>0</v>
      </c>
      <c r="D435" s="20" t="s">
        <v>109</v>
      </c>
      <c r="E435" s="24">
        <v>23.4423907004619</v>
      </c>
      <c r="F435" s="24">
        <v>24.211328489606572</v>
      </c>
      <c r="G435" s="24">
        <v>35.519177577469115</v>
      </c>
      <c r="H435" s="24">
        <v>24.413243696265596</v>
      </c>
      <c r="I435" s="24">
        <v>29.385691832222633</v>
      </c>
      <c r="J435" s="24">
        <v>51.962232999516146</v>
      </c>
      <c r="K435" s="24">
        <v>30.309339513611455</v>
      </c>
      <c r="L435" s="24">
        <v>24.371571755507702</v>
      </c>
      <c r="M435" s="24">
        <v>18.144217752229135</v>
      </c>
      <c r="N435" s="24"/>
      <c r="O435" s="24"/>
    </row>
    <row r="436" spans="1:15" x14ac:dyDescent="0.35">
      <c r="A436" s="20" t="str">
        <f>B264&amp;C409&amp;D436</f>
        <v>DISTRIBUCION VOLUMEN X CRITERIO (kg ó litros)Chocolatinas/Chocolate/BombonesHOMBRE</v>
      </c>
      <c r="B436">
        <v>0</v>
      </c>
      <c r="C436" s="20">
        <v>0</v>
      </c>
      <c r="D436" s="20" t="s">
        <v>110</v>
      </c>
      <c r="E436" s="24">
        <v>30.250700489658588</v>
      </c>
      <c r="F436" s="24">
        <v>34.117668704254413</v>
      </c>
      <c r="G436" s="24">
        <v>16.945544170045174</v>
      </c>
      <c r="H436" s="24">
        <v>27.752301412815829</v>
      </c>
      <c r="I436" s="24">
        <v>34.251732197904857</v>
      </c>
      <c r="J436" s="24">
        <v>27.603611559821029</v>
      </c>
      <c r="K436" s="24">
        <v>22.014445925135931</v>
      </c>
      <c r="L436" s="24">
        <v>34.902388470155628</v>
      </c>
      <c r="M436" s="24">
        <v>34.233306444417849</v>
      </c>
      <c r="N436" s="24"/>
      <c r="O436" s="24"/>
    </row>
    <row r="437" spans="1:15" x14ac:dyDescent="0.35">
      <c r="A437" s="20" t="str">
        <f>B264&amp;C409&amp;D437</f>
        <v>DISTRIBUCION VOLUMEN X CRITERIO (kg ó litros)Chocolatinas/Chocolate/BombonesMUJER</v>
      </c>
      <c r="B437">
        <v>0</v>
      </c>
      <c r="C437" s="20">
        <v>0</v>
      </c>
      <c r="D437" s="20" t="s">
        <v>111</v>
      </c>
      <c r="E437" s="24">
        <v>69.749297643714883</v>
      </c>
      <c r="F437" s="24">
        <v>65.882335868292955</v>
      </c>
      <c r="G437" s="24">
        <v>83.054452679662162</v>
      </c>
      <c r="H437" s="24">
        <v>72.247695003954988</v>
      </c>
      <c r="I437" s="24">
        <v>65.74826553661299</v>
      </c>
      <c r="J437" s="24">
        <v>72.396395254645739</v>
      </c>
      <c r="K437" s="24">
        <v>77.985551942021758</v>
      </c>
      <c r="L437" s="24">
        <v>65.097604528532642</v>
      </c>
      <c r="M437" s="24">
        <v>65.766691517953348</v>
      </c>
      <c r="N437" s="24"/>
      <c r="O437" s="24"/>
    </row>
    <row r="438" spans="1:15" x14ac:dyDescent="0.35">
      <c r="A438" s="20" t="str">
        <f>B264&amp;C438&amp;D438</f>
        <v>DISTRIBUCION VOLUMEN X CRITERIO (kg ó litros)ChiclesT.ESPAÑA</v>
      </c>
      <c r="B438">
        <v>0</v>
      </c>
      <c r="C438" s="20" t="s">
        <v>66</v>
      </c>
      <c r="D438" s="20" t="s">
        <v>82</v>
      </c>
      <c r="E438" s="24">
        <v>100</v>
      </c>
      <c r="F438" s="24">
        <v>100</v>
      </c>
      <c r="G438" s="24">
        <v>100</v>
      </c>
      <c r="H438" s="24">
        <v>100</v>
      </c>
      <c r="I438" s="24">
        <v>100</v>
      </c>
      <c r="J438" s="24">
        <v>100</v>
      </c>
      <c r="K438" s="24">
        <v>100</v>
      </c>
      <c r="L438" s="24">
        <v>100</v>
      </c>
      <c r="M438" s="24">
        <v>100</v>
      </c>
      <c r="N438" s="24"/>
      <c r="O438" s="24"/>
    </row>
    <row r="439" spans="1:15" x14ac:dyDescent="0.35">
      <c r="A439" s="20" t="str">
        <f>B264&amp;C438&amp;D439</f>
        <v>DISTRIBUCION VOLUMEN X CRITERIO (kg ó litros)ChiclesBCN AM</v>
      </c>
      <c r="B439">
        <v>0</v>
      </c>
      <c r="C439" s="20">
        <v>0</v>
      </c>
      <c r="D439" s="20" t="s">
        <v>84</v>
      </c>
      <c r="E439" s="24">
        <v>4.3922383729722601</v>
      </c>
      <c r="F439" s="25">
        <v>7.4389124190641702</v>
      </c>
      <c r="G439" s="25">
        <v>4.6071575744008815</v>
      </c>
      <c r="H439" s="25">
        <v>8.0322700235041413</v>
      </c>
      <c r="I439" s="25">
        <v>3.9991295768513186</v>
      </c>
      <c r="J439" s="25">
        <v>4.6105432384088481</v>
      </c>
      <c r="K439" s="25">
        <v>3.9910800107061619</v>
      </c>
      <c r="L439" s="25">
        <v>3.768049954209665</v>
      </c>
      <c r="M439" s="25">
        <v>8.0739703860348335</v>
      </c>
      <c r="N439" s="24"/>
      <c r="O439" s="24"/>
    </row>
    <row r="440" spans="1:15" x14ac:dyDescent="0.35">
      <c r="A440" s="20" t="str">
        <f>B264&amp;C438&amp;D440</f>
        <v>DISTRIBUCION VOLUMEN X CRITERIO (kg ó litros)ChiclesREST.CAT ARAGON</v>
      </c>
      <c r="B440">
        <v>0</v>
      </c>
      <c r="C440" s="20">
        <v>0</v>
      </c>
      <c r="D440" s="20" t="s">
        <v>85</v>
      </c>
      <c r="E440" s="24">
        <v>32.034662050219126</v>
      </c>
      <c r="F440" s="24">
        <v>24.025055930024291</v>
      </c>
      <c r="G440" s="24">
        <v>20.734717246152144</v>
      </c>
      <c r="H440" s="24">
        <v>28.62654116728714</v>
      </c>
      <c r="I440" s="24">
        <v>26.12284080579505</v>
      </c>
      <c r="J440" s="25">
        <v>28.366505999986337</v>
      </c>
      <c r="K440" s="25">
        <v>26.09665843418405</v>
      </c>
      <c r="L440" s="24">
        <v>27.88634127832934</v>
      </c>
      <c r="M440" s="24">
        <v>20.554514740520229</v>
      </c>
      <c r="N440" s="24"/>
      <c r="O440" s="24"/>
    </row>
    <row r="441" spans="1:15" x14ac:dyDescent="0.35">
      <c r="A441" s="20" t="str">
        <f>B264&amp;C438&amp;D441</f>
        <v>DISTRIBUCION VOLUMEN X CRITERIO (kg ó litros)ChiclesLEVANTE</v>
      </c>
      <c r="B441">
        <v>0</v>
      </c>
      <c r="C441" s="20">
        <v>0</v>
      </c>
      <c r="D441" s="20" t="s">
        <v>86</v>
      </c>
      <c r="E441" s="24">
        <v>15.799463536412564</v>
      </c>
      <c r="F441" s="24">
        <v>22.22307458126042</v>
      </c>
      <c r="G441" s="24">
        <v>12.969295269856145</v>
      </c>
      <c r="H441" s="24">
        <v>11.343147407316106</v>
      </c>
      <c r="I441" s="24">
        <v>12.256879028106519</v>
      </c>
      <c r="J441" s="24">
        <v>6.9902670428480818</v>
      </c>
      <c r="K441" s="24">
        <v>7.9277156255530379</v>
      </c>
      <c r="L441" s="24">
        <v>9.2358093131795655</v>
      </c>
      <c r="M441" s="24">
        <v>13.262175579968497</v>
      </c>
      <c r="N441" s="24"/>
      <c r="O441" s="24"/>
    </row>
    <row r="442" spans="1:15" x14ac:dyDescent="0.35">
      <c r="A442" s="20" t="str">
        <f>B264&amp;C438&amp;D442</f>
        <v>DISTRIBUCION VOLUMEN X CRITERIO (kg ó litros)ChiclesANDALUCIA</v>
      </c>
      <c r="B442">
        <v>0</v>
      </c>
      <c r="C442" s="20">
        <v>0</v>
      </c>
      <c r="D442" s="20" t="s">
        <v>87</v>
      </c>
      <c r="E442" s="24">
        <v>14.246436460069519</v>
      </c>
      <c r="F442" s="24">
        <v>14.08783160088487</v>
      </c>
      <c r="G442" s="24">
        <v>18.296963619235513</v>
      </c>
      <c r="H442" s="24">
        <v>12.739393262502432</v>
      </c>
      <c r="I442" s="24">
        <v>20.387635461506694</v>
      </c>
      <c r="J442" s="24">
        <v>10.600009575131857</v>
      </c>
      <c r="K442" s="24">
        <v>20.3415242534637</v>
      </c>
      <c r="L442" s="24">
        <v>20.457743811196661</v>
      </c>
      <c r="M442" s="24">
        <v>16.4948189313345</v>
      </c>
      <c r="N442" s="24"/>
      <c r="O442" s="24"/>
    </row>
    <row r="443" spans="1:15" x14ac:dyDescent="0.35">
      <c r="A443" s="20" t="str">
        <f>B264&amp;C438&amp;D443</f>
        <v>DISTRIBUCION VOLUMEN X CRITERIO (kg ó litros)ChiclesMDD AM</v>
      </c>
      <c r="B443">
        <v>0</v>
      </c>
      <c r="C443" s="20">
        <v>0</v>
      </c>
      <c r="D443" s="20" t="s">
        <v>88</v>
      </c>
      <c r="E443" s="24">
        <v>10.889446435098336</v>
      </c>
      <c r="F443" s="24">
        <v>7.6955725569690099</v>
      </c>
      <c r="G443" s="24">
        <v>8.3367309212583578</v>
      </c>
      <c r="H443" s="24">
        <v>9.1846987613587068</v>
      </c>
      <c r="I443" s="24">
        <v>11.4870745315147</v>
      </c>
      <c r="J443" s="24">
        <v>9.7202354817816818</v>
      </c>
      <c r="K443" s="24">
        <v>6.41765543315244</v>
      </c>
      <c r="L443" s="24">
        <v>15.861789306059826</v>
      </c>
      <c r="M443" s="24">
        <v>14.512440568839857</v>
      </c>
      <c r="N443" s="24"/>
      <c r="O443" s="24"/>
    </row>
    <row r="444" spans="1:15" x14ac:dyDescent="0.35">
      <c r="A444" s="20" t="str">
        <f>B264&amp;C438&amp;D444</f>
        <v>DISTRIBUCION VOLUMEN X CRITERIO (kg ó litros)ChiclesRTO CENTRO</v>
      </c>
      <c r="B444">
        <v>0</v>
      </c>
      <c r="C444" s="20">
        <v>0</v>
      </c>
      <c r="D444" s="20" t="s">
        <v>89</v>
      </c>
      <c r="E444" s="24">
        <v>12.349493233266912</v>
      </c>
      <c r="F444" s="24">
        <v>14.540517680544957</v>
      </c>
      <c r="G444" s="24">
        <v>20.970363345410643</v>
      </c>
      <c r="H444" s="24">
        <v>10.086111289473399</v>
      </c>
      <c r="I444" s="24">
        <v>7.2303713043266091</v>
      </c>
      <c r="J444" s="24">
        <v>10.174979425661803</v>
      </c>
      <c r="K444" s="24">
        <v>16.688936723693129</v>
      </c>
      <c r="L444" s="24">
        <v>6.5643221664601112</v>
      </c>
      <c r="M444" s="24">
        <v>10.455615517696051</v>
      </c>
      <c r="N444" s="24"/>
      <c r="O444" s="24"/>
    </row>
    <row r="445" spans="1:15" x14ac:dyDescent="0.35">
      <c r="A445" s="20" t="str">
        <f>B264&amp;C438&amp;D445</f>
        <v>DISTRIBUCION VOLUMEN X CRITERIO (kg ó litros)ChiclesNORTE-CENTRO</v>
      </c>
      <c r="B445">
        <v>0</v>
      </c>
      <c r="C445" s="20">
        <v>0</v>
      </c>
      <c r="D445" s="20" t="s">
        <v>90</v>
      </c>
      <c r="E445" s="24">
        <v>4.5292959686031367</v>
      </c>
      <c r="F445" s="24">
        <v>2.838677192789707</v>
      </c>
      <c r="G445" s="24">
        <v>4.1775561632116061</v>
      </c>
      <c r="H445" s="24">
        <v>5.707834518422791</v>
      </c>
      <c r="I445" s="24">
        <v>4.3262519739773539</v>
      </c>
      <c r="J445" s="25">
        <v>19.944009272987547</v>
      </c>
      <c r="K445" s="25">
        <v>10.534350616443746</v>
      </c>
      <c r="L445" s="24">
        <v>7.5778793513545075</v>
      </c>
      <c r="M445" s="24">
        <v>9.4737967507088481</v>
      </c>
      <c r="N445" s="24"/>
      <c r="O445" s="24"/>
    </row>
    <row r="446" spans="1:15" x14ac:dyDescent="0.35">
      <c r="A446" s="20" t="str">
        <f>B264&amp;C438&amp;D446</f>
        <v>DISTRIBUCION VOLUMEN X CRITERIO (kg ó litros)ChiclesNOROESTE</v>
      </c>
      <c r="B446">
        <v>0</v>
      </c>
      <c r="C446" s="20">
        <v>0</v>
      </c>
      <c r="D446" s="20" t="s">
        <v>91</v>
      </c>
      <c r="E446" s="24">
        <v>5.7589582736597844</v>
      </c>
      <c r="F446" s="24">
        <v>7.1503503275962181</v>
      </c>
      <c r="G446" s="24">
        <v>9.9072194936558837</v>
      </c>
      <c r="H446" s="24">
        <v>14.28000250913956</v>
      </c>
      <c r="I446" s="24">
        <v>14.18981408352345</v>
      </c>
      <c r="J446" s="24">
        <v>9.5934396759576579</v>
      </c>
      <c r="K446" s="24">
        <v>8.0020767670191013</v>
      </c>
      <c r="L446" s="24">
        <v>8.6480576695015614</v>
      </c>
      <c r="M446" s="24">
        <v>7.1726686752205424</v>
      </c>
      <c r="N446" s="24"/>
      <c r="O446" s="24"/>
    </row>
    <row r="447" spans="1:15" x14ac:dyDescent="0.35">
      <c r="A447" s="20" t="str">
        <f>B264&amp;C438&amp;D447</f>
        <v>DISTRIBUCION VOLUMEN X CRITERIO (kg ó litros)Chicles&lt;2MIL</v>
      </c>
      <c r="B447">
        <v>0</v>
      </c>
      <c r="C447" s="20">
        <v>0</v>
      </c>
      <c r="D447" s="20" t="s">
        <v>92</v>
      </c>
      <c r="E447" s="25">
        <v>4.2908856178658725</v>
      </c>
      <c r="F447" s="25">
        <v>3.4958640022476768</v>
      </c>
      <c r="G447" s="25">
        <v>2.6228971323209769</v>
      </c>
      <c r="H447" s="25">
        <v>6.2521478562470394</v>
      </c>
      <c r="I447" s="25">
        <v>2.7902597663720377</v>
      </c>
      <c r="J447" s="25">
        <v>2.9293910752550967</v>
      </c>
      <c r="K447" s="25">
        <v>2.0043858801992673</v>
      </c>
      <c r="L447" s="25">
        <v>4.3860329855624522</v>
      </c>
      <c r="M447" s="25">
        <v>6.7444431857479366</v>
      </c>
      <c r="N447" s="24"/>
      <c r="O447" s="24"/>
    </row>
    <row r="448" spans="1:15" x14ac:dyDescent="0.35">
      <c r="A448" s="20" t="str">
        <f>B264&amp;C438&amp;D448</f>
        <v>DISTRIBUCION VOLUMEN X CRITERIO (kg ó litros)Chicles2-5MIL</v>
      </c>
      <c r="B448">
        <v>0</v>
      </c>
      <c r="C448" s="20">
        <v>0</v>
      </c>
      <c r="D448" s="20" t="s">
        <v>93</v>
      </c>
      <c r="E448" s="25">
        <v>8.4640496209484155</v>
      </c>
      <c r="F448" s="25">
        <v>6.4606356764248751</v>
      </c>
      <c r="G448" s="25">
        <v>8.4466171284942835</v>
      </c>
      <c r="H448" s="25">
        <v>4.204648684148057</v>
      </c>
      <c r="I448" s="24">
        <v>2.7080054701021203</v>
      </c>
      <c r="J448" s="25">
        <v>3.9748900827868208</v>
      </c>
      <c r="K448" s="25">
        <v>7.5106629320081275</v>
      </c>
      <c r="L448" s="25">
        <v>3.1049578396567918</v>
      </c>
      <c r="M448" s="25">
        <v>7.3010890191459135</v>
      </c>
      <c r="N448" s="24"/>
      <c r="O448" s="24"/>
    </row>
    <row r="449" spans="1:15" x14ac:dyDescent="0.35">
      <c r="A449" s="20" t="str">
        <f>B264&amp;C438&amp;D449</f>
        <v>DISTRIBUCION VOLUMEN X CRITERIO (kg ó litros)Chicles5-10MIL</v>
      </c>
      <c r="B449">
        <v>0</v>
      </c>
      <c r="C449" s="20">
        <v>0</v>
      </c>
      <c r="D449" s="20" t="s">
        <v>94</v>
      </c>
      <c r="E449" s="24">
        <v>4.6847043138560771</v>
      </c>
      <c r="F449" s="25">
        <v>5.1249941608503091</v>
      </c>
      <c r="G449" s="24">
        <v>4.5434994320956008</v>
      </c>
      <c r="H449" s="25">
        <v>4.3335496544081771</v>
      </c>
      <c r="I449" s="24">
        <v>5.2794121537767431</v>
      </c>
      <c r="J449" s="25">
        <v>3.3440973634243467</v>
      </c>
      <c r="K449" s="25">
        <v>4.5398281535010101</v>
      </c>
      <c r="L449" s="25">
        <v>3.6950018471745913</v>
      </c>
      <c r="M449" s="25">
        <v>2.8459921133129766</v>
      </c>
      <c r="N449" s="24"/>
      <c r="O449" s="24"/>
    </row>
    <row r="450" spans="1:15" x14ac:dyDescent="0.35">
      <c r="A450" s="20" t="str">
        <f>B264&amp;C438&amp;D450</f>
        <v>DISTRIBUCION VOLUMEN X CRITERIO (kg ó litros)Chicles10-30MIL</v>
      </c>
      <c r="B450">
        <v>0</v>
      </c>
      <c r="C450" s="20">
        <v>0</v>
      </c>
      <c r="D450" s="20" t="s">
        <v>95</v>
      </c>
      <c r="E450" s="24">
        <v>30.769784518645711</v>
      </c>
      <c r="F450" s="24">
        <v>32.353174973904203</v>
      </c>
      <c r="G450" s="24">
        <v>20.28399522975398</v>
      </c>
      <c r="H450" s="24">
        <v>23.548231215036818</v>
      </c>
      <c r="I450" s="24">
        <v>38.544929523785434</v>
      </c>
      <c r="J450" s="24">
        <v>44.507429629731163</v>
      </c>
      <c r="K450" s="24">
        <v>31.929483584543711</v>
      </c>
      <c r="L450" s="24">
        <v>40.199890625747443</v>
      </c>
      <c r="M450" s="24">
        <v>27.080158172535825</v>
      </c>
      <c r="N450" s="24"/>
      <c r="O450" s="24"/>
    </row>
    <row r="451" spans="1:15" x14ac:dyDescent="0.35">
      <c r="A451" s="20" t="str">
        <f>B264&amp;C438&amp;D451</f>
        <v>DISTRIBUCION VOLUMEN X CRITERIO (kg ó litros)Chicles30-100MIL</v>
      </c>
      <c r="B451">
        <v>0</v>
      </c>
      <c r="C451" s="20">
        <v>0</v>
      </c>
      <c r="D451" s="20" t="s">
        <v>96</v>
      </c>
      <c r="E451" s="24">
        <v>15.535794773833766</v>
      </c>
      <c r="F451" s="24">
        <v>11.958204480294327</v>
      </c>
      <c r="G451" s="24">
        <v>32.983669116775118</v>
      </c>
      <c r="H451" s="24">
        <v>17.396361371095832</v>
      </c>
      <c r="I451" s="24">
        <v>11.534832177660363</v>
      </c>
      <c r="J451" s="24">
        <v>15.42015774914737</v>
      </c>
      <c r="K451" s="24">
        <v>23.957155829415118</v>
      </c>
      <c r="L451" s="24">
        <v>16.251628205155296</v>
      </c>
      <c r="M451" s="24">
        <v>15.500561395858977</v>
      </c>
      <c r="N451" s="24"/>
      <c r="O451" s="24"/>
    </row>
    <row r="452" spans="1:15" x14ac:dyDescent="0.35">
      <c r="A452" s="20" t="str">
        <f>B264&amp;C438&amp;D452</f>
        <v>DISTRIBUCION VOLUMEN X CRITERIO (kg ó litros)Chicles100-200MIL</v>
      </c>
      <c r="B452">
        <v>0</v>
      </c>
      <c r="C452" s="20">
        <v>0</v>
      </c>
      <c r="D452" s="20" t="s">
        <v>97</v>
      </c>
      <c r="E452" s="24">
        <v>7.5014222809625082</v>
      </c>
      <c r="F452" s="24">
        <v>13.290985126449616</v>
      </c>
      <c r="G452" s="24">
        <v>7.8423901222489736</v>
      </c>
      <c r="H452" s="24">
        <v>15.403799735338652</v>
      </c>
      <c r="I452" s="24">
        <v>3.1704990144982861</v>
      </c>
      <c r="J452" s="24">
        <v>6.2377297678246153</v>
      </c>
      <c r="K452" s="24">
        <v>6.4714525201069169</v>
      </c>
      <c r="L452" s="24">
        <v>4.3643510788248854</v>
      </c>
      <c r="M452" s="24">
        <v>8.5788091450697177</v>
      </c>
      <c r="N452" s="24"/>
      <c r="O452" s="24"/>
    </row>
    <row r="453" spans="1:15" x14ac:dyDescent="0.35">
      <c r="A453" s="20" t="str">
        <f>B264&amp;C438&amp;D453</f>
        <v>DISTRIBUCION VOLUMEN X CRITERIO (kg ó litros)Chicles200-500MIL</v>
      </c>
      <c r="B453">
        <v>0</v>
      </c>
      <c r="C453" s="20">
        <v>0</v>
      </c>
      <c r="D453" s="20" t="s">
        <v>98</v>
      </c>
      <c r="E453" s="24">
        <v>9.2291961438411807</v>
      </c>
      <c r="F453" s="24">
        <v>9.6918623446011658</v>
      </c>
      <c r="G453" s="24">
        <v>11.612259125150725</v>
      </c>
      <c r="H453" s="24">
        <v>16.477106308533827</v>
      </c>
      <c r="I453" s="24">
        <v>17.706631774488013</v>
      </c>
      <c r="J453" s="24">
        <v>7.2238921670942595</v>
      </c>
      <c r="K453" s="24">
        <v>6.5770323566230307</v>
      </c>
      <c r="L453" s="24">
        <v>11.120264948041852</v>
      </c>
      <c r="M453" s="24">
        <v>12.124311366623843</v>
      </c>
      <c r="N453" s="24"/>
      <c r="O453" s="24"/>
    </row>
    <row r="454" spans="1:15" x14ac:dyDescent="0.35">
      <c r="A454" s="20" t="str">
        <f>B264&amp;C438&amp;D454</f>
        <v>DISTRIBUCION VOLUMEN X CRITERIO (kg ó litros)Chicles&gt;500MIL</v>
      </c>
      <c r="B454">
        <v>0</v>
      </c>
      <c r="C454" s="20">
        <v>0</v>
      </c>
      <c r="D454" s="20" t="s">
        <v>99</v>
      </c>
      <c r="E454" s="24">
        <v>19.524161723218796</v>
      </c>
      <c r="F454" s="24">
        <v>17.624270731864225</v>
      </c>
      <c r="G454" s="24">
        <v>11.664672366041136</v>
      </c>
      <c r="H454" s="24">
        <v>12.384158262458506</v>
      </c>
      <c r="I454" s="24">
        <v>18.265427848740508</v>
      </c>
      <c r="J454" s="24">
        <v>16.362403914797373</v>
      </c>
      <c r="K454" s="24">
        <v>17.009993127208286</v>
      </c>
      <c r="L454" s="24">
        <v>16.877862934842476</v>
      </c>
      <c r="M454" s="24">
        <v>19.824636852772006</v>
      </c>
      <c r="N454" s="24"/>
      <c r="O454" s="24"/>
    </row>
    <row r="455" spans="1:15" x14ac:dyDescent="0.35">
      <c r="A455" s="20" t="str">
        <f>B264&amp;C438&amp;D455</f>
        <v>DISTRIBUCION VOLUMEN X CRITERIO (kg ó litros)ChiclesDE 15 A 19 AÑOS</v>
      </c>
      <c r="B455">
        <v>0</v>
      </c>
      <c r="C455" s="20">
        <v>0</v>
      </c>
      <c r="D455" s="20" t="s">
        <v>100</v>
      </c>
      <c r="E455" s="25">
        <v>3.5557919195402214</v>
      </c>
      <c r="F455" s="25">
        <v>3.6132139208011553</v>
      </c>
      <c r="G455" s="25">
        <v>6.2257403117987584</v>
      </c>
      <c r="H455" s="25">
        <v>6.9794176257320819</v>
      </c>
      <c r="I455" s="25">
        <v>0.66135742291767463</v>
      </c>
      <c r="J455" s="25">
        <v>1.2670000247882174</v>
      </c>
      <c r="K455" s="25">
        <v>16.442625698822855</v>
      </c>
      <c r="L455" s="25">
        <v>7.5611299137197507</v>
      </c>
      <c r="M455" s="25">
        <v>5.6782746372522039</v>
      </c>
      <c r="N455" s="24"/>
      <c r="O455" s="24"/>
    </row>
    <row r="456" spans="1:15" x14ac:dyDescent="0.35">
      <c r="A456" s="20" t="str">
        <f>B264&amp;C438&amp;D456</f>
        <v>DISTRIBUCION VOLUMEN X CRITERIO (kg ó litros)ChiclesDE 20 A 24 AÑOS</v>
      </c>
      <c r="B456">
        <v>0</v>
      </c>
      <c r="C456" s="20">
        <v>0</v>
      </c>
      <c r="D456" s="20" t="s">
        <v>101</v>
      </c>
      <c r="E456" s="24">
        <v>1.3383972780237499</v>
      </c>
      <c r="F456" s="24">
        <v>2.4339702869674817</v>
      </c>
      <c r="G456" s="24">
        <v>1.0542530100388512</v>
      </c>
      <c r="H456" s="24">
        <v>13.244041255561697</v>
      </c>
      <c r="I456" s="24">
        <v>6.6806223583179936</v>
      </c>
      <c r="J456" s="25">
        <v>1.4451534761393832</v>
      </c>
      <c r="K456" s="25">
        <v>3.8050873093037625</v>
      </c>
      <c r="L456" s="25">
        <v>1.8966747668266268</v>
      </c>
      <c r="M456" s="24">
        <v>3.8278331097888287</v>
      </c>
      <c r="N456" s="24"/>
      <c r="O456" s="24"/>
    </row>
    <row r="457" spans="1:15" x14ac:dyDescent="0.35">
      <c r="A457" s="20" t="str">
        <f>B264&amp;C438&amp;D457</f>
        <v>DISTRIBUCION VOLUMEN X CRITERIO (kg ó litros)ChiclesDE 25 A 34 AÑOS</v>
      </c>
      <c r="B457">
        <v>0</v>
      </c>
      <c r="C457" s="20">
        <v>0</v>
      </c>
      <c r="D457" s="20" t="s">
        <v>102</v>
      </c>
      <c r="E457" s="24">
        <v>17.961120159852523</v>
      </c>
      <c r="F457" s="24">
        <v>14.37315032783833</v>
      </c>
      <c r="G457" s="24">
        <v>19.517193509840979</v>
      </c>
      <c r="H457" s="24">
        <v>14.182986565092627</v>
      </c>
      <c r="I457" s="24">
        <v>14.959005993741187</v>
      </c>
      <c r="J457" s="24">
        <v>28.960992980094325</v>
      </c>
      <c r="K457" s="24">
        <v>22.430188078839251</v>
      </c>
      <c r="L457" s="24">
        <v>30.383122184211427</v>
      </c>
      <c r="M457" s="24">
        <v>13.707902856157983</v>
      </c>
      <c r="N457" s="24"/>
      <c r="O457" s="24"/>
    </row>
    <row r="458" spans="1:15" x14ac:dyDescent="0.35">
      <c r="A458" s="20" t="str">
        <f>B264&amp;C438&amp;D458</f>
        <v>DISTRIBUCION VOLUMEN X CRITERIO (kg ó litros)ChiclesDE 35 A 49 AÑOS</v>
      </c>
      <c r="B458">
        <v>0</v>
      </c>
      <c r="C458" s="20">
        <v>0</v>
      </c>
      <c r="D458" s="20" t="s">
        <v>103</v>
      </c>
      <c r="E458" s="24">
        <v>17.513742183127555</v>
      </c>
      <c r="F458" s="24">
        <v>17.225236695907849</v>
      </c>
      <c r="G458" s="24">
        <v>13.114175298453523</v>
      </c>
      <c r="H458" s="24">
        <v>15.665848703353232</v>
      </c>
      <c r="I458" s="24">
        <v>14.571481155153961</v>
      </c>
      <c r="J458" s="24">
        <v>15.339843462016345</v>
      </c>
      <c r="K458" s="24">
        <v>15.751325616129201</v>
      </c>
      <c r="L458" s="24">
        <v>22.484414245856151</v>
      </c>
      <c r="M458" s="24">
        <v>28.1237059841642</v>
      </c>
      <c r="N458" s="24"/>
      <c r="O458" s="24"/>
    </row>
    <row r="459" spans="1:15" x14ac:dyDescent="0.35">
      <c r="A459" s="20" t="str">
        <f>B264&amp;C438&amp;D459</f>
        <v>DISTRIBUCION VOLUMEN X CRITERIO (kg ó litros)ChiclesDE 50 A 59 AÑOS</v>
      </c>
      <c r="B459">
        <v>0</v>
      </c>
      <c r="C459" s="20">
        <v>0</v>
      </c>
      <c r="D459" s="20" t="s">
        <v>104</v>
      </c>
      <c r="E459" s="24">
        <v>35.056887598188943</v>
      </c>
      <c r="F459" s="24">
        <v>30.355823133407895</v>
      </c>
      <c r="G459" s="24">
        <v>30.061625296447371</v>
      </c>
      <c r="H459" s="24">
        <v>20.87266014944084</v>
      </c>
      <c r="I459" s="24">
        <v>16.755318273674941</v>
      </c>
      <c r="J459" s="24">
        <v>19.490231308596716</v>
      </c>
      <c r="K459" s="24">
        <v>16.271136223733812</v>
      </c>
      <c r="L459" s="24">
        <v>16.911111806990135</v>
      </c>
      <c r="M459" s="24">
        <v>19.185370844844265</v>
      </c>
      <c r="N459" s="24"/>
      <c r="O459" s="24"/>
    </row>
    <row r="460" spans="1:15" x14ac:dyDescent="0.35">
      <c r="A460" s="20" t="str">
        <f>B264&amp;C438&amp;D460</f>
        <v>DISTRIBUCION VOLUMEN X CRITERIO (kg ó litros)ChiclesDE 60 A 75 AÑOS</v>
      </c>
      <c r="B460">
        <v>0</v>
      </c>
      <c r="C460" s="20">
        <v>0</v>
      </c>
      <c r="D460" s="20" t="s">
        <v>105</v>
      </c>
      <c r="E460" s="24">
        <v>24.574059766341918</v>
      </c>
      <c r="F460" s="25">
        <v>31.998597679663121</v>
      </c>
      <c r="G460" s="25">
        <v>30.027018538728601</v>
      </c>
      <c r="H460" s="25">
        <v>29.055044484134207</v>
      </c>
      <c r="I460" s="24">
        <v>46.372209909401043</v>
      </c>
      <c r="J460" s="24">
        <v>33.496770597524431</v>
      </c>
      <c r="K460" s="24">
        <v>25.299637418122689</v>
      </c>
      <c r="L460" s="24">
        <v>20.763532612381312</v>
      </c>
      <c r="M460" s="24">
        <v>29.476908636807714</v>
      </c>
      <c r="N460" s="24"/>
      <c r="O460" s="24"/>
    </row>
    <row r="461" spans="1:15" x14ac:dyDescent="0.35">
      <c r="A461" s="20" t="str">
        <f>B264&amp;C438&amp;D461</f>
        <v>DISTRIBUCION VOLUMEN X CRITERIO (kg ó litros)ChiclesALTA Y MEDIA ALTA</v>
      </c>
      <c r="B461">
        <v>0</v>
      </c>
      <c r="C461" s="20">
        <v>0</v>
      </c>
      <c r="D461" s="20" t="s">
        <v>106</v>
      </c>
      <c r="E461" s="24">
        <v>24.603386429030756</v>
      </c>
      <c r="F461" s="24">
        <v>30.407480610690936</v>
      </c>
      <c r="G461" s="24">
        <v>29.939035477128311</v>
      </c>
      <c r="H461" s="24">
        <v>24.547523107066933</v>
      </c>
      <c r="I461" s="24">
        <v>24.132214589315481</v>
      </c>
      <c r="J461" s="24">
        <v>19.974305808731522</v>
      </c>
      <c r="K461" s="24">
        <v>21.778976615482126</v>
      </c>
      <c r="L461" s="24">
        <v>39.084190317961855</v>
      </c>
      <c r="M461" s="24">
        <v>21.444898497904223</v>
      </c>
      <c r="N461" s="24"/>
      <c r="O461" s="24"/>
    </row>
    <row r="462" spans="1:15" x14ac:dyDescent="0.35">
      <c r="A462" s="20" t="str">
        <f>B264&amp;C438&amp;D462</f>
        <v>DISTRIBUCION VOLUMEN X CRITERIO (kg ó litros)ChiclesMEDIA</v>
      </c>
      <c r="B462">
        <v>0</v>
      </c>
      <c r="C462" s="20">
        <v>0</v>
      </c>
      <c r="D462" s="20" t="s">
        <v>107</v>
      </c>
      <c r="E462" s="24">
        <v>40.714297181783301</v>
      </c>
      <c r="F462" s="24">
        <v>38.599591641386581</v>
      </c>
      <c r="G462" s="24">
        <v>33.994367548402153</v>
      </c>
      <c r="H462" s="24">
        <v>32.945457188088753</v>
      </c>
      <c r="I462" s="24">
        <v>39.452366092376216</v>
      </c>
      <c r="J462" s="24">
        <v>27.735466934473614</v>
      </c>
      <c r="K462" s="24">
        <v>33.434196060806308</v>
      </c>
      <c r="L462" s="24">
        <v>35.314551336372695</v>
      </c>
      <c r="M462" s="24">
        <v>34.696749481249135</v>
      </c>
      <c r="N462" s="24"/>
      <c r="O462" s="24"/>
    </row>
    <row r="463" spans="1:15" x14ac:dyDescent="0.35">
      <c r="A463" s="20" t="str">
        <f>B264&amp;C438&amp;D463</f>
        <v>DISTRIBUCION VOLUMEN X CRITERIO (kg ó litros)ChiclesMEDIA BAJA</v>
      </c>
      <c r="B463">
        <v>0</v>
      </c>
      <c r="C463" s="20">
        <v>0</v>
      </c>
      <c r="D463" s="20" t="s">
        <v>108</v>
      </c>
      <c r="E463" s="24">
        <v>22.581485076427299</v>
      </c>
      <c r="F463" s="24">
        <v>18.443654808367416</v>
      </c>
      <c r="G463" s="24">
        <v>8.9533195885864316</v>
      </c>
      <c r="H463" s="24">
        <v>24.345054273232506</v>
      </c>
      <c r="I463" s="24">
        <v>28.529846447892886</v>
      </c>
      <c r="J463" s="24">
        <v>23.909450889798265</v>
      </c>
      <c r="K463" s="24">
        <v>17.600574309418359</v>
      </c>
      <c r="L463" s="24">
        <v>9.1558343725091245</v>
      </c>
      <c r="M463" s="24">
        <v>21.940169588890051</v>
      </c>
      <c r="N463" s="24"/>
      <c r="O463" s="24"/>
    </row>
    <row r="464" spans="1:15" x14ac:dyDescent="0.35">
      <c r="A464" s="20" t="str">
        <f>B264&amp;C438&amp;D464</f>
        <v>DISTRIBUCION VOLUMEN X CRITERIO (kg ó litros)ChiclesBAJA</v>
      </c>
      <c r="B464">
        <v>0</v>
      </c>
      <c r="C464" s="20">
        <v>0</v>
      </c>
      <c r="D464" s="20" t="s">
        <v>109</v>
      </c>
      <c r="E464" s="24">
        <v>12.10083425772962</v>
      </c>
      <c r="F464" s="25">
        <v>12.549268484929035</v>
      </c>
      <c r="G464" s="25">
        <v>27.113278170115418</v>
      </c>
      <c r="H464" s="24">
        <v>18.161966186994633</v>
      </c>
      <c r="I464" s="24">
        <v>7.8855706774500431</v>
      </c>
      <c r="J464" s="24">
        <v>28.380766853553485</v>
      </c>
      <c r="K464" s="24">
        <v>27.186252635332327</v>
      </c>
      <c r="L464" s="24">
        <v>16.445413099512855</v>
      </c>
      <c r="M464" s="24">
        <v>21.918177302581093</v>
      </c>
      <c r="N464" s="24"/>
      <c r="O464" s="24"/>
    </row>
    <row r="465" spans="1:15" x14ac:dyDescent="0.35">
      <c r="A465" s="20" t="str">
        <f>B264&amp;C438&amp;D465</f>
        <v>DISTRIBUCION VOLUMEN X CRITERIO (kg ó litros)ChiclesHOMBRE</v>
      </c>
      <c r="B465">
        <v>0</v>
      </c>
      <c r="C465" s="20">
        <v>0</v>
      </c>
      <c r="D465" s="20" t="s">
        <v>110</v>
      </c>
      <c r="E465" s="24">
        <v>39.679986567911932</v>
      </c>
      <c r="F465" s="24">
        <v>46.064820153446234</v>
      </c>
      <c r="G465" s="24">
        <v>48.756254672120249</v>
      </c>
      <c r="H465" s="24">
        <v>41.163049812489334</v>
      </c>
      <c r="I465" s="24">
        <v>46.895607885786667</v>
      </c>
      <c r="J465" s="24">
        <v>25.451662139542947</v>
      </c>
      <c r="K465" s="24">
        <v>33.077043643438337</v>
      </c>
      <c r="L465" s="24">
        <v>40.557238109930225</v>
      </c>
      <c r="M465" s="24">
        <v>30.260294661812093</v>
      </c>
      <c r="N465" s="24"/>
      <c r="O465" s="24"/>
    </row>
    <row r="466" spans="1:15" x14ac:dyDescent="0.35">
      <c r="A466" s="20" t="str">
        <f>B264&amp;C438&amp;D466</f>
        <v>DISTRIBUCION VOLUMEN X CRITERIO (kg ó litros)ChiclesMUJER</v>
      </c>
      <c r="B466">
        <v>0</v>
      </c>
      <c r="C466" s="20">
        <v>0</v>
      </c>
      <c r="D466" s="20" t="s">
        <v>111</v>
      </c>
      <c r="E466" s="24">
        <v>60.320013230722537</v>
      </c>
      <c r="F466" s="24">
        <v>53.935179227573848</v>
      </c>
      <c r="G466" s="24">
        <v>51.243749287610122</v>
      </c>
      <c r="H466" s="24">
        <v>58.836955815401026</v>
      </c>
      <c r="I466" s="24">
        <v>53.104393928147644</v>
      </c>
      <c r="J466" s="24">
        <v>74.548330428079623</v>
      </c>
      <c r="K466" s="24">
        <v>66.92296131220391</v>
      </c>
      <c r="L466" s="24">
        <v>59.442746467170529</v>
      </c>
      <c r="M466" s="24">
        <v>69.739704745577129</v>
      </c>
      <c r="N466" s="24"/>
      <c r="O466" s="24"/>
    </row>
    <row r="467" spans="1:15" x14ac:dyDescent="0.35">
      <c r="A467" s="20" t="str">
        <f>B264&amp;C467&amp;D467</f>
        <v>DISTRIBUCION VOLUMEN X CRITERIO (kg ó litros)CaramelosT.ESPAÑA</v>
      </c>
      <c r="B467">
        <v>0</v>
      </c>
      <c r="C467" s="20" t="s">
        <v>69</v>
      </c>
      <c r="D467" s="20" t="s">
        <v>82</v>
      </c>
      <c r="E467" s="24">
        <v>100</v>
      </c>
      <c r="F467" s="24">
        <v>100</v>
      </c>
      <c r="G467" s="24">
        <v>100</v>
      </c>
      <c r="H467" s="24">
        <v>100</v>
      </c>
      <c r="I467" s="24">
        <v>100</v>
      </c>
      <c r="J467" s="24">
        <v>100</v>
      </c>
      <c r="K467" s="24">
        <v>100</v>
      </c>
      <c r="L467" s="24">
        <v>100</v>
      </c>
      <c r="M467" s="24">
        <v>100</v>
      </c>
      <c r="N467" s="24"/>
      <c r="O467" s="24"/>
    </row>
    <row r="468" spans="1:15" x14ac:dyDescent="0.35">
      <c r="A468" s="20" t="str">
        <f>B264&amp;C467&amp;D468</f>
        <v>DISTRIBUCION VOLUMEN X CRITERIO (kg ó litros)CaramelosBCN AM</v>
      </c>
      <c r="B468">
        <v>0</v>
      </c>
      <c r="C468" s="20">
        <v>0</v>
      </c>
      <c r="D468" s="20" t="s">
        <v>84</v>
      </c>
      <c r="E468" s="25">
        <v>11.407738436952679</v>
      </c>
      <c r="F468" s="25">
        <v>18.134339263208343</v>
      </c>
      <c r="G468" s="24">
        <v>11.79849078996163</v>
      </c>
      <c r="H468" s="25">
        <v>14.185952336029859</v>
      </c>
      <c r="I468" s="24">
        <v>12.038829393939398</v>
      </c>
      <c r="J468" s="25">
        <v>9.5590624658688128</v>
      </c>
      <c r="K468" s="25">
        <v>9.1704285161913504</v>
      </c>
      <c r="L468" s="25">
        <v>10.334303460669702</v>
      </c>
      <c r="M468" s="24">
        <v>13.376336014348118</v>
      </c>
      <c r="N468" s="24"/>
      <c r="O468" s="24"/>
    </row>
    <row r="469" spans="1:15" x14ac:dyDescent="0.35">
      <c r="A469" s="20" t="str">
        <f>B264&amp;C467&amp;D469</f>
        <v>DISTRIBUCION VOLUMEN X CRITERIO (kg ó litros)CaramelosREST.CAT ARAGON</v>
      </c>
      <c r="B469">
        <v>0</v>
      </c>
      <c r="C469" s="20">
        <v>0</v>
      </c>
      <c r="D469" s="20" t="s">
        <v>85</v>
      </c>
      <c r="E469" s="25">
        <v>15.386986437041736</v>
      </c>
      <c r="F469" s="25">
        <v>19.784592522821146</v>
      </c>
      <c r="G469" s="24">
        <v>21.148566578147545</v>
      </c>
      <c r="H469" s="24">
        <v>18.089976244274162</v>
      </c>
      <c r="I469" s="24">
        <v>15.98330877795599</v>
      </c>
      <c r="J469" s="24">
        <v>11.893866719105532</v>
      </c>
      <c r="K469" s="25">
        <v>10.541349782588057</v>
      </c>
      <c r="L469" s="24">
        <v>22.546276841352757</v>
      </c>
      <c r="M469" s="25">
        <v>20.575078106302751</v>
      </c>
      <c r="N469" s="24"/>
      <c r="O469" s="24"/>
    </row>
    <row r="470" spans="1:15" x14ac:dyDescent="0.35">
      <c r="A470" s="20" t="str">
        <f>B264&amp;C467&amp;D470</f>
        <v>DISTRIBUCION VOLUMEN X CRITERIO (kg ó litros)CaramelosLEVANTE</v>
      </c>
      <c r="B470">
        <v>0</v>
      </c>
      <c r="C470" s="20">
        <v>0</v>
      </c>
      <c r="D470" s="20" t="s">
        <v>86</v>
      </c>
      <c r="E470" s="25">
        <v>13.674333386048525</v>
      </c>
      <c r="F470" s="24">
        <v>12.183570543886473</v>
      </c>
      <c r="G470" s="24">
        <v>10.785736993699031</v>
      </c>
      <c r="H470" s="24">
        <v>8.5621892642738029</v>
      </c>
      <c r="I470" s="24">
        <v>13.886569117925562</v>
      </c>
      <c r="J470" s="24">
        <v>6.0893765984233665</v>
      </c>
      <c r="K470" s="24">
        <v>12.44052749024088</v>
      </c>
      <c r="L470" s="25">
        <v>13.557704740623219</v>
      </c>
      <c r="M470" s="24">
        <v>5.8780778968010869</v>
      </c>
      <c r="N470" s="24"/>
      <c r="O470" s="24"/>
    </row>
    <row r="471" spans="1:15" x14ac:dyDescent="0.35">
      <c r="A471" s="20" t="str">
        <f>B264&amp;C467&amp;D471</f>
        <v>DISTRIBUCION VOLUMEN X CRITERIO (kg ó litros)CaramelosANDALUCIA</v>
      </c>
      <c r="B471">
        <v>0</v>
      </c>
      <c r="C471" s="20">
        <v>0</v>
      </c>
      <c r="D471" s="20" t="s">
        <v>87</v>
      </c>
      <c r="E471" s="24">
        <v>20.794101639533267</v>
      </c>
      <c r="F471" s="24">
        <v>12.167890775944247</v>
      </c>
      <c r="G471" s="24">
        <v>17.642496401236858</v>
      </c>
      <c r="H471" s="24">
        <v>28.42634297246699</v>
      </c>
      <c r="I471" s="24">
        <v>23.950703019172764</v>
      </c>
      <c r="J471" s="24">
        <v>13.372683418083334</v>
      </c>
      <c r="K471" s="24">
        <v>10.382447389265542</v>
      </c>
      <c r="L471" s="24">
        <v>20.249782101585833</v>
      </c>
      <c r="M471" s="24">
        <v>27.064568352795348</v>
      </c>
      <c r="N471" s="24"/>
      <c r="O471" s="24"/>
    </row>
    <row r="472" spans="1:15" x14ac:dyDescent="0.35">
      <c r="A472" s="20" t="str">
        <f>B264&amp;C467&amp;D472</f>
        <v>DISTRIBUCION VOLUMEN X CRITERIO (kg ó litros)CaramelosMDD AM</v>
      </c>
      <c r="B472">
        <v>0</v>
      </c>
      <c r="C472" s="20">
        <v>0</v>
      </c>
      <c r="D472" s="20" t="s">
        <v>88</v>
      </c>
      <c r="E472" s="25">
        <v>9.4573308491413055</v>
      </c>
      <c r="F472" s="24">
        <v>11.506211728679466</v>
      </c>
      <c r="G472" s="24">
        <v>15.95195595451005</v>
      </c>
      <c r="H472" s="24">
        <v>6.6641486958562872</v>
      </c>
      <c r="I472" s="24">
        <v>12.116423064697342</v>
      </c>
      <c r="J472" s="24">
        <v>8.6913428830797415</v>
      </c>
      <c r="K472" s="25">
        <v>10.08836159725595</v>
      </c>
      <c r="L472" s="24">
        <v>9.5753963113740106</v>
      </c>
      <c r="M472" s="24">
        <v>5.7866375652768722</v>
      </c>
      <c r="N472" s="24"/>
      <c r="O472" s="24"/>
    </row>
    <row r="473" spans="1:15" x14ac:dyDescent="0.35">
      <c r="A473" s="20" t="str">
        <f>B264&amp;C467&amp;D473</f>
        <v>DISTRIBUCION VOLUMEN X CRITERIO (kg ó litros)CaramelosRTO CENTRO</v>
      </c>
      <c r="B473">
        <v>0</v>
      </c>
      <c r="C473" s="20">
        <v>0</v>
      </c>
      <c r="D473" s="20" t="s">
        <v>89</v>
      </c>
      <c r="E473" s="24">
        <v>9.8869133117430703</v>
      </c>
      <c r="F473" s="25">
        <v>10.466707205829078</v>
      </c>
      <c r="G473" s="24">
        <v>13.075114367242643</v>
      </c>
      <c r="H473" s="24">
        <v>11.717224038249215</v>
      </c>
      <c r="I473" s="24">
        <v>8.9404167304552935</v>
      </c>
      <c r="J473" s="24">
        <v>6.1116551139729207</v>
      </c>
      <c r="K473" s="24">
        <v>17.597038674798789</v>
      </c>
      <c r="L473" s="24">
        <v>9.0061229047847124</v>
      </c>
      <c r="M473" s="24">
        <v>6.7997798461061496</v>
      </c>
      <c r="N473" s="24"/>
      <c r="O473" s="24"/>
    </row>
    <row r="474" spans="1:15" x14ac:dyDescent="0.35">
      <c r="A474" s="20" t="str">
        <f>B264&amp;C467&amp;D474</f>
        <v>DISTRIBUCION VOLUMEN X CRITERIO (kg ó litros)CaramelosNORTE-CENTRO</v>
      </c>
      <c r="B474">
        <v>0</v>
      </c>
      <c r="C474" s="20">
        <v>0</v>
      </c>
      <c r="D474" s="20" t="s">
        <v>90</v>
      </c>
      <c r="E474" s="25">
        <v>8.9247403861173034</v>
      </c>
      <c r="F474" s="25">
        <v>11.132448324357661</v>
      </c>
      <c r="G474" s="24">
        <v>3.7689860057770086</v>
      </c>
      <c r="H474" s="25">
        <v>7.5065266414067731</v>
      </c>
      <c r="I474" s="25">
        <v>6.1707829823148641</v>
      </c>
      <c r="J474" s="25">
        <v>41.521276754626307</v>
      </c>
      <c r="K474" s="24">
        <v>19.721886436337812</v>
      </c>
      <c r="L474" s="25">
        <v>6.6082187504847205</v>
      </c>
      <c r="M474" s="25">
        <v>7.6892718523971419</v>
      </c>
      <c r="N474" s="24"/>
      <c r="O474" s="24"/>
    </row>
    <row r="475" spans="1:15" x14ac:dyDescent="0.35">
      <c r="A475" s="20" t="str">
        <f>B264&amp;C467&amp;D475</f>
        <v>DISTRIBUCION VOLUMEN X CRITERIO (kg ó litros)CaramelosNOROESTE</v>
      </c>
      <c r="B475">
        <v>0</v>
      </c>
      <c r="C475" s="20">
        <v>0</v>
      </c>
      <c r="D475" s="20" t="s">
        <v>91</v>
      </c>
      <c r="E475" s="25">
        <v>10.467866754005478</v>
      </c>
      <c r="F475" s="25">
        <v>4.6242355358569514</v>
      </c>
      <c r="G475" s="24">
        <v>5.8286644159750125</v>
      </c>
      <c r="H475" s="24">
        <v>4.8476601551383931</v>
      </c>
      <c r="I475" s="24">
        <v>6.9129524102593738</v>
      </c>
      <c r="J475" s="24">
        <v>2.7607295274201431</v>
      </c>
      <c r="K475" s="24">
        <v>10.057978003698567</v>
      </c>
      <c r="L475" s="24">
        <v>8.122206118720074</v>
      </c>
      <c r="M475" s="25">
        <v>12.830226772215289</v>
      </c>
      <c r="N475" s="24"/>
      <c r="O475" s="24"/>
    </row>
    <row r="476" spans="1:15" x14ac:dyDescent="0.35">
      <c r="A476" s="20" t="str">
        <f>B264&amp;C467&amp;D476</f>
        <v>DISTRIBUCION VOLUMEN X CRITERIO (kg ó litros)Caramelos&lt;2MIL</v>
      </c>
      <c r="B476">
        <v>0</v>
      </c>
      <c r="C476" s="20">
        <v>0</v>
      </c>
      <c r="D476" s="20" t="s">
        <v>92</v>
      </c>
      <c r="E476" s="25">
        <v>7.6823759778470082</v>
      </c>
      <c r="F476" s="25">
        <v>4.6421742669960642</v>
      </c>
      <c r="G476" s="25">
        <v>4.3212985158956565</v>
      </c>
      <c r="H476" s="25">
        <v>2.6206269465342027</v>
      </c>
      <c r="I476" s="25">
        <v>2.9346266013465576</v>
      </c>
      <c r="J476" s="25">
        <v>1.3874216453960486</v>
      </c>
      <c r="K476" s="25">
        <v>8.3156592447330038</v>
      </c>
      <c r="L476" s="25">
        <v>2.8704733746089319</v>
      </c>
      <c r="M476" s="25">
        <v>1.6383787683386466</v>
      </c>
      <c r="N476" s="24"/>
      <c r="O476" s="24"/>
    </row>
    <row r="477" spans="1:15" x14ac:dyDescent="0.35">
      <c r="A477" s="20" t="str">
        <f>B264&amp;C467&amp;D477</f>
        <v>DISTRIBUCION VOLUMEN X CRITERIO (kg ó litros)Caramelos2-5MIL</v>
      </c>
      <c r="B477">
        <v>0</v>
      </c>
      <c r="C477" s="20">
        <v>0</v>
      </c>
      <c r="D477" s="20" t="s">
        <v>93</v>
      </c>
      <c r="E477" s="25">
        <v>4.4384766116787411</v>
      </c>
      <c r="F477" s="25">
        <v>2.8057537459209669</v>
      </c>
      <c r="G477" s="25">
        <v>1.157888360053122</v>
      </c>
      <c r="H477" s="25">
        <v>6.9475095744549646</v>
      </c>
      <c r="I477" s="25">
        <v>2.5258143173530248</v>
      </c>
      <c r="J477" s="25">
        <v>1.2364913622382319</v>
      </c>
      <c r="K477" s="25">
        <v>5.7706594653887553</v>
      </c>
      <c r="L477" s="25">
        <v>5.7782519597140443</v>
      </c>
      <c r="M477" s="25">
        <v>1.2846235240323634</v>
      </c>
      <c r="N477" s="24"/>
      <c r="O477" s="24"/>
    </row>
    <row r="478" spans="1:15" x14ac:dyDescent="0.35">
      <c r="A478" s="20" t="str">
        <f>B264&amp;C467&amp;D478</f>
        <v>DISTRIBUCION VOLUMEN X CRITERIO (kg ó litros)Caramelos5-10MIL</v>
      </c>
      <c r="B478">
        <v>0</v>
      </c>
      <c r="C478" s="20">
        <v>0</v>
      </c>
      <c r="D478" s="20" t="s">
        <v>94</v>
      </c>
      <c r="E478" s="25">
        <v>2.4072130729210683</v>
      </c>
      <c r="F478" s="25">
        <v>5.6850698648400124</v>
      </c>
      <c r="G478" s="25">
        <v>9.0582396469957533</v>
      </c>
      <c r="H478" s="24">
        <v>13.222370699643978</v>
      </c>
      <c r="I478" s="25">
        <v>11.830846800943949</v>
      </c>
      <c r="J478" s="25">
        <v>3.8220368347548805</v>
      </c>
      <c r="K478" s="25">
        <v>4.6022185579568777</v>
      </c>
      <c r="L478" s="25">
        <v>7.0789916405844311</v>
      </c>
      <c r="M478" s="25">
        <v>6.4356917171156267</v>
      </c>
      <c r="N478" s="24"/>
      <c r="O478" s="24"/>
    </row>
    <row r="479" spans="1:15" x14ac:dyDescent="0.35">
      <c r="A479" s="20" t="str">
        <f>B264&amp;C467&amp;D479</f>
        <v>DISTRIBUCION VOLUMEN X CRITERIO (kg ó litros)Caramelos10-30MIL</v>
      </c>
      <c r="B479">
        <v>0</v>
      </c>
      <c r="C479" s="20">
        <v>0</v>
      </c>
      <c r="D479" s="20" t="s">
        <v>95</v>
      </c>
      <c r="E479" s="24">
        <v>23.370569657636825</v>
      </c>
      <c r="F479" s="24">
        <v>22.613789014347628</v>
      </c>
      <c r="G479" s="24">
        <v>24.622286686854782</v>
      </c>
      <c r="H479" s="24">
        <v>26.969236750672199</v>
      </c>
      <c r="I479" s="24">
        <v>27.77528093529175</v>
      </c>
      <c r="J479" s="24">
        <v>52.511312057917017</v>
      </c>
      <c r="K479" s="24">
        <v>29.198358997855966</v>
      </c>
      <c r="L479" s="24">
        <v>20.889880082287011</v>
      </c>
      <c r="M479" s="24">
        <v>17.922291559634434</v>
      </c>
      <c r="N479" s="24"/>
      <c r="O479" s="24"/>
    </row>
    <row r="480" spans="1:15" x14ac:dyDescent="0.35">
      <c r="A480" s="20" t="str">
        <f>B264&amp;C467&amp;D480</f>
        <v>DISTRIBUCION VOLUMEN X CRITERIO (kg ó litros)Caramelos30-100MIL</v>
      </c>
      <c r="B480">
        <v>0</v>
      </c>
      <c r="C480" s="20">
        <v>0</v>
      </c>
      <c r="D480" s="20" t="s">
        <v>96</v>
      </c>
      <c r="E480" s="24">
        <v>20.449182549307423</v>
      </c>
      <c r="F480" s="24">
        <v>15.531834062136074</v>
      </c>
      <c r="G480" s="24">
        <v>15.397823812701153</v>
      </c>
      <c r="H480" s="24">
        <v>14.97243743389855</v>
      </c>
      <c r="I480" s="24">
        <v>16.203453690175117</v>
      </c>
      <c r="J480" s="24">
        <v>11.658577547408916</v>
      </c>
      <c r="K480" s="24">
        <v>16.465065301045868</v>
      </c>
      <c r="L480" s="24">
        <v>19.109599867778972</v>
      </c>
      <c r="M480" s="24">
        <v>25.772570533751392</v>
      </c>
      <c r="N480" s="24"/>
      <c r="O480" s="24"/>
    </row>
    <row r="481" spans="1:15" x14ac:dyDescent="0.35">
      <c r="A481" s="20" t="str">
        <f>B264&amp;C467&amp;D481</f>
        <v>DISTRIBUCION VOLUMEN X CRITERIO (kg ó litros)Caramelos100-200MIL</v>
      </c>
      <c r="B481">
        <v>0</v>
      </c>
      <c r="C481" s="20">
        <v>0</v>
      </c>
      <c r="D481" s="20" t="s">
        <v>97</v>
      </c>
      <c r="E481" s="25">
        <v>8.6285416599929352</v>
      </c>
      <c r="F481" s="24">
        <v>7.643110830360528</v>
      </c>
      <c r="G481" s="24">
        <v>9.0748192607803251</v>
      </c>
      <c r="H481" s="24">
        <v>7.2664036565623622</v>
      </c>
      <c r="I481" s="24">
        <v>9.2641096884127894</v>
      </c>
      <c r="J481" s="24">
        <v>8.5201560474657132</v>
      </c>
      <c r="K481" s="24">
        <v>9.6658603389560032</v>
      </c>
      <c r="L481" s="24">
        <v>6.986964487768291</v>
      </c>
      <c r="M481" s="24">
        <v>4.2615608339788409</v>
      </c>
      <c r="N481" s="24"/>
      <c r="O481" s="24"/>
    </row>
    <row r="482" spans="1:15" x14ac:dyDescent="0.35">
      <c r="A482" s="20" t="str">
        <f>B264&amp;C467&amp;D482</f>
        <v>DISTRIBUCION VOLUMEN X CRITERIO (kg ó litros)Caramelos200-500MIL</v>
      </c>
      <c r="B482">
        <v>0</v>
      </c>
      <c r="C482" s="20">
        <v>0</v>
      </c>
      <c r="D482" s="20" t="s">
        <v>98</v>
      </c>
      <c r="E482" s="25">
        <v>17.322529166142338</v>
      </c>
      <c r="F482" s="24">
        <v>15.452253291763496</v>
      </c>
      <c r="G482" s="24">
        <v>9.6971302554797969</v>
      </c>
      <c r="H482" s="24">
        <v>9.9551610277457794</v>
      </c>
      <c r="I482" s="24">
        <v>9.1072004888545006</v>
      </c>
      <c r="J482" s="24">
        <v>4.864790229950593</v>
      </c>
      <c r="K482" s="24">
        <v>10.823923709026086</v>
      </c>
      <c r="L482" s="24">
        <v>21.891641305662269</v>
      </c>
      <c r="M482" s="24">
        <v>17.602852254243995</v>
      </c>
      <c r="N482" s="24"/>
      <c r="O482" s="24"/>
    </row>
    <row r="483" spans="1:15" x14ac:dyDescent="0.35">
      <c r="A483" s="20" t="str">
        <f>B264&amp;C467&amp;D483</f>
        <v>DISTRIBUCION VOLUMEN X CRITERIO (kg ó litros)Caramelos&gt;500MIL</v>
      </c>
      <c r="B483">
        <v>0</v>
      </c>
      <c r="C483" s="20">
        <v>0</v>
      </c>
      <c r="D483" s="20" t="s">
        <v>99</v>
      </c>
      <c r="E483" s="24">
        <v>15.701116901651476</v>
      </c>
      <c r="F483" s="24">
        <v>25.626020349885959</v>
      </c>
      <c r="G483" s="24">
        <v>26.670520806645065</v>
      </c>
      <c r="H483" s="24">
        <v>18.046275859166325</v>
      </c>
      <c r="I483" s="24">
        <v>20.358647167401529</v>
      </c>
      <c r="J483" s="24">
        <v>15.999210110464285</v>
      </c>
      <c r="K483" s="24">
        <v>15.158270016509572</v>
      </c>
      <c r="L483" s="24">
        <v>15.394211790271948</v>
      </c>
      <c r="M483" s="24">
        <v>25.08200602118395</v>
      </c>
      <c r="N483" s="24"/>
      <c r="O483" s="24"/>
    </row>
    <row r="484" spans="1:15" x14ac:dyDescent="0.35">
      <c r="A484" s="20" t="str">
        <f>B264&amp;C467&amp;D484</f>
        <v>DISTRIBUCION VOLUMEN X CRITERIO (kg ó litros)CaramelosDE 15 A 19 AÑOS</v>
      </c>
      <c r="B484">
        <v>0</v>
      </c>
      <c r="C484" s="20">
        <v>0</v>
      </c>
      <c r="D484" s="20" t="s">
        <v>100</v>
      </c>
      <c r="E484" s="25">
        <v>5.1643535752012166</v>
      </c>
      <c r="F484" s="25">
        <v>2.5754991830691916</v>
      </c>
      <c r="G484" s="25">
        <v>3.1803384415677565</v>
      </c>
      <c r="H484" s="25">
        <v>4.2067313899041912</v>
      </c>
      <c r="I484" s="25">
        <v>1.5968093458602199</v>
      </c>
      <c r="J484" s="25">
        <v>1.196441001874373</v>
      </c>
      <c r="K484" s="25">
        <v>1.6083919210626452</v>
      </c>
      <c r="L484" s="25">
        <v>1.9648888468036891</v>
      </c>
      <c r="M484" s="25">
        <v>2.5214493922797101</v>
      </c>
      <c r="N484" s="24"/>
      <c r="O484" s="24"/>
    </row>
    <row r="485" spans="1:15" x14ac:dyDescent="0.35">
      <c r="A485" s="20" t="str">
        <f>B264&amp;C467&amp;D485</f>
        <v>DISTRIBUCION VOLUMEN X CRITERIO (kg ó litros)CaramelosDE 20 A 24 AÑOS</v>
      </c>
      <c r="B485">
        <v>0</v>
      </c>
      <c r="C485" s="20">
        <v>0</v>
      </c>
      <c r="D485" s="20" t="s">
        <v>101</v>
      </c>
      <c r="E485" s="25">
        <v>1.0661411137270629</v>
      </c>
      <c r="F485" s="25">
        <v>4.4266806238347032</v>
      </c>
      <c r="G485" s="25">
        <v>0.34105218128115922</v>
      </c>
      <c r="H485" s="25">
        <v>2.1808185660969319</v>
      </c>
      <c r="I485" s="25">
        <v>1.01864435257466</v>
      </c>
      <c r="J485" s="25">
        <v>2.1957868125951374</v>
      </c>
      <c r="K485" s="25">
        <v>0.89748402594672227</v>
      </c>
      <c r="L485" s="25">
        <v>0.59906681682562923</v>
      </c>
      <c r="M485" s="25">
        <v>1.1902913220356959</v>
      </c>
      <c r="N485" s="24"/>
      <c r="O485" s="24"/>
    </row>
    <row r="486" spans="1:15" x14ac:dyDescent="0.35">
      <c r="A486" s="20" t="str">
        <f>B264&amp;C467&amp;D486</f>
        <v>DISTRIBUCION VOLUMEN X CRITERIO (kg ó litros)CaramelosDE 25 A 34 AÑOS</v>
      </c>
      <c r="B486">
        <v>0</v>
      </c>
      <c r="C486" s="20">
        <v>0</v>
      </c>
      <c r="D486" s="20" t="s">
        <v>102</v>
      </c>
      <c r="E486" s="24">
        <v>8.9090099966451977</v>
      </c>
      <c r="F486" s="24">
        <v>11.724775506322311</v>
      </c>
      <c r="G486" s="24">
        <v>13.553743766353904</v>
      </c>
      <c r="H486" s="24">
        <v>12.394257207256247</v>
      </c>
      <c r="I486" s="24">
        <v>15.867220806990515</v>
      </c>
      <c r="J486" s="24">
        <v>46.394974317564376</v>
      </c>
      <c r="K486" s="24">
        <v>17.874604330517421</v>
      </c>
      <c r="L486" s="24">
        <v>9.1488842535521364</v>
      </c>
      <c r="M486" s="24">
        <v>6.3749951803456577</v>
      </c>
      <c r="N486" s="24"/>
      <c r="O486" s="24"/>
    </row>
    <row r="487" spans="1:15" x14ac:dyDescent="0.35">
      <c r="A487" s="20" t="str">
        <f>B264&amp;C467&amp;D487</f>
        <v>DISTRIBUCION VOLUMEN X CRITERIO (kg ó litros)CaramelosDE 35 A 49 AÑOS</v>
      </c>
      <c r="B487">
        <v>0</v>
      </c>
      <c r="C487" s="20">
        <v>0</v>
      </c>
      <c r="D487" s="20" t="s">
        <v>103</v>
      </c>
      <c r="E487" s="24">
        <v>26.400620609470383</v>
      </c>
      <c r="F487" s="24">
        <v>20.182915422685387</v>
      </c>
      <c r="G487" s="24">
        <v>21.563626914968342</v>
      </c>
      <c r="H487" s="24">
        <v>16.814445543132102</v>
      </c>
      <c r="I487" s="24">
        <v>18.966097139121022</v>
      </c>
      <c r="J487" s="24">
        <v>12.987528222611028</v>
      </c>
      <c r="K487" s="24">
        <v>18.199422706156721</v>
      </c>
      <c r="L487" s="24">
        <v>21.534988850463133</v>
      </c>
      <c r="M487" s="24">
        <v>22.077572432348049</v>
      </c>
      <c r="N487" s="24"/>
      <c r="O487" s="24"/>
    </row>
    <row r="488" spans="1:15" x14ac:dyDescent="0.35">
      <c r="A488" s="20" t="str">
        <f>B264&amp;C467&amp;D488</f>
        <v>DISTRIBUCION VOLUMEN X CRITERIO (kg ó litros)CaramelosDE 50 A 59 AÑOS</v>
      </c>
      <c r="B488">
        <v>0</v>
      </c>
      <c r="C488" s="20">
        <v>0</v>
      </c>
      <c r="D488" s="20" t="s">
        <v>104</v>
      </c>
      <c r="E488" s="24">
        <v>20.356254482267087</v>
      </c>
      <c r="F488" s="24">
        <v>27.83128677468142</v>
      </c>
      <c r="G488" s="24">
        <v>27.996223953518935</v>
      </c>
      <c r="H488" s="24">
        <v>30.203350365591771</v>
      </c>
      <c r="I488" s="24">
        <v>31.191476368337671</v>
      </c>
      <c r="J488" s="24">
        <v>11.964831673462268</v>
      </c>
      <c r="K488" s="24">
        <v>27.767794547597273</v>
      </c>
      <c r="L488" s="24">
        <v>25.334148100947051</v>
      </c>
      <c r="M488" s="24">
        <v>17.074540084281626</v>
      </c>
      <c r="N488" s="24"/>
      <c r="O488" s="24"/>
    </row>
    <row r="489" spans="1:15" x14ac:dyDescent="0.35">
      <c r="A489" s="20" t="str">
        <f>B264&amp;C467&amp;D489</f>
        <v>DISTRIBUCION VOLUMEN X CRITERIO (kg ó litros)CaramelosDE 60 A 75 AÑOS</v>
      </c>
      <c r="B489">
        <v>0</v>
      </c>
      <c r="C489" s="20">
        <v>0</v>
      </c>
      <c r="D489" s="20" t="s">
        <v>105</v>
      </c>
      <c r="E489" s="25">
        <v>38.103628750016689</v>
      </c>
      <c r="F489" s="25">
        <v>33.25885203385031</v>
      </c>
      <c r="G489" s="24">
        <v>33.365023630062886</v>
      </c>
      <c r="H489" s="24">
        <v>34.200422065623187</v>
      </c>
      <c r="I489" s="24">
        <v>31.359736041249274</v>
      </c>
      <c r="J489" s="24">
        <v>25.260431522725352</v>
      </c>
      <c r="K489" s="24">
        <v>33.65231678102078</v>
      </c>
      <c r="L489" s="24">
        <v>41.418036230973271</v>
      </c>
      <c r="M489" s="24">
        <v>50.761128249318155</v>
      </c>
      <c r="N489" s="24"/>
      <c r="O489" s="24"/>
    </row>
    <row r="490" spans="1:15" x14ac:dyDescent="0.35">
      <c r="A490" s="20" t="str">
        <f>B264&amp;C467&amp;D490</f>
        <v>DISTRIBUCION VOLUMEN X CRITERIO (kg ó litros)CaramelosALTA Y MEDIA ALTA</v>
      </c>
      <c r="B490">
        <v>0</v>
      </c>
      <c r="C490" s="20">
        <v>0</v>
      </c>
      <c r="D490" s="20" t="s">
        <v>106</v>
      </c>
      <c r="E490" s="24">
        <v>27.926344689856602</v>
      </c>
      <c r="F490" s="24">
        <v>26.602724529250299</v>
      </c>
      <c r="G490" s="24">
        <v>31.028227702941606</v>
      </c>
      <c r="H490" s="24">
        <v>24.356371799428516</v>
      </c>
      <c r="I490" s="24">
        <v>24.957430390870812</v>
      </c>
      <c r="J490" s="24">
        <v>21.153092363039896</v>
      </c>
      <c r="K490" s="24">
        <v>21.305882371882831</v>
      </c>
      <c r="L490" s="24">
        <v>29.484293392913898</v>
      </c>
      <c r="M490" s="24">
        <v>25.734781783247058</v>
      </c>
      <c r="N490" s="24"/>
      <c r="O490" s="24"/>
    </row>
    <row r="491" spans="1:15" x14ac:dyDescent="0.35">
      <c r="A491" s="20" t="str">
        <f>B264&amp;C467&amp;D491</f>
        <v>DISTRIBUCION VOLUMEN X CRITERIO (kg ó litros)CaramelosMEDIA</v>
      </c>
      <c r="B491">
        <v>0</v>
      </c>
      <c r="C491" s="20">
        <v>0</v>
      </c>
      <c r="D491" s="20" t="s">
        <v>107</v>
      </c>
      <c r="E491" s="24">
        <v>35.744956442629963</v>
      </c>
      <c r="F491" s="24">
        <v>43.818980519957059</v>
      </c>
      <c r="G491" s="24">
        <v>34.853873331156294</v>
      </c>
      <c r="H491" s="24">
        <v>26.817307703527948</v>
      </c>
      <c r="I491" s="24">
        <v>25.838995544972001</v>
      </c>
      <c r="J491" s="24">
        <v>18.023182686955611</v>
      </c>
      <c r="K491" s="24">
        <v>26.870635177454027</v>
      </c>
      <c r="L491" s="24">
        <v>35.226523354841966</v>
      </c>
      <c r="M491" s="24">
        <v>34.367699959461042</v>
      </c>
      <c r="N491" s="24"/>
      <c r="O491" s="24"/>
    </row>
    <row r="492" spans="1:15" x14ac:dyDescent="0.35">
      <c r="A492" s="20" t="str">
        <f>B264&amp;C467&amp;D492</f>
        <v>DISTRIBUCION VOLUMEN X CRITERIO (kg ó litros)CaramelosMEDIA BAJA</v>
      </c>
      <c r="B492">
        <v>0</v>
      </c>
      <c r="C492" s="20">
        <v>0</v>
      </c>
      <c r="D492" s="20" t="s">
        <v>108</v>
      </c>
      <c r="E492" s="24">
        <v>24.273555674150682</v>
      </c>
      <c r="F492" s="24">
        <v>15.260799472676082</v>
      </c>
      <c r="G492" s="24">
        <v>22.165950966973604</v>
      </c>
      <c r="H492" s="24">
        <v>31.658459099731189</v>
      </c>
      <c r="I492" s="24">
        <v>29.047584140292042</v>
      </c>
      <c r="J492" s="24">
        <v>14.537034995598599</v>
      </c>
      <c r="K492" s="24">
        <v>19.523574497911117</v>
      </c>
      <c r="L492" s="24">
        <v>25.162834951664287</v>
      </c>
      <c r="M492" s="24">
        <v>31.720155950841978</v>
      </c>
      <c r="N492" s="24"/>
      <c r="O492" s="24"/>
    </row>
    <row r="493" spans="1:15" x14ac:dyDescent="0.35">
      <c r="A493" s="20" t="str">
        <f>B264&amp;C467&amp;D493</f>
        <v>DISTRIBUCION VOLUMEN X CRITERIO (kg ó litros)CaramelosBAJA</v>
      </c>
      <c r="B493">
        <v>0</v>
      </c>
      <c r="C493" s="20">
        <v>0</v>
      </c>
      <c r="D493" s="20" t="s">
        <v>109</v>
      </c>
      <c r="E493" s="25">
        <v>12.055150619938045</v>
      </c>
      <c r="F493" s="25">
        <v>14.317501189135934</v>
      </c>
      <c r="G493" s="24">
        <v>11.951952808196653</v>
      </c>
      <c r="H493" s="24">
        <v>17.167887157923687</v>
      </c>
      <c r="I493" s="24">
        <v>20.155970783195563</v>
      </c>
      <c r="J493" s="24">
        <v>46.286684872817865</v>
      </c>
      <c r="K493" s="24">
        <v>32.299925274440596</v>
      </c>
      <c r="L493" s="24">
        <v>10.126359458951233</v>
      </c>
      <c r="M493" s="24">
        <v>8.1773369347252753</v>
      </c>
      <c r="N493" s="24"/>
      <c r="O493" s="24"/>
    </row>
    <row r="494" spans="1:15" x14ac:dyDescent="0.35">
      <c r="A494" s="20" t="str">
        <f>B264&amp;C467&amp;D494</f>
        <v>DISTRIBUCION VOLUMEN X CRITERIO (kg ó litros)CaramelosHOMBRE</v>
      </c>
      <c r="B494">
        <v>0</v>
      </c>
      <c r="C494" s="20">
        <v>0</v>
      </c>
      <c r="D494" s="20" t="s">
        <v>110</v>
      </c>
      <c r="E494" s="24">
        <v>33.051238504037073</v>
      </c>
      <c r="F494" s="24">
        <v>42.545442072531365</v>
      </c>
      <c r="G494" s="24">
        <v>45.856000166496862</v>
      </c>
      <c r="H494" s="24">
        <v>47.75501492404797</v>
      </c>
      <c r="I494" s="24">
        <v>48.888347305832596</v>
      </c>
      <c r="J494" s="24">
        <v>25.664782473932945</v>
      </c>
      <c r="K494" s="24">
        <v>32.46020920760683</v>
      </c>
      <c r="L494" s="24">
        <v>41.106913226897206</v>
      </c>
      <c r="M494" s="24">
        <v>43.643110822096951</v>
      </c>
      <c r="N494" s="24"/>
      <c r="O494" s="24"/>
    </row>
    <row r="495" spans="1:15" x14ac:dyDescent="0.35">
      <c r="A495" s="20" t="str">
        <f>B264&amp;C467&amp;D495</f>
        <v>DISTRIBUCION VOLUMEN X CRITERIO (kg ó litros)CaramelosMUJER</v>
      </c>
      <c r="B495">
        <v>0</v>
      </c>
      <c r="C495" s="20">
        <v>0</v>
      </c>
      <c r="D495" s="20" t="s">
        <v>111</v>
      </c>
      <c r="E495" s="24">
        <v>66.94876678953861</v>
      </c>
      <c r="F495" s="24">
        <v>57.45455860027365</v>
      </c>
      <c r="G495" s="24">
        <v>54.144010556668221</v>
      </c>
      <c r="H495" s="24">
        <v>52.245005939439281</v>
      </c>
      <c r="I495" s="24">
        <v>51.111628064629357</v>
      </c>
      <c r="J495" s="24">
        <v>74.335221366529893</v>
      </c>
      <c r="K495" s="24">
        <v>67.539811143978838</v>
      </c>
      <c r="L495" s="24">
        <v>58.893096060107766</v>
      </c>
      <c r="M495" s="24">
        <v>56.356863416842472</v>
      </c>
      <c r="N495" s="24"/>
      <c r="O495" s="24"/>
    </row>
    <row r="496" spans="1:15" x14ac:dyDescent="0.35">
      <c r="A496" s="20" t="str">
        <f>B264&amp;C496&amp;D496</f>
        <v>DISTRIBUCION VOLUMEN X CRITERIO (kg ó litros)GolosinasT.ESPAÑA</v>
      </c>
      <c r="B496">
        <v>0</v>
      </c>
      <c r="C496" s="20" t="s">
        <v>71</v>
      </c>
      <c r="D496" s="20" t="s">
        <v>82</v>
      </c>
      <c r="E496" s="24">
        <v>100</v>
      </c>
      <c r="F496" s="24">
        <v>100</v>
      </c>
      <c r="G496" s="24">
        <v>100</v>
      </c>
      <c r="H496" s="24">
        <v>100</v>
      </c>
      <c r="I496" s="24">
        <v>100</v>
      </c>
      <c r="J496" s="24">
        <v>100</v>
      </c>
      <c r="K496" s="24">
        <v>100</v>
      </c>
      <c r="L496" s="24">
        <v>100</v>
      </c>
      <c r="M496" s="24">
        <v>100</v>
      </c>
      <c r="N496" s="24"/>
      <c r="O496" s="24"/>
    </row>
    <row r="497" spans="1:15" x14ac:dyDescent="0.35">
      <c r="A497" s="20" t="str">
        <f>B264&amp;C496&amp;D497</f>
        <v>DISTRIBUCION VOLUMEN X CRITERIO (kg ó litros)GolosinasBCN AM</v>
      </c>
      <c r="B497">
        <v>0</v>
      </c>
      <c r="C497" s="20">
        <v>0</v>
      </c>
      <c r="D497" s="20" t="s">
        <v>84</v>
      </c>
      <c r="E497" s="24">
        <v>7.8583516187485634</v>
      </c>
      <c r="F497" s="25">
        <v>13.758449716371537</v>
      </c>
      <c r="G497" s="24">
        <v>11.487006432000022</v>
      </c>
      <c r="H497" s="24">
        <v>13.921460137191927</v>
      </c>
      <c r="I497" s="25">
        <v>13.763241888983726</v>
      </c>
      <c r="J497" s="24">
        <v>10.01708444057234</v>
      </c>
      <c r="K497" s="25">
        <v>10.128161813974994</v>
      </c>
      <c r="L497" s="25">
        <v>14.647280901956533</v>
      </c>
      <c r="M497" s="25">
        <v>11.619576689659878</v>
      </c>
      <c r="N497" s="24"/>
      <c r="O497" s="24"/>
    </row>
    <row r="498" spans="1:15" x14ac:dyDescent="0.35">
      <c r="A498" s="20" t="str">
        <f>B264&amp;C496&amp;D498</f>
        <v>DISTRIBUCION VOLUMEN X CRITERIO (kg ó litros)GolosinasREST.CAT ARAGON</v>
      </c>
      <c r="B498">
        <v>0</v>
      </c>
      <c r="C498" s="20">
        <v>0</v>
      </c>
      <c r="D498" s="20" t="s">
        <v>85</v>
      </c>
      <c r="E498" s="25">
        <v>12.258412575492958</v>
      </c>
      <c r="F498" s="25">
        <v>10.04996453808142</v>
      </c>
      <c r="G498" s="24">
        <v>6.7161117315450198</v>
      </c>
      <c r="H498" s="24">
        <v>8.2049285900345108</v>
      </c>
      <c r="I498" s="24">
        <v>6.9212511429133787</v>
      </c>
      <c r="J498" s="24">
        <v>10.74246265499287</v>
      </c>
      <c r="K498" s="24">
        <v>14.384620545726031</v>
      </c>
      <c r="L498" s="24">
        <v>21.991895810856668</v>
      </c>
      <c r="M498" s="24">
        <v>28.695861162419948</v>
      </c>
      <c r="N498" s="24"/>
      <c r="O498" s="24"/>
    </row>
    <row r="499" spans="1:15" x14ac:dyDescent="0.35">
      <c r="A499" s="20" t="str">
        <f>B264&amp;C496&amp;D499</f>
        <v>DISTRIBUCION VOLUMEN X CRITERIO (kg ó litros)GolosinasLEVANTE</v>
      </c>
      <c r="B499">
        <v>0</v>
      </c>
      <c r="C499" s="20">
        <v>0</v>
      </c>
      <c r="D499" s="20" t="s">
        <v>86</v>
      </c>
      <c r="E499" s="24">
        <v>13.322813114866699</v>
      </c>
      <c r="F499" s="25">
        <v>12.096191191436311</v>
      </c>
      <c r="G499" s="24">
        <v>26.013402400148017</v>
      </c>
      <c r="H499" s="24">
        <v>8.507927509132589</v>
      </c>
      <c r="I499" s="24">
        <v>17.698030197246897</v>
      </c>
      <c r="J499" s="24">
        <v>8.8002870504395609</v>
      </c>
      <c r="K499" s="24">
        <v>10.74514290398697</v>
      </c>
      <c r="L499" s="24">
        <v>7.3726957635135513</v>
      </c>
      <c r="M499" s="24">
        <v>5.8684823448444199</v>
      </c>
      <c r="N499" s="24"/>
      <c r="O499" s="24"/>
    </row>
    <row r="500" spans="1:15" x14ac:dyDescent="0.35">
      <c r="A500" s="20" t="str">
        <f>B264&amp;C496&amp;D500</f>
        <v>DISTRIBUCION VOLUMEN X CRITERIO (kg ó litros)GolosinasANDALUCIA</v>
      </c>
      <c r="B500">
        <v>0</v>
      </c>
      <c r="C500" s="20">
        <v>0</v>
      </c>
      <c r="D500" s="20" t="s">
        <v>87</v>
      </c>
      <c r="E500" s="24">
        <v>16.881755089497911</v>
      </c>
      <c r="F500" s="24">
        <v>16.260611908546405</v>
      </c>
      <c r="G500" s="24">
        <v>19.368047644511453</v>
      </c>
      <c r="H500" s="24">
        <v>15.662435152636919</v>
      </c>
      <c r="I500" s="24">
        <v>16.82776202537951</v>
      </c>
      <c r="J500" s="24">
        <v>16.189354107217714</v>
      </c>
      <c r="K500" s="24">
        <v>16.645700772894379</v>
      </c>
      <c r="L500" s="24">
        <v>11.041170604561341</v>
      </c>
      <c r="M500" s="24">
        <v>14.463019155352821</v>
      </c>
      <c r="N500" s="24"/>
      <c r="O500" s="24"/>
    </row>
    <row r="501" spans="1:15" x14ac:dyDescent="0.35">
      <c r="A501" s="20" t="str">
        <f>B264&amp;C496&amp;D501</f>
        <v>DISTRIBUCION VOLUMEN X CRITERIO (kg ó litros)GolosinasMDD AM</v>
      </c>
      <c r="B501">
        <v>0</v>
      </c>
      <c r="C501" s="20">
        <v>0</v>
      </c>
      <c r="D501" s="20" t="s">
        <v>88</v>
      </c>
      <c r="E501" s="24">
        <v>13.121173944465244</v>
      </c>
      <c r="F501" s="24">
        <v>13.025213428195611</v>
      </c>
      <c r="G501" s="24">
        <v>5.4190511344239845</v>
      </c>
      <c r="H501" s="24">
        <v>7.2469713002656633</v>
      </c>
      <c r="I501" s="24">
        <v>11.030109163249271</v>
      </c>
      <c r="J501" s="24">
        <v>6.4841423805923935</v>
      </c>
      <c r="K501" s="24">
        <v>9.5919057330459268</v>
      </c>
      <c r="L501" s="24">
        <v>10.593695514801132</v>
      </c>
      <c r="M501" s="24">
        <v>9.4512310360880072</v>
      </c>
      <c r="N501" s="24"/>
      <c r="O501" s="24"/>
    </row>
    <row r="502" spans="1:15" x14ac:dyDescent="0.35">
      <c r="A502" s="20" t="str">
        <f>B264&amp;C496&amp;D502</f>
        <v>DISTRIBUCION VOLUMEN X CRITERIO (kg ó litros)GolosinasRTO CENTRO</v>
      </c>
      <c r="B502">
        <v>0</v>
      </c>
      <c r="C502" s="20">
        <v>0</v>
      </c>
      <c r="D502" s="20" t="s">
        <v>89</v>
      </c>
      <c r="E502" s="24">
        <v>12.500852984130095</v>
      </c>
      <c r="F502" s="24">
        <v>15.1586150904156</v>
      </c>
      <c r="G502" s="24">
        <v>8.354074608934253</v>
      </c>
      <c r="H502" s="24">
        <v>17.149609774828203</v>
      </c>
      <c r="I502" s="24">
        <v>9.5474869422154143</v>
      </c>
      <c r="J502" s="24">
        <v>8.9716233563599186</v>
      </c>
      <c r="K502" s="24">
        <v>15.725348977235251</v>
      </c>
      <c r="L502" s="24">
        <v>9.2301303671288792</v>
      </c>
      <c r="M502" s="24">
        <v>8.139530541150906</v>
      </c>
      <c r="N502" s="24"/>
      <c r="O502" s="24"/>
    </row>
    <row r="503" spans="1:15" x14ac:dyDescent="0.35">
      <c r="A503" s="20" t="str">
        <f>B264&amp;C496&amp;D503</f>
        <v>DISTRIBUCION VOLUMEN X CRITERIO (kg ó litros)GolosinasNORTE-CENTRO</v>
      </c>
      <c r="B503">
        <v>0</v>
      </c>
      <c r="C503" s="20">
        <v>0</v>
      </c>
      <c r="D503" s="20" t="s">
        <v>90</v>
      </c>
      <c r="E503" s="24">
        <v>15.699226214745401</v>
      </c>
      <c r="F503" s="25">
        <v>12.901783150960819</v>
      </c>
      <c r="G503" s="24">
        <v>12.600454583247764</v>
      </c>
      <c r="H503" s="24">
        <v>17.533073228281616</v>
      </c>
      <c r="I503" s="24">
        <v>14.869763079009527</v>
      </c>
      <c r="J503" s="24">
        <v>30.055489159105718</v>
      </c>
      <c r="K503" s="24">
        <v>11.118463221405879</v>
      </c>
      <c r="L503" s="24">
        <v>19.631153501871403</v>
      </c>
      <c r="M503" s="24">
        <v>9.3075493901447697</v>
      </c>
      <c r="N503" s="24"/>
      <c r="O503" s="24"/>
    </row>
    <row r="504" spans="1:15" x14ac:dyDescent="0.35">
      <c r="A504" s="20" t="str">
        <f>B264&amp;C496&amp;D504</f>
        <v>DISTRIBUCION VOLUMEN X CRITERIO (kg ó litros)GolosinasNOROESTE</v>
      </c>
      <c r="B504">
        <v>0</v>
      </c>
      <c r="C504" s="20">
        <v>0</v>
      </c>
      <c r="D504" s="20" t="s">
        <v>91</v>
      </c>
      <c r="E504" s="24">
        <v>8.3574172958562976</v>
      </c>
      <c r="F504" s="25">
        <v>6.7491518921862559</v>
      </c>
      <c r="G504" s="24">
        <v>10.041834457671873</v>
      </c>
      <c r="H504" s="24">
        <v>11.773604547220277</v>
      </c>
      <c r="I504" s="24">
        <v>9.3423596595213265</v>
      </c>
      <c r="J504" s="24">
        <v>8.739553605774022</v>
      </c>
      <c r="K504" s="24">
        <v>11.660639578344389</v>
      </c>
      <c r="L504" s="24">
        <v>5.4919558102683759</v>
      </c>
      <c r="M504" s="24">
        <v>12.454736556677094</v>
      </c>
      <c r="N504" s="24"/>
      <c r="O504" s="24"/>
    </row>
    <row r="505" spans="1:15" x14ac:dyDescent="0.35">
      <c r="A505" s="20" t="str">
        <f>B264&amp;C496&amp;D505</f>
        <v>DISTRIBUCION VOLUMEN X CRITERIO (kg ó litros)Golosinas&lt;2MIL</v>
      </c>
      <c r="B505">
        <v>0</v>
      </c>
      <c r="C505" s="20">
        <v>0</v>
      </c>
      <c r="D505" s="20" t="s">
        <v>92</v>
      </c>
      <c r="E505" s="25">
        <v>7.1694958902101478</v>
      </c>
      <c r="F505" s="25">
        <v>7.2689500770231552</v>
      </c>
      <c r="G505" s="25">
        <v>3.426327043208846</v>
      </c>
      <c r="H505" s="25">
        <v>9.0206315445503762</v>
      </c>
      <c r="I505" s="25">
        <v>6.7113521055006204</v>
      </c>
      <c r="J505" s="25">
        <v>7.4095592522750096</v>
      </c>
      <c r="K505" s="25">
        <v>8.495744519993119</v>
      </c>
      <c r="L505" s="25">
        <v>5.1729798452314126</v>
      </c>
      <c r="M505" s="24">
        <v>5.3509073578614821</v>
      </c>
      <c r="N505" s="24"/>
      <c r="O505" s="24"/>
    </row>
    <row r="506" spans="1:15" x14ac:dyDescent="0.35">
      <c r="A506" s="20" t="str">
        <f>B264&amp;C496&amp;D506</f>
        <v>DISTRIBUCION VOLUMEN X CRITERIO (kg ó litros)Golosinas2-5MIL</v>
      </c>
      <c r="B506">
        <v>0</v>
      </c>
      <c r="C506" s="20">
        <v>0</v>
      </c>
      <c r="D506" s="20" t="s">
        <v>93</v>
      </c>
      <c r="E506" s="25">
        <v>4.4838818629571433</v>
      </c>
      <c r="F506" s="25">
        <v>4.9562467286286669</v>
      </c>
      <c r="G506" s="24">
        <v>4.7990578712558749</v>
      </c>
      <c r="H506" s="24">
        <v>6.6692399734154657</v>
      </c>
      <c r="I506" s="25">
        <v>2.0675894770376999</v>
      </c>
      <c r="J506" s="24">
        <v>5.2799422829737814</v>
      </c>
      <c r="K506" s="25">
        <v>4.7752989110603137</v>
      </c>
      <c r="L506" s="25">
        <v>10.586988184709165</v>
      </c>
      <c r="M506" s="24">
        <v>13.05902519713141</v>
      </c>
      <c r="N506" s="24"/>
      <c r="O506" s="24"/>
    </row>
    <row r="507" spans="1:15" x14ac:dyDescent="0.35">
      <c r="A507" s="20" t="str">
        <f>B264&amp;C496&amp;D507</f>
        <v>DISTRIBUCION VOLUMEN X CRITERIO (kg ó litros)Golosinas5-10MIL</v>
      </c>
      <c r="B507">
        <v>0</v>
      </c>
      <c r="C507" s="20">
        <v>0</v>
      </c>
      <c r="D507" s="20" t="s">
        <v>94</v>
      </c>
      <c r="E507" s="25">
        <v>6.030643067307552</v>
      </c>
      <c r="F507" s="25">
        <v>5.5889748904096574</v>
      </c>
      <c r="G507" s="24">
        <v>9.3042299488573796</v>
      </c>
      <c r="H507" s="24">
        <v>9.6053481816665052</v>
      </c>
      <c r="I507" s="24">
        <v>10.010458241363708</v>
      </c>
      <c r="J507" s="24">
        <v>5.9051587462331625</v>
      </c>
      <c r="K507" s="24">
        <v>11.574608725820802</v>
      </c>
      <c r="L507" s="24">
        <v>10.471474082708403</v>
      </c>
      <c r="M507" s="24">
        <v>7.0504147830224388</v>
      </c>
      <c r="N507" s="24"/>
      <c r="O507" s="24"/>
    </row>
    <row r="508" spans="1:15" x14ac:dyDescent="0.35">
      <c r="A508" s="20" t="str">
        <f>B264&amp;C496&amp;D508</f>
        <v>DISTRIBUCION VOLUMEN X CRITERIO (kg ó litros)Golosinas10-30MIL</v>
      </c>
      <c r="B508">
        <v>0</v>
      </c>
      <c r="C508" s="20">
        <v>0</v>
      </c>
      <c r="D508" s="20" t="s">
        <v>95</v>
      </c>
      <c r="E508" s="24">
        <v>20.110921523685949</v>
      </c>
      <c r="F508" s="24">
        <v>18.341568979295488</v>
      </c>
      <c r="G508" s="24">
        <v>24.921893382641851</v>
      </c>
      <c r="H508" s="24">
        <v>30.341887582497488</v>
      </c>
      <c r="I508" s="24">
        <v>19.851443727131553</v>
      </c>
      <c r="J508" s="24">
        <v>35.405435133722776</v>
      </c>
      <c r="K508" s="24">
        <v>22.908330881590729</v>
      </c>
      <c r="L508" s="24">
        <v>21.71691778842327</v>
      </c>
      <c r="M508" s="24">
        <v>27.806305762878868</v>
      </c>
      <c r="N508" s="24"/>
      <c r="O508" s="24"/>
    </row>
    <row r="509" spans="1:15" x14ac:dyDescent="0.35">
      <c r="A509" s="20" t="str">
        <f>B264&amp;C496&amp;D509</f>
        <v>DISTRIBUCION VOLUMEN X CRITERIO (kg ó litros)Golosinas30-100MIL</v>
      </c>
      <c r="B509">
        <v>0</v>
      </c>
      <c r="C509" s="20">
        <v>0</v>
      </c>
      <c r="D509" s="20" t="s">
        <v>96</v>
      </c>
      <c r="E509" s="24">
        <v>19.06428662080036</v>
      </c>
      <c r="F509" s="24">
        <v>24.139163562000711</v>
      </c>
      <c r="G509" s="24">
        <v>24.111147273496904</v>
      </c>
      <c r="H509" s="24">
        <v>13.517740180918242</v>
      </c>
      <c r="I509" s="24">
        <v>19.576028424808541</v>
      </c>
      <c r="J509" s="24">
        <v>15.998228368273852</v>
      </c>
      <c r="K509" s="24">
        <v>20.891093130953731</v>
      </c>
      <c r="L509" s="24">
        <v>17.989372339464087</v>
      </c>
      <c r="M509" s="24">
        <v>14.910879598602431</v>
      </c>
      <c r="N509" s="24"/>
      <c r="O509" s="24"/>
    </row>
    <row r="510" spans="1:15" x14ac:dyDescent="0.35">
      <c r="A510" s="20" t="str">
        <f>B264&amp;C496&amp;D510</f>
        <v>DISTRIBUCION VOLUMEN X CRITERIO (kg ó litros)Golosinas100-200MIL</v>
      </c>
      <c r="B510">
        <v>0</v>
      </c>
      <c r="C510" s="20">
        <v>0</v>
      </c>
      <c r="D510" s="20" t="s">
        <v>97</v>
      </c>
      <c r="E510" s="24">
        <v>12.707015246613821</v>
      </c>
      <c r="F510" s="24">
        <v>10.461092275868772</v>
      </c>
      <c r="G510" s="24">
        <v>8.1580817680839868</v>
      </c>
      <c r="H510" s="24">
        <v>9.752424022781943</v>
      </c>
      <c r="I510" s="24">
        <v>13.937888988914004</v>
      </c>
      <c r="J510" s="24">
        <v>8.9507056587597802</v>
      </c>
      <c r="K510" s="24">
        <v>8.6297408053400311</v>
      </c>
      <c r="L510" s="24">
        <v>7.2808835077221534</v>
      </c>
      <c r="M510" s="24">
        <v>7.7158668777668806</v>
      </c>
      <c r="N510" s="24"/>
      <c r="O510" s="24"/>
    </row>
    <row r="511" spans="1:15" x14ac:dyDescent="0.35">
      <c r="A511" s="20" t="str">
        <f>B264&amp;C496&amp;D511</f>
        <v>DISTRIBUCION VOLUMEN X CRITERIO (kg ó litros)Golosinas200-500MIL</v>
      </c>
      <c r="B511">
        <v>0</v>
      </c>
      <c r="C511" s="20">
        <v>0</v>
      </c>
      <c r="D511" s="20" t="s">
        <v>98</v>
      </c>
      <c r="E511" s="24">
        <v>14.434579921251109</v>
      </c>
      <c r="F511" s="24">
        <v>18.131059392690641</v>
      </c>
      <c r="G511" s="24">
        <v>18.315281238291664</v>
      </c>
      <c r="H511" s="24">
        <v>13.8310561882979</v>
      </c>
      <c r="I511" s="24">
        <v>15.767839414939026</v>
      </c>
      <c r="J511" s="24">
        <v>12.024694271644524</v>
      </c>
      <c r="K511" s="24">
        <v>11.309273552351334</v>
      </c>
      <c r="L511" s="24">
        <v>15.504391256406175</v>
      </c>
      <c r="M511" s="24">
        <v>16.371143614851739</v>
      </c>
      <c r="N511" s="24"/>
      <c r="O511" s="24"/>
    </row>
    <row r="512" spans="1:15" x14ac:dyDescent="0.35">
      <c r="A512" s="20" t="str">
        <f>B264&amp;C496&amp;D512</f>
        <v>DISTRIBUCION VOLUMEN X CRITERIO (kg ó litros)Golosinas&gt;500MIL</v>
      </c>
      <c r="B512">
        <v>0</v>
      </c>
      <c r="C512" s="20">
        <v>0</v>
      </c>
      <c r="D512" s="20" t="s">
        <v>99</v>
      </c>
      <c r="E512" s="24">
        <v>15.999170841516056</v>
      </c>
      <c r="F512" s="24">
        <v>11.112926010195144</v>
      </c>
      <c r="G512" s="24">
        <v>6.9639736158631687</v>
      </c>
      <c r="H512" s="24">
        <v>7.2616811518691371</v>
      </c>
      <c r="I512" s="24">
        <v>12.077405818416102</v>
      </c>
      <c r="J512" s="24">
        <v>9.0262735343244653</v>
      </c>
      <c r="K512" s="24">
        <v>11.415896328479487</v>
      </c>
      <c r="L512" s="24">
        <v>11.27697908956106</v>
      </c>
      <c r="M512" s="24">
        <v>7.7354435255326024</v>
      </c>
      <c r="N512" s="24"/>
      <c r="O512" s="24"/>
    </row>
    <row r="513" spans="1:15" x14ac:dyDescent="0.35">
      <c r="A513" s="20" t="str">
        <f>B264&amp;C496&amp;D513</f>
        <v>DISTRIBUCION VOLUMEN X CRITERIO (kg ó litros)GolosinasDE 15 A 19 AÑOS</v>
      </c>
      <c r="B513">
        <v>0</v>
      </c>
      <c r="C513" s="20">
        <v>0</v>
      </c>
      <c r="D513" s="20" t="s">
        <v>100</v>
      </c>
      <c r="E513" s="25">
        <v>5.3025818704886722</v>
      </c>
      <c r="F513" s="25">
        <v>3.851922905574511</v>
      </c>
      <c r="G513" s="24">
        <v>6.6703935940639685</v>
      </c>
      <c r="H513" s="24">
        <v>9.5890950721852182</v>
      </c>
      <c r="I513" s="24">
        <v>9.5493785166075327</v>
      </c>
      <c r="J513" s="24">
        <v>2.8505902442361952</v>
      </c>
      <c r="K513" s="25">
        <v>6.7210101628860821</v>
      </c>
      <c r="L513" s="25">
        <v>1.7718118734772512</v>
      </c>
      <c r="M513" s="25">
        <v>1.4780167447487269</v>
      </c>
      <c r="N513" s="24"/>
      <c r="O513" s="24"/>
    </row>
    <row r="514" spans="1:15" x14ac:dyDescent="0.35">
      <c r="A514" s="20" t="str">
        <f>B264&amp;C496&amp;D514</f>
        <v>DISTRIBUCION VOLUMEN X CRITERIO (kg ó litros)GolosinasDE 20 A 24 AÑOS</v>
      </c>
      <c r="B514">
        <v>0</v>
      </c>
      <c r="C514" s="20">
        <v>0</v>
      </c>
      <c r="D514" s="20" t="s">
        <v>101</v>
      </c>
      <c r="E514" s="24">
        <v>9.766195886899439</v>
      </c>
      <c r="F514" s="25">
        <v>8.4330526969623065</v>
      </c>
      <c r="G514" s="24">
        <v>13.292131713235053</v>
      </c>
      <c r="H514" s="24">
        <v>13.809424387041606</v>
      </c>
      <c r="I514" s="24">
        <v>6.2599307925225594</v>
      </c>
      <c r="J514" s="24">
        <v>3.8911616986601025</v>
      </c>
      <c r="K514" s="24">
        <v>2.9575363111288655</v>
      </c>
      <c r="L514" s="24">
        <v>2.9562984455061105</v>
      </c>
      <c r="M514" s="24">
        <v>4.124051878290345</v>
      </c>
      <c r="N514" s="24"/>
      <c r="O514" s="24"/>
    </row>
    <row r="515" spans="1:15" x14ac:dyDescent="0.35">
      <c r="A515" s="20" t="str">
        <f>B264&amp;C496&amp;D515</f>
        <v>DISTRIBUCION VOLUMEN X CRITERIO (kg ó litros)GolosinasDE 25 A 34 AÑOS</v>
      </c>
      <c r="B515">
        <v>0</v>
      </c>
      <c r="C515" s="20">
        <v>0</v>
      </c>
      <c r="D515" s="20" t="s">
        <v>102</v>
      </c>
      <c r="E515" s="24">
        <v>11.756910507052099</v>
      </c>
      <c r="F515" s="24">
        <v>11.916861336832465</v>
      </c>
      <c r="G515" s="24">
        <v>11.821203589310638</v>
      </c>
      <c r="H515" s="24">
        <v>14.572068460931497</v>
      </c>
      <c r="I515" s="24">
        <v>10.230064728975355</v>
      </c>
      <c r="J515" s="24">
        <v>27.814563853735891</v>
      </c>
      <c r="K515" s="24">
        <v>17.486523548333288</v>
      </c>
      <c r="L515" s="24">
        <v>17.188468760598738</v>
      </c>
      <c r="M515" s="24">
        <v>23.619953559342754</v>
      </c>
      <c r="N515" s="24"/>
      <c r="O515" s="24"/>
    </row>
    <row r="516" spans="1:15" x14ac:dyDescent="0.35">
      <c r="A516" s="20" t="str">
        <f>B264&amp;C496&amp;D516</f>
        <v>DISTRIBUCION VOLUMEN X CRITERIO (kg ó litros)GolosinasDE 35 A 49 AÑOS</v>
      </c>
      <c r="B516">
        <v>0</v>
      </c>
      <c r="C516" s="20">
        <v>0</v>
      </c>
      <c r="D516" s="20" t="s">
        <v>103</v>
      </c>
      <c r="E516" s="24">
        <v>33.599082114579112</v>
      </c>
      <c r="F516" s="24">
        <v>40.054542834604383</v>
      </c>
      <c r="G516" s="24">
        <v>38.629473544261145</v>
      </c>
      <c r="H516" s="24">
        <v>35.478813196905215</v>
      </c>
      <c r="I516" s="24">
        <v>39.001109112460718</v>
      </c>
      <c r="J516" s="24">
        <v>32.29134140156966</v>
      </c>
      <c r="K516" s="24">
        <v>38.500803898113674</v>
      </c>
      <c r="L516" s="24">
        <v>25.910146213071723</v>
      </c>
      <c r="M516" s="24">
        <v>29.929766159144179</v>
      </c>
      <c r="N516" s="24"/>
      <c r="O516" s="24"/>
    </row>
    <row r="517" spans="1:15" x14ac:dyDescent="0.35">
      <c r="A517" s="20" t="str">
        <f>B264&amp;C496&amp;D517</f>
        <v>DISTRIBUCION VOLUMEN X CRITERIO (kg ó litros)GolosinasDE 50 A 59 AÑOS</v>
      </c>
      <c r="B517">
        <v>0</v>
      </c>
      <c r="C517" s="20">
        <v>0</v>
      </c>
      <c r="D517" s="20" t="s">
        <v>104</v>
      </c>
      <c r="E517" s="24">
        <v>18.77247502805988</v>
      </c>
      <c r="F517" s="25">
        <v>19.735028169764607</v>
      </c>
      <c r="G517" s="24">
        <v>21.579906017735997</v>
      </c>
      <c r="H517" s="24">
        <v>14.917355817500111</v>
      </c>
      <c r="I517" s="24">
        <v>19.965087031613173</v>
      </c>
      <c r="J517" s="24">
        <v>17.818143847209107</v>
      </c>
      <c r="K517" s="24">
        <v>16.730399724571228</v>
      </c>
      <c r="L517" s="24">
        <v>19.707076918051804</v>
      </c>
      <c r="M517" s="24">
        <v>20.682990782185673</v>
      </c>
      <c r="N517" s="24"/>
      <c r="O517" s="24"/>
    </row>
    <row r="518" spans="1:15" x14ac:dyDescent="0.35">
      <c r="A518" s="20" t="str">
        <f>B264&amp;C496&amp;D518</f>
        <v>DISTRIBUCION VOLUMEN X CRITERIO (kg ó litros)GolosinasDE 60 A 75 AÑOS</v>
      </c>
      <c r="B518">
        <v>0</v>
      </c>
      <c r="C518" s="20">
        <v>0</v>
      </c>
      <c r="D518" s="20" t="s">
        <v>105</v>
      </c>
      <c r="E518" s="25">
        <v>20.80275321979024</v>
      </c>
      <c r="F518" s="25">
        <v>16.008572387137676</v>
      </c>
      <c r="G518" s="25">
        <v>8.006876288519992</v>
      </c>
      <c r="H518" s="25">
        <v>11.633248805922243</v>
      </c>
      <c r="I518" s="25">
        <v>14.994436864397262</v>
      </c>
      <c r="J518" s="25">
        <v>15.334193924430425</v>
      </c>
      <c r="K518" s="25">
        <v>17.603712066901203</v>
      </c>
      <c r="L518" s="25">
        <v>32.466178568747729</v>
      </c>
      <c r="M518" s="25">
        <v>20.165203229961449</v>
      </c>
      <c r="N518" s="24"/>
      <c r="O518" s="24"/>
    </row>
    <row r="519" spans="1:15" x14ac:dyDescent="0.35">
      <c r="A519" s="20" t="str">
        <f>B264&amp;C496&amp;D519</f>
        <v>DISTRIBUCION VOLUMEN X CRITERIO (kg ó litros)GolosinasALTA Y MEDIA ALTA</v>
      </c>
      <c r="B519">
        <v>0</v>
      </c>
      <c r="C519" s="20">
        <v>0</v>
      </c>
      <c r="D519" s="20" t="s">
        <v>106</v>
      </c>
      <c r="E519" s="24">
        <v>15.374754070713761</v>
      </c>
      <c r="F519" s="24">
        <v>15.920643659390263</v>
      </c>
      <c r="G519" s="24">
        <v>11.527427235334892</v>
      </c>
      <c r="H519" s="24">
        <v>17.858308637069353</v>
      </c>
      <c r="I519" s="24">
        <v>19.848010318638618</v>
      </c>
      <c r="J519" s="24">
        <v>16.943367308306794</v>
      </c>
      <c r="K519" s="24">
        <v>20.898243263268537</v>
      </c>
      <c r="L519" s="24">
        <v>19.96816693065723</v>
      </c>
      <c r="M519" s="24">
        <v>29.075798068898656</v>
      </c>
      <c r="N519" s="24"/>
      <c r="O519" s="24"/>
    </row>
    <row r="520" spans="1:15" x14ac:dyDescent="0.35">
      <c r="A520" s="20" t="str">
        <f>B264&amp;C496&amp;D520</f>
        <v>DISTRIBUCION VOLUMEN X CRITERIO (kg ó litros)GolosinasMEDIA</v>
      </c>
      <c r="B520">
        <v>0</v>
      </c>
      <c r="C520" s="20">
        <v>0</v>
      </c>
      <c r="D520" s="20" t="s">
        <v>107</v>
      </c>
      <c r="E520" s="24">
        <v>36.353870642411579</v>
      </c>
      <c r="F520" s="24">
        <v>36.423420845200837</v>
      </c>
      <c r="G520" s="24">
        <v>35.051580780457314</v>
      </c>
      <c r="H520" s="24">
        <v>29.049184692708472</v>
      </c>
      <c r="I520" s="24">
        <v>42.125009527438934</v>
      </c>
      <c r="J520" s="24">
        <v>26.709188471393286</v>
      </c>
      <c r="K520" s="24">
        <v>36.548469647528201</v>
      </c>
      <c r="L520" s="24">
        <v>30.508093097286203</v>
      </c>
      <c r="M520" s="24">
        <v>29.899438899332196</v>
      </c>
      <c r="N520" s="24"/>
      <c r="O520" s="24"/>
    </row>
    <row r="521" spans="1:15" x14ac:dyDescent="0.35">
      <c r="A521" s="20" t="str">
        <f>B264&amp;C496&amp;D521</f>
        <v>DISTRIBUCION VOLUMEN X CRITERIO (kg ó litros)GolosinasMEDIA BAJA</v>
      </c>
      <c r="B521">
        <v>0</v>
      </c>
      <c r="C521" s="20">
        <v>0</v>
      </c>
      <c r="D521" s="20" t="s">
        <v>108</v>
      </c>
      <c r="E521" s="24">
        <v>29.038946631338053</v>
      </c>
      <c r="F521" s="24">
        <v>29.252950706688758</v>
      </c>
      <c r="G521" s="24">
        <v>24.097895321574061</v>
      </c>
      <c r="H521" s="24">
        <v>24.191603033643577</v>
      </c>
      <c r="I521" s="24">
        <v>20.223498657002313</v>
      </c>
      <c r="J521" s="24">
        <v>19.268277305700678</v>
      </c>
      <c r="K521" s="24">
        <v>23.055076177653014</v>
      </c>
      <c r="L521" s="24">
        <v>27.506763328135325</v>
      </c>
      <c r="M521" s="24">
        <v>29.177497675028992</v>
      </c>
      <c r="N521" s="24"/>
      <c r="O521" s="24"/>
    </row>
    <row r="522" spans="1:15" x14ac:dyDescent="0.35">
      <c r="A522" s="20" t="str">
        <f>B264&amp;C496&amp;D522</f>
        <v>DISTRIBUCION VOLUMEN X CRITERIO (kg ó litros)GolosinasBAJA</v>
      </c>
      <c r="B522">
        <v>0</v>
      </c>
      <c r="C522" s="20">
        <v>0</v>
      </c>
      <c r="D522" s="20" t="s">
        <v>109</v>
      </c>
      <c r="E522" s="24">
        <v>19.232426458527708</v>
      </c>
      <c r="F522" s="25">
        <v>18.402968387621652</v>
      </c>
      <c r="G522" s="24">
        <v>29.323079742848339</v>
      </c>
      <c r="H522" s="24">
        <v>28.900911529746693</v>
      </c>
      <c r="I522" s="24">
        <v>17.803487968265994</v>
      </c>
      <c r="J522" s="24">
        <v>37.079163245542368</v>
      </c>
      <c r="K522" s="24">
        <v>19.498197340175174</v>
      </c>
      <c r="L522" s="24">
        <v>22.016957874766216</v>
      </c>
      <c r="M522" s="24">
        <v>11.847247948448274</v>
      </c>
      <c r="N522" s="24"/>
      <c r="O522" s="24"/>
    </row>
    <row r="523" spans="1:15" x14ac:dyDescent="0.35">
      <c r="A523" s="20" t="str">
        <f>B264&amp;C496&amp;D523</f>
        <v>DISTRIBUCION VOLUMEN X CRITERIO (kg ó litros)GolosinasHOMBRE</v>
      </c>
      <c r="B523">
        <v>0</v>
      </c>
      <c r="C523" s="20">
        <v>0</v>
      </c>
      <c r="D523" s="20" t="s">
        <v>110</v>
      </c>
      <c r="E523" s="24">
        <v>26.256952981642169</v>
      </c>
      <c r="F523" s="24">
        <v>35.40178215409108</v>
      </c>
      <c r="G523" s="24">
        <v>33.12611246022378</v>
      </c>
      <c r="H523" s="24">
        <v>31.929476362663838</v>
      </c>
      <c r="I523" s="24">
        <v>40.026605888668463</v>
      </c>
      <c r="J523" s="24">
        <v>26.407103775417102</v>
      </c>
      <c r="K523" s="24">
        <v>22.403310281005837</v>
      </c>
      <c r="L523" s="24">
        <v>35.125471808542059</v>
      </c>
      <c r="M523" s="24">
        <v>43.653458046653711</v>
      </c>
      <c r="N523" s="24"/>
      <c r="O523" s="24"/>
    </row>
    <row r="524" spans="1:15" x14ac:dyDescent="0.35">
      <c r="A524" s="20" t="str">
        <f>B264&amp;C496&amp;D524</f>
        <v>DISTRIBUCION VOLUMEN X CRITERIO (kg ó litros)GolosinasMUJER</v>
      </c>
      <c r="B524">
        <v>0</v>
      </c>
      <c r="C524" s="20">
        <v>0</v>
      </c>
      <c r="D524" s="20" t="s">
        <v>111</v>
      </c>
      <c r="E524" s="24">
        <v>73.743051595459733</v>
      </c>
      <c r="F524" s="24">
        <v>64.598207480902431</v>
      </c>
      <c r="G524" s="24">
        <v>66.873890648003481</v>
      </c>
      <c r="H524" s="24">
        <v>68.070538706111634</v>
      </c>
      <c r="I524" s="24">
        <v>59.973399144600535</v>
      </c>
      <c r="J524" s="24">
        <v>73.592885375221172</v>
      </c>
      <c r="K524" s="24">
        <v>77.596687431683748</v>
      </c>
      <c r="L524" s="24">
        <v>64.874521638998857</v>
      </c>
      <c r="M524" s="24">
        <v>56.346534859903741</v>
      </c>
      <c r="N524" s="24"/>
      <c r="O524" s="24"/>
    </row>
    <row r="525" spans="1:15" x14ac:dyDescent="0.35">
      <c r="A525" s="20" t="str">
        <f>B525&amp;C525&amp;D525</f>
        <v>CONSUMO PER CAPITA (kg ó litros por individuo)Total AperitivosT.ESPAÑA</v>
      </c>
      <c r="B525" t="s">
        <v>54</v>
      </c>
      <c r="C525" s="20" t="s">
        <v>45</v>
      </c>
      <c r="D525" s="20" t="s">
        <v>82</v>
      </c>
      <c r="E525" s="24">
        <v>0.37174459671187493</v>
      </c>
      <c r="F525" s="24">
        <v>0.49555505591542176</v>
      </c>
      <c r="G525" s="24">
        <v>0.46256454345781117</v>
      </c>
      <c r="H525" s="24">
        <v>0.37289336123470579</v>
      </c>
      <c r="I525" s="24">
        <v>0.39906692397617044</v>
      </c>
      <c r="J525" s="24">
        <v>0.52163836565136656</v>
      </c>
      <c r="K525" s="24">
        <v>0.39105404121443904</v>
      </c>
      <c r="L525" s="24">
        <v>0.37478228738153097</v>
      </c>
      <c r="M525" s="24">
        <v>0.38366508326465903</v>
      </c>
      <c r="N525" s="24"/>
      <c r="O525" s="24"/>
    </row>
    <row r="526" spans="1:15" x14ac:dyDescent="0.35">
      <c r="A526" s="20" t="str">
        <f>B525&amp;C525&amp;D526</f>
        <v>CONSUMO PER CAPITA (kg ó litros por individuo)Total AperitivosBCN AM</v>
      </c>
      <c r="B526">
        <v>0</v>
      </c>
      <c r="C526" s="20">
        <v>0</v>
      </c>
      <c r="D526" s="20" t="s">
        <v>84</v>
      </c>
      <c r="E526" s="24">
        <v>0.26028292516143209</v>
      </c>
      <c r="F526" s="24">
        <v>0.33833757841450851</v>
      </c>
      <c r="G526" s="24">
        <v>0.27428709628563774</v>
      </c>
      <c r="H526" s="24">
        <v>0.32759643715102355</v>
      </c>
      <c r="I526" s="24">
        <v>0.35397426248978014</v>
      </c>
      <c r="J526" s="24">
        <v>0.44191779056701808</v>
      </c>
      <c r="K526" s="24">
        <v>0.46821498198060774</v>
      </c>
      <c r="L526" s="24">
        <v>0.43206816228507455</v>
      </c>
      <c r="M526" s="24">
        <v>0.3452841357410647</v>
      </c>
      <c r="N526" s="24"/>
      <c r="O526" s="24"/>
    </row>
    <row r="527" spans="1:15" x14ac:dyDescent="0.35">
      <c r="A527" s="20" t="str">
        <f>B525&amp;C525&amp;D527</f>
        <v>CONSUMO PER CAPITA (kg ó litros por individuo)Total AperitivosREST.CAT ARAGON</v>
      </c>
      <c r="B527">
        <v>0</v>
      </c>
      <c r="C527" s="20">
        <v>0</v>
      </c>
      <c r="D527" s="20" t="s">
        <v>85</v>
      </c>
      <c r="E527" s="24">
        <v>0.29002246375214663</v>
      </c>
      <c r="F527" s="24">
        <v>0.38495819733132297</v>
      </c>
      <c r="G527" s="24">
        <v>0.34362990914396468</v>
      </c>
      <c r="H527" s="24">
        <v>0.33816337305131794</v>
      </c>
      <c r="I527" s="24">
        <v>0.28878230617482176</v>
      </c>
      <c r="J527" s="24">
        <v>0.42759852312262731</v>
      </c>
      <c r="K527" s="24">
        <v>0.2966290235735129</v>
      </c>
      <c r="L527" s="24">
        <v>0.35390413797056097</v>
      </c>
      <c r="M527" s="24">
        <v>0.42857647565986318</v>
      </c>
      <c r="N527" s="24"/>
      <c r="O527" s="24"/>
    </row>
    <row r="528" spans="1:15" x14ac:dyDescent="0.35">
      <c r="A528" s="20" t="str">
        <f>B525&amp;C525&amp;D528</f>
        <v>CONSUMO PER CAPITA (kg ó litros por individuo)Total AperitivosLEVANTE</v>
      </c>
      <c r="B528">
        <v>0</v>
      </c>
      <c r="C528" s="20">
        <v>0</v>
      </c>
      <c r="D528" s="20" t="s">
        <v>86</v>
      </c>
      <c r="E528" s="24">
        <v>0.32789643316638706</v>
      </c>
      <c r="F528" s="24">
        <v>0.56035643154044024</v>
      </c>
      <c r="G528" s="24">
        <v>0.48373954894888588</v>
      </c>
      <c r="H528" s="24">
        <v>0.39573049238817337</v>
      </c>
      <c r="I528" s="24">
        <v>0.36358488247518272</v>
      </c>
      <c r="J528" s="24">
        <v>0.44406013009466316</v>
      </c>
      <c r="K528" s="24">
        <v>0.32045532498125762</v>
      </c>
      <c r="L528" s="24">
        <v>0.37589186620835763</v>
      </c>
      <c r="M528" s="24">
        <v>0.35446362028747286</v>
      </c>
      <c r="N528" s="24"/>
      <c r="O528" s="24"/>
    </row>
    <row r="529" spans="1:15" x14ac:dyDescent="0.35">
      <c r="A529" s="20" t="str">
        <f>B525&amp;C525&amp;D529</f>
        <v>CONSUMO PER CAPITA (kg ó litros por individuo)Total AperitivosANDALUCIA</v>
      </c>
      <c r="B529">
        <v>0</v>
      </c>
      <c r="C529" s="20">
        <v>0</v>
      </c>
      <c r="D529" s="20" t="s">
        <v>87</v>
      </c>
      <c r="E529" s="24">
        <v>0.42555716884656908</v>
      </c>
      <c r="F529" s="24">
        <v>0.50140025206428673</v>
      </c>
      <c r="G529" s="24">
        <v>0.62877931593990899</v>
      </c>
      <c r="H529" s="24">
        <v>0.40725160411439276</v>
      </c>
      <c r="I529" s="24">
        <v>0.39140613925386869</v>
      </c>
      <c r="J529" s="24">
        <v>0.53132056612383161</v>
      </c>
      <c r="K529" s="24">
        <v>0.4169004579961606</v>
      </c>
      <c r="L529" s="24">
        <v>0.35388854305060335</v>
      </c>
      <c r="M529" s="24">
        <v>0.33652385516699651</v>
      </c>
      <c r="N529" s="24"/>
      <c r="O529" s="24"/>
    </row>
    <row r="530" spans="1:15" x14ac:dyDescent="0.35">
      <c r="A530" s="20" t="str">
        <f>B525&amp;C525&amp;D530</f>
        <v>CONSUMO PER CAPITA (kg ó litros por individuo)Total AperitivosMDD AM</v>
      </c>
      <c r="B530">
        <v>0</v>
      </c>
      <c r="C530" s="20">
        <v>0</v>
      </c>
      <c r="D530" s="20" t="s">
        <v>88</v>
      </c>
      <c r="E530" s="24">
        <v>0.29267153069552626</v>
      </c>
      <c r="F530" s="24">
        <v>0.4511192375701995</v>
      </c>
      <c r="G530" s="24">
        <v>0.36366030666190324</v>
      </c>
      <c r="H530" s="24">
        <v>0.23689694049677201</v>
      </c>
      <c r="I530" s="24">
        <v>0.41155149569335175</v>
      </c>
      <c r="J530" s="24">
        <v>0.38673883303637946</v>
      </c>
      <c r="K530" s="24">
        <v>0.27955166358021249</v>
      </c>
      <c r="L530" s="24">
        <v>0.26629147704926787</v>
      </c>
      <c r="M530" s="24">
        <v>0.28983359964884026</v>
      </c>
      <c r="N530" s="24"/>
      <c r="O530" s="24"/>
    </row>
    <row r="531" spans="1:15" x14ac:dyDescent="0.35">
      <c r="A531" s="20" t="str">
        <f>B525&amp;C525&amp;D531</f>
        <v>CONSUMO PER CAPITA (kg ó litros por individuo)Total AperitivosRTO CENTRO</v>
      </c>
      <c r="B531">
        <v>0</v>
      </c>
      <c r="C531" s="20">
        <v>0</v>
      </c>
      <c r="D531" s="20" t="s">
        <v>89</v>
      </c>
      <c r="E531" s="24">
        <v>0.67535504326394946</v>
      </c>
      <c r="F531" s="24">
        <v>0.82360380124711863</v>
      </c>
      <c r="G531" s="24">
        <v>0.71406945214023088</v>
      </c>
      <c r="H531" s="24">
        <v>0.56567975984443153</v>
      </c>
      <c r="I531" s="24">
        <v>0.62650052545910839</v>
      </c>
      <c r="J531" s="24">
        <v>0.6729448669081709</v>
      </c>
      <c r="K531" s="24">
        <v>0.53420848469554305</v>
      </c>
      <c r="L531" s="24">
        <v>0.44473166387475327</v>
      </c>
      <c r="M531" s="24">
        <v>0.47427050864607784</v>
      </c>
      <c r="N531" s="24"/>
      <c r="O531" s="24"/>
    </row>
    <row r="532" spans="1:15" x14ac:dyDescent="0.35">
      <c r="A532" s="20" t="str">
        <f>B525&amp;C525&amp;D532</f>
        <v>CONSUMO PER CAPITA (kg ó litros por individuo)Total AperitivosNORTE-CENTRO</v>
      </c>
      <c r="B532">
        <v>0</v>
      </c>
      <c r="C532" s="20">
        <v>0</v>
      </c>
      <c r="D532" s="20" t="s">
        <v>90</v>
      </c>
      <c r="E532" s="24">
        <v>0.42847298768295194</v>
      </c>
      <c r="F532" s="24">
        <v>0.53517129787275519</v>
      </c>
      <c r="G532" s="24">
        <v>0.40033008808905296</v>
      </c>
      <c r="H532" s="24">
        <v>0.4481580242250362</v>
      </c>
      <c r="I532" s="24">
        <v>0.43946249568406215</v>
      </c>
      <c r="J532" s="24">
        <v>0.96947090836448846</v>
      </c>
      <c r="K532" s="24">
        <v>0.52887145153202397</v>
      </c>
      <c r="L532" s="24">
        <v>0.51266340062911886</v>
      </c>
      <c r="M532" s="24">
        <v>0.377539696628161</v>
      </c>
      <c r="N532" s="24"/>
      <c r="O532" s="24"/>
    </row>
    <row r="533" spans="1:15" x14ac:dyDescent="0.35">
      <c r="A533" s="20" t="str">
        <f>B525&amp;C525&amp;D533</f>
        <v>CONSUMO PER CAPITA (kg ó litros por individuo)Total AperitivosNOROESTE</v>
      </c>
      <c r="B533">
        <v>0</v>
      </c>
      <c r="C533" s="20">
        <v>0</v>
      </c>
      <c r="D533" s="20" t="s">
        <v>91</v>
      </c>
      <c r="E533" s="24">
        <v>0.30428411345226458</v>
      </c>
      <c r="F533" s="24">
        <v>0.38113544720728343</v>
      </c>
      <c r="G533" s="24">
        <v>0.37030406835602087</v>
      </c>
      <c r="H533" s="24">
        <v>0.278931612030697</v>
      </c>
      <c r="I533" s="24">
        <v>0.38522702584608703</v>
      </c>
      <c r="J533" s="24">
        <v>0.43337718330155522</v>
      </c>
      <c r="K533" s="24">
        <v>0.38533258897339007</v>
      </c>
      <c r="L533" s="24">
        <v>0.33782072273288832</v>
      </c>
      <c r="M533" s="24">
        <v>0.56660444324517401</v>
      </c>
      <c r="N533" s="24"/>
      <c r="O533" s="24"/>
    </row>
    <row r="534" spans="1:15" x14ac:dyDescent="0.35">
      <c r="A534" s="20" t="str">
        <f>B525&amp;C525&amp;D534</f>
        <v>CONSUMO PER CAPITA (kg ó litros por individuo)Total Aperitivos&lt;2MIL</v>
      </c>
      <c r="B534">
        <v>0</v>
      </c>
      <c r="C534" s="20">
        <v>0</v>
      </c>
      <c r="D534" s="20" t="s">
        <v>92</v>
      </c>
      <c r="E534" s="24">
        <v>0.57776452993927396</v>
      </c>
      <c r="F534" s="24">
        <v>0.60249903751198719</v>
      </c>
      <c r="G534" s="24">
        <v>0.4332576442626877</v>
      </c>
      <c r="H534" s="24">
        <v>0.46885035811878933</v>
      </c>
      <c r="I534" s="24">
        <v>0.51236985851015826</v>
      </c>
      <c r="J534" s="24">
        <v>0.52131502277937336</v>
      </c>
      <c r="K534" s="24">
        <v>0.37244094254470295</v>
      </c>
      <c r="L534" s="24">
        <v>0.35148891866444232</v>
      </c>
      <c r="M534" s="24">
        <v>0.30826187581814779</v>
      </c>
      <c r="N534" s="24"/>
      <c r="O534" s="24"/>
    </row>
    <row r="535" spans="1:15" x14ac:dyDescent="0.35">
      <c r="A535" s="20" t="str">
        <f>B525&amp;C525&amp;D535</f>
        <v>CONSUMO PER CAPITA (kg ó litros por individuo)Total Aperitivos2-5MIL</v>
      </c>
      <c r="B535">
        <v>0</v>
      </c>
      <c r="C535" s="20">
        <v>0</v>
      </c>
      <c r="D535" s="20" t="s">
        <v>93</v>
      </c>
      <c r="E535" s="24">
        <v>0.35489118646109025</v>
      </c>
      <c r="F535" s="24">
        <v>0.35515057697346297</v>
      </c>
      <c r="G535" s="24">
        <v>0.27991236618629944</v>
      </c>
      <c r="H535" s="24">
        <v>0.30832847664447183</v>
      </c>
      <c r="I535" s="24">
        <v>0.28551089970082716</v>
      </c>
      <c r="J535" s="24">
        <v>0.42271618060841143</v>
      </c>
      <c r="K535" s="24">
        <v>0.40285745680669938</v>
      </c>
      <c r="L535" s="24">
        <v>0.37522405250666102</v>
      </c>
      <c r="M535" s="24">
        <v>0.32486681098596426</v>
      </c>
      <c r="N535" s="24"/>
      <c r="O535" s="24"/>
    </row>
    <row r="536" spans="1:15" x14ac:dyDescent="0.35">
      <c r="A536" s="20" t="str">
        <f>B525&amp;C525&amp;D536</f>
        <v>CONSUMO PER CAPITA (kg ó litros por individuo)Total Aperitivos5-10MIL</v>
      </c>
      <c r="B536">
        <v>0</v>
      </c>
      <c r="C536" s="20">
        <v>0</v>
      </c>
      <c r="D536" s="20" t="s">
        <v>94</v>
      </c>
      <c r="E536" s="24">
        <v>0.2535544874298627</v>
      </c>
      <c r="F536" s="24">
        <v>0.31148799507366309</v>
      </c>
      <c r="G536" s="24">
        <v>0.3581963728170216</v>
      </c>
      <c r="H536" s="24">
        <v>0.31743009845832088</v>
      </c>
      <c r="I536" s="24">
        <v>0.37209896301034256</v>
      </c>
      <c r="J536" s="24">
        <v>0.42094948192789344</v>
      </c>
      <c r="K536" s="24">
        <v>0.28508464730005401</v>
      </c>
      <c r="L536" s="24">
        <v>0.25930807770450404</v>
      </c>
      <c r="M536" s="24">
        <v>0.35979871532538882</v>
      </c>
      <c r="N536" s="24"/>
      <c r="O536" s="24"/>
    </row>
    <row r="537" spans="1:15" x14ac:dyDescent="0.35">
      <c r="A537" s="20" t="str">
        <f>B525&amp;C525&amp;D537</f>
        <v>CONSUMO PER CAPITA (kg ó litros por individuo)Total Aperitivos10-30MIL</v>
      </c>
      <c r="B537">
        <v>0</v>
      </c>
      <c r="C537" s="20">
        <v>0</v>
      </c>
      <c r="D537" s="20" t="s">
        <v>95</v>
      </c>
      <c r="E537" s="24">
        <v>0.41061176364624508</v>
      </c>
      <c r="F537" s="24">
        <v>0.58110618787755386</v>
      </c>
      <c r="G537" s="24">
        <v>0.61828011760807122</v>
      </c>
      <c r="H537" s="24">
        <v>0.47519738339280621</v>
      </c>
      <c r="I537" s="24">
        <v>0.4727307472462528</v>
      </c>
      <c r="J537" s="24">
        <v>0.77695828928137955</v>
      </c>
      <c r="K537" s="24">
        <v>0.47266302825627526</v>
      </c>
      <c r="L537" s="24">
        <v>0.4812546041176804</v>
      </c>
      <c r="M537" s="24">
        <v>0.54411582581679463</v>
      </c>
      <c r="N537" s="24"/>
      <c r="O537" s="24"/>
    </row>
    <row r="538" spans="1:15" x14ac:dyDescent="0.35">
      <c r="A538" s="20" t="str">
        <f>B525&amp;C525&amp;D538</f>
        <v>CONSUMO PER CAPITA (kg ó litros por individuo)Total Aperitivos30-100MIL</v>
      </c>
      <c r="B538">
        <v>0</v>
      </c>
      <c r="C538" s="20">
        <v>0</v>
      </c>
      <c r="D538" s="20" t="s">
        <v>96</v>
      </c>
      <c r="E538" s="24">
        <v>0.40449688308313725</v>
      </c>
      <c r="F538" s="24">
        <v>0.57870390658986715</v>
      </c>
      <c r="G538" s="24">
        <v>0.57543385312779194</v>
      </c>
      <c r="H538" s="24">
        <v>0.38229196647336161</v>
      </c>
      <c r="I538" s="24">
        <v>0.40806553814507462</v>
      </c>
      <c r="J538" s="24">
        <v>0.46786003450902841</v>
      </c>
      <c r="K538" s="24">
        <v>0.42386397450959862</v>
      </c>
      <c r="L538" s="24">
        <v>0.4132595833368865</v>
      </c>
      <c r="M538" s="24">
        <v>0.36986227661311116</v>
      </c>
      <c r="N538" s="24"/>
      <c r="O538" s="24"/>
    </row>
    <row r="539" spans="1:15" x14ac:dyDescent="0.35">
      <c r="A539" s="20" t="str">
        <f>B525&amp;C525&amp;D539</f>
        <v>CONSUMO PER CAPITA (kg ó litros por individuo)Total Aperitivos100-200MIL</v>
      </c>
      <c r="B539">
        <v>0</v>
      </c>
      <c r="C539" s="20">
        <v>0</v>
      </c>
      <c r="D539" s="20" t="s">
        <v>97</v>
      </c>
      <c r="E539" s="24">
        <v>0.32066075659490745</v>
      </c>
      <c r="F539" s="24">
        <v>0.46677128490542447</v>
      </c>
      <c r="G539" s="24">
        <v>0.41076533216091932</v>
      </c>
      <c r="H539" s="24">
        <v>0.27548815323149956</v>
      </c>
      <c r="I539" s="24">
        <v>0.33272848892152113</v>
      </c>
      <c r="J539" s="24">
        <v>0.47639699756129483</v>
      </c>
      <c r="K539" s="24">
        <v>0.24823865719576885</v>
      </c>
      <c r="L539" s="24">
        <v>0.24634501106122636</v>
      </c>
      <c r="M539" s="24">
        <v>0.22136235127128853</v>
      </c>
      <c r="N539" s="24"/>
      <c r="O539" s="24"/>
    </row>
    <row r="540" spans="1:15" x14ac:dyDescent="0.35">
      <c r="A540" s="20" t="str">
        <f>B525&amp;C525&amp;D540</f>
        <v>CONSUMO PER CAPITA (kg ó litros por individuo)Total Aperitivos200-500MIL</v>
      </c>
      <c r="B540">
        <v>0</v>
      </c>
      <c r="C540" s="20">
        <v>0</v>
      </c>
      <c r="D540" s="20" t="s">
        <v>98</v>
      </c>
      <c r="E540" s="24">
        <v>0.34093818433287387</v>
      </c>
      <c r="F540" s="24">
        <v>0.47549895484779908</v>
      </c>
      <c r="G540" s="24">
        <v>0.40812059117614896</v>
      </c>
      <c r="H540" s="24">
        <v>0.39827484760815457</v>
      </c>
      <c r="I540" s="24">
        <v>0.41075626236777563</v>
      </c>
      <c r="J540" s="24">
        <v>0.51487148350968504</v>
      </c>
      <c r="K540" s="24">
        <v>0.49365052305832141</v>
      </c>
      <c r="L540" s="24">
        <v>0.45838501058600944</v>
      </c>
      <c r="M540" s="24">
        <v>0.45853821753442775</v>
      </c>
      <c r="N540" s="24"/>
      <c r="O540" s="24"/>
    </row>
    <row r="541" spans="1:15" x14ac:dyDescent="0.35">
      <c r="A541" s="20" t="str">
        <f>B525&amp;C525&amp;D541</f>
        <v>CONSUMO PER CAPITA (kg ó litros por individuo)Total Aperitivos&gt;500MIL</v>
      </c>
      <c r="B541">
        <v>0</v>
      </c>
      <c r="C541" s="20">
        <v>0</v>
      </c>
      <c r="D541" s="20" t="s">
        <v>99</v>
      </c>
      <c r="E541" s="24">
        <v>0.33905830564421174</v>
      </c>
      <c r="F541" s="24">
        <v>0.44502579490791228</v>
      </c>
      <c r="G541" s="24">
        <v>0.36755914217927765</v>
      </c>
      <c r="H541" s="24">
        <v>0.31121626427449933</v>
      </c>
      <c r="I541" s="24">
        <v>0.3590313710568736</v>
      </c>
      <c r="J541" s="24">
        <v>0.4318954332438481</v>
      </c>
      <c r="K541" s="24">
        <v>0.32836383772403893</v>
      </c>
      <c r="L541" s="24">
        <v>0.29506048169762367</v>
      </c>
      <c r="M541" s="24">
        <v>0.33213672576093611</v>
      </c>
      <c r="N541" s="24"/>
      <c r="O541" s="24"/>
    </row>
    <row r="542" spans="1:15" x14ac:dyDescent="0.35">
      <c r="A542" s="20" t="str">
        <f>B525&amp;C525&amp;D542</f>
        <v>CONSUMO PER CAPITA (kg ó litros por individuo)Total AperitivosDE 15 A 19 AÑOS</v>
      </c>
      <c r="B542">
        <v>0</v>
      </c>
      <c r="C542" s="20">
        <v>0</v>
      </c>
      <c r="D542" s="20" t="s">
        <v>100</v>
      </c>
      <c r="E542" s="24">
        <v>0.34710079183857312</v>
      </c>
      <c r="F542" s="24">
        <v>0.47591269727403906</v>
      </c>
      <c r="G542" s="24">
        <v>0.4216121896024751</v>
      </c>
      <c r="H542" s="24">
        <v>0.25702958293211314</v>
      </c>
      <c r="I542" s="24">
        <v>0.35041763180239699</v>
      </c>
      <c r="J542" s="24">
        <v>0.45739678494172659</v>
      </c>
      <c r="K542" s="24">
        <v>0.27785330979653794</v>
      </c>
      <c r="L542" s="24">
        <v>0.40035621556759493</v>
      </c>
      <c r="M542" s="24">
        <v>0.29464604428843738</v>
      </c>
      <c r="N542" s="24"/>
      <c r="O542" s="24"/>
    </row>
    <row r="543" spans="1:15" x14ac:dyDescent="0.35">
      <c r="A543" s="20" t="str">
        <f>B525&amp;C525&amp;D543</f>
        <v>CONSUMO PER CAPITA (kg ó litros por individuo)Total AperitivosDE 20 A 24 AÑOS</v>
      </c>
      <c r="B543">
        <v>0</v>
      </c>
      <c r="C543" s="20">
        <v>0</v>
      </c>
      <c r="D543" s="20" t="s">
        <v>101</v>
      </c>
      <c r="E543" s="24">
        <v>0.35114691894767569</v>
      </c>
      <c r="F543" s="24">
        <v>0.58395805746299678</v>
      </c>
      <c r="G543" s="24">
        <v>0.38776557917193089</v>
      </c>
      <c r="H543" s="24">
        <v>0.38075029688382167</v>
      </c>
      <c r="I543" s="24">
        <v>0.24186510340394951</v>
      </c>
      <c r="J543" s="24">
        <v>0.24627442591471482</v>
      </c>
      <c r="K543" s="24">
        <v>0.25080218864908016</v>
      </c>
      <c r="L543" s="24">
        <v>0.19975084075787894</v>
      </c>
      <c r="M543" s="24">
        <v>0.17126287711002761</v>
      </c>
      <c r="N543" s="24"/>
      <c r="O543" s="24"/>
    </row>
    <row r="544" spans="1:15" x14ac:dyDescent="0.35">
      <c r="A544" s="20" t="str">
        <f>B525&amp;C525&amp;D544</f>
        <v>CONSUMO PER CAPITA (kg ó litros por individuo)Total AperitivosDE 25 A 34 AÑOS</v>
      </c>
      <c r="B544">
        <v>0</v>
      </c>
      <c r="C544" s="20">
        <v>0</v>
      </c>
      <c r="D544" s="20" t="s">
        <v>102</v>
      </c>
      <c r="E544" s="24">
        <v>0.2849938233276107</v>
      </c>
      <c r="F544" s="24">
        <v>0.28701946614242391</v>
      </c>
      <c r="G544" s="24">
        <v>0.2914680787131062</v>
      </c>
      <c r="H544" s="24">
        <v>0.21356803578221942</v>
      </c>
      <c r="I544" s="24">
        <v>0.26789419951670795</v>
      </c>
      <c r="J544" s="24">
        <v>0.53481190596754102</v>
      </c>
      <c r="K544" s="24">
        <v>0.31691677380708821</v>
      </c>
      <c r="L544" s="24">
        <v>0.23492058357648632</v>
      </c>
      <c r="M544" s="24">
        <v>0.2821085772060829</v>
      </c>
      <c r="N544" s="24"/>
      <c r="O544" s="24"/>
    </row>
    <row r="545" spans="1:15" x14ac:dyDescent="0.35">
      <c r="A545" s="20" t="str">
        <f>B525&amp;C525&amp;D545</f>
        <v>CONSUMO PER CAPITA (kg ó litros por individuo)Total AperitivosDE 35 A 49 AÑOS</v>
      </c>
      <c r="B545">
        <v>0</v>
      </c>
      <c r="C545" s="20">
        <v>0</v>
      </c>
      <c r="D545" s="20" t="s">
        <v>103</v>
      </c>
      <c r="E545" s="24">
        <v>0.31996451927303582</v>
      </c>
      <c r="F545" s="24">
        <v>0.46095653494859401</v>
      </c>
      <c r="G545" s="24">
        <v>0.41846849271532305</v>
      </c>
      <c r="H545" s="24">
        <v>0.33753814183998276</v>
      </c>
      <c r="I545" s="24">
        <v>0.38704956812053481</v>
      </c>
      <c r="J545" s="24">
        <v>0.47122636154588832</v>
      </c>
      <c r="K545" s="24">
        <v>0.40288615779262449</v>
      </c>
      <c r="L545" s="24">
        <v>0.36223789122567529</v>
      </c>
      <c r="M545" s="24">
        <v>0.32935212497149619</v>
      </c>
      <c r="N545" s="24"/>
      <c r="O545" s="24"/>
    </row>
    <row r="546" spans="1:15" x14ac:dyDescent="0.35">
      <c r="A546" s="20" t="str">
        <f>B525&amp;C525&amp;D546</f>
        <v>CONSUMO PER CAPITA (kg ó litros por individuo)Total AperitivosDE 50 A 59 AÑOS</v>
      </c>
      <c r="B546">
        <v>0</v>
      </c>
      <c r="C546" s="20">
        <v>0</v>
      </c>
      <c r="D546" s="20" t="s">
        <v>104</v>
      </c>
      <c r="E546" s="24">
        <v>0.40416108526096733</v>
      </c>
      <c r="F546" s="24">
        <v>0.62823169934276724</v>
      </c>
      <c r="G546" s="24">
        <v>0.62080204626586644</v>
      </c>
      <c r="H546" s="24">
        <v>0.41470834025669145</v>
      </c>
      <c r="I546" s="24">
        <v>0.45244737103704769</v>
      </c>
      <c r="J546" s="24">
        <v>0.5617375936868565</v>
      </c>
      <c r="K546" s="24">
        <v>0.39651510441109611</v>
      </c>
      <c r="L546" s="24">
        <v>0.38412201702970272</v>
      </c>
      <c r="M546" s="24">
        <v>0.46824840548714197</v>
      </c>
      <c r="N546" s="24"/>
      <c r="O546" s="24"/>
    </row>
    <row r="547" spans="1:15" x14ac:dyDescent="0.35">
      <c r="A547" s="20" t="str">
        <f>B525&amp;C525&amp;D547</f>
        <v>CONSUMO PER CAPITA (kg ó litros por individuo)Total AperitivosDE 60 A 75 AÑOS</v>
      </c>
      <c r="B547">
        <v>0</v>
      </c>
      <c r="C547" s="20">
        <v>0</v>
      </c>
      <c r="D547" s="20" t="s">
        <v>105</v>
      </c>
      <c r="E547" s="24">
        <v>0.48166222102959971</v>
      </c>
      <c r="F547" s="24">
        <v>0.53981829365855916</v>
      </c>
      <c r="G547" s="24">
        <v>0.52713004207111624</v>
      </c>
      <c r="H547" s="24">
        <v>0.51326346798577871</v>
      </c>
      <c r="I547" s="24">
        <v>0.50919172224510989</v>
      </c>
      <c r="J547" s="24">
        <v>0.64222910959653878</v>
      </c>
      <c r="K547" s="24">
        <v>0.49081836440706361</v>
      </c>
      <c r="L547" s="24">
        <v>0.51301878292090386</v>
      </c>
      <c r="M547" s="24">
        <v>0.53100124366965284</v>
      </c>
      <c r="N547" s="24"/>
      <c r="O547" s="24"/>
    </row>
    <row r="548" spans="1:15" x14ac:dyDescent="0.35">
      <c r="A548" s="20" t="str">
        <f>B525&amp;C525&amp;D548</f>
        <v>CONSUMO PER CAPITA (kg ó litros por individuo)Total AperitivosALTA Y MEDIA ALTA</v>
      </c>
      <c r="B548">
        <v>0</v>
      </c>
      <c r="C548" s="20">
        <v>0</v>
      </c>
      <c r="D548" s="20" t="s">
        <v>106</v>
      </c>
      <c r="E548" s="24">
        <v>0.27725849833856253</v>
      </c>
      <c r="F548" s="24">
        <v>0.38992544930785294</v>
      </c>
      <c r="G548" s="24">
        <v>0.28198738439279342</v>
      </c>
      <c r="H548" s="24">
        <v>0.31098795001052049</v>
      </c>
      <c r="I548" s="24">
        <v>0.30351868419029338</v>
      </c>
      <c r="J548" s="24">
        <v>0.4387318685695783</v>
      </c>
      <c r="K548" s="24">
        <v>0.29987682121830461</v>
      </c>
      <c r="L548" s="24">
        <v>0.31884094661767642</v>
      </c>
      <c r="M548" s="24">
        <v>0.35635555428385779</v>
      </c>
      <c r="N548" s="24"/>
      <c r="O548" s="24"/>
    </row>
    <row r="549" spans="1:15" x14ac:dyDescent="0.35">
      <c r="A549" s="20" t="str">
        <f>B525&amp;C525&amp;D549</f>
        <v>CONSUMO PER CAPITA (kg ó litros por individuo)Total AperitivosMEDIA</v>
      </c>
      <c r="B549">
        <v>0</v>
      </c>
      <c r="C549" s="20">
        <v>0</v>
      </c>
      <c r="D549" s="20" t="s">
        <v>107</v>
      </c>
      <c r="E549" s="24">
        <v>0.38602517468693603</v>
      </c>
      <c r="F549" s="24">
        <v>0.57231713325353806</v>
      </c>
      <c r="G549" s="24">
        <v>0.5003815544585638</v>
      </c>
      <c r="H549" s="24">
        <v>0.42605243036662488</v>
      </c>
      <c r="I549" s="24">
        <v>0.47049011532696977</v>
      </c>
      <c r="J549" s="24">
        <v>0.55486867726952438</v>
      </c>
      <c r="K549" s="24">
        <v>0.46251192486950155</v>
      </c>
      <c r="L549" s="24">
        <v>0.41045581283579263</v>
      </c>
      <c r="M549" s="24">
        <v>0.37448993674427494</v>
      </c>
      <c r="N549" s="24"/>
      <c r="O549" s="24"/>
    </row>
    <row r="550" spans="1:15" x14ac:dyDescent="0.35">
      <c r="A550" s="20" t="str">
        <f>B525&amp;C525&amp;D550</f>
        <v>CONSUMO PER CAPITA (kg ó litros por individuo)Total AperitivosMEDIA BAJA</v>
      </c>
      <c r="B550">
        <v>0</v>
      </c>
      <c r="C550" s="20">
        <v>0</v>
      </c>
      <c r="D550" s="20" t="s">
        <v>108</v>
      </c>
      <c r="E550" s="24">
        <v>0.3554416858119489</v>
      </c>
      <c r="F550" s="24">
        <v>0.44032879891968912</v>
      </c>
      <c r="G550" s="24">
        <v>0.38883656205620043</v>
      </c>
      <c r="H550" s="24">
        <v>0.36475607183004033</v>
      </c>
      <c r="I550" s="24">
        <v>0.36544020166178492</v>
      </c>
      <c r="J550" s="24">
        <v>0.41050065535077446</v>
      </c>
      <c r="K550" s="24">
        <v>0.32493326633337355</v>
      </c>
      <c r="L550" s="24">
        <v>0.36303962837520531</v>
      </c>
      <c r="M550" s="24">
        <v>0.42059313144009042</v>
      </c>
      <c r="N550" s="24"/>
      <c r="O550" s="24"/>
    </row>
    <row r="551" spans="1:15" x14ac:dyDescent="0.35">
      <c r="A551" s="20" t="str">
        <f>B525&amp;C525&amp;D551</f>
        <v>CONSUMO PER CAPITA (kg ó litros por individuo)Total AperitivosBAJA</v>
      </c>
      <c r="B551">
        <v>0</v>
      </c>
      <c r="C551" s="20">
        <v>0</v>
      </c>
      <c r="D551" s="20" t="s">
        <v>109</v>
      </c>
      <c r="E551" s="24">
        <v>0.47460301850538023</v>
      </c>
      <c r="F551" s="24">
        <v>0.55674971196245415</v>
      </c>
      <c r="G551" s="24">
        <v>0.69839092314772755</v>
      </c>
      <c r="H551" s="24">
        <v>0.36176837815384444</v>
      </c>
      <c r="I551" s="24">
        <v>0.42848826092074521</v>
      </c>
      <c r="J551" s="24">
        <v>0.70752327213271837</v>
      </c>
      <c r="K551" s="24">
        <v>0.46009863217385399</v>
      </c>
      <c r="L551" s="24">
        <v>0.39189574320760495</v>
      </c>
      <c r="M551" s="24">
        <v>0.37944820033243865</v>
      </c>
      <c r="N551" s="24"/>
      <c r="O551" s="24"/>
    </row>
    <row r="552" spans="1:15" x14ac:dyDescent="0.35">
      <c r="A552" s="20" t="str">
        <f>B525&amp;C525&amp;D552</f>
        <v>CONSUMO PER CAPITA (kg ó litros por individuo)Total AperitivosHOMBRE</v>
      </c>
      <c r="B552">
        <v>0</v>
      </c>
      <c r="C552" s="20">
        <v>0</v>
      </c>
      <c r="D552" s="20" t="s">
        <v>110</v>
      </c>
      <c r="E552" s="24">
        <v>0.27266575057927284</v>
      </c>
      <c r="F552" s="24">
        <v>0.39381922935723196</v>
      </c>
      <c r="G552" s="24">
        <v>0.32388297596585336</v>
      </c>
      <c r="H552" s="24">
        <v>0.29023960035934326</v>
      </c>
      <c r="I552" s="24">
        <v>0.32453122758094188</v>
      </c>
      <c r="J552" s="24">
        <v>0.39356159512545963</v>
      </c>
      <c r="K552" s="24">
        <v>0.27669047192078039</v>
      </c>
      <c r="L552" s="24">
        <v>0.30472518208085664</v>
      </c>
      <c r="M552" s="24">
        <v>0.35346314811257507</v>
      </c>
      <c r="N552" s="24"/>
      <c r="O552" s="24"/>
    </row>
    <row r="553" spans="1:15" x14ac:dyDescent="0.35">
      <c r="A553" s="20" t="str">
        <f>B525&amp;C525&amp;D553</f>
        <v>CONSUMO PER CAPITA (kg ó litros por individuo)Total AperitivosMUJER</v>
      </c>
      <c r="B553">
        <v>0</v>
      </c>
      <c r="C553" s="20">
        <v>0</v>
      </c>
      <c r="D553" s="20" t="s">
        <v>111</v>
      </c>
      <c r="E553" s="24">
        <v>0.46932833509974548</v>
      </c>
      <c r="F553" s="24">
        <v>0.59575616998450232</v>
      </c>
      <c r="G553" s="24">
        <v>0.59915676937342977</v>
      </c>
      <c r="H553" s="24">
        <v>0.45436619143951196</v>
      </c>
      <c r="I553" s="24">
        <v>0.47253629153160925</v>
      </c>
      <c r="J553" s="24">
        <v>0.6478856009419619</v>
      </c>
      <c r="K553" s="24">
        <v>0.50378422478145168</v>
      </c>
      <c r="L553" s="24">
        <v>0.44372725259744422</v>
      </c>
      <c r="M553" s="24">
        <v>0.41338800357666317</v>
      </c>
      <c r="N553" s="24"/>
      <c r="O553" s="24"/>
    </row>
    <row r="554" spans="1:15" x14ac:dyDescent="0.35">
      <c r="A554" s="20" t="str">
        <f>B525&amp;C554&amp;D554</f>
        <v>CONSUMO PER CAPITA (kg ó litros por individuo)Patatas Fritas + Otros Aperitivos SaladosT.ESPAÑA</v>
      </c>
      <c r="B554">
        <v>0</v>
      </c>
      <c r="C554" s="20" t="s">
        <v>49</v>
      </c>
      <c r="D554" s="20" t="s">
        <v>82</v>
      </c>
      <c r="E554" s="24">
        <v>0.20924369334424228</v>
      </c>
      <c r="F554" s="24">
        <v>0.30206842640161946</v>
      </c>
      <c r="G554" s="24">
        <v>0.20416288490257892</v>
      </c>
      <c r="H554" s="24">
        <v>0.21094766663964182</v>
      </c>
      <c r="I554" s="24">
        <v>0.2221601741388417</v>
      </c>
      <c r="J554" s="24">
        <v>0.31150799319918254</v>
      </c>
      <c r="K554" s="24">
        <v>0.18416744197661788</v>
      </c>
      <c r="L554" s="24">
        <v>0.20823000741798939</v>
      </c>
      <c r="M554" s="24">
        <v>0.22502845909782629</v>
      </c>
      <c r="N554" s="24"/>
      <c r="O554" s="24"/>
    </row>
    <row r="555" spans="1:15" x14ac:dyDescent="0.35">
      <c r="A555" s="20" t="str">
        <f>B525&amp;C554&amp;D555</f>
        <v>CONSUMO PER CAPITA (kg ó litros por individuo)Patatas Fritas + Otros Aperitivos SaladosBCN AM</v>
      </c>
      <c r="B555">
        <v>0</v>
      </c>
      <c r="C555" s="20">
        <v>0</v>
      </c>
      <c r="D555" s="20" t="s">
        <v>84</v>
      </c>
      <c r="E555" s="24">
        <v>0.14154231713444729</v>
      </c>
      <c r="F555" s="24">
        <v>0.19292379834319215</v>
      </c>
      <c r="G555" s="24">
        <v>0.13188951996558235</v>
      </c>
      <c r="H555" s="24">
        <v>0.18928776840959533</v>
      </c>
      <c r="I555" s="24">
        <v>0.18634588898321763</v>
      </c>
      <c r="J555" s="24">
        <v>0.3056400033524172</v>
      </c>
      <c r="K555" s="24">
        <v>0.17701644267266681</v>
      </c>
      <c r="L555" s="24">
        <v>0.16048136236580651</v>
      </c>
      <c r="M555" s="24">
        <v>0.12919216475466816</v>
      </c>
      <c r="N555" s="24"/>
      <c r="O555" s="24"/>
    </row>
    <row r="556" spans="1:15" x14ac:dyDescent="0.35">
      <c r="A556" s="20" t="str">
        <f>B525&amp;C554&amp;D556</f>
        <v>CONSUMO PER CAPITA (kg ó litros por individuo)Patatas Fritas + Otros Aperitivos SaladosREST.CAT ARAGON</v>
      </c>
      <c r="B556">
        <v>0</v>
      </c>
      <c r="C556" s="20">
        <v>0</v>
      </c>
      <c r="D556" s="20" t="s">
        <v>85</v>
      </c>
      <c r="E556" s="24">
        <v>0.15031695256091782</v>
      </c>
      <c r="F556" s="24">
        <v>0.23416600713461536</v>
      </c>
      <c r="G556" s="24">
        <v>0.14153722827007031</v>
      </c>
      <c r="H556" s="24">
        <v>0.17181084109772871</v>
      </c>
      <c r="I556" s="24">
        <v>0.14412907186010002</v>
      </c>
      <c r="J556" s="24">
        <v>0.25763186711693342</v>
      </c>
      <c r="K556" s="24">
        <v>0.11652214760421124</v>
      </c>
      <c r="L556" s="24">
        <v>0.18862962764570748</v>
      </c>
      <c r="M556" s="24">
        <v>0.2262635896144094</v>
      </c>
      <c r="N556" s="24"/>
      <c r="O556" s="24"/>
    </row>
    <row r="557" spans="1:15" x14ac:dyDescent="0.35">
      <c r="A557" s="20" t="str">
        <f>B525&amp;C554&amp;D557</f>
        <v>CONSUMO PER CAPITA (kg ó litros por individuo)Patatas Fritas + Otros Aperitivos SaladosLEVANTE</v>
      </c>
      <c r="B557">
        <v>0</v>
      </c>
      <c r="C557" s="20">
        <v>0</v>
      </c>
      <c r="D557" s="20" t="s">
        <v>86</v>
      </c>
      <c r="E557" s="24">
        <v>0.18976171572086972</v>
      </c>
      <c r="F557" s="24">
        <v>0.36758438863528536</v>
      </c>
      <c r="G557" s="24">
        <v>0.25766835521777909</v>
      </c>
      <c r="H557" s="24">
        <v>0.26997808284828256</v>
      </c>
      <c r="I557" s="24">
        <v>0.17710161514177813</v>
      </c>
      <c r="J557" s="24">
        <v>0.29882343931308447</v>
      </c>
      <c r="K557" s="24">
        <v>0.2046859997967056</v>
      </c>
      <c r="L557" s="24">
        <v>0.24443704931403548</v>
      </c>
      <c r="M557" s="24">
        <v>0.23343950110538822</v>
      </c>
      <c r="N557" s="24"/>
      <c r="O557" s="24"/>
    </row>
    <row r="558" spans="1:15" x14ac:dyDescent="0.35">
      <c r="A558" s="20" t="str">
        <f>B525&amp;C554&amp;D558</f>
        <v>CONSUMO PER CAPITA (kg ó litros por individuo)Patatas Fritas + Otros Aperitivos SaladosANDALUCIA</v>
      </c>
      <c r="B558">
        <v>0</v>
      </c>
      <c r="C558" s="20">
        <v>0</v>
      </c>
      <c r="D558" s="20" t="s">
        <v>87</v>
      </c>
      <c r="E558" s="24">
        <v>0.24084838149688251</v>
      </c>
      <c r="F558" s="24">
        <v>0.31260380293727186</v>
      </c>
      <c r="G558" s="24">
        <v>0.25093743786597178</v>
      </c>
      <c r="H558" s="24">
        <v>0.25211189668111439</v>
      </c>
      <c r="I558" s="24">
        <v>0.24003295315744666</v>
      </c>
      <c r="J558" s="24">
        <v>0.34120321297237138</v>
      </c>
      <c r="K558" s="24">
        <v>0.2090893779500301</v>
      </c>
      <c r="L558" s="24">
        <v>0.21254757393739074</v>
      </c>
      <c r="M558" s="24">
        <v>0.19850157091649487</v>
      </c>
      <c r="N558" s="24"/>
      <c r="O558" s="24"/>
    </row>
    <row r="559" spans="1:15" x14ac:dyDescent="0.35">
      <c r="A559" s="20" t="str">
        <f>B525&amp;C554&amp;D559</f>
        <v>CONSUMO PER CAPITA (kg ó litros por individuo)Patatas Fritas + Otros Aperitivos SaladosMDD AM</v>
      </c>
      <c r="B559">
        <v>0</v>
      </c>
      <c r="C559" s="20">
        <v>0</v>
      </c>
      <c r="D559" s="20" t="s">
        <v>88</v>
      </c>
      <c r="E559" s="24">
        <v>0.16694384750614644</v>
      </c>
      <c r="F559" s="24">
        <v>0.28019876661787224</v>
      </c>
      <c r="G559" s="24">
        <v>0.18013028630205796</v>
      </c>
      <c r="H559" s="24">
        <v>0.13773166729828445</v>
      </c>
      <c r="I559" s="24">
        <v>0.22829065440117444</v>
      </c>
      <c r="J559" s="24">
        <v>0.24458493598858527</v>
      </c>
      <c r="K559" s="24">
        <v>0.15110888387199203</v>
      </c>
      <c r="L559" s="24">
        <v>0.15624129713578197</v>
      </c>
      <c r="M559" s="24">
        <v>0.1656308838520823</v>
      </c>
      <c r="N559" s="24"/>
      <c r="O559" s="24"/>
    </row>
    <row r="560" spans="1:15" x14ac:dyDescent="0.35">
      <c r="A560" s="20" t="str">
        <f>B525&amp;C554&amp;D560</f>
        <v>CONSUMO PER CAPITA (kg ó litros por individuo)Patatas Fritas + Otros Aperitivos SaladosRTO CENTRO</v>
      </c>
      <c r="B560">
        <v>0</v>
      </c>
      <c r="C560" s="20">
        <v>0</v>
      </c>
      <c r="D560" s="20" t="s">
        <v>89</v>
      </c>
      <c r="E560" s="24">
        <v>0.36873111846066525</v>
      </c>
      <c r="F560" s="24">
        <v>0.47088488597700667</v>
      </c>
      <c r="G560" s="24">
        <v>0.2888490788497069</v>
      </c>
      <c r="H560" s="24">
        <v>0.30698832155720762</v>
      </c>
      <c r="I560" s="24">
        <v>0.36653983222811032</v>
      </c>
      <c r="J560" s="24">
        <v>0.38569456218884068</v>
      </c>
      <c r="K560" s="24">
        <v>0.22572661294298815</v>
      </c>
      <c r="L560" s="24">
        <v>0.29211783183767787</v>
      </c>
      <c r="M560" s="24">
        <v>0.29122580393269037</v>
      </c>
      <c r="N560" s="24"/>
      <c r="O560" s="24"/>
    </row>
    <row r="561" spans="1:15" x14ac:dyDescent="0.35">
      <c r="A561" s="20" t="str">
        <f>B525&amp;C554&amp;D561</f>
        <v>CONSUMO PER CAPITA (kg ó litros por individuo)Patatas Fritas + Otros Aperitivos SaladosNORTE-CENTRO</v>
      </c>
      <c r="B561">
        <v>0</v>
      </c>
      <c r="C561" s="20">
        <v>0</v>
      </c>
      <c r="D561" s="20" t="s">
        <v>90</v>
      </c>
      <c r="E561" s="24">
        <v>0.26910794324023368</v>
      </c>
      <c r="F561" s="24">
        <v>0.30122230553304596</v>
      </c>
      <c r="G561" s="24">
        <v>0.13579003261531347</v>
      </c>
      <c r="H561" s="24">
        <v>0.19169765053016904</v>
      </c>
      <c r="I561" s="24">
        <v>0.25355427765872757</v>
      </c>
      <c r="J561" s="24">
        <v>0.40512024125887436</v>
      </c>
      <c r="K561" s="24">
        <v>0.19546963145018115</v>
      </c>
      <c r="L561" s="24">
        <v>0.21912460008480947</v>
      </c>
      <c r="M561" s="24">
        <v>0.22557429967730092</v>
      </c>
      <c r="N561" s="24"/>
      <c r="O561" s="24"/>
    </row>
    <row r="562" spans="1:15" x14ac:dyDescent="0.35">
      <c r="A562" s="20" t="str">
        <f>B525&amp;C554&amp;D562</f>
        <v>CONSUMO PER CAPITA (kg ó litros por individuo)Patatas Fritas + Otros Aperitivos SaladosNOROESTE</v>
      </c>
      <c r="B562">
        <v>0</v>
      </c>
      <c r="C562" s="20">
        <v>0</v>
      </c>
      <c r="D562" s="20" t="s">
        <v>91</v>
      </c>
      <c r="E562" s="24">
        <v>0.16291734121433327</v>
      </c>
      <c r="F562" s="24">
        <v>0.23691964118312725</v>
      </c>
      <c r="G562" s="24">
        <v>0.19137227307656365</v>
      </c>
      <c r="H562" s="24">
        <v>0.12612381020395577</v>
      </c>
      <c r="I562" s="24">
        <v>0.21632477893951754</v>
      </c>
      <c r="J562" s="24">
        <v>0.27659182865228177</v>
      </c>
      <c r="K562" s="24">
        <v>0.19255044389687359</v>
      </c>
      <c r="L562" s="24">
        <v>0.1917781582745039</v>
      </c>
      <c r="M562" s="24">
        <v>0.38650327591487532</v>
      </c>
      <c r="N562" s="24"/>
      <c r="O562" s="24"/>
    </row>
    <row r="563" spans="1:15" x14ac:dyDescent="0.35">
      <c r="A563" s="20" t="str">
        <f>B525&amp;C554&amp;D563</f>
        <v>CONSUMO PER CAPITA (kg ó litros por individuo)Patatas Fritas + Otros Aperitivos Salados&lt;2MIL</v>
      </c>
      <c r="B563">
        <v>0</v>
      </c>
      <c r="C563" s="20">
        <v>0</v>
      </c>
      <c r="D563" s="20" t="s">
        <v>92</v>
      </c>
      <c r="E563" s="24">
        <v>0.39579739920624241</v>
      </c>
      <c r="F563" s="24">
        <v>0.41093735600443676</v>
      </c>
      <c r="G563" s="24">
        <v>0.22470762845788184</v>
      </c>
      <c r="H563" s="24">
        <v>0.26865576370780403</v>
      </c>
      <c r="I563" s="24">
        <v>0.36168644341846684</v>
      </c>
      <c r="J563" s="24">
        <v>0.34763814276722138</v>
      </c>
      <c r="K563" s="24">
        <v>0.1983046872390867</v>
      </c>
      <c r="L563" s="24">
        <v>0.18766809447620836</v>
      </c>
      <c r="M563" s="24">
        <v>0.1834151466500612</v>
      </c>
      <c r="N563" s="24"/>
      <c r="O563" s="24"/>
    </row>
    <row r="564" spans="1:15" x14ac:dyDescent="0.35">
      <c r="A564" s="20" t="str">
        <f>B525&amp;C554&amp;D564</f>
        <v>CONSUMO PER CAPITA (kg ó litros por individuo)Patatas Fritas + Otros Aperitivos Salados2-5MIL</v>
      </c>
      <c r="B564">
        <v>0</v>
      </c>
      <c r="C564" s="20">
        <v>0</v>
      </c>
      <c r="D564" s="20" t="s">
        <v>93</v>
      </c>
      <c r="E564" s="24">
        <v>0.17446664877841772</v>
      </c>
      <c r="F564" s="24">
        <v>0.23558086855190605</v>
      </c>
      <c r="G564" s="24">
        <v>0.1553387026353128</v>
      </c>
      <c r="H564" s="24">
        <v>0.18378632453165958</v>
      </c>
      <c r="I564" s="24">
        <v>0.17651413416728864</v>
      </c>
      <c r="J564" s="24">
        <v>0.31663497079741759</v>
      </c>
      <c r="K564" s="24">
        <v>0.2199961202595726</v>
      </c>
      <c r="L564" s="24">
        <v>0.23154272900024428</v>
      </c>
      <c r="M564" s="24">
        <v>0.15371357760220292</v>
      </c>
      <c r="N564" s="24"/>
      <c r="O564" s="24"/>
    </row>
    <row r="565" spans="1:15" x14ac:dyDescent="0.35">
      <c r="A565" s="20" t="str">
        <f>B525&amp;C554&amp;D565</f>
        <v>CONSUMO PER CAPITA (kg ó litros por individuo)Patatas Fritas + Otros Aperitivos Salados5-10MIL</v>
      </c>
      <c r="B565">
        <v>0</v>
      </c>
      <c r="C565" s="20">
        <v>0</v>
      </c>
      <c r="D565" s="20" t="s">
        <v>94</v>
      </c>
      <c r="E565" s="24">
        <v>0.1258667643440039</v>
      </c>
      <c r="F565" s="24">
        <v>0.19192914101837111</v>
      </c>
      <c r="G565" s="24">
        <v>0.1540228427321205</v>
      </c>
      <c r="H565" s="24">
        <v>0.18061979098832712</v>
      </c>
      <c r="I565" s="24">
        <v>0.22715778617736587</v>
      </c>
      <c r="J565" s="24">
        <v>0.27343394943302246</v>
      </c>
      <c r="K565" s="24">
        <v>0.1418285868396455</v>
      </c>
      <c r="L565" s="24">
        <v>0.15140984221754064</v>
      </c>
      <c r="M565" s="24">
        <v>0.24689039879428418</v>
      </c>
      <c r="N565" s="24"/>
      <c r="O565" s="24"/>
    </row>
    <row r="566" spans="1:15" x14ac:dyDescent="0.35">
      <c r="A566" s="20" t="str">
        <f>B525&amp;C554&amp;D566</f>
        <v>CONSUMO PER CAPITA (kg ó litros por individuo)Patatas Fritas + Otros Aperitivos Salados10-30MIL</v>
      </c>
      <c r="B566">
        <v>0</v>
      </c>
      <c r="C566" s="20">
        <v>0</v>
      </c>
      <c r="D566" s="20" t="s">
        <v>95</v>
      </c>
      <c r="E566" s="24">
        <v>0.23278361489464111</v>
      </c>
      <c r="F566" s="24">
        <v>0.32126298726315405</v>
      </c>
      <c r="G566" s="24">
        <v>0.24136746931603142</v>
      </c>
      <c r="H566" s="24">
        <v>0.26866003216635403</v>
      </c>
      <c r="I566" s="24">
        <v>0.24544950628383019</v>
      </c>
      <c r="J566" s="24">
        <v>0.36597679068887645</v>
      </c>
      <c r="K566" s="24">
        <v>0.20284853116167406</v>
      </c>
      <c r="L566" s="24">
        <v>0.31424181146693114</v>
      </c>
      <c r="M566" s="24">
        <v>0.381074683867549</v>
      </c>
      <c r="N566" s="24"/>
      <c r="O566" s="24"/>
    </row>
    <row r="567" spans="1:15" x14ac:dyDescent="0.35">
      <c r="A567" s="20" t="str">
        <f>B525&amp;C554&amp;D567</f>
        <v>CONSUMO PER CAPITA (kg ó litros por individuo)Patatas Fritas + Otros Aperitivos Salados30-100MIL</v>
      </c>
      <c r="B567">
        <v>0</v>
      </c>
      <c r="C567" s="20">
        <v>0</v>
      </c>
      <c r="D567" s="20" t="s">
        <v>96</v>
      </c>
      <c r="E567" s="24">
        <v>0.22371770505615973</v>
      </c>
      <c r="F567" s="24">
        <v>0.3809076292893161</v>
      </c>
      <c r="G567" s="24">
        <v>0.23683539625190214</v>
      </c>
      <c r="H567" s="24">
        <v>0.23353018724756192</v>
      </c>
      <c r="I567" s="24">
        <v>0.20701182890788664</v>
      </c>
      <c r="J567" s="24">
        <v>0.30309972057989787</v>
      </c>
      <c r="K567" s="24">
        <v>0.21495235564987686</v>
      </c>
      <c r="L567" s="24">
        <v>0.23568938926990399</v>
      </c>
      <c r="M567" s="24">
        <v>0.20908631416353507</v>
      </c>
      <c r="N567" s="24"/>
      <c r="O567" s="24"/>
    </row>
    <row r="568" spans="1:15" x14ac:dyDescent="0.35">
      <c r="A568" s="20" t="str">
        <f>B525&amp;C554&amp;D568</f>
        <v>CONSUMO PER CAPITA (kg ó litros por individuo)Patatas Fritas + Otros Aperitivos Salados100-200MIL</v>
      </c>
      <c r="B568">
        <v>0</v>
      </c>
      <c r="C568" s="20">
        <v>0</v>
      </c>
      <c r="D568" s="20" t="s">
        <v>97</v>
      </c>
      <c r="E568" s="24">
        <v>0.19170739248168545</v>
      </c>
      <c r="F568" s="24">
        <v>0.28292513453311918</v>
      </c>
      <c r="G568" s="24">
        <v>0.23487292243427677</v>
      </c>
      <c r="H568" s="24">
        <v>0.15559975306771837</v>
      </c>
      <c r="I568" s="24">
        <v>0.17035121301297868</v>
      </c>
      <c r="J568" s="24">
        <v>0.27653988118022615</v>
      </c>
      <c r="K568" s="24">
        <v>0.13744762883644782</v>
      </c>
      <c r="L568" s="24">
        <v>0.13655391276178816</v>
      </c>
      <c r="M568" s="24">
        <v>0.12144297464762691</v>
      </c>
      <c r="N568" s="24"/>
      <c r="O568" s="24"/>
    </row>
    <row r="569" spans="1:15" x14ac:dyDescent="0.35">
      <c r="A569" s="20" t="str">
        <f>B525&amp;C554&amp;D569</f>
        <v>CONSUMO PER CAPITA (kg ó litros por individuo)Patatas Fritas + Otros Aperitivos Salados200-500MIL</v>
      </c>
      <c r="B569">
        <v>0</v>
      </c>
      <c r="C569" s="20">
        <v>0</v>
      </c>
      <c r="D569" s="20" t="s">
        <v>98</v>
      </c>
      <c r="E569" s="24">
        <v>0.1685828444490583</v>
      </c>
      <c r="F569" s="24">
        <v>0.26155732530857928</v>
      </c>
      <c r="G569" s="24">
        <v>0.14877298702485853</v>
      </c>
      <c r="H569" s="24">
        <v>0.19126154323514341</v>
      </c>
      <c r="I569" s="24">
        <v>0.22750480546050131</v>
      </c>
      <c r="J569" s="24">
        <v>0.33776201045373538</v>
      </c>
      <c r="K569" s="24">
        <v>0.20412465361088744</v>
      </c>
      <c r="L569" s="24">
        <v>0.16291973197334386</v>
      </c>
      <c r="M569" s="24">
        <v>0.21862805963012633</v>
      </c>
      <c r="N569" s="24"/>
      <c r="O569" s="24"/>
    </row>
    <row r="570" spans="1:15" x14ac:dyDescent="0.35">
      <c r="A570" s="20" t="str">
        <f>B525&amp;C554&amp;D570</f>
        <v>CONSUMO PER CAPITA (kg ó litros por individuo)Patatas Fritas + Otros Aperitivos Salados&gt;500MIL</v>
      </c>
      <c r="B570">
        <v>0</v>
      </c>
      <c r="C570" s="20">
        <v>0</v>
      </c>
      <c r="D570" s="20" t="s">
        <v>99</v>
      </c>
      <c r="E570" s="24">
        <v>0.19823344482063399</v>
      </c>
      <c r="F570" s="24">
        <v>0.27135888564687094</v>
      </c>
      <c r="G570" s="24">
        <v>0.18471853963793891</v>
      </c>
      <c r="H570" s="24">
        <v>0.17590078745894286</v>
      </c>
      <c r="I570" s="24">
        <v>0.20885450804162786</v>
      </c>
      <c r="J570" s="24">
        <v>0.26851738179833035</v>
      </c>
      <c r="K570" s="24">
        <v>0.14281555149127381</v>
      </c>
      <c r="L570" s="24">
        <v>0.16451107087115877</v>
      </c>
      <c r="M570" s="24">
        <v>0.17668654138828241</v>
      </c>
      <c r="N570" s="24"/>
      <c r="O570" s="24"/>
    </row>
    <row r="571" spans="1:15" x14ac:dyDescent="0.35">
      <c r="A571" s="20" t="str">
        <f>B525&amp;C554&amp;D571</f>
        <v>CONSUMO PER CAPITA (kg ó litros por individuo)Patatas Fritas + Otros Aperitivos SaladosDE 15 A 19 AÑOS</v>
      </c>
      <c r="B571">
        <v>0</v>
      </c>
      <c r="C571" s="20">
        <v>0</v>
      </c>
      <c r="D571" s="20" t="s">
        <v>100</v>
      </c>
      <c r="E571" s="24">
        <v>0.23461208014685433</v>
      </c>
      <c r="F571" s="24">
        <v>0.40849860272662308</v>
      </c>
      <c r="G571" s="24">
        <v>0.30670372039334853</v>
      </c>
      <c r="H571" s="24">
        <v>0.16026030593935836</v>
      </c>
      <c r="I571" s="24">
        <v>0.17980863489496524</v>
      </c>
      <c r="J571" s="24">
        <v>0.34297379849481152</v>
      </c>
      <c r="K571" s="24">
        <v>0.16000787693249455</v>
      </c>
      <c r="L571" s="24">
        <v>0.33242842489266727</v>
      </c>
      <c r="M571" s="24">
        <v>0.211830888077707</v>
      </c>
      <c r="N571" s="24"/>
      <c r="O571" s="24"/>
    </row>
    <row r="572" spans="1:15" x14ac:dyDescent="0.35">
      <c r="A572" s="20" t="str">
        <f>B525&amp;C554&amp;D572</f>
        <v>CONSUMO PER CAPITA (kg ó litros por individuo)Patatas Fritas + Otros Aperitivos SaladosDE 20 A 24 AÑOS</v>
      </c>
      <c r="B572">
        <v>0</v>
      </c>
      <c r="C572" s="20">
        <v>0</v>
      </c>
      <c r="D572" s="20" t="s">
        <v>101</v>
      </c>
      <c r="E572" s="24">
        <v>0.23911423118621336</v>
      </c>
      <c r="F572" s="24">
        <v>0.38125386014073104</v>
      </c>
      <c r="G572" s="24">
        <v>0.22554462955333418</v>
      </c>
      <c r="H572" s="24">
        <v>0.24029052140556453</v>
      </c>
      <c r="I572" s="24">
        <v>0.15011311227056404</v>
      </c>
      <c r="J572" s="24">
        <v>0.1536047890082525</v>
      </c>
      <c r="K572" s="24">
        <v>0.1329158724263276</v>
      </c>
      <c r="L572" s="24">
        <v>0.13888234725898171</v>
      </c>
      <c r="M572" s="24">
        <v>0.11492162403061816</v>
      </c>
      <c r="N572" s="24"/>
      <c r="O572" s="24"/>
    </row>
    <row r="573" spans="1:15" x14ac:dyDescent="0.35">
      <c r="A573" s="20" t="str">
        <f>B525&amp;C554&amp;D573</f>
        <v>CONSUMO PER CAPITA (kg ó litros por individuo)Patatas Fritas + Otros Aperitivos SaladosDE 25 A 34 AÑOS</v>
      </c>
      <c r="B573">
        <v>0</v>
      </c>
      <c r="C573" s="20">
        <v>0</v>
      </c>
      <c r="D573" s="20" t="s">
        <v>102</v>
      </c>
      <c r="E573" s="24">
        <v>0.19458560005330355</v>
      </c>
      <c r="F573" s="24">
        <v>0.18767979596099704</v>
      </c>
      <c r="G573" s="24">
        <v>0.15393809957671328</v>
      </c>
      <c r="H573" s="24">
        <v>0.12126499276277632</v>
      </c>
      <c r="I573" s="24">
        <v>0.16403817192352341</v>
      </c>
      <c r="J573" s="24">
        <v>0.19191039533283505</v>
      </c>
      <c r="K573" s="24">
        <v>0.13433003860865583</v>
      </c>
      <c r="L573" s="24">
        <v>0.12135601367246243</v>
      </c>
      <c r="M573" s="24">
        <v>0.18842107207194075</v>
      </c>
      <c r="N573" s="24"/>
      <c r="O573" s="24"/>
    </row>
    <row r="574" spans="1:15" x14ac:dyDescent="0.35">
      <c r="A574" s="20" t="str">
        <f>B525&amp;C554&amp;D574</f>
        <v>CONSUMO PER CAPITA (kg ó litros por individuo)Patatas Fritas + Otros Aperitivos SaladosDE 35 A 49 AÑOS</v>
      </c>
      <c r="B574">
        <v>0</v>
      </c>
      <c r="C574" s="20">
        <v>0</v>
      </c>
      <c r="D574" s="20" t="s">
        <v>103</v>
      </c>
      <c r="E574" s="24">
        <v>0.1909282688891287</v>
      </c>
      <c r="F574" s="24">
        <v>0.29440421721623211</v>
      </c>
      <c r="G574" s="24">
        <v>0.1848359617288064</v>
      </c>
      <c r="H574" s="24">
        <v>0.20513496245752685</v>
      </c>
      <c r="I574" s="24">
        <v>0.24210186345712145</v>
      </c>
      <c r="J574" s="24">
        <v>0.32420120414220355</v>
      </c>
      <c r="K574" s="24">
        <v>0.22559307728037589</v>
      </c>
      <c r="L574" s="24">
        <v>0.19286540516997291</v>
      </c>
      <c r="M574" s="24">
        <v>0.19183263310126009</v>
      </c>
      <c r="N574" s="24"/>
      <c r="O574" s="24"/>
    </row>
    <row r="575" spans="1:15" x14ac:dyDescent="0.35">
      <c r="A575" s="20" t="str">
        <f>B525&amp;C554&amp;D575</f>
        <v>CONSUMO PER CAPITA (kg ó litros por individuo)Patatas Fritas + Otros Aperitivos SaladosDE 50 A 59 AÑOS</v>
      </c>
      <c r="B575">
        <v>0</v>
      </c>
      <c r="C575" s="20">
        <v>0</v>
      </c>
      <c r="D575" s="20" t="s">
        <v>104</v>
      </c>
      <c r="E575" s="24">
        <v>0.19156891970469214</v>
      </c>
      <c r="F575" s="24">
        <v>0.35270360146054092</v>
      </c>
      <c r="G575" s="24">
        <v>0.26783730745457224</v>
      </c>
      <c r="H575" s="24">
        <v>0.23467004950173723</v>
      </c>
      <c r="I575" s="24">
        <v>0.24050206518776537</v>
      </c>
      <c r="J575" s="24">
        <v>0.36521832113337926</v>
      </c>
      <c r="K575" s="24">
        <v>0.1767919495384829</v>
      </c>
      <c r="L575" s="24">
        <v>0.22988050495907483</v>
      </c>
      <c r="M575" s="24">
        <v>0.28484309365813104</v>
      </c>
      <c r="N575" s="24"/>
      <c r="O575" s="24"/>
    </row>
    <row r="576" spans="1:15" x14ac:dyDescent="0.35">
      <c r="A576" s="20" t="str">
        <f>B525&amp;C554&amp;D576</f>
        <v>CONSUMO PER CAPITA (kg ó litros por individuo)Patatas Fritas + Otros Aperitivos SaladosDE 60 A 75 AÑOS</v>
      </c>
      <c r="B576">
        <v>0</v>
      </c>
      <c r="C576" s="20">
        <v>0</v>
      </c>
      <c r="D576" s="20" t="s">
        <v>105</v>
      </c>
      <c r="E576" s="24">
        <v>0.24233289924642054</v>
      </c>
      <c r="F576" s="24">
        <v>0.28669532395491543</v>
      </c>
      <c r="G576" s="24">
        <v>0.17009118949764546</v>
      </c>
      <c r="H576" s="24">
        <v>0.26008228940972739</v>
      </c>
      <c r="I576" s="24">
        <v>0.24970333179604901</v>
      </c>
      <c r="J576" s="24">
        <v>0.35856833783382469</v>
      </c>
      <c r="K576" s="24">
        <v>0.18961549812760817</v>
      </c>
      <c r="L576" s="24">
        <v>0.24602649128982904</v>
      </c>
      <c r="M576" s="24">
        <v>0.27401343220797519</v>
      </c>
      <c r="N576" s="24"/>
      <c r="O576" s="24"/>
    </row>
    <row r="577" spans="1:15" x14ac:dyDescent="0.35">
      <c r="A577" s="20" t="str">
        <f>B525&amp;C554&amp;D577</f>
        <v>CONSUMO PER CAPITA (kg ó litros por individuo)Patatas Fritas + Otros Aperitivos SaladosALTA Y MEDIA ALTA</v>
      </c>
      <c r="B577">
        <v>0</v>
      </c>
      <c r="C577" s="20">
        <v>0</v>
      </c>
      <c r="D577" s="20" t="s">
        <v>106</v>
      </c>
      <c r="E577" s="24">
        <v>0.13894285555210992</v>
      </c>
      <c r="F577" s="24">
        <v>0.23831825524198214</v>
      </c>
      <c r="G577" s="24">
        <v>0.13932922921923388</v>
      </c>
      <c r="H577" s="24">
        <v>0.16694732763746034</v>
      </c>
      <c r="I577" s="24">
        <v>0.15540621079408259</v>
      </c>
      <c r="J577" s="24">
        <v>0.27031554350792325</v>
      </c>
      <c r="K577" s="24">
        <v>0.14194491033068746</v>
      </c>
      <c r="L577" s="24">
        <v>0.15995035166692895</v>
      </c>
      <c r="M577" s="24">
        <v>0.19541206952519935</v>
      </c>
      <c r="N577" s="24"/>
      <c r="O577" s="24"/>
    </row>
    <row r="578" spans="1:15" x14ac:dyDescent="0.35">
      <c r="A578" s="20" t="str">
        <f>B525&amp;C554&amp;D578</f>
        <v>CONSUMO PER CAPITA (kg ó litros por individuo)Patatas Fritas + Otros Aperitivos SaladosMEDIA</v>
      </c>
      <c r="B578">
        <v>0</v>
      </c>
      <c r="C578" s="20">
        <v>0</v>
      </c>
      <c r="D578" s="20" t="s">
        <v>107</v>
      </c>
      <c r="E578" s="24">
        <v>0.2131399038294024</v>
      </c>
      <c r="F578" s="24">
        <v>0.32586906108426522</v>
      </c>
      <c r="G578" s="24">
        <v>0.22469254873303832</v>
      </c>
      <c r="H578" s="24">
        <v>0.24679401523681396</v>
      </c>
      <c r="I578" s="24">
        <v>0.25534656846701981</v>
      </c>
      <c r="J578" s="24">
        <v>0.3590054657468193</v>
      </c>
      <c r="K578" s="24">
        <v>0.2310206409658033</v>
      </c>
      <c r="L578" s="24">
        <v>0.21921003415665399</v>
      </c>
      <c r="M578" s="24">
        <v>0.20525184509789846</v>
      </c>
      <c r="N578" s="24"/>
      <c r="O578" s="24"/>
    </row>
    <row r="579" spans="1:15" x14ac:dyDescent="0.35">
      <c r="A579" s="20" t="str">
        <f>B525&amp;C554&amp;D579</f>
        <v>CONSUMO PER CAPITA (kg ó litros por individuo)Patatas Fritas + Otros Aperitivos SaladosMEDIA BAJA</v>
      </c>
      <c r="B579">
        <v>0</v>
      </c>
      <c r="C579" s="20">
        <v>0</v>
      </c>
      <c r="D579" s="20" t="s">
        <v>108</v>
      </c>
      <c r="E579" s="24">
        <v>0.20930645980257967</v>
      </c>
      <c r="F579" s="24">
        <v>0.29529782485457395</v>
      </c>
      <c r="G579" s="24">
        <v>0.18443518776352336</v>
      </c>
      <c r="H579" s="24">
        <v>0.21496588838636557</v>
      </c>
      <c r="I579" s="24">
        <v>0.23729456072481048</v>
      </c>
      <c r="J579" s="24">
        <v>0.26781187530130818</v>
      </c>
      <c r="K579" s="24">
        <v>0.14483383622927512</v>
      </c>
      <c r="L579" s="24">
        <v>0.22224016330324989</v>
      </c>
      <c r="M579" s="24">
        <v>0.25151771656036331</v>
      </c>
      <c r="N579" s="24"/>
      <c r="O579" s="24"/>
    </row>
    <row r="580" spans="1:15" x14ac:dyDescent="0.35">
      <c r="A580" s="20" t="str">
        <f>B525&amp;C554&amp;D580</f>
        <v>CONSUMO PER CAPITA (kg ó litros por individuo)Patatas Fritas + Otros Aperitivos SaladosBAJA</v>
      </c>
      <c r="B580">
        <v>0</v>
      </c>
      <c r="C580" s="20">
        <v>0</v>
      </c>
      <c r="D580" s="20" t="s">
        <v>109</v>
      </c>
      <c r="E580" s="24">
        <v>0.28071705249645351</v>
      </c>
      <c r="F580" s="24">
        <v>0.34131723570178329</v>
      </c>
      <c r="G580" s="24">
        <v>0.26783018449357626</v>
      </c>
      <c r="H580" s="24">
        <v>0.19302314280159621</v>
      </c>
      <c r="I580" s="24">
        <v>0.21886185445706738</v>
      </c>
      <c r="J580" s="24">
        <v>0.33542983441378005</v>
      </c>
      <c r="K580" s="24">
        <v>0.20450245354027402</v>
      </c>
      <c r="L580" s="24">
        <v>0.22401087853409726</v>
      </c>
      <c r="M580" s="24">
        <v>0.25596842363644989</v>
      </c>
      <c r="N580" s="24"/>
      <c r="O580" s="24"/>
    </row>
    <row r="581" spans="1:15" x14ac:dyDescent="0.35">
      <c r="A581" s="20" t="str">
        <f>B525&amp;C554&amp;D581</f>
        <v>CONSUMO PER CAPITA (kg ó litros por individuo)Patatas Fritas + Otros Aperitivos SaladosHOMBRE</v>
      </c>
      <c r="B581">
        <v>0</v>
      </c>
      <c r="C581" s="20">
        <v>0</v>
      </c>
      <c r="D581" s="20" t="s">
        <v>110</v>
      </c>
      <c r="E581" s="24">
        <v>0.14821938139054999</v>
      </c>
      <c r="F581" s="24">
        <v>0.22826725856838664</v>
      </c>
      <c r="G581" s="24">
        <v>0.15835210624227281</v>
      </c>
      <c r="H581" s="24">
        <v>0.16490535591281755</v>
      </c>
      <c r="I581" s="24">
        <v>0.17405820976888051</v>
      </c>
      <c r="J581" s="24">
        <v>0.23884051600030695</v>
      </c>
      <c r="K581" s="24">
        <v>0.14685103639234562</v>
      </c>
      <c r="L581" s="24">
        <v>0.18611042087026747</v>
      </c>
      <c r="M581" s="24">
        <v>0.22448170106114898</v>
      </c>
      <c r="N581" s="24"/>
      <c r="O581" s="24"/>
    </row>
    <row r="582" spans="1:15" x14ac:dyDescent="0.35">
      <c r="A582" s="20" t="str">
        <f>B525&amp;C554&amp;D582</f>
        <v>CONSUMO PER CAPITA (kg ó litros por individuo)Patatas Fritas + Otros Aperitivos SaladosMUJER</v>
      </c>
      <c r="B582">
        <v>0</v>
      </c>
      <c r="C582" s="20">
        <v>0</v>
      </c>
      <c r="D582" s="20" t="s">
        <v>111</v>
      </c>
      <c r="E582" s="24">
        <v>0.26934694964669542</v>
      </c>
      <c r="F582" s="24">
        <v>0.37475658263694039</v>
      </c>
      <c r="G582" s="24">
        <v>0.24928363060570582</v>
      </c>
      <c r="H582" s="24">
        <v>0.25633211504731906</v>
      </c>
      <c r="I582" s="24">
        <v>0.26957417096592828</v>
      </c>
      <c r="J582" s="24">
        <v>0.38313728831781896</v>
      </c>
      <c r="K582" s="24">
        <v>0.22095082049886242</v>
      </c>
      <c r="L582" s="24">
        <v>0.22999857302473287</v>
      </c>
      <c r="M582" s="24">
        <v>0.22556641199531288</v>
      </c>
      <c r="N582" s="24"/>
      <c r="O582" s="24"/>
    </row>
    <row r="583" spans="1:15" x14ac:dyDescent="0.35">
      <c r="A583" s="20" t="str">
        <f>B525&amp;C583&amp;D583</f>
        <v>CONSUMO PER CAPITA (kg ó litros por individuo)Patatas FritasT.ESPAÑA</v>
      </c>
      <c r="B583">
        <v>0</v>
      </c>
      <c r="C583" s="20" t="s">
        <v>53</v>
      </c>
      <c r="D583" s="20" t="s">
        <v>82</v>
      </c>
      <c r="E583" s="24">
        <v>0.12947019629478512</v>
      </c>
      <c r="F583" s="24">
        <v>0.1965441886554507</v>
      </c>
      <c r="G583" s="24">
        <v>0.11892227614238937</v>
      </c>
      <c r="H583" s="24">
        <v>0.1197527974928896</v>
      </c>
      <c r="I583" s="24">
        <v>0.12253264397237351</v>
      </c>
      <c r="J583" s="24">
        <v>0.18155722273143604</v>
      </c>
      <c r="K583" s="24">
        <v>0.1150957041964327</v>
      </c>
      <c r="L583" s="24">
        <v>0.11542316223743858</v>
      </c>
      <c r="M583" s="24">
        <v>0.13074314561162656</v>
      </c>
      <c r="N583" s="24"/>
      <c r="O583" s="24"/>
    </row>
    <row r="584" spans="1:15" x14ac:dyDescent="0.35">
      <c r="A584" s="20" t="str">
        <f>B525&amp;C583&amp;D584</f>
        <v>CONSUMO PER CAPITA (kg ó litros por individuo)Patatas FritasBCN AM</v>
      </c>
      <c r="B584">
        <v>0</v>
      </c>
      <c r="C584" s="20">
        <v>0</v>
      </c>
      <c r="D584" s="20" t="s">
        <v>84</v>
      </c>
      <c r="E584" s="24">
        <v>8.8406551571366329E-2</v>
      </c>
      <c r="F584" s="24">
        <v>0.13041611543192785</v>
      </c>
      <c r="G584" s="24">
        <v>8.0346947601003305E-2</v>
      </c>
      <c r="H584" s="24">
        <v>0.14722845618212288</v>
      </c>
      <c r="I584" s="24">
        <v>0.13801856529068385</v>
      </c>
      <c r="J584" s="24">
        <v>0.20724914002091147</v>
      </c>
      <c r="K584" s="24">
        <v>0.13338772282275518</v>
      </c>
      <c r="L584" s="24">
        <v>9.7862834328849763E-2</v>
      </c>
      <c r="M584" s="24">
        <v>8.0760273193542967E-2</v>
      </c>
      <c r="N584" s="24"/>
      <c r="O584" s="24"/>
    </row>
    <row r="585" spans="1:15" x14ac:dyDescent="0.35">
      <c r="A585" s="20" t="str">
        <f>B525&amp;C583&amp;D585</f>
        <v>CONSUMO PER CAPITA (kg ó litros por individuo)Patatas FritasREST.CAT ARAGON</v>
      </c>
      <c r="B585">
        <v>0</v>
      </c>
      <c r="C585" s="20">
        <v>0</v>
      </c>
      <c r="D585" s="20" t="s">
        <v>85</v>
      </c>
      <c r="E585" s="24">
        <v>0.10918727941979069</v>
      </c>
      <c r="F585" s="24">
        <v>0.19545189524718254</v>
      </c>
      <c r="G585" s="24">
        <v>9.6493834070467022E-2</v>
      </c>
      <c r="H585" s="24">
        <v>0.11250812379061705</v>
      </c>
      <c r="I585" s="24">
        <v>0.10460962749691398</v>
      </c>
      <c r="J585" s="24">
        <v>0.17830788121859278</v>
      </c>
      <c r="K585" s="24">
        <v>7.5535587305967503E-2</v>
      </c>
      <c r="L585" s="24">
        <v>0.11653986089030927</v>
      </c>
      <c r="M585" s="24">
        <v>0.1580389769873396</v>
      </c>
      <c r="N585" s="24"/>
      <c r="O585" s="24"/>
    </row>
    <row r="586" spans="1:15" x14ac:dyDescent="0.35">
      <c r="A586" s="20" t="str">
        <f>B525&amp;C583&amp;D586</f>
        <v>CONSUMO PER CAPITA (kg ó litros por individuo)Patatas FritasLEVANTE</v>
      </c>
      <c r="B586">
        <v>0</v>
      </c>
      <c r="C586" s="20">
        <v>0</v>
      </c>
      <c r="D586" s="20" t="s">
        <v>86</v>
      </c>
      <c r="E586" s="24">
        <v>0.11582003379809473</v>
      </c>
      <c r="F586" s="24">
        <v>0.22885861514040198</v>
      </c>
      <c r="G586" s="24">
        <v>0.16496971756991036</v>
      </c>
      <c r="H586" s="24">
        <v>0.13875473992369144</v>
      </c>
      <c r="I586" s="24">
        <v>0.10537668517417161</v>
      </c>
      <c r="J586" s="24">
        <v>0.16810143598283273</v>
      </c>
      <c r="K586" s="24">
        <v>0.13011408439331865</v>
      </c>
      <c r="L586" s="24">
        <v>0.15586401338633973</v>
      </c>
      <c r="M586" s="24">
        <v>0.13813790347460814</v>
      </c>
      <c r="N586" s="24"/>
      <c r="O586" s="24"/>
    </row>
    <row r="587" spans="1:15" x14ac:dyDescent="0.35">
      <c r="A587" s="20" t="str">
        <f>B525&amp;C583&amp;D587</f>
        <v>CONSUMO PER CAPITA (kg ó litros por individuo)Patatas FritasANDALUCIA</v>
      </c>
      <c r="B587">
        <v>0</v>
      </c>
      <c r="C587" s="20">
        <v>0</v>
      </c>
      <c r="D587" s="20" t="s">
        <v>87</v>
      </c>
      <c r="E587" s="24">
        <v>0.17373083950882712</v>
      </c>
      <c r="F587" s="24">
        <v>0.20739946232162107</v>
      </c>
      <c r="G587" s="24">
        <v>0.15951869616529174</v>
      </c>
      <c r="H587" s="24">
        <v>0.15713507215356973</v>
      </c>
      <c r="I587" s="24">
        <v>0.13682539788333137</v>
      </c>
      <c r="J587" s="24">
        <v>0.2154413514139257</v>
      </c>
      <c r="K587" s="24">
        <v>0.13975273494951909</v>
      </c>
      <c r="L587" s="24">
        <v>0.11852479308377391</v>
      </c>
      <c r="M587" s="24">
        <v>0.12729055560340571</v>
      </c>
      <c r="N587" s="24"/>
      <c r="O587" s="24"/>
    </row>
    <row r="588" spans="1:15" x14ac:dyDescent="0.35">
      <c r="A588" s="20" t="str">
        <f>B525&amp;C583&amp;D588</f>
        <v>CONSUMO PER CAPITA (kg ó litros por individuo)Patatas FritasMDD AM</v>
      </c>
      <c r="B588">
        <v>0</v>
      </c>
      <c r="C588" s="20">
        <v>0</v>
      </c>
      <c r="D588" s="20" t="s">
        <v>88</v>
      </c>
      <c r="E588" s="24">
        <v>8.8979031404394657E-2</v>
      </c>
      <c r="F588" s="24">
        <v>0.18320817243027901</v>
      </c>
      <c r="G588" s="24">
        <v>0.10858389883074537</v>
      </c>
      <c r="H588" s="24">
        <v>8.2367902966207107E-2</v>
      </c>
      <c r="I588" s="24">
        <v>0.12511537968476238</v>
      </c>
      <c r="J588" s="24">
        <v>0.12561525734804563</v>
      </c>
      <c r="K588" s="24">
        <v>8.4293329818712848E-2</v>
      </c>
      <c r="L588" s="24">
        <v>7.2078252377027738E-2</v>
      </c>
      <c r="M588" s="24">
        <v>9.3880934953394127E-2</v>
      </c>
      <c r="N588" s="24"/>
      <c r="O588" s="24"/>
    </row>
    <row r="589" spans="1:15" x14ac:dyDescent="0.35">
      <c r="A589" s="20" t="str">
        <f>B525&amp;C583&amp;D589</f>
        <v>CONSUMO PER CAPITA (kg ó litros por individuo)Patatas FritasRTO CENTRO</v>
      </c>
      <c r="B589">
        <v>0</v>
      </c>
      <c r="C589" s="20">
        <v>0</v>
      </c>
      <c r="D589" s="20" t="s">
        <v>89</v>
      </c>
      <c r="E589" s="24">
        <v>0.21473576463897928</v>
      </c>
      <c r="F589" s="24">
        <v>0.26426046496630434</v>
      </c>
      <c r="G589" s="24">
        <v>0.10320971539090266</v>
      </c>
      <c r="H589" s="24">
        <v>0.12599503354916108</v>
      </c>
      <c r="I589" s="24">
        <v>0.12898907691727157</v>
      </c>
      <c r="J589" s="24">
        <v>0.17271392627008966</v>
      </c>
      <c r="K589" s="24">
        <v>0.11217901602814197</v>
      </c>
      <c r="L589" s="24">
        <v>0.12791900464565492</v>
      </c>
      <c r="M589" s="24">
        <v>0.15507485304104696</v>
      </c>
      <c r="N589" s="24"/>
      <c r="O589" s="24"/>
    </row>
    <row r="590" spans="1:15" x14ac:dyDescent="0.35">
      <c r="A590" s="20" t="str">
        <f>B525&amp;C583&amp;D590</f>
        <v>CONSUMO PER CAPITA (kg ó litros por individuo)Patatas FritasNORTE-CENTRO</v>
      </c>
      <c r="B590">
        <v>0</v>
      </c>
      <c r="C590" s="20">
        <v>0</v>
      </c>
      <c r="D590" s="20" t="s">
        <v>90</v>
      </c>
      <c r="E590" s="24">
        <v>0.13270972413853599</v>
      </c>
      <c r="F590" s="24">
        <v>0.16738784015462438</v>
      </c>
      <c r="G590" s="24">
        <v>6.1412483858305153E-2</v>
      </c>
      <c r="H590" s="24">
        <v>9.7686299676539204E-2</v>
      </c>
      <c r="I590" s="24">
        <v>0.12955984437397666</v>
      </c>
      <c r="J590" s="24">
        <v>0.2005608626835266</v>
      </c>
      <c r="K590" s="24">
        <v>0.10119099440730048</v>
      </c>
      <c r="L590" s="24">
        <v>0.10251324389382602</v>
      </c>
      <c r="M590" s="24">
        <v>0.12313123028693221</v>
      </c>
      <c r="N590" s="24"/>
      <c r="O590" s="24"/>
    </row>
    <row r="591" spans="1:15" x14ac:dyDescent="0.35">
      <c r="A591" s="20" t="str">
        <f>B525&amp;C583&amp;D591</f>
        <v>CONSUMO PER CAPITA (kg ó litros por individuo)Patatas FritasNOROESTE</v>
      </c>
      <c r="B591">
        <v>0</v>
      </c>
      <c r="C591" s="20">
        <v>0</v>
      </c>
      <c r="D591" s="20" t="s">
        <v>91</v>
      </c>
      <c r="E591" s="24">
        <v>9.3998925477856682E-2</v>
      </c>
      <c r="F591" s="24">
        <v>0.16730674912871732</v>
      </c>
      <c r="G591" s="24">
        <v>0.11224285533382197</v>
      </c>
      <c r="H591" s="24">
        <v>5.7648952658511235E-2</v>
      </c>
      <c r="I591" s="24">
        <v>0.11160228763388623</v>
      </c>
      <c r="J591" s="24">
        <v>0.17972219213152613</v>
      </c>
      <c r="K591" s="24">
        <v>0.13552664597858241</v>
      </c>
      <c r="L591" s="24">
        <v>0.11999277170272665</v>
      </c>
      <c r="M591" s="24">
        <v>0.17521754362317762</v>
      </c>
      <c r="N591" s="24"/>
      <c r="O591" s="24"/>
    </row>
    <row r="592" spans="1:15" x14ac:dyDescent="0.35">
      <c r="A592" s="20" t="str">
        <f>B525&amp;C583&amp;D592</f>
        <v>CONSUMO PER CAPITA (kg ó litros por individuo)Patatas Fritas&lt;2MIL</v>
      </c>
      <c r="B592">
        <v>0</v>
      </c>
      <c r="C592" s="20">
        <v>0</v>
      </c>
      <c r="D592" s="20" t="s">
        <v>92</v>
      </c>
      <c r="E592" s="24">
        <v>0.28122170282736869</v>
      </c>
      <c r="F592" s="25">
        <v>0.25782832187081156</v>
      </c>
      <c r="G592" s="24">
        <v>0.10386710256132052</v>
      </c>
      <c r="H592" s="25">
        <v>0.13181348470301482</v>
      </c>
      <c r="I592" s="24">
        <v>0.13860762467734203</v>
      </c>
      <c r="J592" s="24">
        <v>0.2340275892730446</v>
      </c>
      <c r="K592" s="24">
        <v>0.12778355987548246</v>
      </c>
      <c r="L592" s="24">
        <v>0.10046818220060803</v>
      </c>
      <c r="M592" s="24">
        <v>9.1145301143006258E-2</v>
      </c>
      <c r="N592" s="24"/>
      <c r="O592" s="24"/>
    </row>
    <row r="593" spans="1:15" x14ac:dyDescent="0.35">
      <c r="A593" s="20" t="str">
        <f>B525&amp;C583&amp;D593</f>
        <v>CONSUMO PER CAPITA (kg ó litros por individuo)Patatas Fritas2-5MIL</v>
      </c>
      <c r="B593">
        <v>0</v>
      </c>
      <c r="C593" s="20">
        <v>0</v>
      </c>
      <c r="D593" s="20" t="s">
        <v>93</v>
      </c>
      <c r="E593" s="24">
        <v>0.10654195513323589</v>
      </c>
      <c r="F593" s="24">
        <v>0.12424617860968588</v>
      </c>
      <c r="G593" s="24">
        <v>5.3470006869189908E-2</v>
      </c>
      <c r="H593" s="24">
        <v>9.2863374814392954E-2</v>
      </c>
      <c r="I593" s="24">
        <v>0.11305288929604965</v>
      </c>
      <c r="J593" s="24">
        <v>0.2014003401107515</v>
      </c>
      <c r="K593" s="24">
        <v>0.13346244427783702</v>
      </c>
      <c r="L593" s="24">
        <v>0.13175222854068944</v>
      </c>
      <c r="M593" s="24">
        <v>8.5411086896033273E-2</v>
      </c>
      <c r="N593" s="24"/>
      <c r="O593" s="24"/>
    </row>
    <row r="594" spans="1:15" x14ac:dyDescent="0.35">
      <c r="A594" s="20" t="str">
        <f>B525&amp;C583&amp;D594</f>
        <v>CONSUMO PER CAPITA (kg ó litros por individuo)Patatas Fritas5-10MIL</v>
      </c>
      <c r="B594">
        <v>0</v>
      </c>
      <c r="C594" s="20">
        <v>0</v>
      </c>
      <c r="D594" s="20" t="s">
        <v>94</v>
      </c>
      <c r="E594" s="24">
        <v>6.2855844351289297E-2</v>
      </c>
      <c r="F594" s="24">
        <v>0.12036147262031172</v>
      </c>
      <c r="G594" s="24">
        <v>6.399335061468002E-2</v>
      </c>
      <c r="H594" s="24">
        <v>0.11209877047540778</v>
      </c>
      <c r="I594" s="24">
        <v>0.11889408182425057</v>
      </c>
      <c r="J594" s="24">
        <v>0.14440791974937836</v>
      </c>
      <c r="K594" s="24">
        <v>7.8771360077378158E-2</v>
      </c>
      <c r="L594" s="24">
        <v>8.7741553943291237E-2</v>
      </c>
      <c r="M594" s="24">
        <v>0.13973624614365213</v>
      </c>
      <c r="N594" s="24"/>
      <c r="O594" s="24"/>
    </row>
    <row r="595" spans="1:15" x14ac:dyDescent="0.35">
      <c r="A595" s="20" t="str">
        <f>B525&amp;C583&amp;D595</f>
        <v>CONSUMO PER CAPITA (kg ó litros por individuo)Patatas Fritas10-30MIL</v>
      </c>
      <c r="B595">
        <v>0</v>
      </c>
      <c r="C595" s="20">
        <v>0</v>
      </c>
      <c r="D595" s="20" t="s">
        <v>95</v>
      </c>
      <c r="E595" s="24">
        <v>0.14901883596022064</v>
      </c>
      <c r="F595" s="24">
        <v>0.2113988275732184</v>
      </c>
      <c r="G595" s="24">
        <v>0.12967391117993457</v>
      </c>
      <c r="H595" s="24">
        <v>0.13804095864468832</v>
      </c>
      <c r="I595" s="24">
        <v>0.11924428946585833</v>
      </c>
      <c r="J595" s="24">
        <v>0.2085504212518319</v>
      </c>
      <c r="K595" s="24">
        <v>0.11157145897054623</v>
      </c>
      <c r="L595" s="24">
        <v>0.17518797701080233</v>
      </c>
      <c r="M595" s="24">
        <v>0.20498031237507383</v>
      </c>
      <c r="N595" s="24"/>
      <c r="O595" s="24"/>
    </row>
    <row r="596" spans="1:15" x14ac:dyDescent="0.35">
      <c r="A596" s="20" t="str">
        <f>B525&amp;C583&amp;D596</f>
        <v>CONSUMO PER CAPITA (kg ó litros por individuo)Patatas Fritas30-100MIL</v>
      </c>
      <c r="B596">
        <v>0</v>
      </c>
      <c r="C596" s="20">
        <v>0</v>
      </c>
      <c r="D596" s="20" t="s">
        <v>96</v>
      </c>
      <c r="E596" s="24">
        <v>0.14750840090265768</v>
      </c>
      <c r="F596" s="24">
        <v>0.24662498807306776</v>
      </c>
      <c r="G596" s="24">
        <v>0.16062643992170053</v>
      </c>
      <c r="H596" s="24">
        <v>0.14914584660930982</v>
      </c>
      <c r="I596" s="24">
        <v>0.13463179679730916</v>
      </c>
      <c r="J596" s="24">
        <v>0.1881856801925085</v>
      </c>
      <c r="K596" s="24">
        <v>0.15295298386691944</v>
      </c>
      <c r="L596" s="24">
        <v>0.13471257391363009</v>
      </c>
      <c r="M596" s="24">
        <v>0.14478195255350854</v>
      </c>
      <c r="N596" s="24"/>
      <c r="O596" s="24"/>
    </row>
    <row r="597" spans="1:15" x14ac:dyDescent="0.35">
      <c r="A597" s="20" t="str">
        <f>B525&amp;C583&amp;D597</f>
        <v>CONSUMO PER CAPITA (kg ó litros por individuo)Patatas Fritas100-200MIL</v>
      </c>
      <c r="B597">
        <v>0</v>
      </c>
      <c r="C597" s="20">
        <v>0</v>
      </c>
      <c r="D597" s="20" t="s">
        <v>97</v>
      </c>
      <c r="E597" s="24">
        <v>0.11857255429857833</v>
      </c>
      <c r="F597" s="24">
        <v>0.16603712261551942</v>
      </c>
      <c r="G597" s="24">
        <v>0.14806169211791032</v>
      </c>
      <c r="H597" s="24">
        <v>7.9869465079273894E-2</v>
      </c>
      <c r="I597" s="24">
        <v>9.6128949854048476E-2</v>
      </c>
      <c r="J597" s="24">
        <v>0.14073082102133599</v>
      </c>
      <c r="K597" s="24">
        <v>7.9485101651591492E-2</v>
      </c>
      <c r="L597" s="24">
        <v>5.5852331344149415E-2</v>
      </c>
      <c r="M597" s="24">
        <v>6.4208851054931973E-2</v>
      </c>
      <c r="N597" s="24"/>
      <c r="O597" s="24"/>
    </row>
    <row r="598" spans="1:15" x14ac:dyDescent="0.35">
      <c r="A598" s="20" t="str">
        <f>B525&amp;C583&amp;D598</f>
        <v>CONSUMO PER CAPITA (kg ó litros por individuo)Patatas Fritas200-500MIL</v>
      </c>
      <c r="B598">
        <v>0</v>
      </c>
      <c r="C598" s="20">
        <v>0</v>
      </c>
      <c r="D598" s="20" t="s">
        <v>98</v>
      </c>
      <c r="E598" s="24">
        <v>7.4675441676117449E-2</v>
      </c>
      <c r="F598" s="24">
        <v>0.18309916683019359</v>
      </c>
      <c r="G598" s="24">
        <v>9.1317808557261085E-2</v>
      </c>
      <c r="H598" s="24">
        <v>0.11316203092820409</v>
      </c>
      <c r="I598" s="24">
        <v>0.12102319872731622</v>
      </c>
      <c r="J598" s="24">
        <v>0.18633222381992129</v>
      </c>
      <c r="K598" s="24">
        <v>0.13246904667868861</v>
      </c>
      <c r="L598" s="24">
        <v>9.9681476355847176E-2</v>
      </c>
      <c r="M598" s="24">
        <v>0.12142406923139823</v>
      </c>
      <c r="N598" s="24"/>
      <c r="O598" s="24"/>
    </row>
    <row r="599" spans="1:15" x14ac:dyDescent="0.35">
      <c r="A599" s="20" t="str">
        <f>B525&amp;C583&amp;D599</f>
        <v>CONSUMO PER CAPITA (kg ó litros por individuo)Patatas Fritas&gt;500MIL</v>
      </c>
      <c r="B599">
        <v>0</v>
      </c>
      <c r="C599" s="20">
        <v>0</v>
      </c>
      <c r="D599" s="20" t="s">
        <v>99</v>
      </c>
      <c r="E599" s="24">
        <v>0.12392596029426339</v>
      </c>
      <c r="F599" s="24">
        <v>0.19363593682473379</v>
      </c>
      <c r="G599" s="24">
        <v>0.11866077653032035</v>
      </c>
      <c r="H599" s="24">
        <v>0.10473016643963938</v>
      </c>
      <c r="I599" s="24">
        <v>0.12855343426734425</v>
      </c>
      <c r="J599" s="24">
        <v>0.15750570087186508</v>
      </c>
      <c r="K599" s="24">
        <v>8.8821755280757766E-2</v>
      </c>
      <c r="L599" s="24">
        <v>8.8382616066322528E-2</v>
      </c>
      <c r="M599" s="24">
        <v>0.10940843095665125</v>
      </c>
      <c r="N599" s="24"/>
      <c r="O599" s="24"/>
    </row>
    <row r="600" spans="1:15" x14ac:dyDescent="0.35">
      <c r="A600" s="20" t="str">
        <f>B525&amp;C583&amp;D600</f>
        <v>CONSUMO PER CAPITA (kg ó litros por individuo)Patatas FritasDE 15 A 19 AÑOS</v>
      </c>
      <c r="B600">
        <v>0</v>
      </c>
      <c r="C600" s="20">
        <v>0</v>
      </c>
      <c r="D600" s="20" t="s">
        <v>100</v>
      </c>
      <c r="E600" s="24">
        <v>0.12203273101826702</v>
      </c>
      <c r="F600" s="24">
        <v>0.29742825662344263</v>
      </c>
      <c r="G600" s="24">
        <v>0.21992012635207728</v>
      </c>
      <c r="H600" s="24">
        <v>8.92335900061548E-2</v>
      </c>
      <c r="I600" s="24">
        <v>0.10077594185746659</v>
      </c>
      <c r="J600" s="24">
        <v>0.21919629363015675</v>
      </c>
      <c r="K600" s="24">
        <v>0.10667513729628049</v>
      </c>
      <c r="L600" s="24">
        <v>0.16009568754604742</v>
      </c>
      <c r="M600" s="24">
        <v>8.7562070900129199E-2</v>
      </c>
      <c r="N600" s="24"/>
      <c r="O600" s="24"/>
    </row>
    <row r="601" spans="1:15" x14ac:dyDescent="0.35">
      <c r="A601" s="20" t="str">
        <f>B525&amp;C583&amp;D601</f>
        <v>CONSUMO PER CAPITA (kg ó litros por individuo)Patatas FritasDE 20 A 24 AÑOS</v>
      </c>
      <c r="B601">
        <v>0</v>
      </c>
      <c r="C601" s="20">
        <v>0</v>
      </c>
      <c r="D601" s="20" t="s">
        <v>101</v>
      </c>
      <c r="E601" s="24">
        <v>0.15619310004288275</v>
      </c>
      <c r="F601" s="24">
        <v>0.19253130670325011</v>
      </c>
      <c r="G601" s="24">
        <v>0.11745076047223035</v>
      </c>
      <c r="H601" s="24">
        <v>0.13663225322256212</v>
      </c>
      <c r="I601" s="24">
        <v>9.3227893569038239E-2</v>
      </c>
      <c r="J601" s="24">
        <v>9.7321246441673129E-2</v>
      </c>
      <c r="K601" s="24">
        <v>9.2239872790725375E-2</v>
      </c>
      <c r="L601" s="24">
        <v>5.9784495123401442E-2</v>
      </c>
      <c r="M601" s="24">
        <v>8.2882097219432099E-2</v>
      </c>
      <c r="N601" s="24"/>
      <c r="O601" s="24"/>
    </row>
    <row r="602" spans="1:15" x14ac:dyDescent="0.35">
      <c r="A602" s="20" t="str">
        <f>B525&amp;C583&amp;D602</f>
        <v>CONSUMO PER CAPITA (kg ó litros por individuo)Patatas FritasDE 25 A 34 AÑOS</v>
      </c>
      <c r="B602">
        <v>0</v>
      </c>
      <c r="C602" s="20">
        <v>0</v>
      </c>
      <c r="D602" s="20" t="s">
        <v>102</v>
      </c>
      <c r="E602" s="24">
        <v>0.1187824855422154</v>
      </c>
      <c r="F602" s="24">
        <v>0.10872987311353839</v>
      </c>
      <c r="G602" s="24">
        <v>7.8487341437200084E-2</v>
      </c>
      <c r="H602" s="24">
        <v>5.7873146030560853E-2</v>
      </c>
      <c r="I602" s="24">
        <v>9.0142047155045688E-2</v>
      </c>
      <c r="J602" s="24">
        <v>0.1005045758835918</v>
      </c>
      <c r="K602" s="24">
        <v>6.6664372361386101E-2</v>
      </c>
      <c r="L602" s="24">
        <v>6.0696720505693871E-2</v>
      </c>
      <c r="M602" s="24">
        <v>8.5199211733721025E-2</v>
      </c>
      <c r="N602" s="24"/>
      <c r="O602" s="24"/>
    </row>
    <row r="603" spans="1:15" x14ac:dyDescent="0.35">
      <c r="A603" s="20" t="str">
        <f>B525&amp;C583&amp;D603</f>
        <v>CONSUMO PER CAPITA (kg ó litros por individuo)Patatas FritasDE 35 A 49 AÑOS</v>
      </c>
      <c r="B603">
        <v>0</v>
      </c>
      <c r="C603" s="20">
        <v>0</v>
      </c>
      <c r="D603" s="20" t="s">
        <v>103</v>
      </c>
      <c r="E603" s="24">
        <v>0.102962277132778</v>
      </c>
      <c r="F603" s="24">
        <v>0.16591381026984622</v>
      </c>
      <c r="G603" s="24">
        <v>8.2116321672060996E-2</v>
      </c>
      <c r="H603" s="24">
        <v>0.10328133063255635</v>
      </c>
      <c r="I603" s="24">
        <v>0.11303326571468332</v>
      </c>
      <c r="J603" s="24">
        <v>0.1760761518855567</v>
      </c>
      <c r="K603" s="24">
        <v>0.12714410052693598</v>
      </c>
      <c r="L603" s="24">
        <v>9.5784977871389884E-2</v>
      </c>
      <c r="M603" s="24">
        <v>0.10025951809484931</v>
      </c>
      <c r="N603" s="24"/>
      <c r="O603" s="24"/>
    </row>
    <row r="604" spans="1:15" x14ac:dyDescent="0.35">
      <c r="A604" s="20" t="str">
        <f>B525&amp;C583&amp;D604</f>
        <v>CONSUMO PER CAPITA (kg ó litros por individuo)Patatas FritasDE 50 A 59 AÑOS</v>
      </c>
      <c r="B604">
        <v>0</v>
      </c>
      <c r="C604" s="20">
        <v>0</v>
      </c>
      <c r="D604" s="20" t="s">
        <v>104</v>
      </c>
      <c r="E604" s="24">
        <v>0.12045126693254257</v>
      </c>
      <c r="F604" s="24">
        <v>0.25339647110014657</v>
      </c>
      <c r="G604" s="24">
        <v>0.16275180653700205</v>
      </c>
      <c r="H604" s="24">
        <v>0.14459954023753332</v>
      </c>
      <c r="I604" s="24">
        <v>0.12839328066024774</v>
      </c>
      <c r="J604" s="24">
        <v>0.19256106629312739</v>
      </c>
      <c r="K604" s="24">
        <v>0.10305778741857116</v>
      </c>
      <c r="L604" s="24">
        <v>0.13509625168495279</v>
      </c>
      <c r="M604" s="24">
        <v>0.15038218754397578</v>
      </c>
      <c r="N604" s="24"/>
      <c r="O604" s="24"/>
    </row>
    <row r="605" spans="1:15" x14ac:dyDescent="0.35">
      <c r="A605" s="20" t="str">
        <f>B525&amp;C583&amp;D605</f>
        <v>CONSUMO PER CAPITA (kg ó litros por individuo)Patatas FritasDE 60 A 75 AÑOS</v>
      </c>
      <c r="B605">
        <v>0</v>
      </c>
      <c r="C605" s="20">
        <v>0</v>
      </c>
      <c r="D605" s="20" t="s">
        <v>105</v>
      </c>
      <c r="E605" s="24">
        <v>0.17415073380676463</v>
      </c>
      <c r="F605" s="24">
        <v>0.21540613115011997</v>
      </c>
      <c r="G605" s="24">
        <v>0.12639818533621214</v>
      </c>
      <c r="H605" s="24">
        <v>0.16209784557183912</v>
      </c>
      <c r="I605" s="24">
        <v>0.16468201032029176</v>
      </c>
      <c r="J605" s="24">
        <v>0.24225889273736334</v>
      </c>
      <c r="K605" s="24">
        <v>0.14893389842905555</v>
      </c>
      <c r="L605" s="24">
        <v>0.16001177238725992</v>
      </c>
      <c r="M605" s="24">
        <v>0.20732616911601368</v>
      </c>
      <c r="N605" s="24"/>
      <c r="O605" s="24"/>
    </row>
    <row r="606" spans="1:15" x14ac:dyDescent="0.35">
      <c r="A606" s="20" t="str">
        <f>B525&amp;C583&amp;D606</f>
        <v>CONSUMO PER CAPITA (kg ó litros por individuo)Patatas FritasALTA Y MEDIA ALTA</v>
      </c>
      <c r="B606">
        <v>0</v>
      </c>
      <c r="C606" s="20">
        <v>0</v>
      </c>
      <c r="D606" s="20" t="s">
        <v>106</v>
      </c>
      <c r="E606" s="24">
        <v>8.8509648857985276E-2</v>
      </c>
      <c r="F606" s="24">
        <v>0.14860593512476677</v>
      </c>
      <c r="G606" s="24">
        <v>8.3551683924501879E-2</v>
      </c>
      <c r="H606" s="24">
        <v>8.9413343007072793E-2</v>
      </c>
      <c r="I606" s="24">
        <v>9.0426786143686919E-2</v>
      </c>
      <c r="J606" s="24">
        <v>0.14553671058465639</v>
      </c>
      <c r="K606" s="24">
        <v>8.9666795157035351E-2</v>
      </c>
      <c r="L606" s="24">
        <v>9.5081466518891503E-2</v>
      </c>
      <c r="M606" s="24">
        <v>0.10743581363594036</v>
      </c>
      <c r="N606" s="24"/>
      <c r="O606" s="24"/>
    </row>
    <row r="607" spans="1:15" x14ac:dyDescent="0.35">
      <c r="A607" s="20" t="str">
        <f>B525&amp;C583&amp;D607</f>
        <v>CONSUMO PER CAPITA (kg ó litros por individuo)Patatas FritasMEDIA</v>
      </c>
      <c r="B607">
        <v>0</v>
      </c>
      <c r="C607" s="20">
        <v>0</v>
      </c>
      <c r="D607" s="20" t="s">
        <v>107</v>
      </c>
      <c r="E607" s="24">
        <v>0.12301576103834889</v>
      </c>
      <c r="F607" s="24">
        <v>0.2214210104705637</v>
      </c>
      <c r="G607" s="24">
        <v>0.14948714510231276</v>
      </c>
      <c r="H607" s="24">
        <v>0.15553353363929484</v>
      </c>
      <c r="I607" s="24">
        <v>0.16107493991186242</v>
      </c>
      <c r="J607" s="24">
        <v>0.2342824012976864</v>
      </c>
      <c r="K607" s="24">
        <v>0.14993218167846978</v>
      </c>
      <c r="L607" s="24">
        <v>0.12866344009834499</v>
      </c>
      <c r="M607" s="24">
        <v>0.12430685512189837</v>
      </c>
      <c r="N607" s="24"/>
      <c r="O607" s="24"/>
    </row>
    <row r="608" spans="1:15" x14ac:dyDescent="0.35">
      <c r="A608" s="20" t="str">
        <f>B525&amp;C583&amp;D608</f>
        <v>CONSUMO PER CAPITA (kg ó litros por individuo)Patatas FritasMEDIA BAJA</v>
      </c>
      <c r="B608">
        <v>0</v>
      </c>
      <c r="C608" s="20">
        <v>0</v>
      </c>
      <c r="D608" s="20" t="s">
        <v>108</v>
      </c>
      <c r="E608" s="24">
        <v>0.12061042617690064</v>
      </c>
      <c r="F608" s="24">
        <v>0.17505391585654292</v>
      </c>
      <c r="G608" s="24">
        <v>8.7604632450221653E-2</v>
      </c>
      <c r="H608" s="24">
        <v>0.11713363041895199</v>
      </c>
      <c r="I608" s="24">
        <v>0.10754486348709565</v>
      </c>
      <c r="J608" s="24">
        <v>0.15849016645949759</v>
      </c>
      <c r="K608" s="24">
        <v>8.6348140332568477E-2</v>
      </c>
      <c r="L608" s="24">
        <v>0.12562248083777838</v>
      </c>
      <c r="M608" s="24">
        <v>0.15532637178488412</v>
      </c>
      <c r="N608" s="24"/>
      <c r="O608" s="24"/>
    </row>
    <row r="609" spans="1:15" x14ac:dyDescent="0.35">
      <c r="A609" s="20" t="str">
        <f>B525&amp;C583&amp;D609</f>
        <v>CONSUMO PER CAPITA (kg ó litros por individuo)Patatas FritasBAJA</v>
      </c>
      <c r="B609">
        <v>0</v>
      </c>
      <c r="C609" s="20">
        <v>0</v>
      </c>
      <c r="D609" s="20" t="s">
        <v>109</v>
      </c>
      <c r="E609" s="24">
        <v>0.19806564067113183</v>
      </c>
      <c r="F609" s="24">
        <v>0.23645124117675134</v>
      </c>
      <c r="G609" s="24">
        <v>0.14856348635854316</v>
      </c>
      <c r="H609" s="24">
        <v>9.5825357464330699E-2</v>
      </c>
      <c r="I609" s="24">
        <v>0.11263535431753574</v>
      </c>
      <c r="J609" s="24">
        <v>0.16286704021977513</v>
      </c>
      <c r="K609" s="24">
        <v>0.12292350335213745</v>
      </c>
      <c r="L609" s="24">
        <v>0.10155318900770957</v>
      </c>
      <c r="M609" s="24">
        <v>0.13425190856007496</v>
      </c>
      <c r="N609" s="24"/>
      <c r="O609" s="24"/>
    </row>
    <row r="610" spans="1:15" x14ac:dyDescent="0.35">
      <c r="A610" s="20" t="str">
        <f>B525&amp;C583&amp;D610</f>
        <v>CONSUMO PER CAPITA (kg ó litros por individuo)Patatas FritasHOMBRE</v>
      </c>
      <c r="B610">
        <v>0</v>
      </c>
      <c r="C610" s="20">
        <v>0</v>
      </c>
      <c r="D610" s="20" t="s">
        <v>110</v>
      </c>
      <c r="E610" s="24">
        <v>9.926835567429633E-2</v>
      </c>
      <c r="F610" s="24">
        <v>0.15034920782993308</v>
      </c>
      <c r="G610" s="24">
        <v>9.4279997874316304E-2</v>
      </c>
      <c r="H610" s="24">
        <v>9.8447184876088778E-2</v>
      </c>
      <c r="I610" s="24">
        <v>9.8517357519050289E-2</v>
      </c>
      <c r="J610" s="24">
        <v>0.14424017937055644</v>
      </c>
      <c r="K610" s="24">
        <v>9.7099707129655113E-2</v>
      </c>
      <c r="L610" s="24">
        <v>0.1084421320437963</v>
      </c>
      <c r="M610" s="24">
        <v>0.1336244695988944</v>
      </c>
      <c r="N610" s="24"/>
      <c r="O610" s="24"/>
    </row>
    <row r="611" spans="1:15" x14ac:dyDescent="0.35">
      <c r="A611" s="20" t="str">
        <f>B525&amp;C583&amp;D611</f>
        <v>CONSUMO PER CAPITA (kg ó litros por individuo)Patatas FritasMUJER</v>
      </c>
      <c r="B611">
        <v>0</v>
      </c>
      <c r="C611" s="20">
        <v>0</v>
      </c>
      <c r="D611" s="20" t="s">
        <v>111</v>
      </c>
      <c r="E611" s="24">
        <v>0.1592162206846108</v>
      </c>
      <c r="F611" s="24">
        <v>0.24204248547798202</v>
      </c>
      <c r="G611" s="24">
        <v>0.14319330401254485</v>
      </c>
      <c r="H611" s="24">
        <v>0.14075392099229234</v>
      </c>
      <c r="I611" s="24">
        <v>0.1462044949830073</v>
      </c>
      <c r="J611" s="24">
        <v>0.21834119910135982</v>
      </c>
      <c r="K611" s="24">
        <v>0.13283466039760067</v>
      </c>
      <c r="L611" s="24">
        <v>0.12229337547117931</v>
      </c>
      <c r="M611" s="24">
        <v>0.12790742607287631</v>
      </c>
      <c r="N611" s="24"/>
      <c r="O611" s="24"/>
    </row>
    <row r="612" spans="1:15" x14ac:dyDescent="0.35">
      <c r="A612" s="20" t="str">
        <f>B525&amp;C612&amp;D612</f>
        <v>CONSUMO PER CAPITA (kg ó litros por individuo)Otros Snacks SaladosT.ESPAÑA</v>
      </c>
      <c r="B612">
        <v>0</v>
      </c>
      <c r="C612" s="20" t="s">
        <v>57</v>
      </c>
      <c r="D612" s="20" t="s">
        <v>82</v>
      </c>
      <c r="E612" s="24">
        <v>7.9773515241649398E-2</v>
      </c>
      <c r="F612" s="24">
        <v>0.10552421068517842</v>
      </c>
      <c r="G612" s="24">
        <v>8.5240585088573281E-2</v>
      </c>
      <c r="H612" s="24">
        <v>9.1194897108156883E-2</v>
      </c>
      <c r="I612" s="24">
        <v>9.9627585893103221E-2</v>
      </c>
      <c r="J612" s="24">
        <v>0.12995065617018509</v>
      </c>
      <c r="K612" s="24">
        <v>6.9071731479217108E-2</v>
      </c>
      <c r="L612" s="24">
        <v>9.2806863134216655E-2</v>
      </c>
      <c r="M612" s="24">
        <v>9.4285344501744681E-2</v>
      </c>
      <c r="N612" s="24"/>
      <c r="O612" s="24"/>
    </row>
    <row r="613" spans="1:15" x14ac:dyDescent="0.35">
      <c r="A613" s="20" t="str">
        <f>B525&amp;C612&amp;D613</f>
        <v>CONSUMO PER CAPITA (kg ó litros por individuo)Otros Snacks SaladosBCN AM</v>
      </c>
      <c r="B613">
        <v>0</v>
      </c>
      <c r="C613" s="20">
        <v>0</v>
      </c>
      <c r="D613" s="20" t="s">
        <v>84</v>
      </c>
      <c r="E613" s="24">
        <v>5.3135772491886772E-2</v>
      </c>
      <c r="F613" s="24">
        <v>6.2507755862128908E-2</v>
      </c>
      <c r="G613" s="24">
        <v>5.154258876146766E-2</v>
      </c>
      <c r="H613" s="24">
        <v>4.2059326014956482E-2</v>
      </c>
      <c r="I613" s="24">
        <v>4.8327279355074283E-2</v>
      </c>
      <c r="J613" s="24">
        <v>9.8390885572375325E-2</v>
      </c>
      <c r="K613" s="24">
        <v>4.3628758059222374E-2</v>
      </c>
      <c r="L613" s="24">
        <v>6.261849637519655E-2</v>
      </c>
      <c r="M613" s="24">
        <v>4.8431886614822194E-2</v>
      </c>
      <c r="N613" s="24"/>
      <c r="O613" s="24"/>
    </row>
    <row r="614" spans="1:15" x14ac:dyDescent="0.35">
      <c r="A614" s="20" t="str">
        <f>B525&amp;C612&amp;D614</f>
        <v>CONSUMO PER CAPITA (kg ó litros por individuo)Otros Snacks SaladosREST.CAT ARAGON</v>
      </c>
      <c r="B614">
        <v>0</v>
      </c>
      <c r="C614" s="20">
        <v>0</v>
      </c>
      <c r="D614" s="20" t="s">
        <v>85</v>
      </c>
      <c r="E614" s="24">
        <v>4.1129687254912846E-2</v>
      </c>
      <c r="F614" s="24">
        <v>3.8714072020960243E-2</v>
      </c>
      <c r="G614" s="24">
        <v>4.5043362015719915E-2</v>
      </c>
      <c r="H614" s="24">
        <v>5.9302636932981996E-2</v>
      </c>
      <c r="I614" s="24">
        <v>3.9519472412137456E-2</v>
      </c>
      <c r="J614" s="24">
        <v>7.9323950738119348E-2</v>
      </c>
      <c r="K614" s="24">
        <v>4.0986576194135996E-2</v>
      </c>
      <c r="L614" s="24">
        <v>7.2089726848211036E-2</v>
      </c>
      <c r="M614" s="24">
        <v>6.8224646976357009E-2</v>
      </c>
      <c r="N614" s="24"/>
      <c r="O614" s="24"/>
    </row>
    <row r="615" spans="1:15" x14ac:dyDescent="0.35">
      <c r="A615" s="20" t="str">
        <f>B525&amp;C612&amp;D615</f>
        <v>CONSUMO PER CAPITA (kg ó litros por individuo)Otros Snacks SaladosLEVANTE</v>
      </c>
      <c r="B615">
        <v>0</v>
      </c>
      <c r="C615" s="20">
        <v>0</v>
      </c>
      <c r="D615" s="20" t="s">
        <v>86</v>
      </c>
      <c r="E615" s="24">
        <v>7.3941729440400367E-2</v>
      </c>
      <c r="F615" s="24">
        <v>0.13872556045237219</v>
      </c>
      <c r="G615" s="24">
        <v>9.2698654964324848E-2</v>
      </c>
      <c r="H615" s="24">
        <v>0.13122335242913921</v>
      </c>
      <c r="I615" s="24">
        <v>7.1724912777216349E-2</v>
      </c>
      <c r="J615" s="24">
        <v>0.13072194344590421</v>
      </c>
      <c r="K615" s="24">
        <v>7.4571933285227543E-2</v>
      </c>
      <c r="L615" s="24">
        <v>8.857293051347781E-2</v>
      </c>
      <c r="M615" s="24">
        <v>9.5301541298027523E-2</v>
      </c>
      <c r="N615" s="24"/>
      <c r="O615" s="24"/>
    </row>
    <row r="616" spans="1:15" x14ac:dyDescent="0.35">
      <c r="A616" s="20" t="str">
        <f>B525&amp;C612&amp;D616</f>
        <v>CONSUMO PER CAPITA (kg ó litros por individuo)Otros Snacks SaladosANDALUCIA</v>
      </c>
      <c r="B616">
        <v>0</v>
      </c>
      <c r="C616" s="20">
        <v>0</v>
      </c>
      <c r="D616" s="20" t="s">
        <v>87</v>
      </c>
      <c r="E616" s="24">
        <v>6.7117471847385562E-2</v>
      </c>
      <c r="F616" s="24">
        <v>0.10520437476894352</v>
      </c>
      <c r="G616" s="24">
        <v>9.1418645948711033E-2</v>
      </c>
      <c r="H616" s="24">
        <v>9.4976814473787807E-2</v>
      </c>
      <c r="I616" s="24">
        <v>0.10320755997125855</v>
      </c>
      <c r="J616" s="24">
        <v>0.12576188440454897</v>
      </c>
      <c r="K616" s="24">
        <v>6.9336774115473246E-2</v>
      </c>
      <c r="L616" s="24">
        <v>9.4022795928292213E-2</v>
      </c>
      <c r="M616" s="24">
        <v>7.1211122849766176E-2</v>
      </c>
      <c r="N616" s="24"/>
      <c r="O616" s="24"/>
    </row>
    <row r="617" spans="1:15" x14ac:dyDescent="0.35">
      <c r="A617" s="20" t="str">
        <f>B525&amp;C612&amp;D617</f>
        <v>CONSUMO PER CAPITA (kg ó litros por individuo)Otros Snacks SaladosMDD AM</v>
      </c>
      <c r="B617">
        <v>0</v>
      </c>
      <c r="C617" s="20">
        <v>0</v>
      </c>
      <c r="D617" s="20" t="s">
        <v>88</v>
      </c>
      <c r="E617" s="24">
        <v>7.796477067060166E-2</v>
      </c>
      <c r="F617" s="24">
        <v>9.6990647918375222E-2</v>
      </c>
      <c r="G617" s="24">
        <v>7.1546402177401353E-2</v>
      </c>
      <c r="H617" s="24">
        <v>5.5363757342751119E-2</v>
      </c>
      <c r="I617" s="24">
        <v>0.10317529300322691</v>
      </c>
      <c r="J617" s="24">
        <v>0.11896961875274104</v>
      </c>
      <c r="K617" s="24">
        <v>6.6815520874934906E-2</v>
      </c>
      <c r="L617" s="24">
        <v>8.4163152852971684E-2</v>
      </c>
      <c r="M617" s="24">
        <v>7.1749915389357571E-2</v>
      </c>
      <c r="N617" s="24"/>
      <c r="O617" s="24"/>
    </row>
    <row r="618" spans="1:15" x14ac:dyDescent="0.35">
      <c r="A618" s="20" t="str">
        <f>B525&amp;C612&amp;D618</f>
        <v>CONSUMO PER CAPITA (kg ó litros por individuo)Otros Snacks SaladosRTO CENTRO</v>
      </c>
      <c r="B618">
        <v>0</v>
      </c>
      <c r="C618" s="20">
        <v>0</v>
      </c>
      <c r="D618" s="20" t="s">
        <v>89</v>
      </c>
      <c r="E618" s="24">
        <v>0.15399543944747887</v>
      </c>
      <c r="F618" s="24">
        <v>0.2066245880897129</v>
      </c>
      <c r="G618" s="24">
        <v>0.1856393974848802</v>
      </c>
      <c r="H618" s="24">
        <v>0.18099332203500129</v>
      </c>
      <c r="I618" s="24">
        <v>0.23755076338257175</v>
      </c>
      <c r="J618" s="24">
        <v>0.21298061036411503</v>
      </c>
      <c r="K618" s="24">
        <v>0.11354758385157382</v>
      </c>
      <c r="L618" s="24">
        <v>0.16419878774967711</v>
      </c>
      <c r="M618" s="24">
        <v>0.1361509420578946</v>
      </c>
      <c r="N618" s="24"/>
      <c r="O618" s="24"/>
    </row>
    <row r="619" spans="1:15" x14ac:dyDescent="0.35">
      <c r="A619" s="20" t="str">
        <f>B525&amp;C612&amp;D619</f>
        <v>CONSUMO PER CAPITA (kg ó litros por individuo)Otros Snacks SaladosNORTE-CENTRO</v>
      </c>
      <c r="B619">
        <v>0</v>
      </c>
      <c r="C619" s="20">
        <v>0</v>
      </c>
      <c r="D619" s="20" t="s">
        <v>90</v>
      </c>
      <c r="E619" s="24">
        <v>0.13639820948290254</v>
      </c>
      <c r="F619" s="24">
        <v>0.13383445772558486</v>
      </c>
      <c r="G619" s="24">
        <v>7.4377502583374999E-2</v>
      </c>
      <c r="H619" s="24">
        <v>9.4011334787533402E-2</v>
      </c>
      <c r="I619" s="24">
        <v>0.1239944323106737</v>
      </c>
      <c r="J619" s="24">
        <v>0.20455917017097472</v>
      </c>
      <c r="K619" s="24">
        <v>9.4278622712860999E-2</v>
      </c>
      <c r="L619" s="24">
        <v>0.1166113642485362</v>
      </c>
      <c r="M619" s="24">
        <v>0.10244304572723881</v>
      </c>
      <c r="N619" s="24"/>
      <c r="O619" s="24"/>
    </row>
    <row r="620" spans="1:15" x14ac:dyDescent="0.35">
      <c r="A620" s="20" t="str">
        <f>B525&amp;C612&amp;D620</f>
        <v>CONSUMO PER CAPITA (kg ó litros por individuo)Otros Snacks SaladosNOROESTE</v>
      </c>
      <c r="B620">
        <v>0</v>
      </c>
      <c r="C620" s="20">
        <v>0</v>
      </c>
      <c r="D620" s="20" t="s">
        <v>91</v>
      </c>
      <c r="E620" s="24">
        <v>6.8918430035583705E-2</v>
      </c>
      <c r="F620" s="24">
        <v>6.9612840977379936E-2</v>
      </c>
      <c r="G620" s="24">
        <v>7.912945312994582E-2</v>
      </c>
      <c r="H620" s="24">
        <v>6.8474864205073621E-2</v>
      </c>
      <c r="I620" s="24">
        <v>0.10472242862324592</v>
      </c>
      <c r="J620" s="24">
        <v>9.6869663811462475E-2</v>
      </c>
      <c r="K620" s="24">
        <v>5.7023785605747938E-2</v>
      </c>
      <c r="L620" s="24">
        <v>7.1785325197385966E-2</v>
      </c>
      <c r="M620" s="24">
        <v>0.2112856382693889</v>
      </c>
      <c r="N620" s="24"/>
      <c r="O620" s="24"/>
    </row>
    <row r="621" spans="1:15" x14ac:dyDescent="0.35">
      <c r="A621" s="20" t="str">
        <f>B525&amp;C612&amp;D621</f>
        <v>CONSUMO PER CAPITA (kg ó litros por individuo)Otros Snacks Salados&lt;2MIL</v>
      </c>
      <c r="B621">
        <v>0</v>
      </c>
      <c r="C621" s="20">
        <v>0</v>
      </c>
      <c r="D621" s="20" t="s">
        <v>92</v>
      </c>
      <c r="E621" s="24">
        <v>0.11457561237128275</v>
      </c>
      <c r="F621" s="25">
        <v>0.15310903482060323</v>
      </c>
      <c r="G621" s="24">
        <v>0.12084050958643656</v>
      </c>
      <c r="H621" s="24">
        <v>0.13684220769186317</v>
      </c>
      <c r="I621" s="24">
        <v>0.22307891636646471</v>
      </c>
      <c r="J621" s="24">
        <v>0.1136105003057953</v>
      </c>
      <c r="K621" s="24">
        <v>7.052115219529223E-2</v>
      </c>
      <c r="L621" s="24">
        <v>8.7199924685660513E-2</v>
      </c>
      <c r="M621" s="24">
        <v>9.2269852600584817E-2</v>
      </c>
      <c r="N621" s="24"/>
      <c r="O621" s="24"/>
    </row>
    <row r="622" spans="1:15" x14ac:dyDescent="0.35">
      <c r="A622" s="20" t="str">
        <f>B525&amp;C612&amp;D622</f>
        <v>CONSUMO PER CAPITA (kg ó litros por individuo)Otros Snacks Salados2-5MIL</v>
      </c>
      <c r="B622">
        <v>0</v>
      </c>
      <c r="C622" s="20">
        <v>0</v>
      </c>
      <c r="D622" s="20" t="s">
        <v>93</v>
      </c>
      <c r="E622" s="24">
        <v>6.792463730255216E-2</v>
      </c>
      <c r="F622" s="24">
        <v>0.11133473344094473</v>
      </c>
      <c r="G622" s="24">
        <v>0.10186869553056946</v>
      </c>
      <c r="H622" s="24">
        <v>9.0922943238209902E-2</v>
      </c>
      <c r="I622" s="24">
        <v>6.346128191686766E-2</v>
      </c>
      <c r="J622" s="24">
        <v>0.11523463934891233</v>
      </c>
      <c r="K622" s="24">
        <v>8.653371549334668E-2</v>
      </c>
      <c r="L622" s="24">
        <v>9.9790467554260409E-2</v>
      </c>
      <c r="M622" s="24">
        <v>6.8302525712517728E-2</v>
      </c>
      <c r="N622" s="24"/>
      <c r="O622" s="24"/>
    </row>
    <row r="623" spans="1:15" x14ac:dyDescent="0.35">
      <c r="A623" s="20" t="str">
        <f>B525&amp;C612&amp;D623</f>
        <v>CONSUMO PER CAPITA (kg ó litros por individuo)Otros Snacks Salados5-10MIL</v>
      </c>
      <c r="B623">
        <v>0</v>
      </c>
      <c r="C623" s="20">
        <v>0</v>
      </c>
      <c r="D623" s="20" t="s">
        <v>94</v>
      </c>
      <c r="E623" s="24">
        <v>6.3010889149646213E-2</v>
      </c>
      <c r="F623" s="24">
        <v>7.1567653656405425E-2</v>
      </c>
      <c r="G623" s="24">
        <v>9.002946445045043E-2</v>
      </c>
      <c r="H623" s="24">
        <v>6.8521015934632834E-2</v>
      </c>
      <c r="I623" s="24">
        <v>0.10826369807645171</v>
      </c>
      <c r="J623" s="24">
        <v>0.1290261052020262</v>
      </c>
      <c r="K623" s="24">
        <v>6.3057231872075681E-2</v>
      </c>
      <c r="L623" s="24">
        <v>6.3668354314755315E-2</v>
      </c>
      <c r="M623" s="24">
        <v>0.10715410594456322</v>
      </c>
      <c r="N623" s="24"/>
      <c r="O623" s="24"/>
    </row>
    <row r="624" spans="1:15" x14ac:dyDescent="0.35">
      <c r="A624" s="20" t="str">
        <f>B525&amp;C612&amp;D624</f>
        <v>CONSUMO PER CAPITA (kg ó litros por individuo)Otros Snacks Salados10-30MIL</v>
      </c>
      <c r="B624">
        <v>0</v>
      </c>
      <c r="C624" s="20">
        <v>0</v>
      </c>
      <c r="D624" s="20" t="s">
        <v>95</v>
      </c>
      <c r="E624" s="24">
        <v>8.376474524854445E-2</v>
      </c>
      <c r="F624" s="24">
        <v>0.10986412388662734</v>
      </c>
      <c r="G624" s="24">
        <v>0.11169347780753403</v>
      </c>
      <c r="H624" s="24">
        <v>0.13061908864549518</v>
      </c>
      <c r="I624" s="24">
        <v>0.12620519676304603</v>
      </c>
      <c r="J624" s="24">
        <v>0.15742622052300509</v>
      </c>
      <c r="K624" s="24">
        <v>9.1276995042132353E-2</v>
      </c>
      <c r="L624" s="24">
        <v>0.13905385293478079</v>
      </c>
      <c r="M624" s="24">
        <v>0.17609434777326735</v>
      </c>
      <c r="N624" s="24"/>
      <c r="O624" s="24"/>
    </row>
    <row r="625" spans="1:15" x14ac:dyDescent="0.35">
      <c r="A625" s="20" t="str">
        <f>B525&amp;C612&amp;D625</f>
        <v>CONSUMO PER CAPITA (kg ó litros por individuo)Otros Snacks Salados30-100MIL</v>
      </c>
      <c r="B625">
        <v>0</v>
      </c>
      <c r="C625" s="20">
        <v>0</v>
      </c>
      <c r="D625" s="20" t="s">
        <v>96</v>
      </c>
      <c r="E625" s="24">
        <v>7.6209359504136889E-2</v>
      </c>
      <c r="F625" s="24">
        <v>0.13428274190289002</v>
      </c>
      <c r="G625" s="24">
        <v>7.6208897206116233E-2</v>
      </c>
      <c r="H625" s="24">
        <v>8.438432486390153E-2</v>
      </c>
      <c r="I625" s="24">
        <v>7.2379969564765986E-2</v>
      </c>
      <c r="J625" s="24">
        <v>0.11491409372208364</v>
      </c>
      <c r="K625" s="24">
        <v>6.1999344608628784E-2</v>
      </c>
      <c r="L625" s="24">
        <v>0.10097683534155645</v>
      </c>
      <c r="M625" s="24">
        <v>6.4304381587234005E-2</v>
      </c>
      <c r="N625" s="24"/>
      <c r="O625" s="24"/>
    </row>
    <row r="626" spans="1:15" x14ac:dyDescent="0.35">
      <c r="A626" s="20" t="str">
        <f>B525&amp;C612&amp;D626</f>
        <v>CONSUMO PER CAPITA (kg ó litros por individuo)Otros Snacks Salados100-200MIL</v>
      </c>
      <c r="B626">
        <v>0</v>
      </c>
      <c r="C626" s="20">
        <v>0</v>
      </c>
      <c r="D626" s="20" t="s">
        <v>97</v>
      </c>
      <c r="E626" s="24">
        <v>7.3134820779522894E-2</v>
      </c>
      <c r="F626" s="24">
        <v>0.11688790408382829</v>
      </c>
      <c r="G626" s="24">
        <v>8.6811269004251373E-2</v>
      </c>
      <c r="H626" s="24">
        <v>7.5730251815910657E-2</v>
      </c>
      <c r="I626" s="24">
        <v>7.4222251502869166E-2</v>
      </c>
      <c r="J626" s="24">
        <v>0.13580911368360518</v>
      </c>
      <c r="K626" s="24">
        <v>5.7962500958101883E-2</v>
      </c>
      <c r="L626" s="24">
        <v>8.0701605282596706E-2</v>
      </c>
      <c r="M626" s="24">
        <v>5.7234099818588166E-2</v>
      </c>
      <c r="N626" s="24"/>
      <c r="O626" s="24"/>
    </row>
    <row r="627" spans="1:15" x14ac:dyDescent="0.35">
      <c r="A627" s="20" t="str">
        <f>B525&amp;C612&amp;D627</f>
        <v>CONSUMO PER CAPITA (kg ó litros por individuo)Otros Snacks Salados200-500MIL</v>
      </c>
      <c r="B627">
        <v>0</v>
      </c>
      <c r="C627" s="20">
        <v>0</v>
      </c>
      <c r="D627" s="20" t="s">
        <v>98</v>
      </c>
      <c r="E627" s="24">
        <v>9.3907351242227058E-2</v>
      </c>
      <c r="F627" s="24">
        <v>7.8458093269309567E-2</v>
      </c>
      <c r="G627" s="24">
        <v>5.745522872826643E-2</v>
      </c>
      <c r="H627" s="24">
        <v>7.8099493211331805E-2</v>
      </c>
      <c r="I627" s="24">
        <v>0.10648159260930547</v>
      </c>
      <c r="J627" s="24">
        <v>0.15142981442243036</v>
      </c>
      <c r="K627" s="24">
        <v>7.1655581366726812E-2</v>
      </c>
      <c r="L627" s="24">
        <v>6.3238232863388061E-2</v>
      </c>
      <c r="M627" s="24">
        <v>9.7203889274731489E-2</v>
      </c>
      <c r="N627" s="24"/>
      <c r="O627" s="24"/>
    </row>
    <row r="628" spans="1:15" x14ac:dyDescent="0.35">
      <c r="A628" s="20" t="str">
        <f>B525&amp;C612&amp;D628</f>
        <v>CONSUMO PER CAPITA (kg ó litros por individuo)Otros Snacks Salados&gt;500MIL</v>
      </c>
      <c r="B628">
        <v>0</v>
      </c>
      <c r="C628" s="20">
        <v>0</v>
      </c>
      <c r="D628" s="20" t="s">
        <v>99</v>
      </c>
      <c r="E628" s="24">
        <v>7.4307434279092269E-2</v>
      </c>
      <c r="F628" s="24">
        <v>7.7723005119199537E-2</v>
      </c>
      <c r="G628" s="24">
        <v>6.6057777153175651E-2</v>
      </c>
      <c r="H628" s="24">
        <v>7.1170620947017163E-2</v>
      </c>
      <c r="I628" s="24">
        <v>8.0301005172504408E-2</v>
      </c>
      <c r="J628" s="24">
        <v>0.11101167333619794</v>
      </c>
      <c r="K628" s="24">
        <v>5.3993782245835023E-2</v>
      </c>
      <c r="L628" s="24">
        <v>7.612847466340382E-2</v>
      </c>
      <c r="M628" s="24">
        <v>6.7278127983964708E-2</v>
      </c>
      <c r="N628" s="24"/>
      <c r="O628" s="24"/>
    </row>
    <row r="629" spans="1:15" x14ac:dyDescent="0.35">
      <c r="A629" s="20" t="str">
        <f>B525&amp;C612&amp;D629</f>
        <v>CONSUMO PER CAPITA (kg ó litros por individuo)Otros Snacks SaladosDE 15 A 19 AÑOS</v>
      </c>
      <c r="B629">
        <v>0</v>
      </c>
      <c r="C629" s="20">
        <v>0</v>
      </c>
      <c r="D629" s="20" t="s">
        <v>100</v>
      </c>
      <c r="E629" s="24">
        <v>0.11257932534870362</v>
      </c>
      <c r="F629" s="24">
        <v>0.1110702337059243</v>
      </c>
      <c r="G629" s="24">
        <v>8.6783545717452323E-2</v>
      </c>
      <c r="H629" s="24">
        <v>7.1026720480204697E-2</v>
      </c>
      <c r="I629" s="24">
        <v>7.9032634781883548E-2</v>
      </c>
      <c r="J629" s="24">
        <v>0.12377744194880168</v>
      </c>
      <c r="K629" s="24">
        <v>5.3332735164364459E-2</v>
      </c>
      <c r="L629" s="24">
        <v>0.1723328234176722</v>
      </c>
      <c r="M629" s="24">
        <v>0.12426883473585069</v>
      </c>
      <c r="N629" s="24"/>
      <c r="O629" s="24"/>
    </row>
    <row r="630" spans="1:15" x14ac:dyDescent="0.35">
      <c r="A630" s="20" t="str">
        <f>B525&amp;C612&amp;D630</f>
        <v>CONSUMO PER CAPITA (kg ó litros por individuo)Otros Snacks SaladosDE 20 A 24 AÑOS</v>
      </c>
      <c r="B630">
        <v>0</v>
      </c>
      <c r="C630" s="20">
        <v>0</v>
      </c>
      <c r="D630" s="20" t="s">
        <v>101</v>
      </c>
      <c r="E630" s="24">
        <v>8.2921177926919235E-2</v>
      </c>
      <c r="F630" s="24">
        <v>0.18872255919099903</v>
      </c>
      <c r="G630" s="24">
        <v>0.10809392641446021</v>
      </c>
      <c r="H630" s="24">
        <v>0.10365820959635727</v>
      </c>
      <c r="I630" s="24">
        <v>5.6885197745322351E-2</v>
      </c>
      <c r="J630" s="24">
        <v>5.6283538350673644E-2</v>
      </c>
      <c r="K630" s="24">
        <v>4.0676011125207925E-2</v>
      </c>
      <c r="L630" s="24">
        <v>7.9097838265481363E-2</v>
      </c>
      <c r="M630" s="24">
        <v>3.2039488751996553E-2</v>
      </c>
      <c r="N630" s="24"/>
      <c r="O630" s="24"/>
    </row>
    <row r="631" spans="1:15" x14ac:dyDescent="0.35">
      <c r="A631" s="20" t="str">
        <f>B525&amp;C612&amp;D631</f>
        <v>CONSUMO PER CAPITA (kg ó litros por individuo)Otros Snacks SaladosDE 25 A 34 AÑOS</v>
      </c>
      <c r="B631">
        <v>0</v>
      </c>
      <c r="C631" s="20">
        <v>0</v>
      </c>
      <c r="D631" s="20" t="s">
        <v>102</v>
      </c>
      <c r="E631" s="24">
        <v>7.5803081618208645E-2</v>
      </c>
      <c r="F631" s="24">
        <v>7.8949992103695132E-2</v>
      </c>
      <c r="G631" s="24">
        <v>7.5450773276274308E-2</v>
      </c>
      <c r="H631" s="24">
        <v>6.339183911532191E-2</v>
      </c>
      <c r="I631" s="24">
        <v>7.3896091246638193E-2</v>
      </c>
      <c r="J631" s="24">
        <v>9.1405812894261834E-2</v>
      </c>
      <c r="K631" s="24">
        <v>6.7665651222190523E-2</v>
      </c>
      <c r="L631" s="24">
        <v>6.0659308324560152E-2</v>
      </c>
      <c r="M631" s="24">
        <v>0.1032218167169329</v>
      </c>
      <c r="N631" s="24"/>
      <c r="O631" s="24"/>
    </row>
    <row r="632" spans="1:15" x14ac:dyDescent="0.35">
      <c r="A632" s="20" t="str">
        <f>B525&amp;C612&amp;D632</f>
        <v>CONSUMO PER CAPITA (kg ó litros por individuo)Otros Snacks SaladosDE 35 A 49 AÑOS</v>
      </c>
      <c r="B632">
        <v>0</v>
      </c>
      <c r="C632" s="20">
        <v>0</v>
      </c>
      <c r="D632" s="20" t="s">
        <v>103</v>
      </c>
      <c r="E632" s="24">
        <v>8.7966005659238858E-2</v>
      </c>
      <c r="F632" s="24">
        <v>0.12849040624353283</v>
      </c>
      <c r="G632" s="24">
        <v>0.10271960541879183</v>
      </c>
      <c r="H632" s="24">
        <v>0.10185364536577465</v>
      </c>
      <c r="I632" s="24">
        <v>0.12906864479095906</v>
      </c>
      <c r="J632" s="24">
        <v>0.14812503288039064</v>
      </c>
      <c r="K632" s="24">
        <v>9.8449005325567301E-2</v>
      </c>
      <c r="L632" s="24">
        <v>9.7080488818404628E-2</v>
      </c>
      <c r="M632" s="24">
        <v>9.1573057240860345E-2</v>
      </c>
      <c r="N632" s="24"/>
      <c r="O632" s="24"/>
    </row>
    <row r="633" spans="1:15" x14ac:dyDescent="0.35">
      <c r="A633" s="20" t="str">
        <f>B525&amp;C612&amp;D633</f>
        <v>CONSUMO PER CAPITA (kg ó litros por individuo)Otros Snacks SaladosDE 50 A 59 AÑOS</v>
      </c>
      <c r="B633">
        <v>0</v>
      </c>
      <c r="C633" s="20">
        <v>0</v>
      </c>
      <c r="D633" s="20" t="s">
        <v>104</v>
      </c>
      <c r="E633" s="24">
        <v>7.1117601677905415E-2</v>
      </c>
      <c r="F633" s="24">
        <v>9.9307207605859399E-2</v>
      </c>
      <c r="G633" s="24">
        <v>0.1050854718949906</v>
      </c>
      <c r="H633" s="24">
        <v>9.0070529652914844E-2</v>
      </c>
      <c r="I633" s="24">
        <v>0.11210878263312747</v>
      </c>
      <c r="J633" s="24">
        <v>0.1726571730199789</v>
      </c>
      <c r="K633" s="24">
        <v>7.3734162542307802E-2</v>
      </c>
      <c r="L633" s="24">
        <v>9.4784217727676992E-2</v>
      </c>
      <c r="M633" s="24">
        <v>0.13446079584697385</v>
      </c>
      <c r="N633" s="24"/>
      <c r="O633" s="24"/>
    </row>
    <row r="634" spans="1:15" x14ac:dyDescent="0.35">
      <c r="A634" s="20" t="str">
        <f>B525&amp;C612&amp;D634</f>
        <v>CONSUMO PER CAPITA (kg ó litros por individuo)Otros Snacks SaladosDE 60 A 75 AÑOS</v>
      </c>
      <c r="B634">
        <v>0</v>
      </c>
      <c r="C634" s="20">
        <v>0</v>
      </c>
      <c r="D634" s="20" t="s">
        <v>105</v>
      </c>
      <c r="E634" s="24">
        <v>6.8182140107346786E-2</v>
      </c>
      <c r="F634" s="25">
        <v>7.1289174160206858E-2</v>
      </c>
      <c r="G634" s="24">
        <v>4.3692988959072719E-2</v>
      </c>
      <c r="H634" s="24">
        <v>9.7984320203834477E-2</v>
      </c>
      <c r="I634" s="24">
        <v>8.5021199733760308E-2</v>
      </c>
      <c r="J634" s="25">
        <v>0.11630947094352256</v>
      </c>
      <c r="K634" s="24">
        <v>4.0681657541414756E-2</v>
      </c>
      <c r="L634" s="24">
        <v>8.6014761109580007E-2</v>
      </c>
      <c r="M634" s="24">
        <v>6.6687343405122043E-2</v>
      </c>
      <c r="N634" s="24"/>
      <c r="O634" s="24"/>
    </row>
    <row r="635" spans="1:15" x14ac:dyDescent="0.35">
      <c r="A635" s="20" t="str">
        <f>B525&amp;C612&amp;D635</f>
        <v>CONSUMO PER CAPITA (kg ó litros por individuo)Otros Snacks SaladosALTA Y MEDIA ALTA</v>
      </c>
      <c r="B635">
        <v>0</v>
      </c>
      <c r="C635" s="20">
        <v>0</v>
      </c>
      <c r="D635" s="20" t="s">
        <v>106</v>
      </c>
      <c r="E635" s="24">
        <v>5.0433178455846182E-2</v>
      </c>
      <c r="F635" s="24">
        <v>8.9712352336670811E-2</v>
      </c>
      <c r="G635" s="24">
        <v>5.5777551066799935E-2</v>
      </c>
      <c r="H635" s="24">
        <v>7.7533992111086303E-2</v>
      </c>
      <c r="I635" s="24">
        <v>6.4979420136006133E-2</v>
      </c>
      <c r="J635" s="24">
        <v>0.12477876491054175</v>
      </c>
      <c r="K635" s="24">
        <v>5.2278097141990457E-2</v>
      </c>
      <c r="L635" s="24">
        <v>6.4868912958845171E-2</v>
      </c>
      <c r="M635" s="24">
        <v>8.7976196594327344E-2</v>
      </c>
      <c r="N635" s="24"/>
      <c r="O635" s="24"/>
    </row>
    <row r="636" spans="1:15" x14ac:dyDescent="0.35">
      <c r="A636" s="20" t="str">
        <f>B525&amp;C612&amp;D636</f>
        <v>CONSUMO PER CAPITA (kg ó litros por individuo)Otros Snacks SaladosMEDIA</v>
      </c>
      <c r="B636">
        <v>0</v>
      </c>
      <c r="C636" s="20">
        <v>0</v>
      </c>
      <c r="D636" s="20" t="s">
        <v>107</v>
      </c>
      <c r="E636" s="24">
        <v>9.012411200992948E-2</v>
      </c>
      <c r="F636" s="24">
        <v>0.10444803073673538</v>
      </c>
      <c r="G636" s="24">
        <v>7.5205396296008656E-2</v>
      </c>
      <c r="H636" s="24">
        <v>9.1260538516888409E-2</v>
      </c>
      <c r="I636" s="24">
        <v>9.4271545236613727E-2</v>
      </c>
      <c r="J636" s="24">
        <v>0.12472307380061909</v>
      </c>
      <c r="K636" s="24">
        <v>8.1088502218535058E-2</v>
      </c>
      <c r="L636" s="24">
        <v>9.0546629003592893E-2</v>
      </c>
      <c r="M636" s="24">
        <v>8.09450271336664E-2</v>
      </c>
      <c r="N636" s="24"/>
      <c r="O636" s="24"/>
    </row>
    <row r="637" spans="1:15" x14ac:dyDescent="0.35">
      <c r="A637" s="20" t="str">
        <f>B525&amp;C612&amp;D637</f>
        <v>CONSUMO PER CAPITA (kg ó litros por individuo)Otros Snacks SaladosMEDIA BAJA</v>
      </c>
      <c r="B637">
        <v>0</v>
      </c>
      <c r="C637" s="20">
        <v>0</v>
      </c>
      <c r="D637" s="20" t="s">
        <v>108</v>
      </c>
      <c r="E637" s="24">
        <v>8.8695966092574352E-2</v>
      </c>
      <c r="F637" s="24">
        <v>0.12024398633850848</v>
      </c>
      <c r="G637" s="24">
        <v>9.6830541053747596E-2</v>
      </c>
      <c r="H637" s="24">
        <v>9.7832262219387955E-2</v>
      </c>
      <c r="I637" s="24">
        <v>0.12974972022074108</v>
      </c>
      <c r="J637" s="24">
        <v>0.10932176109078599</v>
      </c>
      <c r="K637" s="24">
        <v>5.8485682994468866E-2</v>
      </c>
      <c r="L637" s="24">
        <v>9.6617747529262485E-2</v>
      </c>
      <c r="M637" s="24">
        <v>9.6191334581251633E-2</v>
      </c>
      <c r="N637" s="24"/>
      <c r="O637" s="24"/>
    </row>
    <row r="638" spans="1:15" x14ac:dyDescent="0.35">
      <c r="A638" s="20" t="str">
        <f>B525&amp;C612&amp;D638</f>
        <v>CONSUMO PER CAPITA (kg ó litros por individuo)Otros Snacks SaladosBAJA</v>
      </c>
      <c r="B638">
        <v>0</v>
      </c>
      <c r="C638" s="20">
        <v>0</v>
      </c>
      <c r="D638" s="20" t="s">
        <v>109</v>
      </c>
      <c r="E638" s="24">
        <v>8.2651386428681056E-2</v>
      </c>
      <c r="F638" s="24">
        <v>0.10486592226455231</v>
      </c>
      <c r="G638" s="24">
        <v>0.11926668214901442</v>
      </c>
      <c r="H638" s="24">
        <v>9.7197709899593684E-2</v>
      </c>
      <c r="I638" s="24">
        <v>0.106226496633074</v>
      </c>
      <c r="J638" s="24">
        <v>0.17256282172537399</v>
      </c>
      <c r="K638" s="24">
        <v>8.1579009005959491E-2</v>
      </c>
      <c r="L638" s="24">
        <v>0.12245780104963265</v>
      </c>
      <c r="M638" s="24">
        <v>0.12171662155233744</v>
      </c>
      <c r="N638" s="24"/>
      <c r="O638" s="24"/>
    </row>
    <row r="639" spans="1:15" x14ac:dyDescent="0.35">
      <c r="A639" s="20" t="str">
        <f>B525&amp;C612&amp;D639</f>
        <v>CONSUMO PER CAPITA (kg ó litros por individuo)Otros Snacks SaladosHOMBRE</v>
      </c>
      <c r="B639">
        <v>0</v>
      </c>
      <c r="C639" s="20">
        <v>0</v>
      </c>
      <c r="D639" s="20" t="s">
        <v>110</v>
      </c>
      <c r="E639" s="24">
        <v>4.8951047862192267E-2</v>
      </c>
      <c r="F639" s="24">
        <v>7.7918069190150055E-2</v>
      </c>
      <c r="G639" s="24">
        <v>6.4072036998593346E-2</v>
      </c>
      <c r="H639" s="24">
        <v>6.6458125215670946E-2</v>
      </c>
      <c r="I639" s="24">
        <v>7.5540899369273676E-2</v>
      </c>
      <c r="J639" s="24">
        <v>9.4600357040927591E-2</v>
      </c>
      <c r="K639" s="24">
        <v>4.9751324186069409E-2</v>
      </c>
      <c r="L639" s="24">
        <v>7.766830134916447E-2</v>
      </c>
      <c r="M639" s="24">
        <v>9.0857259569102511E-2</v>
      </c>
      <c r="N639" s="24"/>
      <c r="O639" s="24"/>
    </row>
    <row r="640" spans="1:15" x14ac:dyDescent="0.35">
      <c r="A640" s="20" t="str">
        <f>B525&amp;C612&amp;D640</f>
        <v>CONSUMO PER CAPITA (kg ó litros por individuo)Otros Snacks SaladosMUJER</v>
      </c>
      <c r="B640">
        <v>0</v>
      </c>
      <c r="C640" s="20">
        <v>0</v>
      </c>
      <c r="D640" s="20" t="s">
        <v>111</v>
      </c>
      <c r="E640" s="24">
        <v>0.11013074773490959</v>
      </c>
      <c r="F640" s="24">
        <v>0.13271408750423858</v>
      </c>
      <c r="G640" s="24">
        <v>0.10609026244811873</v>
      </c>
      <c r="H640" s="24">
        <v>0.11557823671903231</v>
      </c>
      <c r="I640" s="24">
        <v>0.12336974429999963</v>
      </c>
      <c r="J640" s="24">
        <v>0.16479608448797087</v>
      </c>
      <c r="K640" s="24">
        <v>8.8116153704011629E-2</v>
      </c>
      <c r="L640" s="24">
        <v>0.10770522914565051</v>
      </c>
      <c r="M640" s="24">
        <v>9.765898784267206E-2</v>
      </c>
      <c r="N640" s="24"/>
      <c r="O640" s="24"/>
    </row>
    <row r="641" spans="1:15" x14ac:dyDescent="0.35">
      <c r="A641" s="20" t="str">
        <f>B525&amp;C641&amp;D641</f>
        <v>CONSUMO PER CAPITA (kg ó litros por individuo)Frutos SecosT.ESPAÑA</v>
      </c>
      <c r="B641">
        <v>0</v>
      </c>
      <c r="C641" s="20" t="s">
        <v>60</v>
      </c>
      <c r="D641" s="20" t="s">
        <v>82</v>
      </c>
      <c r="E641" s="24">
        <v>8.022279839670568E-2</v>
      </c>
      <c r="F641" s="24">
        <v>0.10679437104329295</v>
      </c>
      <c r="G641" s="24">
        <v>8.9012523867742832E-2</v>
      </c>
      <c r="H641" s="24">
        <v>7.0066721939922375E-2</v>
      </c>
      <c r="I641" s="24">
        <v>7.671431418390845E-2</v>
      </c>
      <c r="J641" s="24">
        <v>9.4367365637765405E-2</v>
      </c>
      <c r="K641" s="24">
        <v>8.3167464766541327E-2</v>
      </c>
      <c r="L641" s="24">
        <v>8.7432492633861686E-2</v>
      </c>
      <c r="M641" s="24">
        <v>7.8275189778582374E-2</v>
      </c>
      <c r="N641" s="24"/>
      <c r="O641" s="24"/>
    </row>
    <row r="642" spans="1:15" x14ac:dyDescent="0.35">
      <c r="A642" s="20" t="str">
        <f>B525&amp;C641&amp;D642</f>
        <v>CONSUMO PER CAPITA (kg ó litros por individuo)Frutos SecosBCN AM</v>
      </c>
      <c r="B642">
        <v>0</v>
      </c>
      <c r="C642" s="20">
        <v>0</v>
      </c>
      <c r="D642" s="20" t="s">
        <v>84</v>
      </c>
      <c r="E642" s="24">
        <v>3.4278138603887599E-2</v>
      </c>
      <c r="F642" s="24">
        <v>4.9037777163046664E-2</v>
      </c>
      <c r="G642" s="25">
        <v>3.5968578555927111E-2</v>
      </c>
      <c r="H642" s="24">
        <v>5.2759103262242819E-2</v>
      </c>
      <c r="I642" s="24">
        <v>6.3327365744855868E-2</v>
      </c>
      <c r="J642" s="24">
        <v>5.1642750523757337E-2</v>
      </c>
      <c r="K642" s="24">
        <v>0.17133342140564709</v>
      </c>
      <c r="L642" s="25">
        <v>0.1716838664093879</v>
      </c>
      <c r="M642" s="24">
        <v>0.1154662591933439</v>
      </c>
      <c r="N642" s="24"/>
      <c r="O642" s="24"/>
    </row>
    <row r="643" spans="1:15" x14ac:dyDescent="0.35">
      <c r="A643" s="20" t="str">
        <f>B525&amp;C641&amp;D643</f>
        <v>CONSUMO PER CAPITA (kg ó litros por individuo)Frutos SecosREST.CAT ARAGON</v>
      </c>
      <c r="B643">
        <v>0</v>
      </c>
      <c r="C643" s="20">
        <v>0</v>
      </c>
      <c r="D643" s="20" t="s">
        <v>85</v>
      </c>
      <c r="E643" s="24">
        <v>4.4409379967695381E-2</v>
      </c>
      <c r="F643" s="24">
        <v>7.3511693377225379E-2</v>
      </c>
      <c r="G643" s="24">
        <v>5.2214471230103393E-2</v>
      </c>
      <c r="H643" s="24">
        <v>5.6415153745758173E-2</v>
      </c>
      <c r="I643" s="24">
        <v>3.8059542738074235E-2</v>
      </c>
      <c r="J643" s="24">
        <v>7.5395091226980029E-2</v>
      </c>
      <c r="K643" s="24">
        <v>5.8163326197299796E-2</v>
      </c>
      <c r="L643" s="24">
        <v>3.9385787080049112E-2</v>
      </c>
      <c r="M643" s="24">
        <v>8.4591616290329949E-2</v>
      </c>
      <c r="N643" s="24"/>
      <c r="O643" s="24"/>
    </row>
    <row r="644" spans="1:15" x14ac:dyDescent="0.35">
      <c r="A644" s="20" t="str">
        <f>B525&amp;C641&amp;D644</f>
        <v>CONSUMO PER CAPITA (kg ó litros por individuo)Frutos SecosLEVANTE</v>
      </c>
      <c r="B644">
        <v>0</v>
      </c>
      <c r="C644" s="20">
        <v>0</v>
      </c>
      <c r="D644" s="20" t="s">
        <v>86</v>
      </c>
      <c r="E644" s="24">
        <v>6.0422428738901787E-2</v>
      </c>
      <c r="F644" s="24">
        <v>8.9540586287596063E-2</v>
      </c>
      <c r="G644" s="24">
        <v>7.0467549886785663E-2</v>
      </c>
      <c r="H644" s="24">
        <v>4.7041215914661816E-2</v>
      </c>
      <c r="I644" s="24">
        <v>7.8199885268205621E-2</v>
      </c>
      <c r="J644" s="24">
        <v>7.9727031280979077E-2</v>
      </c>
      <c r="K644" s="24">
        <v>3.9431192271795479E-2</v>
      </c>
      <c r="L644" s="24">
        <v>6.2089999017017498E-2</v>
      </c>
      <c r="M644" s="24">
        <v>6.0895029138537296E-2</v>
      </c>
      <c r="N644" s="24"/>
      <c r="O644" s="24"/>
    </row>
    <row r="645" spans="1:15" x14ac:dyDescent="0.35">
      <c r="A645" s="20" t="str">
        <f>B525&amp;C641&amp;D645</f>
        <v>CONSUMO PER CAPITA (kg ó litros por individuo)Frutos SecosANDALUCIA</v>
      </c>
      <c r="B645">
        <v>0</v>
      </c>
      <c r="C645" s="20">
        <v>0</v>
      </c>
      <c r="D645" s="20" t="s">
        <v>87</v>
      </c>
      <c r="E645" s="24">
        <v>0.11261942640223466</v>
      </c>
      <c r="F645" s="24">
        <v>0.13318405354343912</v>
      </c>
      <c r="G645" s="24">
        <v>8.9401414161094636E-2</v>
      </c>
      <c r="H645" s="24">
        <v>6.2732179467861846E-2</v>
      </c>
      <c r="I645" s="24">
        <v>8.1974441979812268E-2</v>
      </c>
      <c r="J645" s="24">
        <v>0.10974267193964928</v>
      </c>
      <c r="K645" s="24">
        <v>8.2997011283779315E-2</v>
      </c>
      <c r="L645" s="24">
        <v>8.4747808294550864E-2</v>
      </c>
      <c r="M645" s="24">
        <v>7.9188731199334131E-2</v>
      </c>
      <c r="N645" s="24"/>
      <c r="O645" s="24"/>
    </row>
    <row r="646" spans="1:15" x14ac:dyDescent="0.35">
      <c r="A646" s="20" t="str">
        <f>B525&amp;C641&amp;D646</f>
        <v>CONSUMO PER CAPITA (kg ó litros por individuo)Frutos SecosMDD AM</v>
      </c>
      <c r="B646">
        <v>0</v>
      </c>
      <c r="C646" s="20">
        <v>0</v>
      </c>
      <c r="D646" s="20" t="s">
        <v>88</v>
      </c>
      <c r="E646" s="24">
        <v>6.1119618151129818E-2</v>
      </c>
      <c r="F646" s="24">
        <v>9.256871423276225E-2</v>
      </c>
      <c r="G646" s="24">
        <v>6.6499587111814668E-2</v>
      </c>
      <c r="H646" s="24">
        <v>4.7113272631666363E-2</v>
      </c>
      <c r="I646" s="24">
        <v>5.7850554743862449E-2</v>
      </c>
      <c r="J646" s="24">
        <v>6.9984108819485982E-2</v>
      </c>
      <c r="K646" s="24">
        <v>4.5055694553683918E-2</v>
      </c>
      <c r="L646" s="24">
        <v>5.0976177977741073E-2</v>
      </c>
      <c r="M646" s="24">
        <v>5.2938643468827873E-2</v>
      </c>
      <c r="N646" s="24"/>
      <c r="O646" s="24"/>
    </row>
    <row r="647" spans="1:15" x14ac:dyDescent="0.35">
      <c r="A647" s="20" t="str">
        <f>B525&amp;C641&amp;D647</f>
        <v>CONSUMO PER CAPITA (kg ó litros por individuo)Frutos SecosRTO CENTRO</v>
      </c>
      <c r="B647">
        <v>0</v>
      </c>
      <c r="C647" s="20">
        <v>0</v>
      </c>
      <c r="D647" s="20" t="s">
        <v>89</v>
      </c>
      <c r="E647" s="24">
        <v>0.18449559147244518</v>
      </c>
      <c r="F647" s="24">
        <v>0.19320184278760458</v>
      </c>
      <c r="G647" s="24">
        <v>0.25339658159210748</v>
      </c>
      <c r="H647" s="24">
        <v>0.12780652974757972</v>
      </c>
      <c r="I647" s="24">
        <v>0.1640255197413398</v>
      </c>
      <c r="J647" s="24">
        <v>0.18761898050687104</v>
      </c>
      <c r="K647" s="24">
        <v>0.1498295463546542</v>
      </c>
      <c r="L647" s="24">
        <v>8.7154330900966401E-2</v>
      </c>
      <c r="M647" s="24">
        <v>0.10343576097964489</v>
      </c>
      <c r="N647" s="24"/>
      <c r="O647" s="24"/>
    </row>
    <row r="648" spans="1:15" x14ac:dyDescent="0.35">
      <c r="A648" s="20" t="str">
        <f>B525&amp;C641&amp;D648</f>
        <v>CONSUMO PER CAPITA (kg ó litros por individuo)Frutos SecosNORTE-CENTRO</v>
      </c>
      <c r="B648">
        <v>0</v>
      </c>
      <c r="C648" s="20">
        <v>0</v>
      </c>
      <c r="D648" s="20" t="s">
        <v>90</v>
      </c>
      <c r="E648" s="24">
        <v>6.2904139442354193E-2</v>
      </c>
      <c r="F648" s="24">
        <v>0.13996161630583881</v>
      </c>
      <c r="G648" s="24">
        <v>9.837233518340717E-2</v>
      </c>
      <c r="H648" s="24">
        <v>0.12708278822876873</v>
      </c>
      <c r="I648" s="24">
        <v>7.5945716160457352E-2</v>
      </c>
      <c r="J648" s="24">
        <v>0.11726965012972962</v>
      </c>
      <c r="K648" s="24">
        <v>9.2489610591268173E-2</v>
      </c>
      <c r="L648" s="24">
        <v>0.16560221797415078</v>
      </c>
      <c r="M648" s="24">
        <v>6.4371176982365927E-2</v>
      </c>
      <c r="N648" s="24"/>
      <c r="O648" s="24"/>
    </row>
    <row r="649" spans="1:15" x14ac:dyDescent="0.35">
      <c r="A649" s="20" t="str">
        <f>B525&amp;C641&amp;D649</f>
        <v>CONSUMO PER CAPITA (kg ó litros por individuo)Frutos SecosNOROESTE</v>
      </c>
      <c r="B649">
        <v>0</v>
      </c>
      <c r="C649" s="20">
        <v>0</v>
      </c>
      <c r="D649" s="20" t="s">
        <v>91</v>
      </c>
      <c r="E649" s="24">
        <v>7.8421307186191169E-2</v>
      </c>
      <c r="F649" s="24">
        <v>8.2076427604891131E-2</v>
      </c>
      <c r="G649" s="24">
        <v>8.1458989008166574E-2</v>
      </c>
      <c r="H649" s="24">
        <v>7.878279538225888E-2</v>
      </c>
      <c r="I649" s="24">
        <v>7.0047309834276511E-2</v>
      </c>
      <c r="J649" s="24">
        <v>7.2043527352669945E-2</v>
      </c>
      <c r="K649" s="24">
        <v>8.092731628240285E-2</v>
      </c>
      <c r="L649" s="24">
        <v>9.4205944053085716E-2</v>
      </c>
      <c r="M649" s="24">
        <v>8.4205095746938144E-2</v>
      </c>
      <c r="N649" s="24"/>
      <c r="O649" s="24"/>
    </row>
    <row r="650" spans="1:15" x14ac:dyDescent="0.35">
      <c r="A650" s="20" t="str">
        <f>B525&amp;C641&amp;D650</f>
        <v>CONSUMO PER CAPITA (kg ó litros por individuo)Frutos Secos&lt;2MIL</v>
      </c>
      <c r="B650">
        <v>0</v>
      </c>
      <c r="C650" s="20">
        <v>0</v>
      </c>
      <c r="D650" s="20" t="s">
        <v>92</v>
      </c>
      <c r="E650" s="25">
        <v>8.4314793869697202E-2</v>
      </c>
      <c r="F650" s="25">
        <v>8.6198789664250208E-2</v>
      </c>
      <c r="G650" s="25">
        <v>4.5255485889424976E-2</v>
      </c>
      <c r="H650" s="25">
        <v>7.4556456660950773E-2</v>
      </c>
      <c r="I650" s="24">
        <v>8.0407002876288936E-2</v>
      </c>
      <c r="J650" s="25">
        <v>9.2119448151666838E-2</v>
      </c>
      <c r="K650" s="25">
        <v>6.8870177831296037E-2</v>
      </c>
      <c r="L650" s="24">
        <v>7.4922451023618483E-2</v>
      </c>
      <c r="M650" s="24">
        <v>7.4886763456891839E-2</v>
      </c>
      <c r="N650" s="24"/>
      <c r="O650" s="24"/>
    </row>
    <row r="651" spans="1:15" x14ac:dyDescent="0.35">
      <c r="A651" s="20" t="str">
        <f>B525&amp;C641&amp;D651</f>
        <v>CONSUMO PER CAPITA (kg ó litros por individuo)Frutos Secos2-5MIL</v>
      </c>
      <c r="B651">
        <v>0</v>
      </c>
      <c r="C651" s="20">
        <v>0</v>
      </c>
      <c r="D651" s="20" t="s">
        <v>93</v>
      </c>
      <c r="E651" s="24">
        <v>9.044186621201547E-2</v>
      </c>
      <c r="F651" s="24">
        <v>5.2474081854705527E-2</v>
      </c>
      <c r="G651" s="24">
        <v>3.9508128078039453E-2</v>
      </c>
      <c r="H651" s="24">
        <v>4.0715508193488466E-2</v>
      </c>
      <c r="I651" s="24">
        <v>6.4606611822072266E-2</v>
      </c>
      <c r="J651" s="24">
        <v>4.499280191955822E-2</v>
      </c>
      <c r="K651" s="24">
        <v>5.6022930730349925E-2</v>
      </c>
      <c r="L651" s="24">
        <v>6.9076199676946323E-2</v>
      </c>
      <c r="M651" s="24">
        <v>6.9488438566954552E-2</v>
      </c>
      <c r="N651" s="24"/>
      <c r="O651" s="24"/>
    </row>
    <row r="652" spans="1:15" x14ac:dyDescent="0.35">
      <c r="A652" s="20" t="str">
        <f>B525&amp;C641&amp;D652</f>
        <v>CONSUMO PER CAPITA (kg ó litros por individuo)Frutos Secos5-10MIL</v>
      </c>
      <c r="B652">
        <v>0</v>
      </c>
      <c r="C652" s="20">
        <v>0</v>
      </c>
      <c r="D652" s="20" t="s">
        <v>94</v>
      </c>
      <c r="E652" s="24">
        <v>8.9051572518208957E-2</v>
      </c>
      <c r="F652" s="24">
        <v>7.4217043177033259E-2</v>
      </c>
      <c r="G652" s="24">
        <v>8.7160241510782679E-2</v>
      </c>
      <c r="H652" s="24">
        <v>6.1992225314392205E-2</v>
      </c>
      <c r="I652" s="24">
        <v>5.4563936351935828E-2</v>
      </c>
      <c r="J652" s="24">
        <v>7.5582561014295113E-2</v>
      </c>
      <c r="K652" s="24">
        <v>5.362171193177058E-2</v>
      </c>
      <c r="L652" s="24">
        <v>3.5460207136827869E-2</v>
      </c>
      <c r="M652" s="24">
        <v>5.0353404134868301E-2</v>
      </c>
      <c r="N652" s="24"/>
      <c r="O652" s="24"/>
    </row>
    <row r="653" spans="1:15" x14ac:dyDescent="0.35">
      <c r="A653" s="20" t="str">
        <f>B525&amp;C641&amp;D653</f>
        <v>CONSUMO PER CAPITA (kg ó litros por individuo)Frutos Secos10-30MIL</v>
      </c>
      <c r="B653">
        <v>0</v>
      </c>
      <c r="C653" s="20">
        <v>0</v>
      </c>
      <c r="D653" s="20" t="s">
        <v>95</v>
      </c>
      <c r="E653" s="24">
        <v>8.8696375870931071E-2</v>
      </c>
      <c r="F653" s="24">
        <v>0.15570339820868925</v>
      </c>
      <c r="G653" s="24">
        <v>0.16439523543726894</v>
      </c>
      <c r="H653" s="24">
        <v>0.10460740441883659</v>
      </c>
      <c r="I653" s="24">
        <v>0.10957093282428546</v>
      </c>
      <c r="J653" s="24">
        <v>0.14544160881849466</v>
      </c>
      <c r="K653" s="24">
        <v>0.10289906964947786</v>
      </c>
      <c r="L653" s="24">
        <v>8.1763061037245413E-2</v>
      </c>
      <c r="M653" s="24">
        <v>7.8967668467895949E-2</v>
      </c>
      <c r="N653" s="24"/>
      <c r="O653" s="24"/>
    </row>
    <row r="654" spans="1:15" x14ac:dyDescent="0.35">
      <c r="A654" s="20" t="str">
        <f>B525&amp;C641&amp;D654</f>
        <v>CONSUMO PER CAPITA (kg ó litros por individuo)Frutos Secos30-100MIL</v>
      </c>
      <c r="B654">
        <v>0</v>
      </c>
      <c r="C654" s="20">
        <v>0</v>
      </c>
      <c r="D654" s="20" t="s">
        <v>96</v>
      </c>
      <c r="E654" s="24">
        <v>9.0730399292644967E-2</v>
      </c>
      <c r="F654" s="24">
        <v>0.12008392575319575</v>
      </c>
      <c r="G654" s="24">
        <v>9.4995921258070326E-2</v>
      </c>
      <c r="H654" s="24">
        <v>6.4599274679633986E-2</v>
      </c>
      <c r="I654" s="24">
        <v>9.3965956590598712E-2</v>
      </c>
      <c r="J654" s="24">
        <v>7.6113114212737545E-2</v>
      </c>
      <c r="K654" s="24">
        <v>7.0489803374942026E-2</v>
      </c>
      <c r="L654" s="24">
        <v>9.9194296258235864E-2</v>
      </c>
      <c r="M654" s="24">
        <v>8.5319263024889874E-2</v>
      </c>
      <c r="N654" s="24"/>
      <c r="O654" s="24"/>
    </row>
    <row r="655" spans="1:15" x14ac:dyDescent="0.35">
      <c r="A655" s="20" t="str">
        <f>B525&amp;C641&amp;D655</f>
        <v>CONSUMO PER CAPITA (kg ó litros por individuo)Frutos Secos100-200MIL</v>
      </c>
      <c r="B655">
        <v>0</v>
      </c>
      <c r="C655" s="20">
        <v>0</v>
      </c>
      <c r="D655" s="20" t="s">
        <v>97</v>
      </c>
      <c r="E655" s="24">
        <v>6.947357868416329E-2</v>
      </c>
      <c r="F655" s="24">
        <v>9.732389864663131E-2</v>
      </c>
      <c r="G655" s="24">
        <v>5.8324684142820368E-2</v>
      </c>
      <c r="H655" s="24">
        <v>3.9006641934457263E-2</v>
      </c>
      <c r="I655" s="24">
        <v>3.7363853459139569E-2</v>
      </c>
      <c r="J655" s="24">
        <v>0.11052961951313954</v>
      </c>
      <c r="K655" s="24">
        <v>4.0099003611760685E-2</v>
      </c>
      <c r="L655" s="24">
        <v>6.0059756372754687E-2</v>
      </c>
      <c r="M655" s="24">
        <v>5.3100622191678888E-2</v>
      </c>
      <c r="N655" s="24"/>
      <c r="O655" s="24"/>
    </row>
    <row r="656" spans="1:15" x14ac:dyDescent="0.35">
      <c r="A656" s="20" t="str">
        <f>B525&amp;C641&amp;D656</f>
        <v>CONSUMO PER CAPITA (kg ó litros por individuo)Frutos Secos200-500MIL</v>
      </c>
      <c r="B656">
        <v>0</v>
      </c>
      <c r="C656" s="20">
        <v>0</v>
      </c>
      <c r="D656" s="20" t="s">
        <v>98</v>
      </c>
      <c r="E656" s="24">
        <v>7.7795006791746141E-2</v>
      </c>
      <c r="F656" s="24">
        <v>0.10647707558809651</v>
      </c>
      <c r="G656" s="24">
        <v>8.5742578021936439E-2</v>
      </c>
      <c r="H656" s="24">
        <v>9.1607463507833053E-2</v>
      </c>
      <c r="I656" s="24">
        <v>8.2012966559920825E-2</v>
      </c>
      <c r="J656" s="24">
        <v>9.5589696067670121E-2</v>
      </c>
      <c r="K656" s="24">
        <v>0.16359831666203178</v>
      </c>
      <c r="L656" s="24">
        <v>0.1920375509194934</v>
      </c>
      <c r="M656" s="24">
        <v>0.13137034644570439</v>
      </c>
      <c r="N656" s="24"/>
      <c r="O656" s="24"/>
    </row>
    <row r="657" spans="1:15" x14ac:dyDescent="0.35">
      <c r="A657" s="20" t="str">
        <f>B525&amp;C641&amp;D657</f>
        <v>CONSUMO PER CAPITA (kg ó litros por individuo)Frutos Secos&gt;500MIL</v>
      </c>
      <c r="B657">
        <v>0</v>
      </c>
      <c r="C657" s="20">
        <v>0</v>
      </c>
      <c r="D657" s="20" t="s">
        <v>99</v>
      </c>
      <c r="E657" s="24">
        <v>5.7506000884785649E-2</v>
      </c>
      <c r="F657" s="24">
        <v>8.9206954821159784E-2</v>
      </c>
      <c r="G657" s="24">
        <v>5.8101553765412796E-2</v>
      </c>
      <c r="H657" s="24">
        <v>5.6320201997289342E-2</v>
      </c>
      <c r="I657" s="24">
        <v>5.5267644532767828E-2</v>
      </c>
      <c r="J657" s="24">
        <v>7.9985383558913478E-2</v>
      </c>
      <c r="K657" s="24">
        <v>7.339710051655067E-2</v>
      </c>
      <c r="L657" s="24">
        <v>5.581175574996753E-2</v>
      </c>
      <c r="M657" s="24">
        <v>6.3302028636594357E-2</v>
      </c>
      <c r="N657" s="24"/>
      <c r="O657" s="24"/>
    </row>
    <row r="658" spans="1:15" x14ac:dyDescent="0.35">
      <c r="A658" s="20" t="str">
        <f>B525&amp;C641&amp;D658</f>
        <v>CONSUMO PER CAPITA (kg ó litros por individuo)Frutos SecosDE 15 A 19 AÑOS</v>
      </c>
      <c r="B658">
        <v>0</v>
      </c>
      <c r="C658" s="20">
        <v>0</v>
      </c>
      <c r="D658" s="20" t="s">
        <v>100</v>
      </c>
      <c r="E658" s="24">
        <v>4.9734842012627338E-2</v>
      </c>
      <c r="F658" s="25">
        <v>2.4572924560205094E-2</v>
      </c>
      <c r="G658" s="25">
        <v>1.8874091933256162E-2</v>
      </c>
      <c r="H658" s="24">
        <v>1.2657942892054599E-2</v>
      </c>
      <c r="I658" s="24">
        <v>2.8199230576846205E-2</v>
      </c>
      <c r="J658" s="25">
        <v>6.3695289815343017E-2</v>
      </c>
      <c r="K658" s="25">
        <v>2.2747582333084389E-2</v>
      </c>
      <c r="L658" s="25">
        <v>1.4942400117681894E-2</v>
      </c>
      <c r="M658" s="25">
        <v>4.8835668067481741E-2</v>
      </c>
      <c r="N658" s="24"/>
      <c r="O658" s="24"/>
    </row>
    <row r="659" spans="1:15" x14ac:dyDescent="0.35">
      <c r="A659" s="20" t="str">
        <f>B525&amp;C641&amp;D659</f>
        <v>CONSUMO PER CAPITA (kg ó litros por individuo)Frutos SecosDE 20 A 24 AÑOS</v>
      </c>
      <c r="B659">
        <v>0</v>
      </c>
      <c r="C659" s="20">
        <v>0</v>
      </c>
      <c r="D659" s="20" t="s">
        <v>101</v>
      </c>
      <c r="E659" s="24">
        <v>3.1236849901158215E-2</v>
      </c>
      <c r="F659" s="24">
        <v>6.9807976815303652E-2</v>
      </c>
      <c r="G659" s="24">
        <v>3.3013482328492653E-2</v>
      </c>
      <c r="H659" s="24">
        <v>5.6575976941489241E-2</v>
      </c>
      <c r="I659" s="24">
        <v>1.4787348508742588E-2</v>
      </c>
      <c r="J659" s="24">
        <v>3.1638926992699073E-2</v>
      </c>
      <c r="K659" s="24">
        <v>1.3829187302665014E-2</v>
      </c>
      <c r="L659" s="24">
        <v>1.1530162977467793E-2</v>
      </c>
      <c r="M659" s="24">
        <v>7.1781742185423412E-3</v>
      </c>
      <c r="N659" s="24"/>
      <c r="O659" s="24"/>
    </row>
    <row r="660" spans="1:15" x14ac:dyDescent="0.35">
      <c r="A660" s="20" t="str">
        <f>B525&amp;C641&amp;D660</f>
        <v>CONSUMO PER CAPITA (kg ó litros por individuo)Frutos SecosDE 25 A 34 AÑOS</v>
      </c>
      <c r="B660">
        <v>0</v>
      </c>
      <c r="C660" s="20">
        <v>0</v>
      </c>
      <c r="D660" s="20" t="s">
        <v>102</v>
      </c>
      <c r="E660" s="24">
        <v>3.4038405199550419E-2</v>
      </c>
      <c r="F660" s="24">
        <v>2.9248904925102452E-2</v>
      </c>
      <c r="G660" s="24">
        <v>3.9883147051083603E-2</v>
      </c>
      <c r="H660" s="24">
        <v>2.2012222731794668E-2</v>
      </c>
      <c r="I660" s="24">
        <v>3.7909383256301998E-2</v>
      </c>
      <c r="J660" s="24">
        <v>5.3237568551915276E-2</v>
      </c>
      <c r="K660" s="24">
        <v>4.0029953669969871E-2</v>
      </c>
      <c r="L660" s="24">
        <v>3.3882694196728937E-2</v>
      </c>
      <c r="M660" s="24">
        <v>3.0465242890814176E-2</v>
      </c>
      <c r="N660" s="24"/>
      <c r="O660" s="24"/>
    </row>
    <row r="661" spans="1:15" x14ac:dyDescent="0.35">
      <c r="A661" s="20" t="str">
        <f>B525&amp;C641&amp;D661</f>
        <v>CONSUMO PER CAPITA (kg ó litros por individuo)Frutos SecosDE 35 A 49 AÑOS</v>
      </c>
      <c r="B661">
        <v>0</v>
      </c>
      <c r="C661" s="20">
        <v>0</v>
      </c>
      <c r="D661" s="20" t="s">
        <v>103</v>
      </c>
      <c r="E661" s="24">
        <v>5.3253224788738354E-2</v>
      </c>
      <c r="F661" s="24">
        <v>7.8120106982928053E-2</v>
      </c>
      <c r="G661" s="24">
        <v>5.8853219763963772E-2</v>
      </c>
      <c r="H661" s="24">
        <v>5.3852892421919332E-2</v>
      </c>
      <c r="I661" s="24">
        <v>6.5358950012174052E-2</v>
      </c>
      <c r="J661" s="24">
        <v>6.7020709832159284E-2</v>
      </c>
      <c r="K661" s="24">
        <v>8.7807014929360064E-2</v>
      </c>
      <c r="L661" s="24">
        <v>9.4213474248802553E-2</v>
      </c>
      <c r="M661" s="24">
        <v>5.4305427611123495E-2</v>
      </c>
      <c r="N661" s="24"/>
      <c r="O661" s="24"/>
    </row>
    <row r="662" spans="1:15" x14ac:dyDescent="0.35">
      <c r="A662" s="20" t="str">
        <f>B525&amp;C641&amp;D662</f>
        <v>CONSUMO PER CAPITA (kg ó litros por individuo)Frutos SecosDE 50 A 59 AÑOS</v>
      </c>
      <c r="B662">
        <v>0</v>
      </c>
      <c r="C662" s="20">
        <v>0</v>
      </c>
      <c r="D662" s="20" t="s">
        <v>104</v>
      </c>
      <c r="E662" s="24">
        <v>0.10097982260241396</v>
      </c>
      <c r="F662" s="24">
        <v>0.1746023576024949</v>
      </c>
      <c r="G662" s="24">
        <v>0.12217356600139254</v>
      </c>
      <c r="H662" s="24">
        <v>7.9977619718728105E-2</v>
      </c>
      <c r="I662" s="24">
        <v>0.10643202210032289</v>
      </c>
      <c r="J662" s="24">
        <v>0.10932250344670598</v>
      </c>
      <c r="K662" s="24">
        <v>9.8207253865736172E-2</v>
      </c>
      <c r="L662" s="24">
        <v>7.6593107101638747E-2</v>
      </c>
      <c r="M662" s="24">
        <v>9.6979169036155416E-2</v>
      </c>
      <c r="N662" s="24"/>
      <c r="O662" s="24"/>
    </row>
    <row r="663" spans="1:15" x14ac:dyDescent="0.35">
      <c r="A663" s="20" t="str">
        <f>B525&amp;C641&amp;D663</f>
        <v>CONSUMO PER CAPITA (kg ó litros por individuo)Frutos SecosDE 60 A 75 AÑOS</v>
      </c>
      <c r="B663">
        <v>0</v>
      </c>
      <c r="C663" s="20">
        <v>0</v>
      </c>
      <c r="D663" s="20" t="s">
        <v>105</v>
      </c>
      <c r="E663" s="24">
        <v>0.15108638025224871</v>
      </c>
      <c r="F663" s="24">
        <v>0.17092600282209489</v>
      </c>
      <c r="G663" s="24">
        <v>0.16905952828192056</v>
      </c>
      <c r="H663" s="24">
        <v>0.13316094031239747</v>
      </c>
      <c r="I663" s="24">
        <v>0.12192549061224198</v>
      </c>
      <c r="J663" s="24">
        <v>0.16941458927938283</v>
      </c>
      <c r="K663" s="24">
        <v>0.12872140811359817</v>
      </c>
      <c r="L663" s="24">
        <v>0.16544356346608771</v>
      </c>
      <c r="M663" s="24">
        <v>0.15157851629023156</v>
      </c>
      <c r="N663" s="24"/>
      <c r="O663" s="24"/>
    </row>
    <row r="664" spans="1:15" x14ac:dyDescent="0.35">
      <c r="A664" s="20" t="str">
        <f>B525&amp;C641&amp;D664</f>
        <v>CONSUMO PER CAPITA (kg ó litros por individuo)Frutos SecosALTA Y MEDIA ALTA</v>
      </c>
      <c r="B664">
        <v>0</v>
      </c>
      <c r="C664" s="20">
        <v>0</v>
      </c>
      <c r="D664" s="20" t="s">
        <v>106</v>
      </c>
      <c r="E664" s="24">
        <v>6.3121159855107717E-2</v>
      </c>
      <c r="F664" s="24">
        <v>7.153152571178259E-2</v>
      </c>
      <c r="G664" s="24">
        <v>5.3782654451871567E-2</v>
      </c>
      <c r="H664" s="24">
        <v>6.3237510227590846E-2</v>
      </c>
      <c r="I664" s="24">
        <v>5.483497218029651E-2</v>
      </c>
      <c r="J664" s="24">
        <v>7.4928042907715667E-2</v>
      </c>
      <c r="K664" s="24">
        <v>4.9857277043109112E-2</v>
      </c>
      <c r="L664" s="24">
        <v>7.3360474319448823E-2</v>
      </c>
      <c r="M664" s="24">
        <v>7.4327254622437292E-2</v>
      </c>
      <c r="N664" s="24"/>
      <c r="O664" s="24"/>
    </row>
    <row r="665" spans="1:15" x14ac:dyDescent="0.35">
      <c r="A665" s="20" t="str">
        <f>B525&amp;C641&amp;D665</f>
        <v>CONSUMO PER CAPITA (kg ó litros por individuo)Frutos SecosMEDIA</v>
      </c>
      <c r="B665">
        <v>0</v>
      </c>
      <c r="C665" s="20">
        <v>0</v>
      </c>
      <c r="D665" s="20" t="s">
        <v>107</v>
      </c>
      <c r="E665" s="24">
        <v>8.9049411034012399E-2</v>
      </c>
      <c r="F665" s="24">
        <v>0.15295984947859717</v>
      </c>
      <c r="G665" s="24">
        <v>0.10272352716522394</v>
      </c>
      <c r="H665" s="24">
        <v>9.1362109066950914E-2</v>
      </c>
      <c r="I665" s="24">
        <v>0.10570351633215347</v>
      </c>
      <c r="J665" s="24">
        <v>0.12229986369815511</v>
      </c>
      <c r="K665" s="24">
        <v>0.12668729467434006</v>
      </c>
      <c r="L665" s="24">
        <v>0.1138299023976901</v>
      </c>
      <c r="M665" s="24">
        <v>8.4542375128671729E-2</v>
      </c>
      <c r="N665" s="24"/>
      <c r="O665" s="24"/>
    </row>
    <row r="666" spans="1:15" x14ac:dyDescent="0.35">
      <c r="A666" s="20" t="str">
        <f>B525&amp;C641&amp;D666</f>
        <v>CONSUMO PER CAPITA (kg ó litros por individuo)Frutos SecosMEDIA BAJA</v>
      </c>
      <c r="B666">
        <v>0</v>
      </c>
      <c r="C666" s="20">
        <v>0</v>
      </c>
      <c r="D666" s="20" t="s">
        <v>108</v>
      </c>
      <c r="E666" s="24">
        <v>6.2320722407384031E-2</v>
      </c>
      <c r="F666" s="24">
        <v>6.3723175311718103E-2</v>
      </c>
      <c r="G666" s="24">
        <v>6.2799858252089308E-2</v>
      </c>
      <c r="H666" s="24">
        <v>5.9984572815173581E-2</v>
      </c>
      <c r="I666" s="24">
        <v>4.9106586929364746E-2</v>
      </c>
      <c r="J666" s="24">
        <v>6.6184209315494208E-2</v>
      </c>
      <c r="K666" s="24">
        <v>6.3477463035201548E-2</v>
      </c>
      <c r="L666" s="24">
        <v>7.0351674491606897E-2</v>
      </c>
      <c r="M666" s="24">
        <v>8.8854524083364639E-2</v>
      </c>
      <c r="N666" s="24"/>
      <c r="O666" s="24"/>
    </row>
    <row r="667" spans="1:15" x14ac:dyDescent="0.35">
      <c r="A667" s="20" t="str">
        <f>B525&amp;C641&amp;D667</f>
        <v>CONSUMO PER CAPITA (kg ó litros por individuo)Frutos SecosBAJA</v>
      </c>
      <c r="B667">
        <v>0</v>
      </c>
      <c r="C667" s="20">
        <v>0</v>
      </c>
      <c r="D667" s="20" t="s">
        <v>109</v>
      </c>
      <c r="E667" s="24">
        <v>0.10846885020657319</v>
      </c>
      <c r="F667" s="24">
        <v>0.12568092919584845</v>
      </c>
      <c r="G667" s="24">
        <v>0.1402884656107948</v>
      </c>
      <c r="H667" s="24">
        <v>5.4971499617493154E-2</v>
      </c>
      <c r="I667" s="24">
        <v>8.8894235596958041E-2</v>
      </c>
      <c r="J667" s="24">
        <v>0.10650943789440102</v>
      </c>
      <c r="K667" s="24">
        <v>7.2633734772455896E-2</v>
      </c>
      <c r="L667" s="24">
        <v>8.1197434137866592E-2</v>
      </c>
      <c r="M667" s="24">
        <v>5.7403654651455853E-2</v>
      </c>
      <c r="N667" s="24"/>
      <c r="O667" s="24"/>
    </row>
    <row r="668" spans="1:15" x14ac:dyDescent="0.35">
      <c r="A668" s="20" t="str">
        <f>B525&amp;C641&amp;D668</f>
        <v>CONSUMO PER CAPITA (kg ó litros por individuo)Frutos SecosHOMBRE</v>
      </c>
      <c r="B668">
        <v>0</v>
      </c>
      <c r="C668" s="20">
        <v>0</v>
      </c>
      <c r="D668" s="20" t="s">
        <v>110</v>
      </c>
      <c r="E668" s="24">
        <v>7.3279857340088614E-2</v>
      </c>
      <c r="F668" s="24">
        <v>0.10098605770196138</v>
      </c>
      <c r="G668" s="24">
        <v>8.9797935480622565E-2</v>
      </c>
      <c r="H668" s="24">
        <v>6.5501716254979553E-2</v>
      </c>
      <c r="I668" s="24">
        <v>7.266638160086307E-2</v>
      </c>
      <c r="J668" s="24">
        <v>9.2395339482955322E-2</v>
      </c>
      <c r="K668" s="24">
        <v>6.8879225662539192E-2</v>
      </c>
      <c r="L668" s="24">
        <v>6.0716653136032465E-2</v>
      </c>
      <c r="M668" s="24">
        <v>6.8687854690202388E-2</v>
      </c>
      <c r="N668" s="24"/>
      <c r="O668" s="24"/>
    </row>
    <row r="669" spans="1:15" x14ac:dyDescent="0.35">
      <c r="A669" s="20" t="str">
        <f>B525&amp;C641&amp;D669</f>
        <v>CONSUMO PER CAPITA (kg ó litros por individuo)Frutos SecosMUJER</v>
      </c>
      <c r="B669">
        <v>0</v>
      </c>
      <c r="C669" s="20">
        <v>0</v>
      </c>
      <c r="D669" s="20" t="s">
        <v>111</v>
      </c>
      <c r="E669" s="24">
        <v>8.7060954739793903E-2</v>
      </c>
      <c r="F669" s="24">
        <v>0.11251511851246254</v>
      </c>
      <c r="G669" s="24">
        <v>8.8238915522941871E-2</v>
      </c>
      <c r="H669" s="24">
        <v>7.4566489009144379E-2</v>
      </c>
      <c r="I669" s="24">
        <v>8.0704345583254955E-2</v>
      </c>
      <c r="J669" s="24">
        <v>9.6311149182828695E-2</v>
      </c>
      <c r="K669" s="24">
        <v>9.7251631496677635E-2</v>
      </c>
      <c r="L669" s="24">
        <v>0.11372428453675401</v>
      </c>
      <c r="M669" s="24">
        <v>8.7710546511809651E-2</v>
      </c>
      <c r="N669" s="24"/>
      <c r="O669" s="24"/>
    </row>
    <row r="670" spans="1:15" x14ac:dyDescent="0.35">
      <c r="A670" s="20" t="str">
        <f>B525&amp;C670&amp;D670</f>
        <v>CONSUMO PER CAPITA (kg ó litros por individuo)Chocolatinas/Chocolate/BombonesT.ESPAÑA</v>
      </c>
      <c r="B670">
        <v>0</v>
      </c>
      <c r="C670" s="20" t="s">
        <v>63</v>
      </c>
      <c r="D670" s="20" t="s">
        <v>82</v>
      </c>
      <c r="E670" s="24">
        <v>4.7793108095535893E-2</v>
      </c>
      <c r="F670" s="24">
        <v>4.2062330695111318E-2</v>
      </c>
      <c r="G670" s="24">
        <v>0.12937574480397407</v>
      </c>
      <c r="H670" s="24">
        <v>5.1532313591106209E-2</v>
      </c>
      <c r="I670" s="24">
        <v>5.6791277251010637E-2</v>
      </c>
      <c r="J670" s="24">
        <v>5.3625209340101058E-2</v>
      </c>
      <c r="K670" s="24">
        <v>7.7125447079046922E-2</v>
      </c>
      <c r="L670" s="24">
        <v>4.17004594029338E-2</v>
      </c>
      <c r="M670" s="24">
        <v>4.2537757629525434E-2</v>
      </c>
      <c r="N670" s="24"/>
      <c r="O670" s="24"/>
    </row>
    <row r="671" spans="1:15" x14ac:dyDescent="0.35">
      <c r="A671" s="20" t="str">
        <f>B525&amp;C670&amp;D671</f>
        <v>CONSUMO PER CAPITA (kg ó litros por individuo)Chocolatinas/Chocolate/BombonesBCN AM</v>
      </c>
      <c r="B671">
        <v>0</v>
      </c>
      <c r="C671" s="20">
        <v>0</v>
      </c>
      <c r="D671" s="20" t="s">
        <v>84</v>
      </c>
      <c r="E671" s="24">
        <v>5.5452165067654324E-2</v>
      </c>
      <c r="F671" s="24">
        <v>3.4303924375960082E-2</v>
      </c>
      <c r="G671" s="24">
        <v>6.3810072245106667E-2</v>
      </c>
      <c r="H671" s="24">
        <v>3.1826080125317895E-2</v>
      </c>
      <c r="I671" s="24">
        <v>5.6022842025280149E-2</v>
      </c>
      <c r="J671" s="24">
        <v>2.7417973126207584E-2</v>
      </c>
      <c r="K671" s="24">
        <v>7.905756212022319E-2</v>
      </c>
      <c r="L671" s="24">
        <v>5.4749893852980396E-2</v>
      </c>
      <c r="M671" s="24">
        <v>5.4896681004216456E-2</v>
      </c>
      <c r="N671" s="24"/>
      <c r="O671" s="24"/>
    </row>
    <row r="672" spans="1:15" x14ac:dyDescent="0.35">
      <c r="A672" s="20" t="str">
        <f>B525&amp;C670&amp;D672</f>
        <v>CONSUMO PER CAPITA (kg ó litros por individuo)Chocolatinas/Chocolate/BombonesREST.CAT ARAGON</v>
      </c>
      <c r="B672">
        <v>0</v>
      </c>
      <c r="C672" s="20">
        <v>0</v>
      </c>
      <c r="D672" s="20" t="s">
        <v>85</v>
      </c>
      <c r="E672" s="24">
        <v>4.6685194364703995E-2</v>
      </c>
      <c r="F672" s="24">
        <v>2.3732233600553029E-2</v>
      </c>
      <c r="G672" s="24">
        <v>0.11102481531051131</v>
      </c>
      <c r="H672" s="24">
        <v>6.1392754701703578E-2</v>
      </c>
      <c r="I672" s="24">
        <v>5.7648598458621733E-2</v>
      </c>
      <c r="J672" s="24">
        <v>2.3048288589407412E-2</v>
      </c>
      <c r="K672" s="24">
        <v>6.4658562616328977E-2</v>
      </c>
      <c r="L672" s="24">
        <v>5.9379847368516689E-2</v>
      </c>
      <c r="M672" s="24">
        <v>4.7234614012188474E-2</v>
      </c>
      <c r="N672" s="24"/>
      <c r="O672" s="24"/>
    </row>
    <row r="673" spans="1:15" x14ac:dyDescent="0.35">
      <c r="A673" s="20" t="str">
        <f>B525&amp;C670&amp;D673</f>
        <v>CONSUMO PER CAPITA (kg ó litros por individuo)Chocolatinas/Chocolate/BombonesLEVANTE</v>
      </c>
      <c r="B673">
        <v>0</v>
      </c>
      <c r="C673" s="20">
        <v>0</v>
      </c>
      <c r="D673" s="20" t="s">
        <v>86</v>
      </c>
      <c r="E673" s="24">
        <v>4.6301099527681105E-2</v>
      </c>
      <c r="F673" s="24">
        <v>6.0747267559825117E-2</v>
      </c>
      <c r="G673" s="24">
        <v>0.10354269913694865</v>
      </c>
      <c r="H673" s="24">
        <v>5.4655918811134206E-2</v>
      </c>
      <c r="I673" s="24">
        <v>6.5731143220961616E-2</v>
      </c>
      <c r="J673" s="24">
        <v>3.5089129807635858E-2</v>
      </c>
      <c r="K673" s="24">
        <v>4.4466562606926593E-2</v>
      </c>
      <c r="L673" s="24">
        <v>4.6747777226781806E-2</v>
      </c>
      <c r="M673" s="24">
        <v>4.1789599823320422E-2</v>
      </c>
      <c r="N673" s="24"/>
      <c r="O673" s="24"/>
    </row>
    <row r="674" spans="1:15" x14ac:dyDescent="0.35">
      <c r="A674" s="20" t="str">
        <f>B525&amp;C670&amp;D674</f>
        <v>CONSUMO PER CAPITA (kg ó litros por individuo)Chocolatinas/Chocolate/BombonesANDALUCIA</v>
      </c>
      <c r="B674">
        <v>0</v>
      </c>
      <c r="C674" s="20">
        <v>0</v>
      </c>
      <c r="D674" s="20" t="s">
        <v>87</v>
      </c>
      <c r="E674" s="24">
        <v>4.3096230269320544E-2</v>
      </c>
      <c r="F674" s="24">
        <v>2.3283802995718136E-2</v>
      </c>
      <c r="G674" s="24">
        <v>0.25176186727553918</v>
      </c>
      <c r="H674" s="24">
        <v>5.6706498610004097E-2</v>
      </c>
      <c r="I674" s="24">
        <v>2.7869234380096752E-2</v>
      </c>
      <c r="J674" s="24">
        <v>3.7613407287713715E-2</v>
      </c>
      <c r="K674" s="24">
        <v>8.9516879915094619E-2</v>
      </c>
      <c r="L674" s="24">
        <v>2.8400335604962763E-2</v>
      </c>
      <c r="M674" s="24">
        <v>2.4494967476334156E-2</v>
      </c>
      <c r="N674" s="24"/>
      <c r="O674" s="24"/>
    </row>
    <row r="675" spans="1:15" x14ac:dyDescent="0.35">
      <c r="A675" s="20" t="str">
        <f>B525&amp;C670&amp;D675</f>
        <v>CONSUMO PER CAPITA (kg ó litros por individuo)Chocolatinas/Chocolate/BombonesMDD AM</v>
      </c>
      <c r="B675">
        <v>0</v>
      </c>
      <c r="C675" s="20">
        <v>0</v>
      </c>
      <c r="D675" s="20" t="s">
        <v>88</v>
      </c>
      <c r="E675" s="24">
        <v>3.5420297394991758E-2</v>
      </c>
      <c r="F675" s="24">
        <v>4.1195824433081472E-2</v>
      </c>
      <c r="G675" s="24">
        <v>9.3182197925314653E-2</v>
      </c>
      <c r="H675" s="24">
        <v>2.9553694555251156E-2</v>
      </c>
      <c r="I675" s="24">
        <v>8.8994105783170713E-2</v>
      </c>
      <c r="J675" s="24">
        <v>3.6198038585049087E-2</v>
      </c>
      <c r="K675" s="24">
        <v>5.2772293325079121E-2</v>
      </c>
      <c r="L675" s="24">
        <v>2.7618933731105164E-2</v>
      </c>
      <c r="M675" s="24">
        <v>4.4557643477742576E-2</v>
      </c>
      <c r="N675" s="24"/>
      <c r="O675" s="24"/>
    </row>
    <row r="676" spans="1:15" x14ac:dyDescent="0.35">
      <c r="A676" s="20" t="str">
        <f>B525&amp;C670&amp;D676</f>
        <v>CONSUMO PER CAPITA (kg ó litros por individuo)Chocolatinas/Chocolate/BombonesRTO CENTRO</v>
      </c>
      <c r="B676">
        <v>0</v>
      </c>
      <c r="C676" s="20">
        <v>0</v>
      </c>
      <c r="D676" s="20" t="s">
        <v>89</v>
      </c>
      <c r="E676" s="24">
        <v>7.9003816320477191E-2</v>
      </c>
      <c r="F676" s="24">
        <v>9.2941366841347628E-2</v>
      </c>
      <c r="G676" s="24">
        <v>0.12022186593284159</v>
      </c>
      <c r="H676" s="24">
        <v>7.112427819241092E-2</v>
      </c>
      <c r="I676" s="24">
        <v>5.5971586232700363E-2</v>
      </c>
      <c r="J676" s="24">
        <v>4.4604858956670754E-2</v>
      </c>
      <c r="K676" s="24">
        <v>7.6978553424293453E-2</v>
      </c>
      <c r="L676" s="24">
        <v>3.1583119286228346E-2</v>
      </c>
      <c r="M676" s="24">
        <v>4.6775066835853633E-2</v>
      </c>
      <c r="N676" s="24"/>
      <c r="O676" s="24"/>
    </row>
    <row r="677" spans="1:15" x14ac:dyDescent="0.35">
      <c r="A677" s="20" t="str">
        <f>B525&amp;C670&amp;D677</f>
        <v>CONSUMO PER CAPITA (kg ó litros por individuo)Chocolatinas/Chocolate/BombonesNORTE-CENTRO</v>
      </c>
      <c r="B677">
        <v>0</v>
      </c>
      <c r="C677" s="20">
        <v>0</v>
      </c>
      <c r="D677" s="20" t="s">
        <v>90</v>
      </c>
      <c r="E677" s="24">
        <v>5.6505098089857667E-2</v>
      </c>
      <c r="F677" s="24">
        <v>4.6661036304187754E-2</v>
      </c>
      <c r="G677" s="24">
        <v>0.12783682911237751</v>
      </c>
      <c r="H677" s="24">
        <v>7.7270756992330991E-2</v>
      </c>
      <c r="I677" s="24">
        <v>6.5110655724649635E-2</v>
      </c>
      <c r="J677" s="24">
        <v>0.23995772043329211</v>
      </c>
      <c r="K677" s="24">
        <v>0.17198851650196362</v>
      </c>
      <c r="L677" s="24">
        <v>7.2995813541466864E-2</v>
      </c>
      <c r="M677" s="24">
        <v>5.1506712728079364E-2</v>
      </c>
      <c r="N677" s="24"/>
      <c r="O677" s="24"/>
    </row>
    <row r="678" spans="1:15" x14ac:dyDescent="0.35">
      <c r="A678" s="20" t="str">
        <f>B525&amp;C670&amp;D678</f>
        <v>CONSUMO PER CAPITA (kg ó litros por individuo)Chocolatinas/Chocolate/BombonesNOROESTE</v>
      </c>
      <c r="B678">
        <v>0</v>
      </c>
      <c r="C678" s="20">
        <v>0</v>
      </c>
      <c r="D678" s="20" t="s">
        <v>91</v>
      </c>
      <c r="E678" s="24">
        <v>3.2086972984469532E-2</v>
      </c>
      <c r="F678" s="24">
        <v>3.1045937171222716E-2</v>
      </c>
      <c r="G678" s="24">
        <v>5.7476920849430402E-2</v>
      </c>
      <c r="H678" s="24">
        <v>2.6782596637390538E-2</v>
      </c>
      <c r="I678" s="24">
        <v>5.0299202281665255E-2</v>
      </c>
      <c r="J678" s="24">
        <v>3.6078228911301025E-2</v>
      </c>
      <c r="K678" s="24">
        <v>5.9814870710932812E-2</v>
      </c>
      <c r="L678" s="24">
        <v>2.3511789228704973E-2</v>
      </c>
      <c r="M678" s="24">
        <v>4.841384327186158E-2</v>
      </c>
      <c r="N678" s="24"/>
      <c r="O678" s="24"/>
    </row>
    <row r="679" spans="1:15" x14ac:dyDescent="0.35">
      <c r="A679" s="20" t="str">
        <f>B525&amp;C670&amp;D679</f>
        <v>CONSUMO PER CAPITA (kg ó litros por individuo)Chocolatinas/Chocolate/Bombones&lt;2MIL</v>
      </c>
      <c r="B679">
        <v>0</v>
      </c>
      <c r="C679" s="20">
        <v>0</v>
      </c>
      <c r="D679" s="20" t="s">
        <v>92</v>
      </c>
      <c r="E679" s="25">
        <v>5.928369641993899E-2</v>
      </c>
      <c r="F679" s="25">
        <v>6.2554872735990336E-2</v>
      </c>
      <c r="G679" s="24">
        <v>0.14046863504427146</v>
      </c>
      <c r="H679" s="25">
        <v>8.0716391215303676E-2</v>
      </c>
      <c r="I679" s="25">
        <v>3.6830252520221859E-2</v>
      </c>
      <c r="J679" s="25">
        <v>3.4464245857857269E-2</v>
      </c>
      <c r="K679" s="25">
        <v>5.3072774668310459E-2</v>
      </c>
      <c r="L679" s="25">
        <v>6.1645857759012143E-2</v>
      </c>
      <c r="M679" s="25">
        <v>2.1185171540631504E-2</v>
      </c>
      <c r="N679" s="24"/>
      <c r="O679" s="24"/>
    </row>
    <row r="680" spans="1:15" x14ac:dyDescent="0.35">
      <c r="A680" s="20" t="str">
        <f>B525&amp;C670&amp;D680</f>
        <v>CONSUMO PER CAPITA (kg ó litros por individuo)Chocolatinas/Chocolate/Bombones2-5MIL</v>
      </c>
      <c r="B680">
        <v>0</v>
      </c>
      <c r="C680" s="20">
        <v>0</v>
      </c>
      <c r="D680" s="20" t="s">
        <v>93</v>
      </c>
      <c r="E680" s="25">
        <v>6.2066781369301036E-2</v>
      </c>
      <c r="F680" s="25">
        <v>3.5000895697032935E-2</v>
      </c>
      <c r="G680" s="24">
        <v>5.6031656582488112E-2</v>
      </c>
      <c r="H680" s="24">
        <v>4.7435162537776937E-2</v>
      </c>
      <c r="I680" s="24">
        <v>2.9193953644251758E-2</v>
      </c>
      <c r="J680" s="24">
        <v>2.6441494886850828E-2</v>
      </c>
      <c r="K680" s="24">
        <v>8.6923622422478031E-2</v>
      </c>
      <c r="L680" s="24">
        <v>3.1845946732219216E-2</v>
      </c>
      <c r="M680" s="25">
        <v>5.5801482746044948E-2</v>
      </c>
      <c r="N680" s="24"/>
      <c r="O680" s="24"/>
    </row>
    <row r="681" spans="1:15" x14ac:dyDescent="0.35">
      <c r="A681" s="20" t="str">
        <f>B525&amp;C670&amp;D681</f>
        <v>CONSUMO PER CAPITA (kg ó litros por individuo)Chocolatinas/Chocolate/Bombones5-10MIL</v>
      </c>
      <c r="B681">
        <v>0</v>
      </c>
      <c r="C681" s="20">
        <v>0</v>
      </c>
      <c r="D681" s="20" t="s">
        <v>94</v>
      </c>
      <c r="E681" s="24">
        <v>1.9208659031320022E-2</v>
      </c>
      <c r="F681" s="24">
        <v>1.55887504964052E-2</v>
      </c>
      <c r="G681" s="24">
        <v>7.7390970906849502E-2</v>
      </c>
      <c r="H681" s="24">
        <v>3.0008818635419175E-2</v>
      </c>
      <c r="I681" s="24">
        <v>4.3006085237647498E-2</v>
      </c>
      <c r="J681" s="24">
        <v>3.6576331850579256E-2</v>
      </c>
      <c r="K681" s="24">
        <v>4.7751078100469704E-2</v>
      </c>
      <c r="L681" s="24">
        <v>3.5428560766909346E-2</v>
      </c>
      <c r="M681" s="24">
        <v>3.5547174862649925E-2</v>
      </c>
      <c r="N681" s="24"/>
      <c r="O681" s="24"/>
    </row>
    <row r="682" spans="1:15" x14ac:dyDescent="0.35">
      <c r="A682" s="20" t="str">
        <f>B525&amp;C670&amp;D682</f>
        <v>CONSUMO PER CAPITA (kg ó litros por individuo)Chocolatinas/Chocolate/Bombones10-30MIL</v>
      </c>
      <c r="B682">
        <v>0</v>
      </c>
      <c r="C682" s="20">
        <v>0</v>
      </c>
      <c r="D682" s="20" t="s">
        <v>95</v>
      </c>
      <c r="E682" s="24">
        <v>4.4091797877949729E-2</v>
      </c>
      <c r="F682" s="24">
        <v>4.8663746134634395E-2</v>
      </c>
      <c r="G682" s="24">
        <v>0.16067312434938141</v>
      </c>
      <c r="H682" s="24">
        <v>4.0793820625551806E-2</v>
      </c>
      <c r="I682" s="24">
        <v>5.3284492764123594E-2</v>
      </c>
      <c r="J682" s="24">
        <v>0.12165688629286672</v>
      </c>
      <c r="K682" s="24">
        <v>9.7635043630019541E-2</v>
      </c>
      <c r="L682" s="24">
        <v>3.3998095846700549E-2</v>
      </c>
      <c r="M682" s="24">
        <v>3.3060944552754462E-2</v>
      </c>
      <c r="N682" s="24"/>
      <c r="O682" s="24"/>
    </row>
    <row r="683" spans="1:15" x14ac:dyDescent="0.35">
      <c r="A683" s="20" t="str">
        <f>B525&amp;C670&amp;D683</f>
        <v>CONSUMO PER CAPITA (kg ó litros por individuo)Chocolatinas/Chocolate/Bombones30-100MIL</v>
      </c>
      <c r="B683">
        <v>0</v>
      </c>
      <c r="C683" s="20">
        <v>0</v>
      </c>
      <c r="D683" s="20" t="s">
        <v>96</v>
      </c>
      <c r="E683" s="24">
        <v>5.8666959622457104E-2</v>
      </c>
      <c r="F683" s="24">
        <v>3.5394460462554768E-2</v>
      </c>
      <c r="G683" s="24">
        <v>0.19532271277963736</v>
      </c>
      <c r="H683" s="24">
        <v>5.4470213284243792E-2</v>
      </c>
      <c r="I683" s="24">
        <v>7.1910370089130357E-2</v>
      </c>
      <c r="J683" s="24">
        <v>4.389314540803485E-2</v>
      </c>
      <c r="K683" s="24">
        <v>9.1856401519250619E-2</v>
      </c>
      <c r="L683" s="24">
        <v>4.5192187100383072E-2</v>
      </c>
      <c r="M683" s="24">
        <v>4.1409823529902121E-2</v>
      </c>
      <c r="N683" s="24"/>
      <c r="O683" s="24"/>
    </row>
    <row r="684" spans="1:15" x14ac:dyDescent="0.35">
      <c r="A684" s="20" t="str">
        <f>B525&amp;C670&amp;D684</f>
        <v>CONSUMO PER CAPITA (kg ó litros por individuo)Chocolatinas/Chocolate/Bombones100-200MIL</v>
      </c>
      <c r="B684">
        <v>0</v>
      </c>
      <c r="C684" s="20">
        <v>0</v>
      </c>
      <c r="D684" s="20" t="s">
        <v>97</v>
      </c>
      <c r="E684" s="24">
        <v>2.5582012552743824E-2</v>
      </c>
      <c r="F684" s="24">
        <v>4.0660140526526334E-2</v>
      </c>
      <c r="G684" s="24">
        <v>8.5525732387924561E-2</v>
      </c>
      <c r="H684" s="24">
        <v>3.9680026526190966E-2</v>
      </c>
      <c r="I684" s="24">
        <v>8.4448874153283199E-2</v>
      </c>
      <c r="J684" s="24">
        <v>3.9749689612163554E-2</v>
      </c>
      <c r="K684" s="24">
        <v>3.2618131586046539E-2</v>
      </c>
      <c r="L684" s="24">
        <v>2.5686234676185676E-2</v>
      </c>
      <c r="M684" s="24">
        <v>2.1454916005469154E-2</v>
      </c>
      <c r="N684" s="24"/>
      <c r="O684" s="24"/>
    </row>
    <row r="685" spans="1:15" x14ac:dyDescent="0.35">
      <c r="A685" s="20" t="str">
        <f>B525&amp;C670&amp;D685</f>
        <v>CONSUMO PER CAPITA (kg ó litros por individuo)Chocolatinas/Chocolate/Bombones200-500MIL</v>
      </c>
      <c r="B685">
        <v>0</v>
      </c>
      <c r="C685" s="20">
        <v>0</v>
      </c>
      <c r="D685" s="20" t="s">
        <v>98</v>
      </c>
      <c r="E685" s="24">
        <v>5.6969754610821294E-2</v>
      </c>
      <c r="F685" s="24">
        <v>5.3332434817876771E-2</v>
      </c>
      <c r="G685" s="24">
        <v>0.12593281052198957</v>
      </c>
      <c r="H685" s="24">
        <v>7.2500004525726261E-2</v>
      </c>
      <c r="I685" s="24">
        <v>5.0806890222749194E-2</v>
      </c>
      <c r="J685" s="24">
        <v>3.8472981682037014E-2</v>
      </c>
      <c r="K685" s="24">
        <v>8.9489420505877229E-2</v>
      </c>
      <c r="L685" s="24">
        <v>5.5056173785868821E-2</v>
      </c>
      <c r="M685" s="24">
        <v>6.1604114006205725E-2</v>
      </c>
      <c r="N685" s="24"/>
      <c r="O685" s="24"/>
    </row>
    <row r="686" spans="1:15" x14ac:dyDescent="0.35">
      <c r="A686" s="20" t="str">
        <f>B525&amp;C670&amp;D686</f>
        <v>CONSUMO PER CAPITA (kg ó litros por individuo)Chocolatinas/Chocolate/Bombones&gt;500MIL</v>
      </c>
      <c r="B686">
        <v>0</v>
      </c>
      <c r="C686" s="20">
        <v>0</v>
      </c>
      <c r="D686" s="20" t="s">
        <v>99</v>
      </c>
      <c r="E686" s="24">
        <v>4.9731440315479922E-2</v>
      </c>
      <c r="F686" s="24">
        <v>4.3701527867560562E-2</v>
      </c>
      <c r="G686" s="24">
        <v>9.7381840439336981E-2</v>
      </c>
      <c r="H686" s="24">
        <v>5.284204112024956E-2</v>
      </c>
      <c r="I686" s="24">
        <v>5.5110466608162045E-2</v>
      </c>
      <c r="J686" s="24">
        <v>3.7539803660397636E-2</v>
      </c>
      <c r="K686" s="24">
        <v>7.4176924656448817E-2</v>
      </c>
      <c r="L686" s="24">
        <v>4.5486929558887335E-2</v>
      </c>
      <c r="M686" s="24">
        <v>5.8028965448306637E-2</v>
      </c>
      <c r="N686" s="24"/>
      <c r="O686" s="24"/>
    </row>
    <row r="687" spans="1:15" x14ac:dyDescent="0.35">
      <c r="A687" s="20" t="str">
        <f>B525&amp;C670&amp;D687</f>
        <v>CONSUMO PER CAPITA (kg ó litros por individuo)Chocolatinas/Chocolate/BombonesDE 15 A 19 AÑOS</v>
      </c>
      <c r="B687">
        <v>0</v>
      </c>
      <c r="C687" s="20">
        <v>0</v>
      </c>
      <c r="D687" s="20" t="s">
        <v>100</v>
      </c>
      <c r="E687" s="25">
        <v>3.8055262339778725E-2</v>
      </c>
      <c r="F687" s="25">
        <v>1.9355142884667855E-2</v>
      </c>
      <c r="G687" s="24">
        <v>6.0821141411759684E-2</v>
      </c>
      <c r="H687" s="24">
        <v>3.9132077324871097E-2</v>
      </c>
      <c r="I687" s="24">
        <v>0.11044496229036838</v>
      </c>
      <c r="J687" s="24">
        <v>3.2530272325360383E-2</v>
      </c>
      <c r="K687" s="25">
        <v>4.3794410144443019E-2</v>
      </c>
      <c r="L687" s="25">
        <v>3.6816073063180126E-2</v>
      </c>
      <c r="M687" s="25">
        <v>1.9115431221547949E-2</v>
      </c>
      <c r="N687" s="24"/>
      <c r="O687" s="24"/>
    </row>
    <row r="688" spans="1:15" x14ac:dyDescent="0.35">
      <c r="A688" s="20" t="str">
        <f>B525&amp;C670&amp;D688</f>
        <v>CONSUMO PER CAPITA (kg ó litros por individuo)Chocolatinas/Chocolate/BombonesDE 20 A 24 AÑOS</v>
      </c>
      <c r="B688">
        <v>0</v>
      </c>
      <c r="C688" s="20">
        <v>0</v>
      </c>
      <c r="D688" s="20" t="s">
        <v>101</v>
      </c>
      <c r="E688" s="24">
        <v>5.3643707988424612E-2</v>
      </c>
      <c r="F688" s="24">
        <v>9.1559260394661335E-2</v>
      </c>
      <c r="G688" s="24">
        <v>8.0147829674373158E-2</v>
      </c>
      <c r="H688" s="24">
        <v>1.7822629735117605E-2</v>
      </c>
      <c r="I688" s="24">
        <v>4.3064914629481262E-2</v>
      </c>
      <c r="J688" s="24">
        <v>3.4305360420551524E-2</v>
      </c>
      <c r="K688" s="24">
        <v>8.6448101410316225E-2</v>
      </c>
      <c r="L688" s="24">
        <v>3.7804497264462743E-2</v>
      </c>
      <c r="M688" s="24">
        <v>3.1300467357317376E-2</v>
      </c>
      <c r="N688" s="24"/>
      <c r="O688" s="24"/>
    </row>
    <row r="689" spans="1:15" x14ac:dyDescent="0.35">
      <c r="A689" s="20" t="str">
        <f>B525&amp;C670&amp;D689</f>
        <v>CONSUMO PER CAPITA (kg ó litros por individuo)Chocolatinas/Chocolate/BombonesDE 25 A 34 AÑOS</v>
      </c>
      <c r="B689">
        <v>0</v>
      </c>
      <c r="C689" s="20">
        <v>0</v>
      </c>
      <c r="D689" s="20" t="s">
        <v>102</v>
      </c>
      <c r="E689" s="24">
        <v>2.6035493894786502E-2</v>
      </c>
      <c r="F689" s="24">
        <v>3.126934793325202E-2</v>
      </c>
      <c r="G689" s="24">
        <v>5.8973456334372232E-2</v>
      </c>
      <c r="H689" s="24">
        <v>3.0642171621648246E-2</v>
      </c>
      <c r="I689" s="24">
        <v>2.6235470519061683E-2</v>
      </c>
      <c r="J689" s="24">
        <v>0.14224891021040545</v>
      </c>
      <c r="K689" s="24">
        <v>8.0498646493220485E-2</v>
      </c>
      <c r="L689" s="24">
        <v>3.3705861112925457E-2</v>
      </c>
      <c r="M689" s="24">
        <v>2.0239196477717075E-2</v>
      </c>
      <c r="N689" s="24"/>
      <c r="O689" s="24"/>
    </row>
    <row r="690" spans="1:15" x14ac:dyDescent="0.35">
      <c r="A690" s="20" t="str">
        <f>B525&amp;C670&amp;D690</f>
        <v>CONSUMO PER CAPITA (kg ó litros por individuo)Chocolatinas/Chocolate/BombonesDE 35 A 49 AÑOS</v>
      </c>
      <c r="B690">
        <v>0</v>
      </c>
      <c r="C690" s="20">
        <v>0</v>
      </c>
      <c r="D690" s="20" t="s">
        <v>103</v>
      </c>
      <c r="E690" s="24">
        <v>4.4612129976714737E-2</v>
      </c>
      <c r="F690" s="24">
        <v>4.4087878306551323E-2</v>
      </c>
      <c r="G690" s="24">
        <v>0.1356757844470039</v>
      </c>
      <c r="H690" s="24">
        <v>4.3348852654622051E-2</v>
      </c>
      <c r="I690" s="24">
        <v>4.0125639612755976E-2</v>
      </c>
      <c r="J690" s="24">
        <v>3.2542326392655897E-2</v>
      </c>
      <c r="K690" s="24">
        <v>4.8881522811110002E-2</v>
      </c>
      <c r="L690" s="24">
        <v>4.4063350003076165E-2</v>
      </c>
      <c r="M690" s="24">
        <v>4.7564902609111732E-2</v>
      </c>
      <c r="N690" s="24"/>
      <c r="O690" s="24"/>
    </row>
    <row r="691" spans="1:15" x14ac:dyDescent="0.35">
      <c r="A691" s="20" t="str">
        <f>B525&amp;C670&amp;D691</f>
        <v>CONSUMO PER CAPITA (kg ó litros por individuo)Chocolatinas/Chocolate/BombonesDE 50 A 59 AÑOS</v>
      </c>
      <c r="B691">
        <v>0</v>
      </c>
      <c r="C691" s="20">
        <v>0</v>
      </c>
      <c r="D691" s="20" t="s">
        <v>104</v>
      </c>
      <c r="E691" s="24">
        <v>7.014683352194713E-2</v>
      </c>
      <c r="F691" s="24">
        <v>4.593591542632338E-2</v>
      </c>
      <c r="G691" s="24">
        <v>0.18028689439451615</v>
      </c>
      <c r="H691" s="24">
        <v>5.8937498956428962E-2</v>
      </c>
      <c r="I691" s="24">
        <v>5.8037314334989099E-2</v>
      </c>
      <c r="J691" s="24">
        <v>3.5647411373913064E-2</v>
      </c>
      <c r="K691" s="24">
        <v>7.378900810433546E-2</v>
      </c>
      <c r="L691" s="24">
        <v>3.8781892788935839E-2</v>
      </c>
      <c r="M691" s="24">
        <v>4.9775194921554931E-2</v>
      </c>
      <c r="N691" s="24"/>
      <c r="O691" s="24"/>
    </row>
    <row r="692" spans="1:15" x14ac:dyDescent="0.35">
      <c r="A692" s="20" t="str">
        <f>B525&amp;C670&amp;D692</f>
        <v>CONSUMO PER CAPITA (kg ó litros por individuo)Chocolatinas/Chocolate/BombonesDE 60 A 75 AÑOS</v>
      </c>
      <c r="B692">
        <v>0</v>
      </c>
      <c r="C692" s="20">
        <v>0</v>
      </c>
      <c r="D692" s="20" t="s">
        <v>105</v>
      </c>
      <c r="E692" s="25">
        <v>4.7698712515600983E-2</v>
      </c>
      <c r="F692" s="25">
        <v>3.5250079868290971E-2</v>
      </c>
      <c r="G692" s="24">
        <v>0.1562111836960948</v>
      </c>
      <c r="H692" s="24">
        <v>8.2014509656193307E-2</v>
      </c>
      <c r="I692" s="24">
        <v>8.4176411495818129E-2</v>
      </c>
      <c r="J692" s="24">
        <v>5.3468378580526388E-2</v>
      </c>
      <c r="K692" s="24">
        <v>0.1217576132598055</v>
      </c>
      <c r="L692" s="24">
        <v>4.8819530369646258E-2</v>
      </c>
      <c r="M692" s="24">
        <v>5.4253453329212137E-2</v>
      </c>
      <c r="N692" s="24"/>
      <c r="O692" s="24"/>
    </row>
    <row r="693" spans="1:15" x14ac:dyDescent="0.35">
      <c r="A693" s="20" t="str">
        <f>B525&amp;C670&amp;D693</f>
        <v>CONSUMO PER CAPITA (kg ó litros por individuo)Chocolatinas/Chocolate/BombonesALTA Y MEDIA ALTA</v>
      </c>
      <c r="B693">
        <v>0</v>
      </c>
      <c r="C693" s="20">
        <v>0</v>
      </c>
      <c r="D693" s="20" t="s">
        <v>106</v>
      </c>
      <c r="E693" s="24">
        <v>4.1104275310143004E-2</v>
      </c>
      <c r="F693" s="24">
        <v>3.4505106447207529E-2</v>
      </c>
      <c r="G693" s="24">
        <v>5.2542927964218965E-2</v>
      </c>
      <c r="H693" s="24">
        <v>4.0960948630473108E-2</v>
      </c>
      <c r="I693" s="24">
        <v>4.7975667898313312E-2</v>
      </c>
      <c r="J693" s="24">
        <v>3.8700942543875252E-2</v>
      </c>
      <c r="K693" s="24">
        <v>6.1884481422532389E-2</v>
      </c>
      <c r="L693" s="24">
        <v>3.9464182218359255E-2</v>
      </c>
      <c r="M693" s="24">
        <v>4.02893486023502E-2</v>
      </c>
      <c r="N693" s="24"/>
      <c r="O693" s="24"/>
    </row>
    <row r="694" spans="1:15" x14ac:dyDescent="0.35">
      <c r="A694" s="20" t="str">
        <f>B525&amp;C670&amp;D694</f>
        <v>CONSUMO PER CAPITA (kg ó litros por individuo)Chocolatinas/Chocolate/BombonesMEDIA</v>
      </c>
      <c r="B694">
        <v>0</v>
      </c>
      <c r="C694" s="20">
        <v>0</v>
      </c>
      <c r="D694" s="20" t="s">
        <v>107</v>
      </c>
      <c r="E694" s="24">
        <v>4.4760648697706538E-2</v>
      </c>
      <c r="F694" s="24">
        <v>4.1346692512013519E-2</v>
      </c>
      <c r="G694" s="24">
        <v>0.13075011369462558</v>
      </c>
      <c r="H694" s="24">
        <v>5.1867075779853833E-2</v>
      </c>
      <c r="I694" s="24">
        <v>6.0174151806725078E-2</v>
      </c>
      <c r="J694" s="24">
        <v>2.7701968358179029E-2</v>
      </c>
      <c r="K694" s="24">
        <v>5.8857532741722285E-2</v>
      </c>
      <c r="L694" s="24">
        <v>4.0242805963992344E-2</v>
      </c>
      <c r="M694" s="24">
        <v>4.7683354549472833E-2</v>
      </c>
      <c r="N694" s="24"/>
      <c r="O694" s="24"/>
    </row>
    <row r="695" spans="1:15" x14ac:dyDescent="0.35">
      <c r="A695" s="20" t="str">
        <f>B525&amp;C670&amp;D695</f>
        <v>CONSUMO PER CAPITA (kg ó litros por individuo)Chocolatinas/Chocolate/BombonesMEDIA BAJA</v>
      </c>
      <c r="B695">
        <v>0</v>
      </c>
      <c r="C695" s="20">
        <v>0</v>
      </c>
      <c r="D695" s="20" t="s">
        <v>108</v>
      </c>
      <c r="E695" s="24">
        <v>4.9583887841649112E-2</v>
      </c>
      <c r="F695" s="24">
        <v>4.1300827766047765E-2</v>
      </c>
      <c r="G695" s="24">
        <v>0.11067272290141048</v>
      </c>
      <c r="H695" s="24">
        <v>4.9739656723726093E-2</v>
      </c>
      <c r="I695" s="24">
        <v>3.8037935742882459E-2</v>
      </c>
      <c r="J695" s="24">
        <v>3.1750804977433392E-2</v>
      </c>
      <c r="K695" s="24">
        <v>8.0277986193191861E-2</v>
      </c>
      <c r="L695" s="24">
        <v>3.7363807333166577E-2</v>
      </c>
      <c r="M695" s="24">
        <v>3.9585710843224028E-2</v>
      </c>
      <c r="N695" s="24"/>
      <c r="O695" s="24"/>
    </row>
    <row r="696" spans="1:15" x14ac:dyDescent="0.35">
      <c r="A696" s="20" t="str">
        <f>B525&amp;C670&amp;D696</f>
        <v>CONSUMO PER CAPITA (kg ó litros por individuo)Chocolatinas/Chocolate/BombonesBAJA</v>
      </c>
      <c r="B696">
        <v>0</v>
      </c>
      <c r="C696" s="20">
        <v>0</v>
      </c>
      <c r="D696" s="20" t="s">
        <v>109</v>
      </c>
      <c r="E696" s="24">
        <v>5.7979065441681514E-2</v>
      </c>
      <c r="F696" s="24">
        <v>5.26939398618975E-2</v>
      </c>
      <c r="G696" s="24">
        <v>0.23759683322028033</v>
      </c>
      <c r="H696" s="24">
        <v>6.5112568595033865E-2</v>
      </c>
      <c r="I696" s="24">
        <v>8.6174176605429045E-2</v>
      </c>
      <c r="J696" s="24">
        <v>0.14399331094253021</v>
      </c>
      <c r="K696" s="24">
        <v>0.12090260900194819</v>
      </c>
      <c r="L696" s="24">
        <v>5.2549754057582596E-2</v>
      </c>
      <c r="M696" s="24">
        <v>4.0248559649466817E-2</v>
      </c>
      <c r="N696" s="24"/>
      <c r="O696" s="24"/>
    </row>
    <row r="697" spans="1:15" x14ac:dyDescent="0.35">
      <c r="A697" s="20" t="str">
        <f>B525&amp;C670&amp;D697</f>
        <v>CONSUMO PER CAPITA (kg ó litros por individuo)Chocolatinas/Chocolate/BombonesHOMBRE</v>
      </c>
      <c r="B697">
        <v>0</v>
      </c>
      <c r="C697" s="20">
        <v>0</v>
      </c>
      <c r="D697" s="20" t="s">
        <v>110</v>
      </c>
      <c r="E697" s="24">
        <v>2.9137059812593367E-2</v>
      </c>
      <c r="F697" s="24">
        <v>2.8921115644453169E-2</v>
      </c>
      <c r="G697" s="24">
        <v>4.4182153649061785E-2</v>
      </c>
      <c r="H697" s="24">
        <v>2.8810094054045408E-2</v>
      </c>
      <c r="I697" s="24">
        <v>3.9186205038178643E-2</v>
      </c>
      <c r="J697" s="24">
        <v>2.9819474877581669E-2</v>
      </c>
      <c r="K697" s="24">
        <v>3.4203521368067424E-2</v>
      </c>
      <c r="L697" s="24">
        <v>2.9343649759508868E-2</v>
      </c>
      <c r="M697" s="24">
        <v>2.9358771935992074E-2</v>
      </c>
      <c r="N697" s="24"/>
      <c r="O697" s="24"/>
    </row>
    <row r="698" spans="1:15" x14ac:dyDescent="0.35">
      <c r="A698" s="20" t="str">
        <f>B525&amp;C670&amp;D698</f>
        <v>CONSUMO PER CAPITA (kg ó litros por individuo)Chocolatinas/Chocolate/BombonesMUJER</v>
      </c>
      <c r="B698">
        <v>0</v>
      </c>
      <c r="C698" s="20">
        <v>0</v>
      </c>
      <c r="D698" s="20" t="s">
        <v>111</v>
      </c>
      <c r="E698" s="24">
        <v>6.6167606396959289E-2</v>
      </c>
      <c r="F698" s="24">
        <v>5.5005380788916786E-2</v>
      </c>
      <c r="G698" s="24">
        <v>0.21328583875419624</v>
      </c>
      <c r="H698" s="24">
        <v>7.3929902897715685E-2</v>
      </c>
      <c r="I698" s="24">
        <v>7.4144545882054297E-2</v>
      </c>
      <c r="J698" s="24">
        <v>7.7090976664788882E-2</v>
      </c>
      <c r="K698" s="24">
        <v>0.11943430739315776</v>
      </c>
      <c r="L698" s="24">
        <v>5.3861132859777443E-2</v>
      </c>
      <c r="M698" s="24">
        <v>5.5507753630121892E-2</v>
      </c>
      <c r="N698" s="24"/>
      <c r="O698" s="24"/>
    </row>
    <row r="699" spans="1:15" x14ac:dyDescent="0.35">
      <c r="A699" s="20" t="str">
        <f>B525&amp;C699&amp;D699</f>
        <v>CONSUMO PER CAPITA (kg ó litros por individuo)ChiclesT.ESPAÑA</v>
      </c>
      <c r="B699">
        <v>0</v>
      </c>
      <c r="C699" s="20" t="s">
        <v>66</v>
      </c>
      <c r="D699" s="20" t="s">
        <v>82</v>
      </c>
      <c r="E699" s="24">
        <v>9.24794637746181E-3</v>
      </c>
      <c r="F699" s="24">
        <v>1.1469997026830187E-2</v>
      </c>
      <c r="G699" s="24">
        <v>9.053039046481413E-3</v>
      </c>
      <c r="H699" s="24">
        <v>1.0076694974407482E-2</v>
      </c>
      <c r="I699" s="24">
        <v>1.2877156936148488E-2</v>
      </c>
      <c r="J699" s="24">
        <v>1.4072155326980794E-2</v>
      </c>
      <c r="K699" s="24">
        <v>1.195959965158425E-2</v>
      </c>
      <c r="L699" s="24">
        <v>7.4623774931477545E-3</v>
      </c>
      <c r="M699" s="24">
        <v>8.7089239460805875E-3</v>
      </c>
      <c r="N699" s="24"/>
      <c r="O699" s="24"/>
    </row>
    <row r="700" spans="1:15" x14ac:dyDescent="0.35">
      <c r="A700" s="20" t="str">
        <f>B525&amp;C699&amp;D700</f>
        <v>CONSUMO PER CAPITA (kg ó litros por individuo)ChiclesBCN AM</v>
      </c>
      <c r="B700">
        <v>0</v>
      </c>
      <c r="C700" s="20">
        <v>0</v>
      </c>
      <c r="D700" s="20" t="s">
        <v>84</v>
      </c>
      <c r="E700" s="24">
        <v>4.3305371686247519E-3</v>
      </c>
      <c r="F700" s="25">
        <v>9.0963513836556133E-3</v>
      </c>
      <c r="G700" s="25">
        <v>4.4466002301121899E-3</v>
      </c>
      <c r="H700" s="25">
        <v>8.6106282540902458E-3</v>
      </c>
      <c r="I700" s="25">
        <v>5.4785614809543474E-3</v>
      </c>
      <c r="J700" s="25">
        <v>6.9022319691815649E-3</v>
      </c>
      <c r="K700" s="25">
        <v>5.0778814083740648E-3</v>
      </c>
      <c r="L700" s="25">
        <v>3.0041381571791403E-3</v>
      </c>
      <c r="M700" s="25">
        <v>7.5123806384810388E-3</v>
      </c>
      <c r="N700" s="24"/>
      <c r="O700" s="24"/>
    </row>
    <row r="701" spans="1:15" x14ac:dyDescent="0.35">
      <c r="A701" s="20" t="str">
        <f>B525&amp;C699&amp;D701</f>
        <v>CONSUMO PER CAPITA (kg ó litros por individuo)ChiclesREST.CAT ARAGON</v>
      </c>
      <c r="B701">
        <v>0</v>
      </c>
      <c r="C701" s="20">
        <v>0</v>
      </c>
      <c r="D701" s="20" t="s">
        <v>85</v>
      </c>
      <c r="E701" s="24">
        <v>2.2684145039561062E-2</v>
      </c>
      <c r="F701" s="24">
        <v>2.110021893292115E-2</v>
      </c>
      <c r="G701" s="24">
        <v>1.4373346507486777E-2</v>
      </c>
      <c r="H701" s="24">
        <v>2.2020012195321029E-2</v>
      </c>
      <c r="I701" s="24">
        <v>2.5678330837124286E-2</v>
      </c>
      <c r="J701" s="25">
        <v>3.0471883588566152E-2</v>
      </c>
      <c r="K701" s="25">
        <v>2.3825209210319526E-2</v>
      </c>
      <c r="L701" s="24">
        <v>1.5861172836209737E-2</v>
      </c>
      <c r="M701" s="24">
        <v>1.3644078051598596E-2</v>
      </c>
      <c r="N701" s="24"/>
      <c r="O701" s="24"/>
    </row>
    <row r="702" spans="1:15" x14ac:dyDescent="0.35">
      <c r="A702" s="20" t="str">
        <f>B525&amp;C699&amp;D702</f>
        <v>CONSUMO PER CAPITA (kg ó litros por individuo)ChiclesLEVANTE</v>
      </c>
      <c r="B702">
        <v>0</v>
      </c>
      <c r="C702" s="20">
        <v>0</v>
      </c>
      <c r="D702" s="20" t="s">
        <v>86</v>
      </c>
      <c r="E702" s="24">
        <v>9.4508176069743044E-3</v>
      </c>
      <c r="F702" s="24">
        <v>1.648735357819308E-2</v>
      </c>
      <c r="G702" s="24">
        <v>7.5944826503724404E-3</v>
      </c>
      <c r="H702" s="24">
        <v>7.3837035849876834E-3</v>
      </c>
      <c r="I702" s="24">
        <v>1.0196020977427599E-2</v>
      </c>
      <c r="J702" s="24">
        <v>6.3545294113451431E-3</v>
      </c>
      <c r="K702" s="24">
        <v>6.1247503633299434E-3</v>
      </c>
      <c r="L702" s="24">
        <v>4.4123700240947406E-3</v>
      </c>
      <c r="M702" s="24">
        <v>7.3942789513227695E-3</v>
      </c>
      <c r="N702" s="24"/>
      <c r="O702" s="24"/>
    </row>
    <row r="703" spans="1:15" x14ac:dyDescent="0.35">
      <c r="A703" s="20" t="str">
        <f>B525&amp;C699&amp;D703</f>
        <v>CONSUMO PER CAPITA (kg ó litros por individuo)ChiclesANDALUCIA</v>
      </c>
      <c r="B703">
        <v>0</v>
      </c>
      <c r="C703" s="20">
        <v>0</v>
      </c>
      <c r="D703" s="20" t="s">
        <v>87</v>
      </c>
      <c r="E703" s="24">
        <v>6.4268931650973693E-3</v>
      </c>
      <c r="F703" s="24">
        <v>7.8823683431957503E-3</v>
      </c>
      <c r="G703" s="24">
        <v>8.0800394004432573E-3</v>
      </c>
      <c r="H703" s="24">
        <v>6.2742384801028695E-3</v>
      </c>
      <c r="I703" s="24">
        <v>1.2831518865467207E-2</v>
      </c>
      <c r="J703" s="24">
        <v>7.2905352963981923E-3</v>
      </c>
      <c r="K703" s="24">
        <v>1.1890121786811387E-2</v>
      </c>
      <c r="L703" s="24">
        <v>7.4470102341334561E-3</v>
      </c>
      <c r="M703" s="24">
        <v>7.0074066871992947E-3</v>
      </c>
      <c r="N703" s="24"/>
      <c r="O703" s="24"/>
    </row>
    <row r="704" spans="1:15" x14ac:dyDescent="0.35">
      <c r="A704" s="20" t="str">
        <f>B525&amp;C699&amp;D704</f>
        <v>CONSUMO PER CAPITA (kg ó litros por individuo)ChiclesMDD AM</v>
      </c>
      <c r="B704">
        <v>0</v>
      </c>
      <c r="C704" s="20">
        <v>0</v>
      </c>
      <c r="D704" s="20" t="s">
        <v>88</v>
      </c>
      <c r="E704" s="24">
        <v>7.3925821143413653E-3</v>
      </c>
      <c r="F704" s="24">
        <v>6.4808491218872524E-3</v>
      </c>
      <c r="G704" s="24">
        <v>5.541233989296619E-3</v>
      </c>
      <c r="H704" s="24">
        <v>6.8031161919311876E-3</v>
      </c>
      <c r="I704" s="24">
        <v>1.0864378559486678E-2</v>
      </c>
      <c r="J704" s="24">
        <v>1.0051323009436567E-2</v>
      </c>
      <c r="K704" s="24">
        <v>5.639066080237851E-3</v>
      </c>
      <c r="L704" s="24">
        <v>8.7550058781335031E-3</v>
      </c>
      <c r="M704" s="24">
        <v>9.3480896256063761E-3</v>
      </c>
      <c r="N704" s="24"/>
      <c r="O704" s="24"/>
    </row>
    <row r="705" spans="1:15" x14ac:dyDescent="0.35">
      <c r="A705" s="20" t="str">
        <f>B525&amp;C699&amp;D705</f>
        <v>CONSUMO PER CAPITA (kg ó litros por individuo)ChiclesRTO CENTRO</v>
      </c>
      <c r="B705">
        <v>0</v>
      </c>
      <c r="C705" s="20">
        <v>0</v>
      </c>
      <c r="D705" s="20" t="s">
        <v>89</v>
      </c>
      <c r="E705" s="24">
        <v>1.215275363478437E-2</v>
      </c>
      <c r="F705" s="24">
        <v>1.7742553410433445E-2</v>
      </c>
      <c r="G705" s="24">
        <v>2.0196674580095414E-2</v>
      </c>
      <c r="H705" s="24">
        <v>1.0725557730676684E-2</v>
      </c>
      <c r="I705" s="24">
        <v>9.8366580959459177E-3</v>
      </c>
      <c r="J705" s="24">
        <v>1.5117187102075037E-2</v>
      </c>
      <c r="K705" s="24">
        <v>2.1077987043735244E-2</v>
      </c>
      <c r="L705" s="24">
        <v>5.1345998127688575E-3</v>
      </c>
      <c r="M705" s="24">
        <v>9.5447206966896639E-3</v>
      </c>
      <c r="N705" s="24"/>
      <c r="O705" s="24"/>
    </row>
    <row r="706" spans="1:15" x14ac:dyDescent="0.35">
      <c r="A706" s="20" t="str">
        <f>B525&amp;C699&amp;D706</f>
        <v>CONSUMO PER CAPITA (kg ó litros por individuo)ChiclesNORTE-CENTRO</v>
      </c>
      <c r="B706">
        <v>0</v>
      </c>
      <c r="C706" s="20">
        <v>0</v>
      </c>
      <c r="D706" s="20" t="s">
        <v>90</v>
      </c>
      <c r="E706" s="24">
        <v>4.4655151255434643E-3</v>
      </c>
      <c r="F706" s="24">
        <v>3.471110272326142E-3</v>
      </c>
      <c r="G706" s="24">
        <v>4.0319813205269466E-3</v>
      </c>
      <c r="H706" s="24">
        <v>6.144933032779046E-3</v>
      </c>
      <c r="I706" s="24">
        <v>5.9520082347646434E-3</v>
      </c>
      <c r="J706" s="25">
        <v>2.9984636166248219E-2</v>
      </c>
      <c r="K706" s="25">
        <v>1.3460269564500348E-2</v>
      </c>
      <c r="L706" s="24">
        <v>6.0805590482752893E-3</v>
      </c>
      <c r="M706" s="24">
        <v>8.8716295889652713E-3</v>
      </c>
      <c r="N706" s="24"/>
      <c r="O706" s="24"/>
    </row>
    <row r="707" spans="1:15" x14ac:dyDescent="0.35">
      <c r="A707" s="20" t="str">
        <f>B525&amp;C699&amp;D707</f>
        <v>CONSUMO PER CAPITA (kg ó litros por individuo)ChiclesNOROESTE</v>
      </c>
      <c r="B707">
        <v>0</v>
      </c>
      <c r="C707" s="20">
        <v>0</v>
      </c>
      <c r="D707" s="20" t="s">
        <v>91</v>
      </c>
      <c r="E707" s="24">
        <v>5.7889933837559819E-3</v>
      </c>
      <c r="F707" s="24">
        <v>8.9147139171930311E-3</v>
      </c>
      <c r="G707" s="24">
        <v>9.7489810177368418E-3</v>
      </c>
      <c r="H707" s="24">
        <v>1.5778294196468739E-2</v>
      </c>
      <c r="I707" s="24">
        <v>2.0036246393871332E-2</v>
      </c>
      <c r="J707" s="24">
        <v>1.4802771221746053E-2</v>
      </c>
      <c r="K707" s="24">
        <v>1.0494009017112713E-2</v>
      </c>
      <c r="L707" s="24">
        <v>7.1388252347625164E-3</v>
      </c>
      <c r="M707" s="24">
        <v>6.9101231189394527E-3</v>
      </c>
      <c r="N707" s="24"/>
      <c r="O707" s="24"/>
    </row>
    <row r="708" spans="1:15" x14ac:dyDescent="0.35">
      <c r="A708" s="20" t="str">
        <f>B525&amp;C699&amp;D708</f>
        <v>CONSUMO PER CAPITA (kg ó litros por individuo)Chicles&lt;2MIL</v>
      </c>
      <c r="B708">
        <v>0</v>
      </c>
      <c r="C708" s="20">
        <v>0</v>
      </c>
      <c r="D708" s="20" t="s">
        <v>92</v>
      </c>
      <c r="E708" s="25">
        <v>6.7544863074061514E-3</v>
      </c>
      <c r="F708" s="25">
        <v>6.6865113011399489E-3</v>
      </c>
      <c r="G708" s="25">
        <v>3.9633201643261423E-3</v>
      </c>
      <c r="H708" s="25">
        <v>1.040909301234879E-2</v>
      </c>
      <c r="I708" s="25">
        <v>5.9549423197906718E-3</v>
      </c>
      <c r="J708" s="25">
        <v>6.8045097274598192E-3</v>
      </c>
      <c r="K708" s="25">
        <v>3.9667975570201594E-3</v>
      </c>
      <c r="L708" s="25">
        <v>5.4369149157032512E-3</v>
      </c>
      <c r="M708" s="25">
        <v>9.7405390701579692E-3</v>
      </c>
      <c r="N708" s="24"/>
      <c r="O708" s="24"/>
    </row>
    <row r="709" spans="1:15" x14ac:dyDescent="0.35">
      <c r="A709" s="20" t="str">
        <f>B525&amp;C699&amp;D709</f>
        <v>CONSUMO PER CAPITA (kg ó litros por individuo)Chicles2-5MIL</v>
      </c>
      <c r="B709">
        <v>0</v>
      </c>
      <c r="C709" s="20">
        <v>0</v>
      </c>
      <c r="D709" s="20" t="s">
        <v>93</v>
      </c>
      <c r="E709" s="25">
        <v>1.143973332120189E-2</v>
      </c>
      <c r="F709" s="25">
        <v>1.088699755214321E-2</v>
      </c>
      <c r="G709" s="25">
        <v>1.1278370787161181E-2</v>
      </c>
      <c r="H709" s="25">
        <v>6.2414593331037672E-3</v>
      </c>
      <c r="I709" s="24">
        <v>5.1592346644599683E-3</v>
      </c>
      <c r="J709" s="25">
        <v>8.2653252988638629E-3</v>
      </c>
      <c r="K709" s="25">
        <v>1.3243536759135728E-2</v>
      </c>
      <c r="L709" s="25">
        <v>3.405105466077806E-3</v>
      </c>
      <c r="M709" s="25">
        <v>9.2953655992527948E-3</v>
      </c>
      <c r="N709" s="24"/>
      <c r="O709" s="24"/>
    </row>
    <row r="710" spans="1:15" x14ac:dyDescent="0.35">
      <c r="A710" s="20" t="str">
        <f>B525&amp;C699&amp;D710</f>
        <v>CONSUMO PER CAPITA (kg ó litros por individuo)Chicles5-10MIL</v>
      </c>
      <c r="B710">
        <v>0</v>
      </c>
      <c r="C710" s="20">
        <v>0</v>
      </c>
      <c r="D710" s="20" t="s">
        <v>94</v>
      </c>
      <c r="E710" s="24">
        <v>5.2063948560632529E-3</v>
      </c>
      <c r="F710" s="25">
        <v>7.1385671615235551E-3</v>
      </c>
      <c r="G710" s="24">
        <v>4.979572170966437E-3</v>
      </c>
      <c r="H710" s="25">
        <v>5.2786642063149328E-3</v>
      </c>
      <c r="I710" s="24">
        <v>8.2086001753763228E-3</v>
      </c>
      <c r="J710" s="25">
        <v>5.6955372713285305E-3</v>
      </c>
      <c r="K710" s="25">
        <v>6.5623008558975014E-3</v>
      </c>
      <c r="L710" s="25">
        <v>3.3301163142160843E-3</v>
      </c>
      <c r="M710" s="25">
        <v>2.9982291941396118E-3</v>
      </c>
      <c r="N710" s="24"/>
      <c r="O710" s="24"/>
    </row>
    <row r="711" spans="1:15" x14ac:dyDescent="0.35">
      <c r="A711" s="20" t="str">
        <f>B525&amp;C699&amp;D711</f>
        <v>CONSUMO PER CAPITA (kg ó litros por individuo)Chicles10-30MIL</v>
      </c>
      <c r="B711">
        <v>0</v>
      </c>
      <c r="C711" s="20">
        <v>0</v>
      </c>
      <c r="D711" s="20" t="s">
        <v>95</v>
      </c>
      <c r="E711" s="24">
        <v>1.5581221767347671E-2</v>
      </c>
      <c r="F711" s="24">
        <v>2.0202454254700634E-2</v>
      </c>
      <c r="G711" s="24">
        <v>9.9908378152410385E-3</v>
      </c>
      <c r="H711" s="24">
        <v>1.2930396053540297E-2</v>
      </c>
      <c r="I711" s="24">
        <v>2.7006470278757851E-2</v>
      </c>
      <c r="J711" s="24">
        <v>3.4051937157002596E-2</v>
      </c>
      <c r="K711" s="24">
        <v>2.0777612573601095E-2</v>
      </c>
      <c r="L711" s="24">
        <v>1.6320293402383449E-2</v>
      </c>
      <c r="M711" s="24">
        <v>1.2850253309871931E-2</v>
      </c>
      <c r="N711" s="24"/>
      <c r="O711" s="24"/>
    </row>
    <row r="712" spans="1:15" x14ac:dyDescent="0.35">
      <c r="A712" s="20" t="str">
        <f>B525&amp;C699&amp;D712</f>
        <v>CONSUMO PER CAPITA (kg ó litros por individuo)Chicles30-100MIL</v>
      </c>
      <c r="B712">
        <v>0</v>
      </c>
      <c r="C712" s="20">
        <v>0</v>
      </c>
      <c r="D712" s="20" t="s">
        <v>96</v>
      </c>
      <c r="E712" s="24">
        <v>7.0698525776976195E-3</v>
      </c>
      <c r="F712" s="24">
        <v>6.7682969702643281E-3</v>
      </c>
      <c r="G712" s="24">
        <v>1.4746603144127764E-2</v>
      </c>
      <c r="H712" s="24">
        <v>8.6885421295843264E-3</v>
      </c>
      <c r="I712" s="24">
        <v>7.3462625260568553E-3</v>
      </c>
      <c r="J712" s="24">
        <v>1.0728440436170925E-2</v>
      </c>
      <c r="K712" s="24">
        <v>1.4176876024993819E-2</v>
      </c>
      <c r="L712" s="24">
        <v>5.9915033896606063E-3</v>
      </c>
      <c r="M712" s="24">
        <v>6.6696945574954113E-3</v>
      </c>
      <c r="N712" s="24"/>
      <c r="O712" s="24"/>
    </row>
    <row r="713" spans="1:15" x14ac:dyDescent="0.35">
      <c r="A713" s="20" t="str">
        <f>B525&amp;C699&amp;D713</f>
        <v>CONSUMO PER CAPITA (kg ó litros por individuo)Chicles100-200MIL</v>
      </c>
      <c r="B713">
        <v>0</v>
      </c>
      <c r="C713" s="20">
        <v>0</v>
      </c>
      <c r="D713" s="20" t="s">
        <v>97</v>
      </c>
      <c r="E713" s="24">
        <v>6.6815745082615605E-3</v>
      </c>
      <c r="F713" s="24">
        <v>1.4777216609859504E-2</v>
      </c>
      <c r="G713" s="24">
        <v>6.8796198569311571E-3</v>
      </c>
      <c r="H713" s="24">
        <v>1.5030093804703397E-2</v>
      </c>
      <c r="I713" s="24">
        <v>3.9618028446625035E-3</v>
      </c>
      <c r="J713" s="24">
        <v>8.5332294018421271E-3</v>
      </c>
      <c r="K713" s="24">
        <v>7.5091493787378203E-3</v>
      </c>
      <c r="L713" s="24">
        <v>3.1620062153280516E-3</v>
      </c>
      <c r="M713" s="24">
        <v>7.2549834248619872E-3</v>
      </c>
      <c r="N713" s="24"/>
      <c r="O713" s="24"/>
    </row>
    <row r="714" spans="1:15" x14ac:dyDescent="0.35">
      <c r="A714" s="20" t="str">
        <f>B525&amp;C699&amp;D714</f>
        <v>CONSUMO PER CAPITA (kg ó litros por individuo)Chicles200-500MIL</v>
      </c>
      <c r="B714">
        <v>0</v>
      </c>
      <c r="C714" s="20">
        <v>0</v>
      </c>
      <c r="D714" s="20" t="s">
        <v>98</v>
      </c>
      <c r="E714" s="24">
        <v>6.7314759784708059E-3</v>
      </c>
      <c r="F714" s="24">
        <v>8.7531704423773216E-3</v>
      </c>
      <c r="G714" s="24">
        <v>8.2777200087618304E-3</v>
      </c>
      <c r="H714" s="24">
        <v>1.305112738968847E-2</v>
      </c>
      <c r="I714" s="24">
        <v>1.7951490454389148E-2</v>
      </c>
      <c r="J714" s="24">
        <v>8.0089071116934089E-3</v>
      </c>
      <c r="K714" s="24">
        <v>6.1933396562316194E-3</v>
      </c>
      <c r="L714" s="24">
        <v>6.5480554290264798E-3</v>
      </c>
      <c r="M714" s="24">
        <v>8.3176407402866769E-3</v>
      </c>
      <c r="N714" s="24"/>
      <c r="O714" s="24"/>
    </row>
    <row r="715" spans="1:15" x14ac:dyDescent="0.35">
      <c r="A715" s="20" t="str">
        <f>B525&amp;C699&amp;D715</f>
        <v>CONSUMO PER CAPITA (kg ó litros por individuo)Chicles&gt;500MIL</v>
      </c>
      <c r="B715">
        <v>0</v>
      </c>
      <c r="C715" s="20">
        <v>0</v>
      </c>
      <c r="D715" s="20" t="s">
        <v>99</v>
      </c>
      <c r="E715" s="24">
        <v>1.0428238802915825E-2</v>
      </c>
      <c r="F715" s="24">
        <v>1.1677060359904276E-2</v>
      </c>
      <c r="G715" s="24">
        <v>6.0971369443811691E-3</v>
      </c>
      <c r="H715" s="24">
        <v>7.2089567571585232E-3</v>
      </c>
      <c r="I715" s="24">
        <v>1.3579766733323622E-2</v>
      </c>
      <c r="J715" s="24">
        <v>1.3299168400499261E-2</v>
      </c>
      <c r="K715" s="24">
        <v>1.175611385234754E-2</v>
      </c>
      <c r="L715" s="24">
        <v>7.2803215210917515E-3</v>
      </c>
      <c r="M715" s="24">
        <v>9.9929709898559059E-3</v>
      </c>
      <c r="N715" s="24"/>
      <c r="O715" s="24"/>
    </row>
    <row r="716" spans="1:15" x14ac:dyDescent="0.35">
      <c r="A716" s="20" t="str">
        <f>B525&amp;C699&amp;D716</f>
        <v>CONSUMO PER CAPITA (kg ó litros por individuo)ChiclesDE 15 A 19 AÑOS</v>
      </c>
      <c r="B716">
        <v>0</v>
      </c>
      <c r="C716" s="20">
        <v>0</v>
      </c>
      <c r="D716" s="20" t="s">
        <v>100</v>
      </c>
      <c r="E716" s="25">
        <v>4.9099933536170606E-3</v>
      </c>
      <c r="F716" s="25">
        <v>6.1876712521680421E-3</v>
      </c>
      <c r="G716" s="25">
        <v>8.4150316467602824E-3</v>
      </c>
      <c r="H716" s="25">
        <v>1.0316645141179775E-2</v>
      </c>
      <c r="I716" s="25">
        <v>1.2492119740499254E-3</v>
      </c>
      <c r="J716" s="25">
        <v>2.6152067201700483E-3</v>
      </c>
      <c r="K716" s="25">
        <v>2.8844526608317354E-2</v>
      </c>
      <c r="L716" s="25">
        <v>8.1835280209930101E-3</v>
      </c>
      <c r="M716" s="25">
        <v>7.0670828192299934E-3</v>
      </c>
      <c r="N716" s="24"/>
      <c r="O716" s="24"/>
    </row>
    <row r="717" spans="1:15" x14ac:dyDescent="0.35">
      <c r="A717" s="20" t="str">
        <f>B525&amp;C699&amp;D717</f>
        <v>CONSUMO PER CAPITA (kg ó litros por individuo)ChiclesDE 20 A 24 AÑOS</v>
      </c>
      <c r="B717">
        <v>0</v>
      </c>
      <c r="C717" s="20">
        <v>0</v>
      </c>
      <c r="D717" s="20" t="s">
        <v>101</v>
      </c>
      <c r="E717" s="24">
        <v>1.8928160613072608E-3</v>
      </c>
      <c r="F717" s="24">
        <v>4.2693698819148626E-3</v>
      </c>
      <c r="G717" s="24">
        <v>1.4596962790540957E-3</v>
      </c>
      <c r="H717" s="24">
        <v>2.0272976750951101E-2</v>
      </c>
      <c r="I717" s="24">
        <v>1.3077189681577632E-2</v>
      </c>
      <c r="J717" s="25">
        <v>3.0912661975539186E-3</v>
      </c>
      <c r="K717" s="25">
        <v>6.9176230069634389E-3</v>
      </c>
      <c r="L717" s="25">
        <v>2.0791252523227068E-3</v>
      </c>
      <c r="M717" s="24">
        <v>4.9213266658553944E-3</v>
      </c>
      <c r="N717" s="24"/>
      <c r="O717" s="24"/>
    </row>
    <row r="718" spans="1:15" x14ac:dyDescent="0.35">
      <c r="A718" s="20" t="str">
        <f>B525&amp;C699&amp;D718</f>
        <v>CONSUMO PER CAPITA (kg ó litros por individuo)ChiclesDE 25 A 34 AÑOS</v>
      </c>
      <c r="B718">
        <v>0</v>
      </c>
      <c r="C718" s="20">
        <v>0</v>
      </c>
      <c r="D718" s="20" t="s">
        <v>102</v>
      </c>
      <c r="E718" s="24">
        <v>1.1551118989140267E-2</v>
      </c>
      <c r="F718" s="24">
        <v>1.1464910017210235E-2</v>
      </c>
      <c r="G718" s="24">
        <v>1.2287820351854838E-2</v>
      </c>
      <c r="H718" s="24">
        <v>1.0079531947227854E-2</v>
      </c>
      <c r="I718" s="24">
        <v>1.3585397904685995E-2</v>
      </c>
      <c r="J718" s="24">
        <v>2.8742169435585482E-2</v>
      </c>
      <c r="K718" s="24">
        <v>1.8919049683103244E-2</v>
      </c>
      <c r="L718" s="24">
        <v>1.5815417152898796E-2</v>
      </c>
      <c r="M718" s="24">
        <v>8.3224460049372596E-3</v>
      </c>
      <c r="N718" s="24"/>
      <c r="O718" s="24"/>
    </row>
    <row r="719" spans="1:15" x14ac:dyDescent="0.35">
      <c r="A719" s="20" t="str">
        <f>B525&amp;C699&amp;D719</f>
        <v>CONSUMO PER CAPITA (kg ó litros por individuo)ChiclesDE 35 A 49 AÑOS</v>
      </c>
      <c r="B719">
        <v>0</v>
      </c>
      <c r="C719" s="20">
        <v>0</v>
      </c>
      <c r="D719" s="20" t="s">
        <v>103</v>
      </c>
      <c r="E719" s="24">
        <v>5.355827661504985E-3</v>
      </c>
      <c r="F719" s="24">
        <v>6.5333449266719882E-3</v>
      </c>
      <c r="G719" s="24">
        <v>3.9258760881845916E-3</v>
      </c>
      <c r="H719" s="24">
        <v>5.3192726043717045E-3</v>
      </c>
      <c r="I719" s="24">
        <v>6.3218178152230483E-3</v>
      </c>
      <c r="J719" s="24">
        <v>7.2727702934209963E-3</v>
      </c>
      <c r="K719" s="24">
        <v>6.345166732217843E-3</v>
      </c>
      <c r="L719" s="24">
        <v>5.8032192051529347E-3</v>
      </c>
      <c r="M719" s="24">
        <v>8.4805793791957705E-3</v>
      </c>
      <c r="N719" s="24"/>
      <c r="O719" s="24"/>
    </row>
    <row r="720" spans="1:15" x14ac:dyDescent="0.35">
      <c r="A720" s="20" t="str">
        <f>B525&amp;C699&amp;D720</f>
        <v>CONSUMO PER CAPITA (kg ó litros por individuo)ChiclesDE 50 A 59 AÑOS</v>
      </c>
      <c r="B720">
        <v>0</v>
      </c>
      <c r="C720" s="20">
        <v>0</v>
      </c>
      <c r="D720" s="20" t="s">
        <v>104</v>
      </c>
      <c r="E720" s="24">
        <v>1.654016435766377E-2</v>
      </c>
      <c r="F720" s="24">
        <v>1.7763175414285386E-2</v>
      </c>
      <c r="G720" s="24">
        <v>1.3884144917481703E-2</v>
      </c>
      <c r="H720" s="24">
        <v>1.0610934713097254E-2</v>
      </c>
      <c r="I720" s="24">
        <v>1.0885217928261725E-2</v>
      </c>
      <c r="J720" s="24">
        <v>1.3837061232263704E-2</v>
      </c>
      <c r="K720" s="24">
        <v>9.8174350351124921E-3</v>
      </c>
      <c r="L720" s="24">
        <v>6.3343565941428401E-3</v>
      </c>
      <c r="M720" s="24">
        <v>8.3956307118801653E-3</v>
      </c>
      <c r="N720" s="24"/>
      <c r="O720" s="24"/>
    </row>
    <row r="721" spans="1:15" x14ac:dyDescent="0.35">
      <c r="A721" s="20" t="str">
        <f>B525&amp;C699&amp;D721</f>
        <v>CONSUMO PER CAPITA (kg ó litros por individuo)ChiclesDE 60 A 75 AÑOS</v>
      </c>
      <c r="B721">
        <v>0</v>
      </c>
      <c r="C721" s="20">
        <v>0</v>
      </c>
      <c r="D721" s="20" t="s">
        <v>105</v>
      </c>
      <c r="E721" s="24">
        <v>1.0081833499849148E-2</v>
      </c>
      <c r="F721" s="25">
        <v>1.6282083114264649E-2</v>
      </c>
      <c r="G721" s="25">
        <v>1.2059145373141102E-2</v>
      </c>
      <c r="H721" s="25">
        <v>1.2772714906583446E-2</v>
      </c>
      <c r="I721" s="24">
        <v>2.6050709110622589E-2</v>
      </c>
      <c r="J721" s="24">
        <v>2.0564301382001916E-2</v>
      </c>
      <c r="K721" s="24">
        <v>1.3204344260369505E-2</v>
      </c>
      <c r="L721" s="24">
        <v>6.6999896159745907E-3</v>
      </c>
      <c r="M721" s="24">
        <v>1.1112147872515032E-2</v>
      </c>
      <c r="N721" s="24"/>
      <c r="O721" s="24"/>
    </row>
    <row r="722" spans="1:15" x14ac:dyDescent="0.35">
      <c r="A722" s="20" t="str">
        <f>B525&amp;C699&amp;D722</f>
        <v>CONSUMO PER CAPITA (kg ó litros por individuo)ChiclesALTA Y MEDIA ALTA</v>
      </c>
      <c r="B722">
        <v>0</v>
      </c>
      <c r="C722" s="20">
        <v>0</v>
      </c>
      <c r="D722" s="20" t="s">
        <v>106</v>
      </c>
      <c r="E722" s="24">
        <v>1.0584377423206115E-2</v>
      </c>
      <c r="F722" s="24">
        <v>1.6284253291057291E-2</v>
      </c>
      <c r="G722" s="24">
        <v>1.2642052540308604E-2</v>
      </c>
      <c r="H722" s="24">
        <v>1.1552577436957033E-2</v>
      </c>
      <c r="I722" s="24">
        <v>1.4523186529818318E-2</v>
      </c>
      <c r="J722" s="24">
        <v>1.3119355957178429E-2</v>
      </c>
      <c r="K722" s="24">
        <v>1.2145077453747854E-2</v>
      </c>
      <c r="L722" s="24">
        <v>1.3605230880296117E-2</v>
      </c>
      <c r="M722" s="24">
        <v>8.6834583415535058E-3</v>
      </c>
      <c r="N722" s="24"/>
      <c r="O722" s="24"/>
    </row>
    <row r="723" spans="1:15" x14ac:dyDescent="0.35">
      <c r="A723" s="20" t="str">
        <f>B525&amp;C699&amp;D723</f>
        <v>CONSUMO PER CAPITA (kg ó litros por individuo)ChiclesMEDIA</v>
      </c>
      <c r="B723">
        <v>0</v>
      </c>
      <c r="C723" s="20">
        <v>0</v>
      </c>
      <c r="D723" s="20" t="s">
        <v>107</v>
      </c>
      <c r="E723" s="24">
        <v>1.1420294573565175E-2</v>
      </c>
      <c r="F723" s="24">
        <v>1.3427008923289407E-2</v>
      </c>
      <c r="G723" s="24">
        <v>9.3370730352674222E-3</v>
      </c>
      <c r="H723" s="24">
        <v>1.0060377874698795E-2</v>
      </c>
      <c r="I723" s="24">
        <v>1.5395164088504366E-2</v>
      </c>
      <c r="J723" s="24">
        <v>1.1834837613486641E-2</v>
      </c>
      <c r="K723" s="24">
        <v>1.212772638944324E-2</v>
      </c>
      <c r="L723" s="24">
        <v>7.9910908707465818E-3</v>
      </c>
      <c r="M723" s="24">
        <v>9.1519383653132606E-3</v>
      </c>
      <c r="N723" s="24"/>
      <c r="O723" s="24"/>
    </row>
    <row r="724" spans="1:15" x14ac:dyDescent="0.35">
      <c r="A724" s="20" t="str">
        <f>B525&amp;C699&amp;D724</f>
        <v>CONSUMO PER CAPITA (kg ó litros por individuo)ChiclesMEDIA BAJA</v>
      </c>
      <c r="B724">
        <v>0</v>
      </c>
      <c r="C724" s="20">
        <v>0</v>
      </c>
      <c r="D724" s="20" t="s">
        <v>108</v>
      </c>
      <c r="E724" s="24">
        <v>7.9678231480589511E-3</v>
      </c>
      <c r="F724" s="24">
        <v>8.0491552686124297E-3</v>
      </c>
      <c r="G724" s="24">
        <v>3.0866914457984562E-3</v>
      </c>
      <c r="H724" s="24">
        <v>9.3389819098935803E-3</v>
      </c>
      <c r="I724" s="24">
        <v>1.4002361040144087E-2</v>
      </c>
      <c r="J724" s="24">
        <v>1.281995188325691E-2</v>
      </c>
      <c r="K724" s="24">
        <v>8.0194484351656919E-3</v>
      </c>
      <c r="L724" s="24">
        <v>2.6033576319111529E-3</v>
      </c>
      <c r="M724" s="24">
        <v>7.2655492909506469E-3</v>
      </c>
      <c r="N724" s="24"/>
      <c r="O724" s="24"/>
    </row>
    <row r="725" spans="1:15" x14ac:dyDescent="0.35">
      <c r="A725" s="20" t="str">
        <f>B525&amp;C699&amp;D725</f>
        <v>CONSUMO PER CAPITA (kg ó litros por individuo)ChiclesBAJA</v>
      </c>
      <c r="B725">
        <v>0</v>
      </c>
      <c r="C725" s="20">
        <v>0</v>
      </c>
      <c r="D725" s="20" t="s">
        <v>109</v>
      </c>
      <c r="E725" s="24">
        <v>5.7911479512658508E-3</v>
      </c>
      <c r="F725" s="25">
        <v>7.447842191048386E-3</v>
      </c>
      <c r="G725" s="25">
        <v>1.2691164412257488E-2</v>
      </c>
      <c r="H725" s="24">
        <v>9.4719810784929456E-3</v>
      </c>
      <c r="I725" s="24">
        <v>5.2433968663109188E-3</v>
      </c>
      <c r="J725" s="24">
        <v>2.063812444770494E-2</v>
      </c>
      <c r="K725" s="24">
        <v>1.6816189020764573E-2</v>
      </c>
      <c r="L725" s="24">
        <v>6.3455375077519091E-3</v>
      </c>
      <c r="M725" s="24">
        <v>9.9542004097646179E-3</v>
      </c>
      <c r="N725" s="24"/>
      <c r="O725" s="24"/>
    </row>
    <row r="726" spans="1:15" x14ac:dyDescent="0.35">
      <c r="A726" s="20" t="str">
        <f>B525&amp;C699&amp;D726</f>
        <v>CONSUMO PER CAPITA (kg ó litros por individuo)ChiclesHOMBRE</v>
      </c>
      <c r="B726">
        <v>0</v>
      </c>
      <c r="C726" s="20">
        <v>0</v>
      </c>
      <c r="D726" s="20" t="s">
        <v>110</v>
      </c>
      <c r="E726" s="24">
        <v>7.3954026055175854E-3</v>
      </c>
      <c r="F726" s="24">
        <v>1.0648173976843664E-2</v>
      </c>
      <c r="G726" s="24">
        <v>8.8953560221901647E-3</v>
      </c>
      <c r="H726" s="24">
        <v>8.3558725457698272E-3</v>
      </c>
      <c r="I726" s="24">
        <v>1.2165257329350337E-2</v>
      </c>
      <c r="J726" s="24">
        <v>7.2150901495238017E-3</v>
      </c>
      <c r="K726" s="24">
        <v>7.9690906118550699E-3</v>
      </c>
      <c r="L726" s="24">
        <v>6.1018772489043254E-3</v>
      </c>
      <c r="M726" s="24">
        <v>5.3131508696831762E-3</v>
      </c>
      <c r="N726" s="24"/>
      <c r="O726" s="24"/>
    </row>
    <row r="727" spans="1:15" x14ac:dyDescent="0.35">
      <c r="A727" s="20" t="str">
        <f>B525&amp;C699&amp;D727</f>
        <v>CONSUMO PER CAPITA (kg ó litros por individuo)ChiclesMUJER</v>
      </c>
      <c r="B727">
        <v>0</v>
      </c>
      <c r="C727" s="20">
        <v>0</v>
      </c>
      <c r="D727" s="20" t="s">
        <v>111</v>
      </c>
      <c r="E727" s="24">
        <v>1.1072535712552548E-2</v>
      </c>
      <c r="F727" s="24">
        <v>1.2279429426260492E-2</v>
      </c>
      <c r="G727" s="24">
        <v>9.2083471673131221E-3</v>
      </c>
      <c r="H727" s="24">
        <v>1.1772935646062438E-2</v>
      </c>
      <c r="I727" s="24">
        <v>1.3578877932647069E-2</v>
      </c>
      <c r="J727" s="24">
        <v>2.0831284714812104E-2</v>
      </c>
      <c r="K727" s="24">
        <v>1.5893115678868201E-2</v>
      </c>
      <c r="L727" s="24">
        <v>8.8012812562926167E-3</v>
      </c>
      <c r="M727" s="24">
        <v>1.2050857998307142E-2</v>
      </c>
      <c r="N727" s="24"/>
      <c r="O727" s="24"/>
    </row>
    <row r="728" spans="1:15" x14ac:dyDescent="0.35">
      <c r="A728" s="20" t="str">
        <f>B525&amp;C728&amp;D728</f>
        <v>CONSUMO PER CAPITA (kg ó litros por individuo)CaramelosT.ESPAÑA</v>
      </c>
      <c r="B728">
        <v>0</v>
      </c>
      <c r="C728" s="20" t="s">
        <v>69</v>
      </c>
      <c r="D728" s="20" t="s">
        <v>82</v>
      </c>
      <c r="E728" s="24">
        <v>9.3443776103112192E-3</v>
      </c>
      <c r="F728" s="24">
        <v>9.2982093383305302E-3</v>
      </c>
      <c r="G728" s="24">
        <v>7.7442639593177922E-3</v>
      </c>
      <c r="H728" s="24">
        <v>1.0026045472965837E-2</v>
      </c>
      <c r="I728" s="24">
        <v>1.0321366467857696E-2</v>
      </c>
      <c r="J728" s="24">
        <v>1.8609612398503606E-2</v>
      </c>
      <c r="K728" s="24">
        <v>1.5581598541743728E-2</v>
      </c>
      <c r="L728" s="24">
        <v>1.0265540877837693E-2</v>
      </c>
      <c r="M728" s="24">
        <v>1.1046594687113187E-2</v>
      </c>
      <c r="N728" s="24"/>
      <c r="O728" s="24"/>
    </row>
    <row r="729" spans="1:15" x14ac:dyDescent="0.35">
      <c r="A729" s="20" t="str">
        <f>B525&amp;C728&amp;D729</f>
        <v>CONSUMO PER CAPITA (kg ó litros por individuo)CaramelosBCN AM</v>
      </c>
      <c r="B729">
        <v>0</v>
      </c>
      <c r="C729" s="20">
        <v>0</v>
      </c>
      <c r="D729" s="20" t="s">
        <v>84</v>
      </c>
      <c r="E729" s="25">
        <v>1.1364761137975654E-2</v>
      </c>
      <c r="F729" s="25">
        <v>1.7976104118974157E-2</v>
      </c>
      <c r="G729" s="24">
        <v>9.7410806194550836E-3</v>
      </c>
      <c r="H729" s="25">
        <v>1.5130963223362926E-2</v>
      </c>
      <c r="I729" s="24">
        <v>1.3219117544739039E-2</v>
      </c>
      <c r="J729" s="25">
        <v>1.8924721636336461E-2</v>
      </c>
      <c r="K729" s="25">
        <v>1.5201170570933413E-2</v>
      </c>
      <c r="L729" s="25">
        <v>1.1334154552941865E-2</v>
      </c>
      <c r="M729" s="24">
        <v>1.5786701652892685E-2</v>
      </c>
      <c r="N729" s="24"/>
      <c r="O729" s="24"/>
    </row>
    <row r="730" spans="1:15" x14ac:dyDescent="0.35">
      <c r="A730" s="20" t="str">
        <f>B525&amp;C728&amp;D730</f>
        <v>CONSUMO PER CAPITA (kg ó litros por individuo)CaramelosREST.CAT ARAGON</v>
      </c>
      <c r="B730">
        <v>0</v>
      </c>
      <c r="C730" s="20">
        <v>0</v>
      </c>
      <c r="D730" s="20" t="s">
        <v>85</v>
      </c>
      <c r="E730" s="25">
        <v>1.1009327029616886E-2</v>
      </c>
      <c r="F730" s="25">
        <v>1.408593593723324E-2</v>
      </c>
      <c r="G730" s="24">
        <v>1.2540837660769371E-2</v>
      </c>
      <c r="H730" s="24">
        <v>1.3845161831461318E-2</v>
      </c>
      <c r="I730" s="24">
        <v>1.259303026345226E-2</v>
      </c>
      <c r="J730" s="24">
        <v>1.689636740843108E-2</v>
      </c>
      <c r="K730" s="25">
        <v>1.2538435423097332E-2</v>
      </c>
      <c r="L730" s="24">
        <v>1.7641001795262658E-2</v>
      </c>
      <c r="M730" s="25">
        <v>1.7323765230303198E-2</v>
      </c>
      <c r="N730" s="24"/>
      <c r="O730" s="24"/>
    </row>
    <row r="731" spans="1:15" x14ac:dyDescent="0.35">
      <c r="A731" s="20" t="str">
        <f>B525&amp;C728&amp;D731</f>
        <v>CONSUMO PER CAPITA (kg ó litros por individuo)CaramelosLEVANTE</v>
      </c>
      <c r="B731">
        <v>0</v>
      </c>
      <c r="C731" s="20">
        <v>0</v>
      </c>
      <c r="D731" s="20" t="s">
        <v>86</v>
      </c>
      <c r="E731" s="25">
        <v>8.2649089651864998E-3</v>
      </c>
      <c r="F731" s="24">
        <v>7.3275262425247295E-3</v>
      </c>
      <c r="G731" s="24">
        <v>5.4027817178311345E-3</v>
      </c>
      <c r="H731" s="24">
        <v>5.5454519075355127E-3</v>
      </c>
      <c r="I731" s="24">
        <v>9.2589764236145136E-3</v>
      </c>
      <c r="J731" s="24">
        <v>7.3204725933664234E-3</v>
      </c>
      <c r="K731" s="24">
        <v>1.2522019222036834E-2</v>
      </c>
      <c r="L731" s="25">
        <v>8.9102080642938768E-3</v>
      </c>
      <c r="M731" s="24">
        <v>4.1569999650192526E-3</v>
      </c>
      <c r="N731" s="24"/>
      <c r="O731" s="24"/>
    </row>
    <row r="732" spans="1:15" x14ac:dyDescent="0.35">
      <c r="A732" s="20" t="str">
        <f>B525&amp;C728&amp;D732</f>
        <v>CONSUMO PER CAPITA (kg ó litros por individuo)CaramelosANDALUCIA</v>
      </c>
      <c r="B732">
        <v>0</v>
      </c>
      <c r="C732" s="20">
        <v>0</v>
      </c>
      <c r="D732" s="20" t="s">
        <v>87</v>
      </c>
      <c r="E732" s="24">
        <v>9.4785056718086295E-3</v>
      </c>
      <c r="F732" s="24">
        <v>5.519043887261735E-3</v>
      </c>
      <c r="G732" s="24">
        <v>6.6646952841330227E-3</v>
      </c>
      <c r="H732" s="24">
        <v>1.3929795480788463E-2</v>
      </c>
      <c r="I732" s="24">
        <v>1.2082221927438777E-2</v>
      </c>
      <c r="J732" s="24">
        <v>1.216321603439049E-2</v>
      </c>
      <c r="K732" s="24">
        <v>7.9067457431044961E-3</v>
      </c>
      <c r="L732" s="24">
        <v>1.0140262677945886E-2</v>
      </c>
      <c r="M732" s="24">
        <v>1.4583931962033572E-2</v>
      </c>
      <c r="N732" s="24"/>
      <c r="O732" s="24"/>
    </row>
    <row r="733" spans="1:15" x14ac:dyDescent="0.35">
      <c r="A733" s="20" t="str">
        <f>B525&amp;C728&amp;D733</f>
        <v>CONSUMO PER CAPITA (kg ó litros por individuo)CaramelosMDD AM</v>
      </c>
      <c r="B733">
        <v>0</v>
      </c>
      <c r="C733" s="20">
        <v>0</v>
      </c>
      <c r="D733" s="20" t="s">
        <v>88</v>
      </c>
      <c r="E733" s="25">
        <v>6.4872964384210712E-3</v>
      </c>
      <c r="F733" s="24">
        <v>7.8552367218032229E-3</v>
      </c>
      <c r="G733" s="24">
        <v>9.0700690379881647E-3</v>
      </c>
      <c r="H733" s="24">
        <v>4.9113291660411521E-3</v>
      </c>
      <c r="I733" s="24">
        <v>9.1851692611360052E-3</v>
      </c>
      <c r="J733" s="24">
        <v>1.1885301174273841E-2</v>
      </c>
      <c r="K733" s="25">
        <v>1.1549066834940535E-2</v>
      </c>
      <c r="L733" s="24">
        <v>7.2705223200876141E-3</v>
      </c>
      <c r="M733" s="24">
        <v>4.7279452548206783E-3</v>
      </c>
      <c r="N733" s="24"/>
      <c r="O733" s="24"/>
    </row>
    <row r="734" spans="1:15" x14ac:dyDescent="0.35">
      <c r="A734" s="20" t="str">
        <f>B525&amp;C728&amp;D734</f>
        <v>CONSUMO PER CAPITA (kg ó litros por individuo)CaramelosRTO CENTRO</v>
      </c>
      <c r="B734">
        <v>0</v>
      </c>
      <c r="C734" s="20">
        <v>0</v>
      </c>
      <c r="D734" s="20" t="s">
        <v>89</v>
      </c>
      <c r="E734" s="24">
        <v>9.8308537993252298E-3</v>
      </c>
      <c r="F734" s="25">
        <v>1.0353385466483369E-2</v>
      </c>
      <c r="G734" s="24">
        <v>1.0772222639703434E-2</v>
      </c>
      <c r="H734" s="24">
        <v>1.2397442387418585E-2</v>
      </c>
      <c r="I734" s="24">
        <v>9.7490458800152269E-3</v>
      </c>
      <c r="J734" s="24">
        <v>1.2008064220517256E-2</v>
      </c>
      <c r="K734" s="24">
        <v>2.8955787617299014E-2</v>
      </c>
      <c r="L734" s="24">
        <v>9.6907883627104282E-3</v>
      </c>
      <c r="M734" s="24">
        <v>7.8735812322069196E-3</v>
      </c>
      <c r="N734" s="24"/>
      <c r="O734" s="24"/>
    </row>
    <row r="735" spans="1:15" x14ac:dyDescent="0.35">
      <c r="A735" s="20" t="str">
        <f>B525&amp;C728&amp;D735</f>
        <v>CONSUMO PER CAPITA (kg ó litros por individuo)CaramelosNORTE-CENTRO</v>
      </c>
      <c r="B735">
        <v>0</v>
      </c>
      <c r="C735" s="20">
        <v>0</v>
      </c>
      <c r="D735" s="20" t="s">
        <v>90</v>
      </c>
      <c r="E735" s="25">
        <v>8.8908111784681172E-3</v>
      </c>
      <c r="F735" s="25">
        <v>1.103517460386857E-2</v>
      </c>
      <c r="G735" s="24">
        <v>3.1117622329075944E-3</v>
      </c>
      <c r="H735" s="25">
        <v>8.0407456678645451E-3</v>
      </c>
      <c r="I735" s="25">
        <v>6.8047037607896262E-3</v>
      </c>
      <c r="J735" s="25">
        <v>8.2553192420712906E-2</v>
      </c>
      <c r="K735" s="24">
        <v>3.2831414720174E-2</v>
      </c>
      <c r="L735" s="25">
        <v>7.2943198849000739E-3</v>
      </c>
      <c r="M735" s="25">
        <v>9.133313114338756E-3</v>
      </c>
      <c r="N735" s="24"/>
      <c r="O735" s="24"/>
    </row>
    <row r="736" spans="1:15" x14ac:dyDescent="0.35">
      <c r="A736" s="20" t="str">
        <f>B525&amp;C728&amp;D736</f>
        <v>CONSUMO PER CAPITA (kg ó litros por individuo)CaramelosNOROESTE</v>
      </c>
      <c r="B736">
        <v>0</v>
      </c>
      <c r="C736" s="20">
        <v>0</v>
      </c>
      <c r="D736" s="20" t="s">
        <v>91</v>
      </c>
      <c r="E736" s="25">
        <v>1.063217512351157E-2</v>
      </c>
      <c r="F736" s="25">
        <v>4.6736492189740639E-3</v>
      </c>
      <c r="G736" s="24">
        <v>4.9063925143082131E-3</v>
      </c>
      <c r="H736" s="24">
        <v>5.3293637752124612E-3</v>
      </c>
      <c r="I736" s="24">
        <v>7.8238494396248651E-3</v>
      </c>
      <c r="J736" s="24">
        <v>5.6333847409884537E-3</v>
      </c>
      <c r="K736" s="24">
        <v>1.7184812213745584E-2</v>
      </c>
      <c r="L736" s="24">
        <v>9.2233110493342135E-3</v>
      </c>
      <c r="M736" s="25">
        <v>1.5678450874671769E-2</v>
      </c>
      <c r="N736" s="24"/>
      <c r="O736" s="24"/>
    </row>
    <row r="737" spans="1:15" x14ac:dyDescent="0.35">
      <c r="A737" s="20" t="str">
        <f>B525&amp;C728&amp;D737</f>
        <v>CONSUMO PER CAPITA (kg ó litros por individuo)Caramelos&lt;2MIL</v>
      </c>
      <c r="B737">
        <v>0</v>
      </c>
      <c r="C737" s="20">
        <v>0</v>
      </c>
      <c r="D737" s="20" t="s">
        <v>92</v>
      </c>
      <c r="E737" s="25">
        <v>1.2219292119574022E-2</v>
      </c>
      <c r="F737" s="25">
        <v>7.1978445094754732E-3</v>
      </c>
      <c r="G737" s="25">
        <v>5.5857060009172838E-3</v>
      </c>
      <c r="H737" s="25">
        <v>4.3411053127887069E-3</v>
      </c>
      <c r="I737" s="25">
        <v>5.0199912822940845E-3</v>
      </c>
      <c r="J737" s="25">
        <v>4.2619129154721032E-3</v>
      </c>
      <c r="K737" s="25">
        <v>2.1441270822190595E-2</v>
      </c>
      <c r="L737" s="25">
        <v>4.8948413084602335E-3</v>
      </c>
      <c r="M737" s="25">
        <v>3.0013383874665789E-3</v>
      </c>
      <c r="N737" s="24"/>
      <c r="O737" s="24"/>
    </row>
    <row r="738" spans="1:15" x14ac:dyDescent="0.35">
      <c r="A738" s="20" t="str">
        <f>B525&amp;C728&amp;D738</f>
        <v>CONSUMO PER CAPITA (kg ó litros por individuo)Caramelos2-5MIL</v>
      </c>
      <c r="B738">
        <v>0</v>
      </c>
      <c r="C738" s="20">
        <v>0</v>
      </c>
      <c r="D738" s="20" t="s">
        <v>93</v>
      </c>
      <c r="E738" s="25">
        <v>6.061449462213475E-3</v>
      </c>
      <c r="F738" s="25">
        <v>3.8328198360111265E-3</v>
      </c>
      <c r="G738" s="25">
        <v>1.3225628998984045E-3</v>
      </c>
      <c r="H738" s="25">
        <v>1.0261167444533805E-2</v>
      </c>
      <c r="I738" s="25">
        <v>3.857041426324087E-3</v>
      </c>
      <c r="J738" s="25">
        <v>3.4001848905942794E-3</v>
      </c>
      <c r="K738" s="25">
        <v>1.3257035625514491E-2</v>
      </c>
      <c r="L738" s="25">
        <v>8.7171799982183294E-3</v>
      </c>
      <c r="M738" s="25">
        <v>2.0745237420886293E-3</v>
      </c>
      <c r="N738" s="24"/>
      <c r="O738" s="24"/>
    </row>
    <row r="739" spans="1:15" x14ac:dyDescent="0.35">
      <c r="A739" s="20" t="str">
        <f>B525&amp;C728&amp;D739</f>
        <v>CONSUMO PER CAPITA (kg ó litros por individuo)Caramelos5-10MIL</v>
      </c>
      <c r="B739">
        <v>0</v>
      </c>
      <c r="C739" s="20">
        <v>0</v>
      </c>
      <c r="D739" s="20" t="s">
        <v>94</v>
      </c>
      <c r="E739" s="25">
        <v>2.7031762875170053E-3</v>
      </c>
      <c r="F739" s="25">
        <v>6.4193262237090534E-3</v>
      </c>
      <c r="G739" s="25">
        <v>8.4924147327418154E-3</v>
      </c>
      <c r="H739" s="24">
        <v>1.6025110075978097E-2</v>
      </c>
      <c r="I739" s="25">
        <v>1.4744045741591558E-2</v>
      </c>
      <c r="J739" s="25">
        <v>8.6085027854359911E-3</v>
      </c>
      <c r="K739" s="25">
        <v>8.6672120007678342E-3</v>
      </c>
      <c r="L739" s="25">
        <v>8.7764914601156617E-3</v>
      </c>
      <c r="M739" s="25">
        <v>8.5998346042208008E-3</v>
      </c>
      <c r="N739" s="24"/>
      <c r="O739" s="24"/>
    </row>
    <row r="740" spans="1:15" x14ac:dyDescent="0.35">
      <c r="A740" s="20" t="str">
        <f>B525&amp;C728&amp;D740</f>
        <v>CONSUMO PER CAPITA (kg ó litros por individuo)Caramelos10-30MIL</v>
      </c>
      <c r="B740">
        <v>0</v>
      </c>
      <c r="C740" s="20">
        <v>0</v>
      </c>
      <c r="D740" s="20" t="s">
        <v>95</v>
      </c>
      <c r="E740" s="24">
        <v>1.1957800790026183E-2</v>
      </c>
      <c r="F740" s="24">
        <v>1.1447125539808386E-2</v>
      </c>
      <c r="G740" s="24">
        <v>1.0374389852750037E-2</v>
      </c>
      <c r="H740" s="24">
        <v>1.4734437562938992E-2</v>
      </c>
      <c r="I740" s="24">
        <v>1.5598267949930059E-2</v>
      </c>
      <c r="J740" s="24">
        <v>5.3129888593919407E-2</v>
      </c>
      <c r="K740" s="24">
        <v>2.4754691414700995E-2</v>
      </c>
      <c r="L740" s="24">
        <v>1.1666583266838769E-2</v>
      </c>
      <c r="M740" s="24">
        <v>1.0787427664976741E-2</v>
      </c>
      <c r="N740" s="24"/>
      <c r="O740" s="24"/>
    </row>
    <row r="741" spans="1:15" x14ac:dyDescent="0.35">
      <c r="A741" s="20" t="str">
        <f>B525&amp;C728&amp;D741</f>
        <v>CONSUMO PER CAPITA (kg ó litros por individuo)Caramelos30-100MIL</v>
      </c>
      <c r="B741">
        <v>0</v>
      </c>
      <c r="C741" s="20">
        <v>0</v>
      </c>
      <c r="D741" s="20" t="s">
        <v>96</v>
      </c>
      <c r="E741" s="24">
        <v>9.4028141881996787E-3</v>
      </c>
      <c r="F741" s="24">
        <v>7.126431191746615E-3</v>
      </c>
      <c r="G741" s="24">
        <v>5.888954564538691E-3</v>
      </c>
      <c r="H741" s="24">
        <v>7.4403340702511624E-3</v>
      </c>
      <c r="I741" s="24">
        <v>8.2714200928379247E-3</v>
      </c>
      <c r="J741" s="24">
        <v>1.0726798635810435E-2</v>
      </c>
      <c r="K741" s="24">
        <v>1.2694158392990108E-2</v>
      </c>
      <c r="L741" s="24">
        <v>9.6915899674151866E-3</v>
      </c>
      <c r="M741" s="24">
        <v>1.4066302011972311E-2</v>
      </c>
      <c r="N741" s="24"/>
      <c r="O741" s="24"/>
    </row>
    <row r="742" spans="1:15" x14ac:dyDescent="0.35">
      <c r="A742" s="20" t="str">
        <f>B525&amp;C728&amp;D742</f>
        <v>CONSUMO PER CAPITA (kg ó litros por individuo)Caramelos100-200MIL</v>
      </c>
      <c r="B742">
        <v>0</v>
      </c>
      <c r="C742" s="20">
        <v>0</v>
      </c>
      <c r="D742" s="20" t="s">
        <v>97</v>
      </c>
      <c r="E742" s="25">
        <v>7.7656427793127893E-3</v>
      </c>
      <c r="F742" s="24">
        <v>6.8887698505248739E-3</v>
      </c>
      <c r="G742" s="24">
        <v>6.8098856352879359E-3</v>
      </c>
      <c r="H742" s="24">
        <v>7.0544746992597055E-3</v>
      </c>
      <c r="I742" s="24">
        <v>9.27868079664141E-3</v>
      </c>
      <c r="J742" s="24">
        <v>1.5413848405384439E-2</v>
      </c>
      <c r="K742" s="24">
        <v>1.461250232427677E-2</v>
      </c>
      <c r="L742" s="24">
        <v>6.9636357438082408E-3</v>
      </c>
      <c r="M742" s="24">
        <v>4.5713225409390601E-3</v>
      </c>
      <c r="N742" s="24"/>
      <c r="O742" s="24"/>
    </row>
    <row r="743" spans="1:15" x14ac:dyDescent="0.35">
      <c r="A743" s="20" t="str">
        <f>B525&amp;C728&amp;D743</f>
        <v>CONSUMO PER CAPITA (kg ó litros por individuo)Caramelos200-500MIL</v>
      </c>
      <c r="B743">
        <v>0</v>
      </c>
      <c r="C743" s="20">
        <v>0</v>
      </c>
      <c r="D743" s="20" t="s">
        <v>98</v>
      </c>
      <c r="E743" s="25">
        <v>1.2766226665681484E-2</v>
      </c>
      <c r="F743" s="24">
        <v>1.1313211224201978E-2</v>
      </c>
      <c r="G743" s="24">
        <v>5.9132076312958838E-3</v>
      </c>
      <c r="H743" s="24">
        <v>7.8456133334350846E-3</v>
      </c>
      <c r="I743" s="24">
        <v>7.4005974294360172E-3</v>
      </c>
      <c r="J743" s="24">
        <v>7.1325183833198681E-3</v>
      </c>
      <c r="K743" s="24">
        <v>1.3279293220578404E-2</v>
      </c>
      <c r="L743" s="24">
        <v>1.7732920378802933E-2</v>
      </c>
      <c r="M743" s="24">
        <v>1.5317573478540927E-2</v>
      </c>
      <c r="N743" s="24"/>
      <c r="O743" s="24"/>
    </row>
    <row r="744" spans="1:15" x14ac:dyDescent="0.35">
      <c r="A744" s="20" t="str">
        <f>B525&amp;C728&amp;D744</f>
        <v>CONSUMO PER CAPITA (kg ó litros por individuo)Caramelos&gt;500MIL</v>
      </c>
      <c r="B744">
        <v>0</v>
      </c>
      <c r="C744" s="20">
        <v>0</v>
      </c>
      <c r="D744" s="20" t="s">
        <v>99</v>
      </c>
      <c r="E744" s="24">
        <v>8.4737190956342967E-3</v>
      </c>
      <c r="F744" s="24">
        <v>1.3763833450770467E-2</v>
      </c>
      <c r="G744" s="24">
        <v>1.192534319253497E-2</v>
      </c>
      <c r="H744" s="24">
        <v>1.045213181293095E-2</v>
      </c>
      <c r="I744" s="24">
        <v>1.2131895302096615E-2</v>
      </c>
      <c r="J744" s="24">
        <v>1.7197001830560301E-2</v>
      </c>
      <c r="K744" s="24">
        <v>1.3649121373678349E-2</v>
      </c>
      <c r="L744" s="24">
        <v>9.1347197452226279E-3</v>
      </c>
      <c r="M744" s="24">
        <v>1.6036715111115818E-2</v>
      </c>
      <c r="N744" s="24"/>
      <c r="O744" s="24"/>
    </row>
    <row r="745" spans="1:15" x14ac:dyDescent="0.35">
      <c r="A745" s="20" t="str">
        <f>B525&amp;C728&amp;D745</f>
        <v>CONSUMO PER CAPITA (kg ó litros por individuo)CaramelosDE 15 A 19 AÑOS</v>
      </c>
      <c r="B745">
        <v>0</v>
      </c>
      <c r="C745" s="20">
        <v>0</v>
      </c>
      <c r="D745" s="20" t="s">
        <v>100</v>
      </c>
      <c r="E745" s="25">
        <v>7.2055246692185621E-3</v>
      </c>
      <c r="F745" s="25">
        <v>3.5754519028751769E-3</v>
      </c>
      <c r="G745" s="25">
        <v>3.6772563963886635E-3</v>
      </c>
      <c r="H745" s="25">
        <v>6.186936938524493E-3</v>
      </c>
      <c r="I745" s="25">
        <v>2.417520099454582E-3</v>
      </c>
      <c r="J745" s="25">
        <v>3.2658602864792962E-3</v>
      </c>
      <c r="K745" s="25">
        <v>3.6760311144507516E-3</v>
      </c>
      <c r="L745" s="25">
        <v>2.9254751685164502E-3</v>
      </c>
      <c r="M745" s="25">
        <v>3.9805004879026528E-3</v>
      </c>
      <c r="N745" s="24"/>
      <c r="O745" s="24"/>
    </row>
    <row r="746" spans="1:15" x14ac:dyDescent="0.35">
      <c r="A746" s="20" t="str">
        <f>B525&amp;C728&amp;D746</f>
        <v>CONSUMO PER CAPITA (kg ó litros por individuo)CaramelosDE 20 A 24 AÑOS</v>
      </c>
      <c r="B746">
        <v>0</v>
      </c>
      <c r="C746" s="20">
        <v>0</v>
      </c>
      <c r="D746" s="20" t="s">
        <v>101</v>
      </c>
      <c r="E746" s="25">
        <v>1.523501681828815E-3</v>
      </c>
      <c r="F746" s="25">
        <v>6.2945214100668424E-3</v>
      </c>
      <c r="G746" s="25">
        <v>4.0394722320798664E-4</v>
      </c>
      <c r="H746" s="25">
        <v>3.321450335251257E-3</v>
      </c>
      <c r="I746" s="25">
        <v>1.5982221249898365E-3</v>
      </c>
      <c r="J746" s="25">
        <v>6.2113970027307197E-3</v>
      </c>
      <c r="K746" s="25">
        <v>2.1257596716533025E-3</v>
      </c>
      <c r="L746" s="25">
        <v>9.0337396824220078E-4</v>
      </c>
      <c r="M746" s="25">
        <v>1.9410920473465446E-3</v>
      </c>
      <c r="N746" s="24"/>
      <c r="O746" s="24"/>
    </row>
    <row r="747" spans="1:15" x14ac:dyDescent="0.35">
      <c r="A747" s="20" t="str">
        <f>B525&amp;C728&amp;D747</f>
        <v>CONSUMO PER CAPITA (kg ó litros por individuo)CaramelosDE 25 A 34 AÑOS</v>
      </c>
      <c r="B747">
        <v>0</v>
      </c>
      <c r="C747" s="20">
        <v>0</v>
      </c>
      <c r="D747" s="20" t="s">
        <v>102</v>
      </c>
      <c r="E747" s="24">
        <v>5.789286109233429E-3</v>
      </c>
      <c r="F747" s="24">
        <v>7.5815725235581777E-3</v>
      </c>
      <c r="G747" s="24">
        <v>7.29965957323321E-3</v>
      </c>
      <c r="H747" s="24">
        <v>8.7640448387823686E-3</v>
      </c>
      <c r="I747" s="24">
        <v>1.1550156938587896E-2</v>
      </c>
      <c r="J747" s="24">
        <v>6.0891082249979633E-2</v>
      </c>
      <c r="K747" s="24">
        <v>1.9642553074596569E-2</v>
      </c>
      <c r="L747" s="24">
        <v>6.5512028114314332E-3</v>
      </c>
      <c r="M747" s="24">
        <v>4.9093449355700992E-3</v>
      </c>
      <c r="N747" s="24"/>
      <c r="O747" s="24"/>
    </row>
    <row r="748" spans="1:15" x14ac:dyDescent="0.35">
      <c r="A748" s="20" t="str">
        <f>B525&amp;C728&amp;D748</f>
        <v>CONSUMO PER CAPITA (kg ó litros por individuo)CaramelosDE 35 A 49 AÑOS</v>
      </c>
      <c r="B748">
        <v>0</v>
      </c>
      <c r="C748" s="20">
        <v>0</v>
      </c>
      <c r="D748" s="20" t="s">
        <v>103</v>
      </c>
      <c r="E748" s="24">
        <v>8.1576818772875776E-3</v>
      </c>
      <c r="F748" s="24">
        <v>6.2056926751682768E-3</v>
      </c>
      <c r="G748" s="24">
        <v>5.5220871188833296E-3</v>
      </c>
      <c r="H748" s="24">
        <v>5.6805759477980946E-3</v>
      </c>
      <c r="I748" s="24">
        <v>6.5952833928672721E-3</v>
      </c>
      <c r="J748" s="24">
        <v>8.142957787632547E-3</v>
      </c>
      <c r="K748" s="24">
        <v>9.5516579128919511E-3</v>
      </c>
      <c r="L748" s="24">
        <v>7.6460419670598958E-3</v>
      </c>
      <c r="M748" s="24">
        <v>8.4443847248658055E-3</v>
      </c>
      <c r="N748" s="24"/>
      <c r="O748" s="24"/>
    </row>
    <row r="749" spans="1:15" x14ac:dyDescent="0.35">
      <c r="A749" s="20" t="str">
        <f>B525&amp;C728&amp;D749</f>
        <v>CONSUMO PER CAPITA (kg ó litros por individuo)CaramelosDE 50 A 59 AÑOS</v>
      </c>
      <c r="B749">
        <v>0</v>
      </c>
      <c r="C749" s="20">
        <v>0</v>
      </c>
      <c r="D749" s="20" t="s">
        <v>104</v>
      </c>
      <c r="E749" s="24">
        <v>9.704413950547856E-3</v>
      </c>
      <c r="F749" s="24">
        <v>1.3202247187746683E-2</v>
      </c>
      <c r="G749" s="24">
        <v>1.1060938992387862E-2</v>
      </c>
      <c r="H749" s="24">
        <v>1.5277153517971287E-2</v>
      </c>
      <c r="I749" s="24">
        <v>1.6241933897464044E-2</v>
      </c>
      <c r="J749" s="24">
        <v>1.1233375119715425E-2</v>
      </c>
      <c r="K749" s="24">
        <v>2.1828142460258205E-2</v>
      </c>
      <c r="L749" s="24">
        <v>1.3053927072673211E-2</v>
      </c>
      <c r="M749" s="24">
        <v>9.4775465007710842E-3</v>
      </c>
      <c r="N749" s="24"/>
      <c r="O749" s="24"/>
    </row>
    <row r="750" spans="1:15" x14ac:dyDescent="0.35">
      <c r="A750" s="20" t="str">
        <f>B525&amp;C728&amp;D750</f>
        <v>CONSUMO PER CAPITA (kg ó litros por individuo)CaramelosDE 60 A 75 AÑOS</v>
      </c>
      <c r="B750">
        <v>0</v>
      </c>
      <c r="C750" s="20">
        <v>0</v>
      </c>
      <c r="D750" s="20" t="s">
        <v>105</v>
      </c>
      <c r="E750" s="25">
        <v>1.5795518118822693E-2</v>
      </c>
      <c r="F750" s="25">
        <v>1.3718995539836779E-2</v>
      </c>
      <c r="G750" s="24">
        <v>1.1462556701166877E-2</v>
      </c>
      <c r="H750" s="24">
        <v>1.4959065404938406E-2</v>
      </c>
      <c r="I750" s="24">
        <v>1.4120544128789304E-2</v>
      </c>
      <c r="J750" s="24">
        <v>2.0508249302596773E-2</v>
      </c>
      <c r="K750" s="24">
        <v>2.2882991665116481E-2</v>
      </c>
      <c r="L750" s="24">
        <v>1.8385141920639815E-2</v>
      </c>
      <c r="M750" s="24">
        <v>2.4272309785117602E-2</v>
      </c>
      <c r="N750" s="24"/>
      <c r="O750" s="24"/>
    </row>
    <row r="751" spans="1:15" x14ac:dyDescent="0.35">
      <c r="A751" s="20" t="str">
        <f>B525&amp;C728&amp;D751</f>
        <v>CONSUMO PER CAPITA (kg ó litros por individuo)CaramelosALTA Y MEDIA ALTA</v>
      </c>
      <c r="B751">
        <v>0</v>
      </c>
      <c r="C751" s="20">
        <v>0</v>
      </c>
      <c r="D751" s="20" t="s">
        <v>106</v>
      </c>
      <c r="E751" s="24">
        <v>1.2139181822075793E-2</v>
      </c>
      <c r="F751" s="24">
        <v>1.1549137110410366E-2</v>
      </c>
      <c r="G751" s="24">
        <v>1.1207859989203157E-2</v>
      </c>
      <c r="H751" s="24">
        <v>1.1404998154175085E-2</v>
      </c>
      <c r="I751" s="24">
        <v>1.2038758837575748E-2</v>
      </c>
      <c r="J751" s="24">
        <v>1.8373484056286863E-2</v>
      </c>
      <c r="K751" s="24">
        <v>1.5479524473748714E-2</v>
      </c>
      <c r="L751" s="24">
        <v>1.4118875265275848E-2</v>
      </c>
      <c r="M751" s="24">
        <v>1.3217608659403711E-2</v>
      </c>
      <c r="N751" s="24"/>
      <c r="O751" s="24"/>
    </row>
    <row r="752" spans="1:15" x14ac:dyDescent="0.35">
      <c r="A752" s="20" t="str">
        <f>B525&amp;C728&amp;D752</f>
        <v>CONSUMO PER CAPITA (kg ó litros por individuo)CaramelosMEDIA</v>
      </c>
      <c r="B752">
        <v>0</v>
      </c>
      <c r="C752" s="20">
        <v>0</v>
      </c>
      <c r="D752" s="20" t="s">
        <v>107</v>
      </c>
      <c r="E752" s="24">
        <v>1.0130947641382728E-2</v>
      </c>
      <c r="F752" s="24">
        <v>1.2356481534899306E-2</v>
      </c>
      <c r="G752" s="24">
        <v>8.1891834058458058E-3</v>
      </c>
      <c r="H752" s="24">
        <v>8.1478925943186276E-3</v>
      </c>
      <c r="I752" s="24">
        <v>8.081726795727261E-3</v>
      </c>
      <c r="J752" s="24">
        <v>1.0170331549095963E-2</v>
      </c>
      <c r="K752" s="24">
        <v>1.2698769296083991E-2</v>
      </c>
      <c r="L752" s="24">
        <v>1.0965457937687398E-2</v>
      </c>
      <c r="M752" s="24">
        <v>1.1498431785306388E-2</v>
      </c>
      <c r="N752" s="24"/>
      <c r="O752" s="24"/>
    </row>
    <row r="753" spans="1:15" x14ac:dyDescent="0.35">
      <c r="A753" s="20" t="str">
        <f>B525&amp;C728&amp;D753</f>
        <v>CONSUMO PER CAPITA (kg ó litros por individuo)CaramelosMEDIA BAJA</v>
      </c>
      <c r="B753">
        <v>0</v>
      </c>
      <c r="C753" s="20">
        <v>0</v>
      </c>
      <c r="D753" s="20" t="s">
        <v>108</v>
      </c>
      <c r="E753" s="24">
        <v>8.6541736018595997E-3</v>
      </c>
      <c r="F753" s="24">
        <v>5.3990404332799613E-3</v>
      </c>
      <c r="G753" s="24">
        <v>6.5370442832730557E-3</v>
      </c>
      <c r="H753" s="24">
        <v>1.2083425260257732E-2</v>
      </c>
      <c r="I753" s="24">
        <v>1.1426918760157541E-2</v>
      </c>
      <c r="J753" s="24">
        <v>1.0307880513448822E-2</v>
      </c>
      <c r="K753" s="24">
        <v>1.15897033924133E-2</v>
      </c>
      <c r="L753" s="24">
        <v>9.8423795955806873E-3</v>
      </c>
      <c r="M753" s="24">
        <v>1.3323787597852561E-2</v>
      </c>
      <c r="N753" s="24"/>
      <c r="O753" s="24"/>
    </row>
    <row r="754" spans="1:15" x14ac:dyDescent="0.35">
      <c r="A754" s="20" t="str">
        <f>B525&amp;C728&amp;D754</f>
        <v>CONSUMO PER CAPITA (kg ó litros por individuo)CaramelosBAJA</v>
      </c>
      <c r="B754">
        <v>0</v>
      </c>
      <c r="C754" s="20">
        <v>0</v>
      </c>
      <c r="D754" s="20" t="s">
        <v>109</v>
      </c>
      <c r="E754" s="25">
        <v>5.8294390418706056E-3</v>
      </c>
      <c r="F754" s="25">
        <v>6.8883505928575735E-3</v>
      </c>
      <c r="G754" s="24">
        <v>4.7856860771601107E-3</v>
      </c>
      <c r="H754" s="24">
        <v>8.9085332901948835E-3</v>
      </c>
      <c r="I754" s="24">
        <v>1.0742380183204545E-2</v>
      </c>
      <c r="J754" s="24">
        <v>4.4512194316398336E-2</v>
      </c>
      <c r="K754" s="24">
        <v>2.603005160422716E-2</v>
      </c>
      <c r="L754" s="24">
        <v>5.3750391042906246E-3</v>
      </c>
      <c r="M754" s="24">
        <v>4.7106146180527298E-3</v>
      </c>
      <c r="N754" s="24"/>
      <c r="O754" s="24"/>
    </row>
    <row r="755" spans="1:15" x14ac:dyDescent="0.35">
      <c r="A755" s="20" t="str">
        <f>B525&amp;C728&amp;D755</f>
        <v>CONSUMO PER CAPITA (kg ó litros por individuo)CaramelosHOMBRE</v>
      </c>
      <c r="B755">
        <v>0</v>
      </c>
      <c r="C755" s="20">
        <v>0</v>
      </c>
      <c r="D755" s="20" t="s">
        <v>110</v>
      </c>
      <c r="E755" s="24">
        <v>6.2241930898187517E-3</v>
      </c>
      <c r="F755" s="24">
        <v>7.9725045684988696E-3</v>
      </c>
      <c r="G755" s="24">
        <v>7.156737666411817E-3</v>
      </c>
      <c r="H755" s="24">
        <v>9.6452724184001408E-3</v>
      </c>
      <c r="I755" s="24">
        <v>1.0165100932642578E-2</v>
      </c>
      <c r="J755" s="24">
        <v>9.6214388776658302E-3</v>
      </c>
      <c r="K755" s="24">
        <v>1.0188930102729402E-2</v>
      </c>
      <c r="L755" s="24">
        <v>8.5077488725701419E-3</v>
      </c>
      <c r="M755" s="24">
        <v>9.7198282865881749E-3</v>
      </c>
      <c r="N755" s="24"/>
      <c r="O755" s="24"/>
    </row>
    <row r="756" spans="1:15" x14ac:dyDescent="0.35">
      <c r="A756" s="20" t="str">
        <f>B525&amp;C728&amp;D756</f>
        <v>CONSUMO PER CAPITA (kg ó litros por individuo)CaramelosMUJER</v>
      </c>
      <c r="B756">
        <v>0</v>
      </c>
      <c r="C756" s="20">
        <v>0</v>
      </c>
      <c r="D756" s="20" t="s">
        <v>111</v>
      </c>
      <c r="E756" s="24">
        <v>1.2417472989430375E-2</v>
      </c>
      <c r="F756" s="24">
        <v>1.0603920804515735E-2</v>
      </c>
      <c r="G756" s="24">
        <v>8.3229432376270805E-3</v>
      </c>
      <c r="H756" s="24">
        <v>1.0401371749233612E-2</v>
      </c>
      <c r="I756" s="24">
        <v>1.0475398533690269E-2</v>
      </c>
      <c r="J756" s="24">
        <v>2.746943118910641E-2</v>
      </c>
      <c r="K756" s="24">
        <v>2.0897241883521527E-2</v>
      </c>
      <c r="L756" s="24">
        <v>1.1995433007405758E-2</v>
      </c>
      <c r="M756" s="24">
        <v>1.2352314771093683E-2</v>
      </c>
      <c r="N756" s="24"/>
      <c r="O756" s="24"/>
    </row>
    <row r="757" spans="1:15" x14ac:dyDescent="0.35">
      <c r="A757" s="20" t="str">
        <f>B525&amp;C757&amp;D757</f>
        <v>CONSUMO PER CAPITA (kg ó litros por individuo)GolosinasT.ESPAÑA</v>
      </c>
      <c r="B757">
        <v>0</v>
      </c>
      <c r="C757" s="20" t="s">
        <v>71</v>
      </c>
      <c r="D757" s="20" t="s">
        <v>82</v>
      </c>
      <c r="E757" s="24">
        <v>1.5892784207742306E-2</v>
      </c>
      <c r="F757" s="24">
        <v>2.3861591237948222E-2</v>
      </c>
      <c r="G757" s="24">
        <v>2.3216035891538356E-2</v>
      </c>
      <c r="H757" s="24">
        <v>2.0243955225071292E-2</v>
      </c>
      <c r="I757" s="24">
        <v>2.0202420133523313E-2</v>
      </c>
      <c r="J757" s="24">
        <v>2.9456040328449611E-2</v>
      </c>
      <c r="K757" s="24">
        <v>1.9052524834905282E-2</v>
      </c>
      <c r="L757" s="24">
        <v>1.9691283421353289E-2</v>
      </c>
      <c r="M757" s="24">
        <v>1.8068080023292087E-2</v>
      </c>
      <c r="N757" s="24"/>
      <c r="O757" s="24"/>
    </row>
    <row r="758" spans="1:15" x14ac:dyDescent="0.35">
      <c r="A758" s="20" t="str">
        <f>B525&amp;C757&amp;D758</f>
        <v>CONSUMO PER CAPITA (kg ó litros por individuo)GolosinasBCN AM</v>
      </c>
      <c r="B758">
        <v>0</v>
      </c>
      <c r="C758" s="20">
        <v>0</v>
      </c>
      <c r="D758" s="20" t="s">
        <v>84</v>
      </c>
      <c r="E758" s="24">
        <v>1.3315016755768544E-2</v>
      </c>
      <c r="F758" s="25">
        <v>3.499963106065896E-2</v>
      </c>
      <c r="G758" s="24">
        <v>2.8431219950255004E-2</v>
      </c>
      <c r="H758" s="24">
        <v>2.9981862250586272E-2</v>
      </c>
      <c r="I758" s="25">
        <v>2.9580473953248306E-2</v>
      </c>
      <c r="J758" s="24">
        <v>3.1390085856538776E-2</v>
      </c>
      <c r="K758" s="25">
        <v>2.0528565189496004E-2</v>
      </c>
      <c r="L758" s="25">
        <v>3.0814644155209871E-2</v>
      </c>
      <c r="M758" s="25">
        <v>2.2429945942898214E-2</v>
      </c>
      <c r="N758" s="24"/>
      <c r="O758" s="24"/>
    </row>
    <row r="759" spans="1:15" x14ac:dyDescent="0.35">
      <c r="A759" s="20" t="str">
        <f>B525&amp;C757&amp;D759</f>
        <v>CONSUMO PER CAPITA (kg ó litros por individuo)GolosinasREST.CAT ARAGON</v>
      </c>
      <c r="B759">
        <v>0</v>
      </c>
      <c r="C759" s="20">
        <v>0</v>
      </c>
      <c r="D759" s="20" t="s">
        <v>85</v>
      </c>
      <c r="E759" s="25">
        <v>1.491733076804193E-2</v>
      </c>
      <c r="F759" s="25">
        <v>1.8362136573793514E-2</v>
      </c>
      <c r="G759" s="24">
        <v>1.1939090223212313E-2</v>
      </c>
      <c r="H759" s="24">
        <v>1.2679457187265082E-2</v>
      </c>
      <c r="I759" s="24">
        <v>1.067368726592683E-2</v>
      </c>
      <c r="J759" s="24">
        <v>2.4155224710054414E-2</v>
      </c>
      <c r="K759" s="24">
        <v>2.0921176007608133E-2</v>
      </c>
      <c r="L759" s="24">
        <v>3.3006792524332529E-2</v>
      </c>
      <c r="M759" s="24">
        <v>3.9518793930438854E-2</v>
      </c>
      <c r="N759" s="24"/>
      <c r="O759" s="24"/>
    </row>
    <row r="760" spans="1:15" x14ac:dyDescent="0.35">
      <c r="A760" s="20" t="str">
        <f>B525&amp;C757&amp;D760</f>
        <v>CONSUMO PER CAPITA (kg ó litros por individuo)GolosinasLEVANTE</v>
      </c>
      <c r="B760">
        <v>0</v>
      </c>
      <c r="C760" s="20">
        <v>0</v>
      </c>
      <c r="D760" s="20" t="s">
        <v>86</v>
      </c>
      <c r="E760" s="24">
        <v>1.3695488739296978E-2</v>
      </c>
      <c r="F760" s="25">
        <v>1.8669455348500494E-2</v>
      </c>
      <c r="G760" s="24">
        <v>3.9063648992533256E-2</v>
      </c>
      <c r="H760" s="24">
        <v>1.1126067595366688E-2</v>
      </c>
      <c r="I760" s="24">
        <v>2.3097189832263644E-2</v>
      </c>
      <c r="J760" s="24">
        <v>1.6745577840492545E-2</v>
      </c>
      <c r="K760" s="24">
        <v>1.3224781446994951E-2</v>
      </c>
      <c r="L760" s="24">
        <v>9.2943743237278009E-3</v>
      </c>
      <c r="M760" s="24">
        <v>6.7881941096092436E-3</v>
      </c>
      <c r="N760" s="24"/>
      <c r="O760" s="24"/>
    </row>
    <row r="761" spans="1:15" x14ac:dyDescent="0.35">
      <c r="A761" s="20" t="str">
        <f>B525&amp;C757&amp;D761</f>
        <v>CONSUMO PER CAPITA (kg ó litros por individuo)GolosinasANDALUCIA</v>
      </c>
      <c r="B761">
        <v>0</v>
      </c>
      <c r="C761" s="20">
        <v>0</v>
      </c>
      <c r="D761" s="20" t="s">
        <v>87</v>
      </c>
      <c r="E761" s="24">
        <v>1.3087810318791892E-2</v>
      </c>
      <c r="F761" s="24">
        <v>1.8927160212066745E-2</v>
      </c>
      <c r="G761" s="24">
        <v>2.1933810990160976E-2</v>
      </c>
      <c r="H761" s="24">
        <v>1.5497041128185706E-2</v>
      </c>
      <c r="I761" s="24">
        <v>1.6615790351944305E-2</v>
      </c>
      <c r="J761" s="24">
        <v>2.3307535582321029E-2</v>
      </c>
      <c r="K761" s="24">
        <v>1.550032238284527E-2</v>
      </c>
      <c r="L761" s="24">
        <v>1.0605622218305142E-2</v>
      </c>
      <c r="M761" s="24">
        <v>1.2747242455947657E-2</v>
      </c>
      <c r="N761" s="24"/>
      <c r="O761" s="24"/>
    </row>
    <row r="762" spans="1:15" x14ac:dyDescent="0.35">
      <c r="A762" s="20" t="str">
        <f>B525&amp;C757&amp;D762</f>
        <v>CONSUMO PER CAPITA (kg ó litros por individuo)GolosinasMDD AM</v>
      </c>
      <c r="B762">
        <v>0</v>
      </c>
      <c r="C762" s="20">
        <v>0</v>
      </c>
      <c r="D762" s="20" t="s">
        <v>88</v>
      </c>
      <c r="E762" s="24">
        <v>1.5307970978570506E-2</v>
      </c>
      <c r="F762" s="24">
        <v>2.2819805386901228E-2</v>
      </c>
      <c r="G762" s="24">
        <v>9.2369346050456026E-3</v>
      </c>
      <c r="H762" s="24">
        <v>1.0783919975717074E-2</v>
      </c>
      <c r="I762" s="24">
        <v>1.6366602850665966E-2</v>
      </c>
      <c r="J762" s="24">
        <v>1.4035011800953094E-2</v>
      </c>
      <c r="K762" s="24">
        <v>1.3426776233293896E-2</v>
      </c>
      <c r="L762" s="24">
        <v>1.5429384650168337E-2</v>
      </c>
      <c r="M762" s="24">
        <v>1.2630437055488154E-2</v>
      </c>
      <c r="N762" s="24"/>
      <c r="O762" s="24"/>
    </row>
    <row r="763" spans="1:15" x14ac:dyDescent="0.35">
      <c r="A763" s="20" t="str">
        <f>B525&amp;C757&amp;D763</f>
        <v>CONSUMO PER CAPITA (kg ó litros por individuo)GolosinasRTO CENTRO</v>
      </c>
      <c r="B763">
        <v>0</v>
      </c>
      <c r="C763" s="20">
        <v>0</v>
      </c>
      <c r="D763" s="20" t="s">
        <v>89</v>
      </c>
      <c r="E763" s="24">
        <v>2.1140724995390835E-2</v>
      </c>
      <c r="F763" s="24">
        <v>3.8479717209480908E-2</v>
      </c>
      <c r="G763" s="24">
        <v>2.0633178063112392E-2</v>
      </c>
      <c r="H763" s="24">
        <v>3.6637640548216444E-2</v>
      </c>
      <c r="I763" s="24">
        <v>2.0377898117887552E-2</v>
      </c>
      <c r="J763" s="24">
        <v>2.7901157004946674E-2</v>
      </c>
      <c r="K763" s="24">
        <v>3.1640016396532786E-2</v>
      </c>
      <c r="L763" s="24">
        <v>1.9051152111996865E-2</v>
      </c>
      <c r="M763" s="24">
        <v>1.5415606476166681E-2</v>
      </c>
      <c r="N763" s="24"/>
      <c r="O763" s="24"/>
    </row>
    <row r="764" spans="1:15" x14ac:dyDescent="0.35">
      <c r="A764" s="20" t="str">
        <f>B525&amp;C757&amp;D764</f>
        <v>CONSUMO PER CAPITA (kg ó litros por individuo)GolosinasNORTE-CENTRO</v>
      </c>
      <c r="B764">
        <v>0</v>
      </c>
      <c r="C764" s="20">
        <v>0</v>
      </c>
      <c r="D764" s="20" t="s">
        <v>90</v>
      </c>
      <c r="E764" s="24">
        <v>2.6599521794649205E-2</v>
      </c>
      <c r="F764" s="25">
        <v>3.281998897593999E-2</v>
      </c>
      <c r="G764" s="24">
        <v>3.118718054878453E-2</v>
      </c>
      <c r="H764" s="24">
        <v>3.7921104659080891E-2</v>
      </c>
      <c r="I764" s="24">
        <v>3.2095131246856548E-2</v>
      </c>
      <c r="J764" s="24">
        <v>9.4585375078007627E-2</v>
      </c>
      <c r="K764" s="24">
        <v>2.2632186821571077E-2</v>
      </c>
      <c r="L764" s="24">
        <v>4.1566025556024781E-2</v>
      </c>
      <c r="M764" s="24">
        <v>1.8082654083514473E-2</v>
      </c>
      <c r="N764" s="24"/>
      <c r="O764" s="24"/>
    </row>
    <row r="765" spans="1:15" x14ac:dyDescent="0.35">
      <c r="A765" s="20" t="str">
        <f>B525&amp;C757&amp;D765</f>
        <v>CONSUMO PER CAPITA (kg ó litros por individuo)GolosinasNOROESTE</v>
      </c>
      <c r="B765">
        <v>0</v>
      </c>
      <c r="C765" s="20">
        <v>0</v>
      </c>
      <c r="D765" s="20" t="s">
        <v>91</v>
      </c>
      <c r="E765" s="24">
        <v>1.4437290057394744E-2</v>
      </c>
      <c r="F765" s="25">
        <v>1.750513289845838E-2</v>
      </c>
      <c r="G765" s="24">
        <v>2.5340442545958769E-2</v>
      </c>
      <c r="H765" s="24">
        <v>2.6134749407179161E-2</v>
      </c>
      <c r="I765" s="24">
        <v>2.0695676613254371E-2</v>
      </c>
      <c r="J765" s="24">
        <v>2.8227452809600831E-2</v>
      </c>
      <c r="K765" s="24">
        <v>2.4361117018954218E-2</v>
      </c>
      <c r="L765" s="24">
        <v>1.1962777999012256E-2</v>
      </c>
      <c r="M765" s="24">
        <v>2.4893554671955264E-2</v>
      </c>
      <c r="N765" s="24"/>
      <c r="O765" s="24"/>
    </row>
    <row r="766" spans="1:15" x14ac:dyDescent="0.35">
      <c r="A766" s="20" t="str">
        <f>B525&amp;C757&amp;D766</f>
        <v>CONSUMO PER CAPITA (kg ó litros por individuo)Golosinas&lt;2MIL</v>
      </c>
      <c r="B766">
        <v>0</v>
      </c>
      <c r="C766" s="20">
        <v>0</v>
      </c>
      <c r="D766" s="20" t="s">
        <v>92</v>
      </c>
      <c r="E766" s="25">
        <v>1.9394947849717518E-2</v>
      </c>
      <c r="F766" s="25">
        <v>2.892363431715754E-2</v>
      </c>
      <c r="G766" s="25">
        <v>1.3277017754560413E-2</v>
      </c>
      <c r="H766" s="25">
        <v>3.017155835832273E-2</v>
      </c>
      <c r="I766" s="25">
        <v>2.2471197425350736E-2</v>
      </c>
      <c r="J766" s="25">
        <v>3.6026777443590459E-2</v>
      </c>
      <c r="K766" s="25">
        <v>2.6785278860811033E-2</v>
      </c>
      <c r="L766" s="25">
        <v>1.6920691542061495E-2</v>
      </c>
      <c r="M766" s="24">
        <v>1.6032892143208018E-2</v>
      </c>
      <c r="N766" s="24"/>
      <c r="O766" s="24"/>
    </row>
    <row r="767" spans="1:15" x14ac:dyDescent="0.35">
      <c r="A767" s="20" t="str">
        <f>B525&amp;C757&amp;D767</f>
        <v>CONSUMO PER CAPITA (kg ó litros por individuo)Golosinas2-5MIL</v>
      </c>
      <c r="B767">
        <v>0</v>
      </c>
      <c r="C767" s="20">
        <v>0</v>
      </c>
      <c r="D767" s="20" t="s">
        <v>93</v>
      </c>
      <c r="E767" s="25">
        <v>1.0414689206035785E-2</v>
      </c>
      <c r="F767" s="25">
        <v>1.7374876230349699E-2</v>
      </c>
      <c r="G767" s="24">
        <v>1.6432872675456855E-2</v>
      </c>
      <c r="H767" s="24">
        <v>1.9888861423186341E-2</v>
      </c>
      <c r="I767" s="25">
        <v>6.1799283919812082E-3</v>
      </c>
      <c r="J767" s="24">
        <v>2.2981460510256579E-2</v>
      </c>
      <c r="K767" s="25">
        <v>1.3414120393484783E-2</v>
      </c>
      <c r="L767" s="25">
        <v>3.0636862006881673E-2</v>
      </c>
      <c r="M767" s="24">
        <v>3.449348467527736E-2</v>
      </c>
      <c r="N767" s="24"/>
      <c r="O767" s="24"/>
    </row>
    <row r="768" spans="1:15" x14ac:dyDescent="0.35">
      <c r="A768" s="20" t="str">
        <f>B525&amp;C757&amp;D768</f>
        <v>CONSUMO PER CAPITA (kg ó litros por individuo)Golosinas5-10MIL</v>
      </c>
      <c r="B768">
        <v>0</v>
      </c>
      <c r="C768" s="20">
        <v>0</v>
      </c>
      <c r="D768" s="20" t="s">
        <v>94</v>
      </c>
      <c r="E768" s="25">
        <v>1.151789589279526E-2</v>
      </c>
      <c r="F768" s="25">
        <v>1.6195185254801701E-2</v>
      </c>
      <c r="G768" s="24">
        <v>2.6150258833486425E-2</v>
      </c>
      <c r="H768" s="24">
        <v>2.3505563471680882E-2</v>
      </c>
      <c r="I768" s="24">
        <v>2.4418612329124623E-2</v>
      </c>
      <c r="J768" s="24">
        <v>2.1052382096597603E-2</v>
      </c>
      <c r="K768" s="24">
        <v>2.6653805037928295E-2</v>
      </c>
      <c r="L768" s="24">
        <v>2.4902867822108623E-2</v>
      </c>
      <c r="M768" s="24">
        <v>1.5409660348030416E-2</v>
      </c>
      <c r="N768" s="24"/>
      <c r="O768" s="24"/>
    </row>
    <row r="769" spans="1:15" x14ac:dyDescent="0.35">
      <c r="A769" s="20" t="str">
        <f>B525&amp;C757&amp;D769</f>
        <v>CONSUMO PER CAPITA (kg ó litros por individuo)Golosinas10-30MIL</v>
      </c>
      <c r="B769">
        <v>0</v>
      </c>
      <c r="C769" s="20">
        <v>0</v>
      </c>
      <c r="D769" s="20" t="s">
        <v>95</v>
      </c>
      <c r="E769" s="24">
        <v>1.7501032243978927E-2</v>
      </c>
      <c r="F769" s="24">
        <v>2.3826475458228309E-2</v>
      </c>
      <c r="G769" s="24">
        <v>3.1479162275860888E-2</v>
      </c>
      <c r="H769" s="24">
        <v>3.3471345789295497E-2</v>
      </c>
      <c r="I769" s="24">
        <v>2.1821075553172174E-2</v>
      </c>
      <c r="J769" s="24">
        <v>5.6701294234995925E-2</v>
      </c>
      <c r="K769" s="24">
        <v>2.3748334380213783E-2</v>
      </c>
      <c r="L769" s="24">
        <v>2.3264735289622931E-2</v>
      </c>
      <c r="M769" s="24">
        <v>2.7374827240302262E-2</v>
      </c>
      <c r="N769" s="24"/>
      <c r="O769" s="24"/>
    </row>
    <row r="770" spans="1:15" x14ac:dyDescent="0.35">
      <c r="A770" s="20" t="str">
        <f>B525&amp;C757&amp;D770</f>
        <v>CONSUMO PER CAPITA (kg ó litros por individuo)Golosinas30-100MIL</v>
      </c>
      <c r="B770">
        <v>0</v>
      </c>
      <c r="C770" s="20">
        <v>0</v>
      </c>
      <c r="D770" s="20" t="s">
        <v>96</v>
      </c>
      <c r="E770" s="24">
        <v>1.4909124064498005E-2</v>
      </c>
      <c r="F770" s="24">
        <v>2.8423118919900948E-2</v>
      </c>
      <c r="G770" s="24">
        <v>2.7644244905643114E-2</v>
      </c>
      <c r="H770" s="24">
        <v>1.3563436729611023E-2</v>
      </c>
      <c r="I770" s="24">
        <v>1.955974516818966E-2</v>
      </c>
      <c r="J770" s="24">
        <v>2.3298795490056715E-2</v>
      </c>
      <c r="K770" s="24">
        <v>1.9694382054351919E-2</v>
      </c>
      <c r="L770" s="24">
        <v>1.7500549909881598E-2</v>
      </c>
      <c r="M770" s="24">
        <v>1.3310957244397651E-2</v>
      </c>
      <c r="N770" s="24"/>
      <c r="O770" s="24"/>
    </row>
    <row r="771" spans="1:15" x14ac:dyDescent="0.35">
      <c r="A771" s="20" t="str">
        <f>B525&amp;C757&amp;D771</f>
        <v>CONSUMO PER CAPITA (kg ó litros por individuo)Golosinas100-200MIL</v>
      </c>
      <c r="B771">
        <v>0</v>
      </c>
      <c r="C771" s="20">
        <v>0</v>
      </c>
      <c r="D771" s="20" t="s">
        <v>97</v>
      </c>
      <c r="E771" s="24">
        <v>1.9450614509917388E-2</v>
      </c>
      <c r="F771" s="24">
        <v>2.4196282419184329E-2</v>
      </c>
      <c r="G771" s="24">
        <v>1.8352615346545444E-2</v>
      </c>
      <c r="H771" s="24">
        <v>1.9117169461643706E-2</v>
      </c>
      <c r="I771" s="24">
        <v>2.7324098947191844E-2</v>
      </c>
      <c r="J771" s="24">
        <v>2.5630538302851461E-2</v>
      </c>
      <c r="K771" s="24">
        <v>1.5952277481382882E-2</v>
      </c>
      <c r="L771" s="24">
        <v>1.391951097072497E-2</v>
      </c>
      <c r="M771" s="24">
        <v>1.3537597752878393E-2</v>
      </c>
      <c r="N771" s="24"/>
      <c r="O771" s="24"/>
    </row>
    <row r="772" spans="1:15" x14ac:dyDescent="0.35">
      <c r="A772" s="20" t="str">
        <f>B525&amp;C757&amp;D772</f>
        <v>CONSUMO PER CAPITA (kg ó litros por individuo)Golosinas200-500MIL</v>
      </c>
      <c r="B772">
        <v>0</v>
      </c>
      <c r="C772" s="20">
        <v>0</v>
      </c>
      <c r="D772" s="20" t="s">
        <v>98</v>
      </c>
      <c r="E772" s="24">
        <v>1.809277373310704E-2</v>
      </c>
      <c r="F772" s="24">
        <v>3.4065703811362556E-2</v>
      </c>
      <c r="G772" s="24">
        <v>3.3481240591924512E-2</v>
      </c>
      <c r="H772" s="24">
        <v>2.2008966901936381E-2</v>
      </c>
      <c r="I772" s="24">
        <v>2.5079577369447471E-2</v>
      </c>
      <c r="J772" s="24">
        <v>2.7905494874072713E-2</v>
      </c>
      <c r="K772" s="24">
        <v>1.6965462811945928E-2</v>
      </c>
      <c r="L772" s="24">
        <v>2.4090660104070731E-2</v>
      </c>
      <c r="M772" s="24">
        <v>2.3300730394551016E-2</v>
      </c>
      <c r="N772" s="24"/>
      <c r="O772" s="24"/>
    </row>
    <row r="773" spans="1:15" x14ac:dyDescent="0.35">
      <c r="A773" s="20" t="str">
        <f>B525&amp;C757&amp;D773</f>
        <v>CONSUMO PER CAPITA (kg ó litros por individuo)Golosinas&gt;500MIL</v>
      </c>
      <c r="B773">
        <v>0</v>
      </c>
      <c r="C773" s="20">
        <v>0</v>
      </c>
      <c r="D773" s="20" t="s">
        <v>99</v>
      </c>
      <c r="E773" s="24">
        <v>1.4685565348169789E-2</v>
      </c>
      <c r="F773" s="24">
        <v>1.5317459196759529E-2</v>
      </c>
      <c r="G773" s="24">
        <v>9.3347876710977631E-3</v>
      </c>
      <c r="H773" s="24">
        <v>8.4922002788490065E-3</v>
      </c>
      <c r="I773" s="24">
        <v>1.4087032355464539E-2</v>
      </c>
      <c r="J773" s="24">
        <v>1.5356761942635787E-2</v>
      </c>
      <c r="K773" s="24">
        <v>1.2569139538839449E-2</v>
      </c>
      <c r="L773" s="24">
        <v>1.2835796569514979E-2</v>
      </c>
      <c r="M773" s="24">
        <v>8.089508984789712E-3</v>
      </c>
      <c r="N773" s="24"/>
      <c r="O773" s="24"/>
    </row>
    <row r="774" spans="1:15" x14ac:dyDescent="0.35">
      <c r="A774" s="20" t="str">
        <f>B525&amp;C757&amp;D774</f>
        <v>CONSUMO PER CAPITA (kg ó litros por individuo)GolosinasDE 15 A 19 AÑOS</v>
      </c>
      <c r="B774">
        <v>0</v>
      </c>
      <c r="C774" s="20">
        <v>0</v>
      </c>
      <c r="D774" s="20" t="s">
        <v>100</v>
      </c>
      <c r="E774" s="25">
        <v>1.2583069386852897E-2</v>
      </c>
      <c r="F774" s="25">
        <v>1.37229393340089E-2</v>
      </c>
      <c r="G774" s="24">
        <v>2.3121167982239153E-2</v>
      </c>
      <c r="H774" s="24">
        <v>2.8475686458403517E-2</v>
      </c>
      <c r="I774" s="24">
        <v>2.8298164569330118E-2</v>
      </c>
      <c r="J774" s="24">
        <v>1.2316241537342839E-2</v>
      </c>
      <c r="K774" s="25">
        <v>1.8782900361945666E-2</v>
      </c>
      <c r="L774" s="25">
        <v>5.0602062577861668E-3</v>
      </c>
      <c r="M774" s="25">
        <v>3.8163700328692975E-3</v>
      </c>
      <c r="N774" s="24"/>
      <c r="O774" s="24"/>
    </row>
    <row r="775" spans="1:15" x14ac:dyDescent="0.35">
      <c r="A775" s="20" t="str">
        <f>B525&amp;C757&amp;D775</f>
        <v>CONSUMO PER CAPITA (kg ó litros por individuo)GolosinasDE 20 A 24 AÑOS</v>
      </c>
      <c r="B775">
        <v>0</v>
      </c>
      <c r="C775" s="20">
        <v>0</v>
      </c>
      <c r="D775" s="20" t="s">
        <v>101</v>
      </c>
      <c r="E775" s="24">
        <v>2.373576703920597E-2</v>
      </c>
      <c r="F775" s="25">
        <v>3.0772969645419104E-2</v>
      </c>
      <c r="G775" s="24">
        <v>4.7196129991197107E-2</v>
      </c>
      <c r="H775" s="24">
        <v>4.2466829085438189E-2</v>
      </c>
      <c r="I775" s="24">
        <v>1.9224293773782153E-2</v>
      </c>
      <c r="J775" s="24">
        <v>1.7422689326993646E-2</v>
      </c>
      <c r="K775" s="24">
        <v>8.565609443552457E-3</v>
      </c>
      <c r="L775" s="24">
        <v>8.5513155858097691E-3</v>
      </c>
      <c r="M775" s="24">
        <v>1.1000201323403619E-2</v>
      </c>
      <c r="N775" s="24"/>
      <c r="O775" s="24"/>
    </row>
    <row r="776" spans="1:15" x14ac:dyDescent="0.35">
      <c r="A776" s="20" t="str">
        <f>B525&amp;C757&amp;D776</f>
        <v>CONSUMO PER CAPITA (kg ó litros por individuo)GolosinasDE 25 A 34 AÑOS</v>
      </c>
      <c r="B776">
        <v>0</v>
      </c>
      <c r="C776" s="20">
        <v>0</v>
      </c>
      <c r="D776" s="20" t="s">
        <v>102</v>
      </c>
      <c r="E776" s="24">
        <v>1.2993864135647326E-2</v>
      </c>
      <c r="F776" s="24">
        <v>1.977501063112011E-2</v>
      </c>
      <c r="G776" s="24">
        <v>1.9085919842674281E-2</v>
      </c>
      <c r="H776" s="24">
        <v>2.0805156955766884E-2</v>
      </c>
      <c r="I776" s="24">
        <v>1.4575772112245063E-2</v>
      </c>
      <c r="J776" s="24">
        <v>5.7781929357665407E-2</v>
      </c>
      <c r="K776" s="24">
        <v>2.3496634841081828E-2</v>
      </c>
      <c r="L776" s="24">
        <v>2.3609264160277581E-2</v>
      </c>
      <c r="M776" s="24">
        <v>2.9751328962147262E-2</v>
      </c>
      <c r="N776" s="24"/>
      <c r="O776" s="24"/>
    </row>
    <row r="777" spans="1:15" x14ac:dyDescent="0.35">
      <c r="A777" s="20" t="str">
        <f>B525&amp;C757&amp;D777</f>
        <v>CONSUMO PER CAPITA (kg ó litros por individuo)GolosinasDE 35 A 49 AÑOS</v>
      </c>
      <c r="B777">
        <v>0</v>
      </c>
      <c r="C777" s="20">
        <v>0</v>
      </c>
      <c r="D777" s="20" t="s">
        <v>103</v>
      </c>
      <c r="E777" s="24">
        <v>1.765751974320524E-2</v>
      </c>
      <c r="F777" s="24">
        <v>3.1605180030547693E-2</v>
      </c>
      <c r="G777" s="24">
        <v>2.9655701102198419E-2</v>
      </c>
      <c r="H777" s="24">
        <v>2.4201628913815054E-2</v>
      </c>
      <c r="I777" s="24">
        <v>2.6545969286284721E-2</v>
      </c>
      <c r="J777" s="24">
        <v>3.204636724820336E-2</v>
      </c>
      <c r="K777" s="24">
        <v>2.4707657452791031E-2</v>
      </c>
      <c r="L777" s="24">
        <v>1.7646321171783653E-2</v>
      </c>
      <c r="M777" s="24">
        <v>1.8724219257018657E-2</v>
      </c>
      <c r="N777" s="24"/>
      <c r="O777" s="24"/>
    </row>
    <row r="778" spans="1:15" x14ac:dyDescent="0.35">
      <c r="A778" s="20" t="str">
        <f>B525&amp;C757&amp;D778</f>
        <v>CONSUMO PER CAPITA (kg ó litros por individuo)GolosinasDE 50 A 59 AÑOS</v>
      </c>
      <c r="B778">
        <v>0</v>
      </c>
      <c r="C778" s="20">
        <v>0</v>
      </c>
      <c r="D778" s="20" t="s">
        <v>104</v>
      </c>
      <c r="E778" s="24">
        <v>1.5220978108158461E-2</v>
      </c>
      <c r="F778" s="25">
        <v>2.4024388655582454E-2</v>
      </c>
      <c r="G778" s="24">
        <v>2.5559362898460055E-2</v>
      </c>
      <c r="H778" s="24">
        <v>1.5235083679078913E-2</v>
      </c>
      <c r="I778" s="24">
        <v>2.0348813892834067E-2</v>
      </c>
      <c r="J778" s="24">
        <v>2.6479091472692763E-2</v>
      </c>
      <c r="K778" s="24">
        <v>1.6081344755195424E-2</v>
      </c>
      <c r="L778" s="24">
        <v>1.947822006107364E-2</v>
      </c>
      <c r="M778" s="24">
        <v>1.8777766544050122E-2</v>
      </c>
      <c r="N778" s="24"/>
      <c r="O778" s="24"/>
    </row>
    <row r="779" spans="1:15" x14ac:dyDescent="0.35">
      <c r="A779" s="20" t="str">
        <f>B525&amp;C757&amp;D779</f>
        <v>CONSUMO PER CAPITA (kg ó litros por individuo)GolosinasDE 60 A 75 AÑOS</v>
      </c>
      <c r="B779">
        <v>0</v>
      </c>
      <c r="C779" s="20">
        <v>0</v>
      </c>
      <c r="D779" s="20" t="s">
        <v>105</v>
      </c>
      <c r="E779" s="25">
        <v>1.466689276170316E-2</v>
      </c>
      <c r="F779" s="25">
        <v>1.6946023211828316E-2</v>
      </c>
      <c r="G779" s="25">
        <v>8.246339022476519E-3</v>
      </c>
      <c r="H779" s="25">
        <v>1.0274005339744959E-2</v>
      </c>
      <c r="I779" s="25">
        <v>1.3215248178603421E-2</v>
      </c>
      <c r="J779" s="25">
        <v>1.9705419866045397E-2</v>
      </c>
      <c r="K779" s="25">
        <v>1.4636684721368507E-2</v>
      </c>
      <c r="L779" s="25">
        <v>2.7643999101978664E-2</v>
      </c>
      <c r="M779" s="25">
        <v>1.5771252001209587E-2</v>
      </c>
      <c r="N779" s="24"/>
      <c r="O779" s="24"/>
    </row>
    <row r="780" spans="1:15" x14ac:dyDescent="0.35">
      <c r="A780" s="20" t="str">
        <f>B525&amp;C757&amp;D780</f>
        <v>CONSUMO PER CAPITA (kg ó litros por individuo)GolosinasALTA Y MEDIA ALTA</v>
      </c>
      <c r="B780">
        <v>0</v>
      </c>
      <c r="C780" s="20">
        <v>0</v>
      </c>
      <c r="D780" s="20" t="s">
        <v>106</v>
      </c>
      <c r="E780" s="24">
        <v>1.1366665228209285E-2</v>
      </c>
      <c r="F780" s="24">
        <v>1.7737161704031345E-2</v>
      </c>
      <c r="G780" s="24">
        <v>1.2482627308086117E-2</v>
      </c>
      <c r="H780" s="24">
        <v>1.6884517782249822E-2</v>
      </c>
      <c r="I780" s="24">
        <v>1.8739801521261302E-2</v>
      </c>
      <c r="J780" s="24">
        <v>2.3294551435944444E-2</v>
      </c>
      <c r="K780" s="24">
        <v>1.8565583027076463E-2</v>
      </c>
      <c r="L780" s="24">
        <v>1.834171289762241E-2</v>
      </c>
      <c r="M780" s="24">
        <v>2.4425741353337665E-2</v>
      </c>
      <c r="N780" s="24"/>
      <c r="O780" s="24"/>
    </row>
    <row r="781" spans="1:15" x14ac:dyDescent="0.35">
      <c r="A781" s="20" t="str">
        <f>B525&amp;C757&amp;D781</f>
        <v>CONSUMO PER CAPITA (kg ó litros por individuo)GolosinasMEDIA</v>
      </c>
      <c r="B781">
        <v>0</v>
      </c>
      <c r="C781" s="20">
        <v>0</v>
      </c>
      <c r="D781" s="20" t="s">
        <v>107</v>
      </c>
      <c r="E781" s="24">
        <v>1.7524093162641016E-2</v>
      </c>
      <c r="F781" s="24">
        <v>2.6358058717612688E-2</v>
      </c>
      <c r="G781" s="24">
        <v>2.4689097372446959E-2</v>
      </c>
      <c r="H781" s="24">
        <v>1.7820909300043423E-2</v>
      </c>
      <c r="I781" s="24">
        <v>2.5789007655096161E-2</v>
      </c>
      <c r="J781" s="24">
        <v>2.3856203098413957E-2</v>
      </c>
      <c r="K781" s="24">
        <v>2.1119984686673129E-2</v>
      </c>
      <c r="L781" s="24">
        <v>1.8216472408292276E-2</v>
      </c>
      <c r="M781" s="24">
        <v>1.636194376123962E-2</v>
      </c>
      <c r="N781" s="24"/>
      <c r="O781" s="24"/>
    </row>
    <row r="782" spans="1:15" x14ac:dyDescent="0.35">
      <c r="A782" s="20" t="str">
        <f>B525&amp;C757&amp;D782</f>
        <v>CONSUMO PER CAPITA (kg ó litros por individuo)GolosinasMEDIA BAJA</v>
      </c>
      <c r="B782">
        <v>0</v>
      </c>
      <c r="C782" s="20">
        <v>0</v>
      </c>
      <c r="D782" s="20" t="s">
        <v>108</v>
      </c>
      <c r="E782" s="24">
        <v>1.7608512382506922E-2</v>
      </c>
      <c r="F782" s="24">
        <v>2.6558839623301952E-2</v>
      </c>
      <c r="G782" s="24">
        <v>2.1305027475217495E-2</v>
      </c>
      <c r="H782" s="24">
        <v>1.8643636352154679E-2</v>
      </c>
      <c r="I782" s="24">
        <v>1.557189752559255E-2</v>
      </c>
      <c r="J782" s="24">
        <v>2.1625861376622427E-2</v>
      </c>
      <c r="K782" s="24">
        <v>1.6734785682138351E-2</v>
      </c>
      <c r="L782" s="24">
        <v>2.06382219910159E-2</v>
      </c>
      <c r="M782" s="24">
        <v>2.004583547808653E-2</v>
      </c>
      <c r="N782" s="24"/>
      <c r="O782" s="24"/>
    </row>
    <row r="783" spans="1:15" x14ac:dyDescent="0.35">
      <c r="A783" s="20" t="str">
        <f>B525&amp;C757&amp;D783</f>
        <v>CONSUMO PER CAPITA (kg ó litros por individuo)GolosinasBAJA</v>
      </c>
      <c r="B783">
        <v>0</v>
      </c>
      <c r="C783" s="20">
        <v>0</v>
      </c>
      <c r="D783" s="20" t="s">
        <v>109</v>
      </c>
      <c r="E783" s="24">
        <v>1.5817505857337242E-2</v>
      </c>
      <c r="F783" s="25">
        <v>2.2721447644315391E-2</v>
      </c>
      <c r="G783" s="24">
        <v>3.5198392004551299E-2</v>
      </c>
      <c r="H783" s="24">
        <v>3.0280747423536813E-2</v>
      </c>
      <c r="I783" s="24">
        <v>1.8572403243404766E-2</v>
      </c>
      <c r="J783" s="24">
        <v>5.6440359298437819E-2</v>
      </c>
      <c r="K783" s="24">
        <v>1.9213595496439095E-2</v>
      </c>
      <c r="L783" s="24">
        <v>2.2417016716756763E-2</v>
      </c>
      <c r="M783" s="24">
        <v>1.1162640030388296E-2</v>
      </c>
      <c r="N783" s="24"/>
      <c r="O783" s="24"/>
    </row>
    <row r="784" spans="1:15" x14ac:dyDescent="0.35">
      <c r="A784" s="20" t="str">
        <f>B525&amp;C757&amp;D784</f>
        <v>CONSUMO PER CAPITA (kg ó litros por individuo)GolosinasHOMBRE</v>
      </c>
      <c r="B784">
        <v>0</v>
      </c>
      <c r="C784" s="20">
        <v>0</v>
      </c>
      <c r="D784" s="20" t="s">
        <v>110</v>
      </c>
      <c r="E784" s="24">
        <v>8.4098665785397406E-3</v>
      </c>
      <c r="F784" s="24">
        <v>1.7024211154674538E-2</v>
      </c>
      <c r="G784" s="24">
        <v>1.5498774102380554E-2</v>
      </c>
      <c r="H784" s="24">
        <v>1.3021265557040257E-2</v>
      </c>
      <c r="I784" s="24">
        <v>1.6290008680442749E-2</v>
      </c>
      <c r="J784" s="24">
        <v>1.5669678849000911E-2</v>
      </c>
      <c r="K784" s="24">
        <v>8.5986460826184847E-3</v>
      </c>
      <c r="L784" s="24">
        <v>1.3944861533733699E-2</v>
      </c>
      <c r="M784" s="24">
        <v>1.5901756627147535E-2</v>
      </c>
      <c r="N784" s="24"/>
      <c r="O784" s="24"/>
    </row>
    <row r="785" spans="1:15" x14ac:dyDescent="0.35">
      <c r="A785" s="20" t="str">
        <f>B525&amp;C757&amp;D785</f>
        <v>CONSUMO PER CAPITA (kg ó litros por individuo)GolosinasMUJER</v>
      </c>
      <c r="B785">
        <v>0</v>
      </c>
      <c r="C785" s="20">
        <v>0</v>
      </c>
      <c r="D785" s="20" t="s">
        <v>111</v>
      </c>
      <c r="E785" s="24">
        <v>2.3262774486630566E-2</v>
      </c>
      <c r="F785" s="24">
        <v>3.0595862676323575E-2</v>
      </c>
      <c r="G785" s="24">
        <v>3.0817057038421941E-2</v>
      </c>
      <c r="H785" s="24">
        <v>2.7363453578980811E-2</v>
      </c>
      <c r="I785" s="24">
        <v>2.4058882753304929E-2</v>
      </c>
      <c r="J785" s="24">
        <v>4.3045501565791053E-2</v>
      </c>
      <c r="K785" s="24">
        <v>2.9357087338112191E-2</v>
      </c>
      <c r="L785" s="24">
        <v>2.5346489907387325E-2</v>
      </c>
      <c r="M785" s="24">
        <v>2.0200058201152567E-2</v>
      </c>
      <c r="N785" s="24"/>
      <c r="O785"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E14" sqref="E14"/>
    </sheetView>
  </sheetViews>
  <sheetFormatPr baseColWidth="10" defaultColWidth="11.453125" defaultRowHeight="14.5" x14ac:dyDescent="0.35"/>
  <cols>
    <col min="1" max="1" width="45.54296875" style="20" customWidth="1"/>
    <col min="2" max="2" width="68.453125" style="20" customWidth="1"/>
    <col min="3" max="3" width="24.81640625" style="20" customWidth="1"/>
    <col min="4" max="4" width="37.26953125" style="20" customWidth="1"/>
    <col min="5" max="5" width="12" style="20" bestFit="1" customWidth="1"/>
    <col min="6" max="6" width="11.453125" style="20"/>
    <col min="7" max="9" width="12" style="20" bestFit="1" customWidth="1"/>
    <col min="10" max="13" width="11.453125" style="20"/>
    <col min="14" max="14" width="12" style="20" bestFit="1" customWidth="1"/>
    <col min="15" max="16384" width="11.453125" style="20"/>
  </cols>
  <sheetData>
    <row r="2" spans="1:15" x14ac:dyDescent="0.35">
      <c r="E2" t="s">
        <v>161</v>
      </c>
      <c r="F2" t="s">
        <v>162</v>
      </c>
      <c r="G2" t="s">
        <v>163</v>
      </c>
      <c r="H2" t="s">
        <v>164</v>
      </c>
      <c r="I2" t="s">
        <v>165</v>
      </c>
      <c r="J2" t="s">
        <v>166</v>
      </c>
      <c r="K2" t="s">
        <v>167</v>
      </c>
      <c r="L2" t="s">
        <v>168</v>
      </c>
      <c r="M2" t="s">
        <v>169</v>
      </c>
    </row>
    <row r="3" spans="1:15" x14ac:dyDescent="0.35">
      <c r="A3" s="20" t="str">
        <f>B3&amp;C3&amp;D3</f>
        <v>DISTRIBUCION VOLUMEN X CRITERIO (Consumiciones)Total AperitivosT.ESPAÑA</v>
      </c>
      <c r="B3" s="20" t="s">
        <v>46</v>
      </c>
      <c r="C3" s="20" t="s">
        <v>45</v>
      </c>
      <c r="D3" s="20" t="s">
        <v>82</v>
      </c>
      <c r="E3" s="24">
        <v>100</v>
      </c>
      <c r="F3" s="24">
        <v>100</v>
      </c>
      <c r="G3" s="24">
        <v>100</v>
      </c>
      <c r="H3" s="24">
        <v>100</v>
      </c>
      <c r="I3" s="24">
        <v>100</v>
      </c>
      <c r="J3" s="24">
        <v>100</v>
      </c>
      <c r="K3" s="24">
        <v>100</v>
      </c>
      <c r="L3" s="24">
        <v>100</v>
      </c>
      <c r="M3" s="24">
        <v>100</v>
      </c>
      <c r="N3" s="24"/>
      <c r="O3" s="24"/>
    </row>
    <row r="4" spans="1:15" x14ac:dyDescent="0.35">
      <c r="A4" s="20" t="str">
        <f t="shared" ref="A4:A67" si="0">B4&amp;C4&amp;D4</f>
        <v>DISTRIBUCION VOLUMEN X CRITERIO (Consumiciones)Total AperitivosHiper+Super+Discount+G.A</v>
      </c>
      <c r="B4" s="20" t="s">
        <v>46</v>
      </c>
      <c r="C4" s="20" t="s">
        <v>45</v>
      </c>
      <c r="D4" s="20" t="s">
        <v>113</v>
      </c>
      <c r="E4" s="24">
        <v>40.066028830978574</v>
      </c>
      <c r="F4" s="24">
        <v>34.266800119194087</v>
      </c>
      <c r="G4" s="24">
        <v>41.057433007457213</v>
      </c>
      <c r="H4" s="24">
        <v>34.648764494155273</v>
      </c>
      <c r="I4" s="24">
        <v>38.785072243286848</v>
      </c>
      <c r="J4" s="24">
        <v>35.718337612537795</v>
      </c>
      <c r="K4" s="24">
        <v>40.113629749648034</v>
      </c>
      <c r="L4" s="24">
        <v>41.786981622560084</v>
      </c>
      <c r="M4" s="24">
        <v>41.493171317057481</v>
      </c>
      <c r="N4" s="24"/>
      <c r="O4" s="24"/>
    </row>
    <row r="5" spans="1:15" x14ac:dyDescent="0.35">
      <c r="A5" s="20" t="str">
        <f t="shared" si="0"/>
        <v>DISTRIBUCION VOLUMEN X CRITERIO (Consumiciones)Total AperitivosRestaurantes</v>
      </c>
      <c r="B5" s="20" t="s">
        <v>46</v>
      </c>
      <c r="C5" s="20" t="s">
        <v>45</v>
      </c>
      <c r="D5" s="20" t="s">
        <v>114</v>
      </c>
      <c r="E5" s="24">
        <v>1.1426393409199032</v>
      </c>
      <c r="F5" s="24">
        <v>1.9038426878268222</v>
      </c>
      <c r="G5" s="24">
        <v>1.2928004957288597</v>
      </c>
      <c r="H5" s="24">
        <v>1.3258465557489008</v>
      </c>
      <c r="I5" s="24">
        <v>1.3483605310972537</v>
      </c>
      <c r="J5" s="24">
        <v>2.0156943148358897</v>
      </c>
      <c r="K5" s="24">
        <v>1.9605225694307897</v>
      </c>
      <c r="L5" s="24">
        <v>1.8612054468037444</v>
      </c>
      <c r="M5" s="24">
        <v>1.063612985631313</v>
      </c>
      <c r="N5" s="24"/>
      <c r="O5" s="24"/>
    </row>
    <row r="6" spans="1:15" x14ac:dyDescent="0.35">
      <c r="A6" s="20" t="str">
        <f t="shared" si="0"/>
        <v>DISTRIBUCION VOLUMEN X CRITERIO (Consumiciones)Total AperitivosRestaurantes Fast Food</v>
      </c>
      <c r="B6" s="20" t="s">
        <v>46</v>
      </c>
      <c r="C6" s="20" t="s">
        <v>45</v>
      </c>
      <c r="D6" s="20" t="s">
        <v>115</v>
      </c>
      <c r="E6" s="24">
        <v>1.8811715133620788</v>
      </c>
      <c r="F6" s="24">
        <v>1.6056838280529067</v>
      </c>
      <c r="G6" s="24">
        <v>2.1840054306777446</v>
      </c>
      <c r="H6" s="24">
        <v>2.0589165439667689</v>
      </c>
      <c r="I6" s="24">
        <v>2.5735930965561291</v>
      </c>
      <c r="J6" s="24">
        <v>2.1197624546354343</v>
      </c>
      <c r="K6" s="24">
        <v>2.3031500460119081</v>
      </c>
      <c r="L6" s="24">
        <v>1.7511072668127983</v>
      </c>
      <c r="M6" s="24">
        <v>1.7904803582584383</v>
      </c>
      <c r="N6" s="24"/>
      <c r="O6" s="24"/>
    </row>
    <row r="7" spans="1:15" x14ac:dyDescent="0.35">
      <c r="A7" s="20" t="str">
        <f t="shared" si="0"/>
        <v>DISTRIBUCION VOLUMEN X CRITERIO (Consumiciones)Total AperitivosBares/Cafeterias/Cervecerias</v>
      </c>
      <c r="B7" s="20" t="s">
        <v>46</v>
      </c>
      <c r="C7" s="20" t="s">
        <v>45</v>
      </c>
      <c r="D7" s="20" t="s">
        <v>116</v>
      </c>
      <c r="E7" s="24">
        <v>8.215069434480883</v>
      </c>
      <c r="F7" s="24">
        <v>14.045720307213164</v>
      </c>
      <c r="G7" s="24">
        <v>8.4947022967352108</v>
      </c>
      <c r="H7" s="24">
        <v>9.872448491784132</v>
      </c>
      <c r="I7" s="24">
        <v>9.2037006781936235</v>
      </c>
      <c r="J7" s="24">
        <v>12.415418038756748</v>
      </c>
      <c r="K7" s="24">
        <v>8.8509686096538474</v>
      </c>
      <c r="L7" s="24">
        <v>9.33010941211794</v>
      </c>
      <c r="M7" s="24">
        <v>10.182028626036828</v>
      </c>
      <c r="N7" s="24"/>
      <c r="O7" s="24"/>
    </row>
    <row r="8" spans="1:15" x14ac:dyDescent="0.35">
      <c r="A8" s="20" t="str">
        <f t="shared" si="0"/>
        <v>DISTRIBUCION VOLUMEN X CRITERIO (Consumiciones)Total AperitivosPanaderias/Pastelerias</v>
      </c>
      <c r="B8" s="20" t="s">
        <v>46</v>
      </c>
      <c r="C8" s="20" t="s">
        <v>45</v>
      </c>
      <c r="D8" s="20" t="s">
        <v>117</v>
      </c>
      <c r="E8" s="24">
        <v>1.4513951082483179</v>
      </c>
      <c r="F8" s="24">
        <v>1.5742103391264226</v>
      </c>
      <c r="G8" s="24">
        <v>2.014010191164112</v>
      </c>
      <c r="H8" s="24">
        <v>3.8151168725720499</v>
      </c>
      <c r="I8" s="24">
        <v>1.5741009107414019</v>
      </c>
      <c r="J8" s="24">
        <v>1.1345224560615212</v>
      </c>
      <c r="K8" s="24">
        <v>1.0984733484871125</v>
      </c>
      <c r="L8" s="24">
        <v>1.4152106646089992</v>
      </c>
      <c r="M8" s="24">
        <v>3.0964737027667297</v>
      </c>
      <c r="N8" s="24"/>
      <c r="O8" s="24"/>
    </row>
    <row r="9" spans="1:15" x14ac:dyDescent="0.35">
      <c r="A9" s="20" t="str">
        <f t="shared" si="0"/>
        <v>DISTRIBUCION VOLUMEN X CRITERIO (Consumiciones)Total AperitivosTda.Alimentacion/Delicatesen</v>
      </c>
      <c r="B9" s="20" t="s">
        <v>46</v>
      </c>
      <c r="C9" s="20" t="s">
        <v>45</v>
      </c>
      <c r="D9" s="20" t="s">
        <v>118</v>
      </c>
      <c r="E9" s="24">
        <v>7.3843007845832043</v>
      </c>
      <c r="F9" s="24">
        <v>7.0112681674869268</v>
      </c>
      <c r="G9" s="24">
        <v>7.4667630288395053</v>
      </c>
      <c r="H9" s="24">
        <v>7.5127345578317337</v>
      </c>
      <c r="I9" s="24">
        <v>7.8977695075263306</v>
      </c>
      <c r="J9" s="24">
        <v>6.7728441326419464</v>
      </c>
      <c r="K9" s="24">
        <v>7.2916863954192586</v>
      </c>
      <c r="L9" s="24">
        <v>6.2628131033184555</v>
      </c>
      <c r="M9" s="24">
        <v>6.9680431246172789</v>
      </c>
      <c r="N9" s="24"/>
      <c r="O9" s="24"/>
    </row>
    <row r="10" spans="1:15" x14ac:dyDescent="0.35">
      <c r="A10" s="20" t="str">
        <f t="shared" si="0"/>
        <v>DISTRIBUCION VOLUMEN X CRITERIO (Consumiciones)Total AperitivosCanal Conveniencia/24h</v>
      </c>
      <c r="B10" s="20" t="s">
        <v>46</v>
      </c>
      <c r="C10" s="20" t="s">
        <v>45</v>
      </c>
      <c r="D10" s="20" t="s">
        <v>120</v>
      </c>
      <c r="E10" s="24">
        <v>27.793780724474615</v>
      </c>
      <c r="F10" s="24">
        <v>23.687393061750228</v>
      </c>
      <c r="G10" s="24">
        <v>24.843967745710245</v>
      </c>
      <c r="H10" s="24">
        <v>27.474997903927818</v>
      </c>
      <c r="I10" s="24">
        <v>25.560678490674398</v>
      </c>
      <c r="J10" s="24">
        <v>22.229155218827973</v>
      </c>
      <c r="K10" s="24">
        <v>24.888171400256411</v>
      </c>
      <c r="L10" s="24">
        <v>23.057588764139332</v>
      </c>
      <c r="M10" s="24">
        <v>21.425402514984135</v>
      </c>
      <c r="N10" s="24"/>
      <c r="O10" s="24"/>
    </row>
    <row r="11" spans="1:15" x14ac:dyDescent="0.35">
      <c r="A11" s="20" t="str">
        <f t="shared" si="0"/>
        <v>DISTRIBUCION VOLUMEN X CRITERIO (Consumiciones)Total AperitivosHoteles</v>
      </c>
      <c r="B11" s="20" t="s">
        <v>46</v>
      </c>
      <c r="C11" s="20" t="s">
        <v>45</v>
      </c>
      <c r="D11" s="20" t="s">
        <v>121</v>
      </c>
      <c r="E11" s="24">
        <v>8.5904309544126201E-2</v>
      </c>
      <c r="F11" s="24">
        <v>0.23641631901722546</v>
      </c>
      <c r="G11" s="24">
        <v>2.0822187855706734E-2</v>
      </c>
      <c r="H11" s="24">
        <v>2.6130025608853804E-3</v>
      </c>
      <c r="I11" s="24">
        <v>3.8568232757126911E-2</v>
      </c>
      <c r="J11" s="24">
        <v>0.45121554118024559</v>
      </c>
      <c r="K11" s="24">
        <v>0.1736167719303765</v>
      </c>
      <c r="L11" s="24">
        <v>6.0835727809159634E-2</v>
      </c>
      <c r="M11" s="24">
        <v>6.0062364307760831E-2</v>
      </c>
      <c r="N11" s="24"/>
      <c r="O11" s="24"/>
    </row>
    <row r="12" spans="1:15" x14ac:dyDescent="0.35">
      <c r="A12" s="20" t="str">
        <f t="shared" si="0"/>
        <v>DISTRIBUCION VOLUMEN X CRITERIO (Consumiciones)Total AperitivosEstaciones de servicio</v>
      </c>
      <c r="B12" s="20" t="s">
        <v>46</v>
      </c>
      <c r="C12" s="20" t="s">
        <v>45</v>
      </c>
      <c r="D12" s="20" t="s">
        <v>122</v>
      </c>
      <c r="E12" s="24">
        <v>4.0582056529257633</v>
      </c>
      <c r="F12" s="24">
        <v>3.5217318949938479</v>
      </c>
      <c r="G12" s="24">
        <v>2.6003698020275952</v>
      </c>
      <c r="H12" s="24">
        <v>2.7546926275625401</v>
      </c>
      <c r="I12" s="24">
        <v>2.6073096952195449</v>
      </c>
      <c r="J12" s="24">
        <v>3.4628744822653061</v>
      </c>
      <c r="K12" s="24">
        <v>3.0448730149990957</v>
      </c>
      <c r="L12" s="24">
        <v>1.9866427919147351</v>
      </c>
      <c r="M12" s="24">
        <v>2.3176566916763055</v>
      </c>
      <c r="N12" s="24"/>
      <c r="O12" s="24"/>
    </row>
    <row r="13" spans="1:15" x14ac:dyDescent="0.35">
      <c r="A13" s="20" t="str">
        <f t="shared" si="0"/>
        <v>DISTRIBUCION VOLUMEN X CRITERIO (Consumiciones)Total AperitivosMaquinas dispensadoras</v>
      </c>
      <c r="B13" s="20" t="s">
        <v>46</v>
      </c>
      <c r="C13" s="20" t="s">
        <v>45</v>
      </c>
      <c r="D13" s="20" t="s">
        <v>123</v>
      </c>
      <c r="E13" s="24">
        <v>4.4073542404494548</v>
      </c>
      <c r="F13" s="24">
        <v>3.8951482476545674</v>
      </c>
      <c r="G13" s="24">
        <v>3.0123546588938654</v>
      </c>
      <c r="H13" s="24">
        <v>4.2510837060909648</v>
      </c>
      <c r="I13" s="24">
        <v>3.9874602430294019</v>
      </c>
      <c r="J13" s="24">
        <v>4.1299289842581492</v>
      </c>
      <c r="K13" s="24">
        <v>3.7722512800748778</v>
      </c>
      <c r="L13" s="24">
        <v>6.1910441677725077</v>
      </c>
      <c r="M13" s="24">
        <v>4.7897342442367528</v>
      </c>
      <c r="N13" s="24"/>
      <c r="O13" s="24"/>
    </row>
    <row r="14" spans="1:15" x14ac:dyDescent="0.35">
      <c r="A14" s="20" t="str">
        <f t="shared" si="0"/>
        <v>DISTRIBUCION VOLUMEN X CRITERIO (Consumiciones)Total AperitivosServicio en la empresa</v>
      </c>
      <c r="B14" s="20" t="s">
        <v>46</v>
      </c>
      <c r="C14" s="20" t="s">
        <v>45</v>
      </c>
      <c r="D14" s="20" t="s">
        <v>124</v>
      </c>
      <c r="E14" s="24">
        <v>0.6666218369365764</v>
      </c>
      <c r="F14" s="24">
        <v>0.88667429252537677</v>
      </c>
      <c r="G14" s="24">
        <v>1.015816649468634</v>
      </c>
      <c r="H14" s="24">
        <v>1.6955326450371628</v>
      </c>
      <c r="I14" s="24">
        <v>0.59470402142155454</v>
      </c>
      <c r="J14" s="24">
        <v>0.89876196399356467</v>
      </c>
      <c r="K14" s="24">
        <v>1.2451868398077726</v>
      </c>
      <c r="L14" s="24">
        <v>0.81177397600182954</v>
      </c>
      <c r="M14" s="24">
        <v>1.1212578322642899</v>
      </c>
      <c r="N14" s="24"/>
      <c r="O14" s="24"/>
    </row>
    <row r="15" spans="1:15" x14ac:dyDescent="0.35">
      <c r="A15" s="20" t="str">
        <f t="shared" si="0"/>
        <v>DISTRIBUCION VOLUMEN X CRITERIO (Consumiciones)Total AperitivosResto de canales</v>
      </c>
      <c r="B15" s="20" t="s">
        <v>46</v>
      </c>
      <c r="C15" s="20" t="s">
        <v>45</v>
      </c>
      <c r="D15" s="20" t="s">
        <v>125</v>
      </c>
      <c r="E15" s="24">
        <v>2.8475439298632454</v>
      </c>
      <c r="F15" s="24">
        <v>7.3651016033528141</v>
      </c>
      <c r="G15" s="24">
        <v>5.9969535546737873</v>
      </c>
      <c r="H15" s="24">
        <v>4.5872444079000596</v>
      </c>
      <c r="I15" s="24">
        <v>5.8286855604663126</v>
      </c>
      <c r="J15" s="24">
        <v>8.6514931754375741</v>
      </c>
      <c r="K15" s="24">
        <v>5.2575070197654572</v>
      </c>
      <c r="L15" s="24">
        <v>5.4846631684243441</v>
      </c>
      <c r="M15" s="24">
        <v>5.6921154690699014</v>
      </c>
      <c r="N15" s="24"/>
      <c r="O15" s="24"/>
    </row>
    <row r="16" spans="1:15" x14ac:dyDescent="0.35">
      <c r="A16" s="20" t="str">
        <f t="shared" si="0"/>
        <v>DISTRIBUCION VOLUMEN X CRITERIO (Consumiciones)Total AperitivosEN LA CALLE</v>
      </c>
      <c r="B16" s="20" t="s">
        <v>46</v>
      </c>
      <c r="C16" s="20" t="s">
        <v>45</v>
      </c>
      <c r="D16" s="20" t="s">
        <v>170</v>
      </c>
      <c r="E16" s="24">
        <v>40.683704984633039</v>
      </c>
      <c r="F16" s="24">
        <v>42.443436875192248</v>
      </c>
      <c r="G16" s="24">
        <v>39.296757816239911</v>
      </c>
      <c r="H16" s="24">
        <v>41.954046743145106</v>
      </c>
      <c r="I16" s="24">
        <v>44.029314599374928</v>
      </c>
      <c r="J16" s="24">
        <v>42.983385519443743</v>
      </c>
      <c r="K16" s="24">
        <v>39.325426101729576</v>
      </c>
      <c r="L16" s="24">
        <v>37.834851952165458</v>
      </c>
      <c r="M16" s="24">
        <v>38.234183929090563</v>
      </c>
      <c r="N16" s="24"/>
      <c r="O16" s="24"/>
    </row>
    <row r="17" spans="1:15" x14ac:dyDescent="0.35">
      <c r="A17" s="20" t="str">
        <f t="shared" si="0"/>
        <v>DISTRIBUCION VOLUMEN X CRITERIO (Consumiciones)Total AperitivosEN CASA DE OTROS</v>
      </c>
      <c r="B17" s="20" t="s">
        <v>46</v>
      </c>
      <c r="C17" s="20" t="s">
        <v>45</v>
      </c>
      <c r="D17" s="20" t="s">
        <v>171</v>
      </c>
      <c r="E17" s="24">
        <v>19.017639907269668</v>
      </c>
      <c r="F17" s="24">
        <v>13.340883093663489</v>
      </c>
      <c r="G17" s="24">
        <v>21.113721104645595</v>
      </c>
      <c r="H17" s="24">
        <v>13.272233442132963</v>
      </c>
      <c r="I17" s="24">
        <v>13.847590676305236</v>
      </c>
      <c r="J17" s="24">
        <v>13.161097475882432</v>
      </c>
      <c r="K17" s="24">
        <v>17.507617526997585</v>
      </c>
      <c r="L17" s="24">
        <v>17.114751267503525</v>
      </c>
      <c r="M17" s="24">
        <v>17.005268415485769</v>
      </c>
      <c r="N17" s="24"/>
      <c r="O17" s="24"/>
    </row>
    <row r="18" spans="1:15" x14ac:dyDescent="0.35">
      <c r="A18" s="20" t="str">
        <f t="shared" si="0"/>
        <v>DISTRIBUCION VOLUMEN X CRITERIO (Consumiciones)Total AperitivosEN EL ESTABLECIMIENTO</v>
      </c>
      <c r="B18" s="20" t="s">
        <v>46</v>
      </c>
      <c r="C18" s="20" t="s">
        <v>45</v>
      </c>
      <c r="D18" s="20" t="s">
        <v>172</v>
      </c>
      <c r="E18" s="24">
        <v>12.60614527248975</v>
      </c>
      <c r="F18" s="24">
        <v>20.582741368040601</v>
      </c>
      <c r="G18" s="24">
        <v>15.204149069710542</v>
      </c>
      <c r="H18" s="24">
        <v>17.705999767593397</v>
      </c>
      <c r="I18" s="24">
        <v>14.518605590341066</v>
      </c>
      <c r="J18" s="24">
        <v>19.025795765087238</v>
      </c>
      <c r="K18" s="24">
        <v>16.778191142117805</v>
      </c>
      <c r="L18" s="24">
        <v>16.818212224972346</v>
      </c>
      <c r="M18" s="24">
        <v>16.280664126528567</v>
      </c>
      <c r="N18" s="24"/>
      <c r="O18" s="24"/>
    </row>
    <row r="19" spans="1:15" x14ac:dyDescent="0.35">
      <c r="A19" s="20" t="str">
        <f t="shared" si="0"/>
        <v>DISTRIBUCION VOLUMEN X CRITERIO (Consumiciones)Total AperitivosEN EL TRABAJO</v>
      </c>
      <c r="B19" s="20" t="s">
        <v>46</v>
      </c>
      <c r="C19" s="20" t="s">
        <v>45</v>
      </c>
      <c r="D19" s="20" t="s">
        <v>173</v>
      </c>
      <c r="E19" s="24">
        <v>8.2879246679302554</v>
      </c>
      <c r="F19" s="24">
        <v>8.302926022762227</v>
      </c>
      <c r="G19" s="24">
        <v>8.6367788793974665</v>
      </c>
      <c r="H19" s="24">
        <v>9.6700708840129259</v>
      </c>
      <c r="I19" s="24">
        <v>10.416860279665579</v>
      </c>
      <c r="J19" s="24">
        <v>8.6629414857224347</v>
      </c>
      <c r="K19" s="24">
        <v>9.2403080044989405</v>
      </c>
      <c r="L19" s="24">
        <v>10.004130373569344</v>
      </c>
      <c r="M19" s="24">
        <v>8.9004212258228126</v>
      </c>
      <c r="N19" s="24"/>
      <c r="O19" s="24"/>
    </row>
    <row r="20" spans="1:15" x14ac:dyDescent="0.35">
      <c r="A20" s="20" t="str">
        <f t="shared" si="0"/>
        <v>DISTRIBUCION VOLUMEN X CRITERIO (Consumiciones)Total AperitivosEN COLEGIO/INSTITUTO/UNIV.</v>
      </c>
      <c r="B20" s="20" t="s">
        <v>46</v>
      </c>
      <c r="C20" s="20" t="s">
        <v>45</v>
      </c>
      <c r="D20" s="20" t="s">
        <v>174</v>
      </c>
      <c r="E20" s="24">
        <v>1.2848746856758817</v>
      </c>
      <c r="F20" s="24">
        <v>0.68551503383574275</v>
      </c>
      <c r="G20" s="24">
        <v>1.3955565247917621</v>
      </c>
      <c r="H20" s="24">
        <v>2.3637788430564113</v>
      </c>
      <c r="I20" s="24">
        <v>0.86409534458870252</v>
      </c>
      <c r="J20" s="24">
        <v>0.86918537038367971</v>
      </c>
      <c r="K20" s="24">
        <v>2.1597651426369149</v>
      </c>
      <c r="L20" s="24">
        <v>2.6610386761647105</v>
      </c>
      <c r="M20" s="24">
        <v>2.3744804262978518</v>
      </c>
      <c r="N20" s="24"/>
      <c r="O20" s="24"/>
    </row>
    <row r="21" spans="1:15" x14ac:dyDescent="0.35">
      <c r="A21" s="20" t="str">
        <f t="shared" si="0"/>
        <v>DISTRIBUCION VOLUMEN X CRITERIO (Consumiciones)Total AperitivosEN MI CASA</v>
      </c>
      <c r="B21" s="20" t="s">
        <v>46</v>
      </c>
      <c r="C21" s="20" t="s">
        <v>45</v>
      </c>
      <c r="D21" s="20" t="s">
        <v>175</v>
      </c>
      <c r="E21" s="24">
        <v>6.8603774154817376</v>
      </c>
      <c r="F21" s="24">
        <v>4.2866551878268222</v>
      </c>
      <c r="G21" s="24">
        <v>4.5406709094390605</v>
      </c>
      <c r="H21" s="24">
        <v>5.3943903224715113</v>
      </c>
      <c r="I21" s="24">
        <v>4.6558986012477517</v>
      </c>
      <c r="J21" s="24">
        <v>3.2773858239020117</v>
      </c>
      <c r="K21" s="24">
        <v>4.0967406265484776</v>
      </c>
      <c r="L21" s="24">
        <v>4.7607704741295489</v>
      </c>
      <c r="M21" s="24">
        <v>6.2899731553587221</v>
      </c>
      <c r="N21" s="24"/>
      <c r="O21" s="24"/>
    </row>
    <row r="22" spans="1:15" x14ac:dyDescent="0.35">
      <c r="A22" s="20" t="str">
        <f t="shared" si="0"/>
        <v>DISTRIBUCION VOLUMEN X CRITERIO (Consumiciones)Total AperitivosEN M.TRANSP.(AVION,TREN,AUTOC,E</v>
      </c>
      <c r="B22" s="20" t="s">
        <v>46</v>
      </c>
      <c r="C22" s="20" t="s">
        <v>45</v>
      </c>
      <c r="D22" s="20" t="s">
        <v>176</v>
      </c>
      <c r="E22" s="24">
        <v>2.8867413744931167</v>
      </c>
      <c r="F22" s="24">
        <v>2.4150982390033833</v>
      </c>
      <c r="G22" s="24">
        <v>1.651002494601236</v>
      </c>
      <c r="H22" s="24">
        <v>1.7257587413564601</v>
      </c>
      <c r="I22" s="24">
        <v>0.71659441984351124</v>
      </c>
      <c r="J22" s="24">
        <v>1.0410464083826758</v>
      </c>
      <c r="K22" s="24">
        <v>1.6946649782524914</v>
      </c>
      <c r="L22" s="24">
        <v>0.48657348564636849</v>
      </c>
      <c r="M22" s="24">
        <v>0.39658395754340603</v>
      </c>
      <c r="N22" s="24"/>
      <c r="O22" s="24"/>
    </row>
    <row r="23" spans="1:15" x14ac:dyDescent="0.35">
      <c r="A23" s="20" t="str">
        <f t="shared" si="0"/>
        <v>DISTRIBUCION VOLUMEN X CRITERIO (Consumiciones)Total AperitivosEN OTRO LUGAR</v>
      </c>
      <c r="B23" s="20" t="s">
        <v>46</v>
      </c>
      <c r="C23" s="20" t="s">
        <v>45</v>
      </c>
      <c r="D23" s="20" t="s">
        <v>177</v>
      </c>
      <c r="E23" s="24">
        <v>8.372597733090684</v>
      </c>
      <c r="F23" s="24">
        <v>7.9427363695785917</v>
      </c>
      <c r="G23" s="24">
        <v>8.1613618714296354</v>
      </c>
      <c r="H23" s="24">
        <v>7.9137021341692124</v>
      </c>
      <c r="I23" s="24">
        <v>10.951048268516299</v>
      </c>
      <c r="J23" s="24">
        <v>10.979172903439757</v>
      </c>
      <c r="K23" s="24">
        <v>9.197332095862075</v>
      </c>
      <c r="L23" s="24">
        <v>10.319641131986826</v>
      </c>
      <c r="M23" s="24">
        <v>10.518452598177779</v>
      </c>
      <c r="N23" s="24"/>
      <c r="O23" s="24"/>
    </row>
    <row r="24" spans="1:15" x14ac:dyDescent="0.35">
      <c r="A24" s="20" t="str">
        <f t="shared" si="0"/>
        <v>DISTRIBUCION VOLUMEN X CRITERIO (Consumiciones)Total AperitivosDESAYUNO</v>
      </c>
      <c r="B24" s="20" t="s">
        <v>46</v>
      </c>
      <c r="C24" s="20" t="s">
        <v>45</v>
      </c>
      <c r="D24" s="20" t="s">
        <v>178</v>
      </c>
      <c r="E24" s="24">
        <v>3.4547161832556803</v>
      </c>
      <c r="F24" s="24">
        <v>3.7080423571593357</v>
      </c>
      <c r="G24" s="24">
        <v>3.5455670297756461</v>
      </c>
      <c r="H24" s="24">
        <v>3.8202437915812917</v>
      </c>
      <c r="I24" s="24">
        <v>3.9561257031069323</v>
      </c>
      <c r="J24" s="24">
        <v>4.6948847048197777</v>
      </c>
      <c r="K24" s="24">
        <v>5.6517087328241873</v>
      </c>
      <c r="L24" s="24">
        <v>6.2748293012279115</v>
      </c>
      <c r="M24" s="24">
        <v>6.1530105894068825</v>
      </c>
      <c r="N24" s="24"/>
      <c r="O24" s="24"/>
    </row>
    <row r="25" spans="1:15" x14ac:dyDescent="0.35">
      <c r="A25" s="20" t="str">
        <f t="shared" si="0"/>
        <v>DISTRIBUCION VOLUMEN X CRITERIO (Consumiciones)Total AperitivosAPERITIVO/ANTES DE COMER</v>
      </c>
      <c r="B25" s="20" t="s">
        <v>46</v>
      </c>
      <c r="C25" s="20" t="s">
        <v>45</v>
      </c>
      <c r="D25" s="20" t="s">
        <v>179</v>
      </c>
      <c r="E25" s="24">
        <v>19.665581792232704</v>
      </c>
      <c r="F25" s="24">
        <v>20.505974123346661</v>
      </c>
      <c r="G25" s="24">
        <v>18.024298426645959</v>
      </c>
      <c r="H25" s="24">
        <v>21.378288810798963</v>
      </c>
      <c r="I25" s="24">
        <v>22.384548303525776</v>
      </c>
      <c r="J25" s="24">
        <v>20.564560717072812</v>
      </c>
      <c r="K25" s="24">
        <v>18.339198213007606</v>
      </c>
      <c r="L25" s="24">
        <v>19.191325748795503</v>
      </c>
      <c r="M25" s="24">
        <v>20.219226082599846</v>
      </c>
      <c r="N25" s="24"/>
      <c r="O25" s="24"/>
    </row>
    <row r="26" spans="1:15" x14ac:dyDescent="0.35">
      <c r="A26" s="20" t="str">
        <f t="shared" si="0"/>
        <v>DISTRIBUCION VOLUMEN X CRITERIO (Consumiciones)Total AperitivosCOMIDA</v>
      </c>
      <c r="B26" s="20" t="s">
        <v>46</v>
      </c>
      <c r="C26" s="20" t="s">
        <v>45</v>
      </c>
      <c r="D26" s="20" t="s">
        <v>180</v>
      </c>
      <c r="E26" s="24">
        <v>9.1697236968291964</v>
      </c>
      <c r="F26" s="24">
        <v>8.0590647589203321</v>
      </c>
      <c r="G26" s="24">
        <v>6.3294575705030702</v>
      </c>
      <c r="H26" s="24">
        <v>7.8789441091546131</v>
      </c>
      <c r="I26" s="24">
        <v>7.7246671094127404</v>
      </c>
      <c r="J26" s="24">
        <v>8.13214847377556</v>
      </c>
      <c r="K26" s="24">
        <v>9.4804193769122467</v>
      </c>
      <c r="L26" s="24">
        <v>7.3783048822415704</v>
      </c>
      <c r="M26" s="24">
        <v>7.6155896852249327</v>
      </c>
      <c r="N26" s="24"/>
      <c r="O26" s="24"/>
    </row>
    <row r="27" spans="1:15" x14ac:dyDescent="0.35">
      <c r="A27" s="20" t="str">
        <f t="shared" si="0"/>
        <v>DISTRIBUCION VOLUMEN X CRITERIO (Consumiciones)Total AperitivosTARDE/MERIENDA</v>
      </c>
      <c r="B27" s="20" t="s">
        <v>46</v>
      </c>
      <c r="C27" s="20" t="s">
        <v>45</v>
      </c>
      <c r="D27" s="20" t="s">
        <v>181</v>
      </c>
      <c r="E27" s="24">
        <v>37.202081146593976</v>
      </c>
      <c r="F27" s="24">
        <v>33.062086665641338</v>
      </c>
      <c r="G27" s="24">
        <v>35.226674946544264</v>
      </c>
      <c r="H27" s="24">
        <v>34.949400082077773</v>
      </c>
      <c r="I27" s="24">
        <v>36.02455048189303</v>
      </c>
      <c r="J27" s="24">
        <v>32.139215527598466</v>
      </c>
      <c r="K27" s="24">
        <v>31.53069426856797</v>
      </c>
      <c r="L27" s="24">
        <v>35.667144783983794</v>
      </c>
      <c r="M27" s="24">
        <v>36.413232738091558</v>
      </c>
      <c r="N27" s="24"/>
      <c r="O27" s="24"/>
    </row>
    <row r="28" spans="1:15" x14ac:dyDescent="0.35">
      <c r="A28" s="20" t="str">
        <f t="shared" si="0"/>
        <v>DISTRIBUCION VOLUMEN X CRITERIO (Consumiciones)Total AperitivosANTES DE CENAR</v>
      </c>
      <c r="B28" s="20" t="s">
        <v>46</v>
      </c>
      <c r="C28" s="20" t="s">
        <v>45</v>
      </c>
      <c r="D28" s="20" t="s">
        <v>182</v>
      </c>
      <c r="E28" s="24">
        <v>6.8709953408292872</v>
      </c>
      <c r="F28" s="24">
        <v>8.2731034681636402</v>
      </c>
      <c r="G28" s="24">
        <v>9.1309120453602546</v>
      </c>
      <c r="H28" s="24">
        <v>6.4002174031357235</v>
      </c>
      <c r="I28" s="24">
        <v>5.54581325593057</v>
      </c>
      <c r="J28" s="24">
        <v>9.0121008017212656</v>
      </c>
      <c r="K28" s="24">
        <v>9.7821473796808274</v>
      </c>
      <c r="L28" s="24">
        <v>6.4173645260804699</v>
      </c>
      <c r="M28" s="24">
        <v>6.3870012247094401</v>
      </c>
      <c r="N28" s="24"/>
      <c r="O28" s="24"/>
    </row>
    <row r="29" spans="1:15" x14ac:dyDescent="0.35">
      <c r="A29" s="20" t="str">
        <f t="shared" si="0"/>
        <v>DISTRIBUCION VOLUMEN X CRITERIO (Consumiciones)Total AperitivosCENA</v>
      </c>
      <c r="B29" s="20" t="s">
        <v>46</v>
      </c>
      <c r="C29" s="20" t="s">
        <v>45</v>
      </c>
      <c r="D29" s="20" t="s">
        <v>183</v>
      </c>
      <c r="E29" s="24">
        <v>4.1359405559289266</v>
      </c>
      <c r="F29" s="24">
        <v>6.9756961800215302</v>
      </c>
      <c r="G29" s="24">
        <v>5.7660201004223266</v>
      </c>
      <c r="H29" s="24">
        <v>4.8501404000629549</v>
      </c>
      <c r="I29" s="24">
        <v>4.0540970632355977</v>
      </c>
      <c r="J29" s="24">
        <v>4.997428515969629</v>
      </c>
      <c r="K29" s="24">
        <v>4.7667440086203507</v>
      </c>
      <c r="L29" s="24">
        <v>4.6921681583200963</v>
      </c>
      <c r="M29" s="24">
        <v>4.5634861849063837</v>
      </c>
      <c r="N29" s="24"/>
      <c r="O29" s="24"/>
    </row>
    <row r="30" spans="1:15" x14ac:dyDescent="0.35">
      <c r="A30" s="20" t="str">
        <f t="shared" si="0"/>
        <v>DISTRIBUCION VOLUMEN X CRITERIO (Consumiciones)Total AperitivosDESPUES DE LA CENA</v>
      </c>
      <c r="B30" s="20" t="s">
        <v>46</v>
      </c>
      <c r="C30" s="20" t="s">
        <v>45</v>
      </c>
      <c r="D30" s="20" t="s">
        <v>184</v>
      </c>
      <c r="E30" s="24">
        <v>2.4881527181012935</v>
      </c>
      <c r="F30" s="24">
        <v>3.9961225872808361</v>
      </c>
      <c r="G30" s="24">
        <v>3.225551977064562</v>
      </c>
      <c r="H30" s="24">
        <v>1.9122231162194803</v>
      </c>
      <c r="I30" s="24">
        <v>2.2547763177530569</v>
      </c>
      <c r="J30" s="24">
        <v>3.9630886782832406</v>
      </c>
      <c r="K30" s="24">
        <v>2.1484131790689078</v>
      </c>
      <c r="L30" s="24">
        <v>1.7690242206350661</v>
      </c>
      <c r="M30" s="24">
        <v>1.5153761342479481</v>
      </c>
      <c r="N30" s="24"/>
      <c r="O30" s="24"/>
    </row>
    <row r="31" spans="1:15" x14ac:dyDescent="0.35">
      <c r="A31" s="20" t="str">
        <f t="shared" si="0"/>
        <v>DISTRIBUCION VOLUMEN X CRITERIO (Consumiciones)Total AperitivosDURANTE EL DIA</v>
      </c>
      <c r="B31" s="20" t="s">
        <v>46</v>
      </c>
      <c r="C31" s="20" t="s">
        <v>45</v>
      </c>
      <c r="D31" s="20" t="s">
        <v>185</v>
      </c>
      <c r="E31" s="24">
        <v>17.012829709953408</v>
      </c>
      <c r="F31" s="24">
        <v>15.419906855582896</v>
      </c>
      <c r="G31" s="24">
        <v>18.751515909066736</v>
      </c>
      <c r="H31" s="24">
        <v>18.810526842226807</v>
      </c>
      <c r="I31" s="24">
        <v>18.055425301452786</v>
      </c>
      <c r="J31" s="24">
        <v>16.496579371650181</v>
      </c>
      <c r="K31" s="24">
        <v>18.300705515923266</v>
      </c>
      <c r="L31" s="24">
        <v>18.609798708460964</v>
      </c>
      <c r="M31" s="24">
        <v>17.133105195118482</v>
      </c>
      <c r="N31" s="24"/>
      <c r="O31" s="24"/>
    </row>
    <row r="32" spans="1:15" x14ac:dyDescent="0.35">
      <c r="A32" s="20" t="str">
        <f t="shared" si="0"/>
        <v>DISTRIBUCION VOLUMEN X CRITERIO (Consumiciones)Total AperitivosCON AMIGOS</v>
      </c>
      <c r="B32" s="20" t="s">
        <v>46</v>
      </c>
      <c r="C32" s="20" t="s">
        <v>45</v>
      </c>
      <c r="D32" s="20" t="s">
        <v>186</v>
      </c>
      <c r="E32" s="24">
        <v>19.72183165064526</v>
      </c>
      <c r="F32" s="24">
        <v>22.852319478621961</v>
      </c>
      <c r="G32" s="24">
        <v>20.316798400051063</v>
      </c>
      <c r="H32" s="24">
        <v>20.403056293879615</v>
      </c>
      <c r="I32" s="24">
        <v>21.979570027081067</v>
      </c>
      <c r="J32" s="24">
        <v>23.838381323239055</v>
      </c>
      <c r="K32" s="24">
        <v>20.592633375543688</v>
      </c>
      <c r="L32" s="24">
        <v>18.203069699859523</v>
      </c>
      <c r="M32" s="24">
        <v>19.216881815538965</v>
      </c>
      <c r="N32" s="24"/>
      <c r="O32" s="24"/>
    </row>
    <row r="33" spans="1:15" x14ac:dyDescent="0.35">
      <c r="A33" s="20" t="str">
        <f t="shared" si="0"/>
        <v>DISTRIBUCION VOLUMEN X CRITERIO (Consumiciones)Total AperitivosCON CLIENTES</v>
      </c>
      <c r="B33" s="20" t="s">
        <v>46</v>
      </c>
      <c r="C33" s="20" t="s">
        <v>45</v>
      </c>
      <c r="D33" s="20" t="s">
        <v>187</v>
      </c>
      <c r="E33" s="24">
        <v>0.15970406337076276</v>
      </c>
      <c r="F33" s="24">
        <v>0.31851125134573977</v>
      </c>
      <c r="G33" s="24">
        <v>0.31012374605065796</v>
      </c>
      <c r="H33" s="24">
        <v>0.24129497545756889</v>
      </c>
      <c r="I33" s="24">
        <v>0.22883507567350803</v>
      </c>
      <c r="J33" s="24">
        <v>0.61559086693079468</v>
      </c>
      <c r="K33" s="24">
        <v>0.26365735679285196</v>
      </c>
      <c r="L33" s="24">
        <v>0.2277470873476779</v>
      </c>
      <c r="M33" s="24">
        <v>0.82957364029417768</v>
      </c>
      <c r="N33" s="24"/>
      <c r="O33" s="24"/>
    </row>
    <row r="34" spans="1:15" x14ac:dyDescent="0.35">
      <c r="A34" s="20" t="str">
        <f t="shared" si="0"/>
        <v>DISTRIBUCION VOLUMEN X CRITERIO (Consumiciones)Total AperitivosCON COMPAÑEROS DE TRABAJO</v>
      </c>
      <c r="B34" s="20" t="s">
        <v>46</v>
      </c>
      <c r="C34" s="20" t="s">
        <v>45</v>
      </c>
      <c r="D34" s="20" t="s">
        <v>188</v>
      </c>
      <c r="E34" s="24">
        <v>4.4027728484372526</v>
      </c>
      <c r="F34" s="24">
        <v>3.5201740810519841</v>
      </c>
      <c r="G34" s="24">
        <v>3.6123328510792212</v>
      </c>
      <c r="H34" s="24">
        <v>2.8452863381692537</v>
      </c>
      <c r="I34" s="24">
        <v>3.6843220503811085</v>
      </c>
      <c r="J34" s="24">
        <v>3.9025082721540088</v>
      </c>
      <c r="K34" s="24">
        <v>4.7506296159382098</v>
      </c>
      <c r="L34" s="24">
        <v>5.9618411042954333</v>
      </c>
      <c r="M34" s="24">
        <v>3.8450657508149266</v>
      </c>
      <c r="N34" s="24"/>
      <c r="O34" s="24"/>
    </row>
    <row r="35" spans="1:15" x14ac:dyDescent="0.35">
      <c r="A35" s="20" t="str">
        <f t="shared" si="0"/>
        <v>DISTRIBUCION VOLUMEN X CRITERIO (Consumiciones)Total AperitivosCON COMPAÑEROS DE CLASE</v>
      </c>
      <c r="B35" s="20" t="s">
        <v>46</v>
      </c>
      <c r="C35" s="20" t="s">
        <v>45</v>
      </c>
      <c r="D35" s="20" t="s">
        <v>189</v>
      </c>
      <c r="E35" s="24">
        <v>0.79411524840100589</v>
      </c>
      <c r="F35" s="24">
        <v>0.44866879902337731</v>
      </c>
      <c r="G35" s="24">
        <v>0.89017438273246607</v>
      </c>
      <c r="H35" s="24">
        <v>1.8337800050894102</v>
      </c>
      <c r="I35" s="24">
        <v>1.2194598922274018</v>
      </c>
      <c r="J35" s="24">
        <v>1.6696984221930844</v>
      </c>
      <c r="K35" s="24">
        <v>0.61112418496000509</v>
      </c>
      <c r="L35" s="24">
        <v>2.535997255751798</v>
      </c>
      <c r="M35" s="24">
        <v>1.1562996765035163</v>
      </c>
      <c r="N35" s="24"/>
      <c r="O35" s="24"/>
    </row>
    <row r="36" spans="1:15" x14ac:dyDescent="0.35">
      <c r="A36" s="20" t="str">
        <f t="shared" si="0"/>
        <v>DISTRIBUCION VOLUMEN X CRITERIO (Consumiciones)Total AperitivosCON FAMILIA</v>
      </c>
      <c r="B36" s="20" t="s">
        <v>46</v>
      </c>
      <c r="C36" s="20" t="s">
        <v>45</v>
      </c>
      <c r="D36" s="20" t="s">
        <v>190</v>
      </c>
      <c r="E36" s="24">
        <v>33.657856781472056</v>
      </c>
      <c r="F36" s="24">
        <v>36.65472522877576</v>
      </c>
      <c r="G36" s="24">
        <v>37.922805655138667</v>
      </c>
      <c r="H36" s="24">
        <v>34.784795901406646</v>
      </c>
      <c r="I36" s="24">
        <v>35.391395307881801</v>
      </c>
      <c r="J36" s="24">
        <v>36.012717075072736</v>
      </c>
      <c r="K36" s="24">
        <v>36.205315358538947</v>
      </c>
      <c r="L36" s="24">
        <v>34.211549800170815</v>
      </c>
      <c r="M36" s="24">
        <v>35.413903854123497</v>
      </c>
      <c r="N36" s="24"/>
      <c r="O36" s="24"/>
    </row>
    <row r="37" spans="1:15" x14ac:dyDescent="0.35">
      <c r="A37" s="20" t="str">
        <f t="shared" si="0"/>
        <v>DISTRIBUCION VOLUMEN X CRITERIO (Consumiciones)Total AperitivosCON LA PAREJA</v>
      </c>
      <c r="B37" s="20" t="s">
        <v>46</v>
      </c>
      <c r="C37" s="20" t="s">
        <v>45</v>
      </c>
      <c r="D37" s="20" t="s">
        <v>191</v>
      </c>
      <c r="E37" s="24">
        <v>11.12799504632741</v>
      </c>
      <c r="F37" s="24">
        <v>10.660073342817594</v>
      </c>
      <c r="G37" s="24">
        <v>9.5103547227216154</v>
      </c>
      <c r="H37" s="24">
        <v>8.2133816189914448</v>
      </c>
      <c r="I37" s="24">
        <v>7.8289741234016761</v>
      </c>
      <c r="J37" s="24">
        <v>7.638541248720343</v>
      </c>
      <c r="K37" s="24">
        <v>8.5490439747996323</v>
      </c>
      <c r="L37" s="24">
        <v>7.4994928430193575</v>
      </c>
      <c r="M37" s="24">
        <v>8.0269652566013683</v>
      </c>
      <c r="N37" s="24"/>
      <c r="O37" s="24"/>
    </row>
    <row r="38" spans="1:15" x14ac:dyDescent="0.35">
      <c r="A38" s="20" t="str">
        <f t="shared" si="0"/>
        <v>DISTRIBUCION VOLUMEN X CRITERIO (Consumiciones)Total AperitivosESTABA SOLO/A</v>
      </c>
      <c r="B38" s="20" t="s">
        <v>46</v>
      </c>
      <c r="C38" s="20" t="s">
        <v>45</v>
      </c>
      <c r="D38" s="20" t="s">
        <v>192</v>
      </c>
      <c r="E38" s="24">
        <v>27.848263571628145</v>
      </c>
      <c r="F38" s="24">
        <v>24.520796485696707</v>
      </c>
      <c r="G38" s="24">
        <v>25.464479857025847</v>
      </c>
      <c r="H38" s="24">
        <v>30.252345026719407</v>
      </c>
      <c r="I38" s="24">
        <v>28.221921871585248</v>
      </c>
      <c r="J38" s="24">
        <v>25.009328986408597</v>
      </c>
      <c r="K38" s="24">
        <v>27.297063889697267</v>
      </c>
      <c r="L38" s="24">
        <v>29.104953492460318</v>
      </c>
      <c r="M38" s="24">
        <v>29.836898701684284</v>
      </c>
      <c r="N38" s="24"/>
      <c r="O38" s="24"/>
    </row>
    <row r="39" spans="1:15" x14ac:dyDescent="0.35">
      <c r="A39" s="20" t="str">
        <f t="shared" si="0"/>
        <v>DISTRIBUCION VOLUMEN X CRITERIO (Consumiciones)Total AperitivosOTROS</v>
      </c>
      <c r="B39" s="20" t="s">
        <v>46</v>
      </c>
      <c r="C39" s="20" t="s">
        <v>45</v>
      </c>
      <c r="D39" s="20" t="s">
        <v>193</v>
      </c>
      <c r="E39" s="24">
        <v>2.2874693227211971</v>
      </c>
      <c r="F39" s="24">
        <v>1.0247201582205476</v>
      </c>
      <c r="G39" s="24">
        <v>1.9729350393072564</v>
      </c>
      <c r="H39" s="24">
        <v>1.426048367049451</v>
      </c>
      <c r="I39" s="24">
        <v>1.4455277342222204</v>
      </c>
      <c r="J39" s="24">
        <v>1.3132422938950457</v>
      </c>
      <c r="K39" s="24">
        <v>1.7305581991647068</v>
      </c>
      <c r="L39" s="24">
        <v>2.255316203043253</v>
      </c>
      <c r="M39" s="24">
        <v>1.6744383655695825</v>
      </c>
      <c r="N39" s="24"/>
      <c r="O39" s="24"/>
    </row>
    <row r="40" spans="1:15" x14ac:dyDescent="0.35">
      <c r="A40" s="20" t="str">
        <f t="shared" si="0"/>
        <v>DISTRIBUCION VOLUMEN X CRITERIO (Consumiciones)Total AperitivosESTAR TRABAJANDO</v>
      </c>
      <c r="B40" s="20" t="s">
        <v>46</v>
      </c>
      <c r="C40" s="20" t="s">
        <v>45</v>
      </c>
      <c r="D40" s="20" t="s">
        <v>194</v>
      </c>
      <c r="E40" s="24">
        <v>7.2783556223428763</v>
      </c>
      <c r="F40" s="24">
        <v>6.3033429617809906</v>
      </c>
      <c r="G40" s="24">
        <v>6.4548817590927952</v>
      </c>
      <c r="H40" s="24">
        <v>8.2340849284320061</v>
      </c>
      <c r="I40" s="24">
        <v>7.354125424445666</v>
      </c>
      <c r="J40" s="24">
        <v>6.1359208136845513</v>
      </c>
      <c r="K40" s="24">
        <v>6.6788148590934471</v>
      </c>
      <c r="L40" s="24">
        <v>8.2004172377368363</v>
      </c>
      <c r="M40" s="24">
        <v>7.0742124437901666</v>
      </c>
      <c r="N40" s="24"/>
      <c r="O40" s="24"/>
    </row>
    <row r="41" spans="1:15" x14ac:dyDescent="0.35">
      <c r="A41" s="20" t="str">
        <f t="shared" si="0"/>
        <v>DISTRIBUCION VOLUMEN X CRITERIO (Consumiciones)Total AperitivosCOMIDA DE NEGOCIOS</v>
      </c>
      <c r="B41" s="20" t="s">
        <v>46</v>
      </c>
      <c r="C41" s="20" t="s">
        <v>45</v>
      </c>
      <c r="D41" s="20" t="s">
        <v>195</v>
      </c>
      <c r="E41" s="24">
        <v>0.2088538591072818</v>
      </c>
      <c r="F41" s="24">
        <v>0.11910980515610582</v>
      </c>
      <c r="G41" s="24">
        <v>3.2856212035786092E-2</v>
      </c>
      <c r="H41" s="24">
        <v>0.1024797637101507</v>
      </c>
      <c r="I41" s="24">
        <v>6.9841488418936809E-2</v>
      </c>
      <c r="J41" s="24">
        <v>0.50867089248718078</v>
      </c>
      <c r="K41" s="24">
        <v>0.50114856733862401</v>
      </c>
      <c r="L41" s="24">
        <v>0.60611505307257796</v>
      </c>
      <c r="M41" s="24">
        <v>0.10246240822410946</v>
      </c>
      <c r="N41" s="24"/>
      <c r="O41" s="24"/>
    </row>
    <row r="42" spans="1:15" x14ac:dyDescent="0.35">
      <c r="A42" s="20" t="str">
        <f t="shared" si="0"/>
        <v>DISTRIBUCION VOLUMEN X CRITERIO (Consumiciones)Total AperitivosPOR PLACER/RELAX</v>
      </c>
      <c r="B42" s="20" t="s">
        <v>46</v>
      </c>
      <c r="C42" s="20" t="s">
        <v>45</v>
      </c>
      <c r="D42" s="20" t="s">
        <v>196</v>
      </c>
      <c r="E42" s="24">
        <v>18.361633201688477</v>
      </c>
      <c r="F42" s="24">
        <v>22.584607380421406</v>
      </c>
      <c r="G42" s="24">
        <v>17.105025903428615</v>
      </c>
      <c r="H42" s="24">
        <v>17.834588279941102</v>
      </c>
      <c r="I42" s="24">
        <v>16.390685923999033</v>
      </c>
      <c r="J42" s="24">
        <v>20.797658048082905</v>
      </c>
      <c r="K42" s="24">
        <v>16.63259688062859</v>
      </c>
      <c r="L42" s="24">
        <v>13.804883019419755</v>
      </c>
      <c r="M42" s="24">
        <v>16.791207142901325</v>
      </c>
      <c r="N42" s="24"/>
      <c r="O42" s="24"/>
    </row>
    <row r="43" spans="1:15" x14ac:dyDescent="0.35">
      <c r="A43" s="20" t="str">
        <f t="shared" si="0"/>
        <v>DISTRIBUCION VOLUMEN X CRITERIO (Consumiciones)Total AperitivosTENER HAMBRE/SIN PLANIFICAR</v>
      </c>
      <c r="B43" s="20" t="s">
        <v>46</v>
      </c>
      <c r="C43" s="20" t="s">
        <v>45</v>
      </c>
      <c r="D43" s="20" t="s">
        <v>197</v>
      </c>
      <c r="E43" s="24">
        <v>40.941613115150233</v>
      </c>
      <c r="F43" s="24">
        <v>39.014251624500154</v>
      </c>
      <c r="G43" s="24">
        <v>42.306249534589327</v>
      </c>
      <c r="H43" s="24">
        <v>39.5923176380429</v>
      </c>
      <c r="I43" s="24">
        <v>44.725133195134326</v>
      </c>
      <c r="J43" s="24">
        <v>39.263624083441947</v>
      </c>
      <c r="K43" s="24">
        <v>43.338671239018097</v>
      </c>
      <c r="L43" s="24">
        <v>45.025925678166892</v>
      </c>
      <c r="M43" s="24">
        <v>43.140954469261644</v>
      </c>
      <c r="N43" s="24"/>
      <c r="O43" s="24"/>
    </row>
    <row r="44" spans="1:15" x14ac:dyDescent="0.35">
      <c r="A44" s="20" t="str">
        <f t="shared" si="0"/>
        <v>DISTRIBUCION VOLUMEN X CRITERIO (Consumiciones)Total AperitivosESTAR DE COMPRAS</v>
      </c>
      <c r="B44" s="20" t="s">
        <v>46</v>
      </c>
      <c r="C44" s="20" t="s">
        <v>45</v>
      </c>
      <c r="D44" s="20" t="s">
        <v>198</v>
      </c>
      <c r="E44" s="24">
        <v>4.0488661677754543</v>
      </c>
      <c r="F44" s="24">
        <v>3.9964668323208241</v>
      </c>
      <c r="G44" s="24">
        <v>4.8141023424784315</v>
      </c>
      <c r="H44" s="24">
        <v>3.4679352438724824</v>
      </c>
      <c r="I44" s="24">
        <v>3.6394561720287744</v>
      </c>
      <c r="J44" s="24">
        <v>3.2860521325378187</v>
      </c>
      <c r="K44" s="24">
        <v>2.9429373687480829</v>
      </c>
      <c r="L44" s="24">
        <v>3.8055185213418192</v>
      </c>
      <c r="M44" s="24">
        <v>3.2786631492351752</v>
      </c>
      <c r="N44" s="24"/>
      <c r="O44" s="24"/>
    </row>
    <row r="45" spans="1:15" x14ac:dyDescent="0.35">
      <c r="A45" s="20" t="str">
        <f t="shared" si="0"/>
        <v>DISTRIBUCION VOLUMEN X CRITERIO (Consumiciones)Total AperitivosNO COCINAR EN CASA</v>
      </c>
      <c r="B45" s="20" t="s">
        <v>46</v>
      </c>
      <c r="C45" s="20" t="s">
        <v>45</v>
      </c>
      <c r="D45" s="20" t="s">
        <v>199</v>
      </c>
      <c r="E45" s="24">
        <v>2.727556314044719</v>
      </c>
      <c r="F45" s="24">
        <v>1.9075476776376499</v>
      </c>
      <c r="G45" s="24">
        <v>1.3136515589927984</v>
      </c>
      <c r="H45" s="24">
        <v>2.3209160056071769</v>
      </c>
      <c r="I45" s="24">
        <v>2.1073701661287942</v>
      </c>
      <c r="J45" s="24">
        <v>3.3616319189982526</v>
      </c>
      <c r="K45" s="24">
        <v>2.0612941537348295</v>
      </c>
      <c r="L45" s="24">
        <v>2.3288648551102287</v>
      </c>
      <c r="M45" s="24">
        <v>2.4408814815272994</v>
      </c>
      <c r="N45" s="24"/>
      <c r="O45" s="24"/>
    </row>
    <row r="46" spans="1:15" x14ac:dyDescent="0.35">
      <c r="A46" s="20" t="str">
        <f t="shared" si="0"/>
        <v>DISTRIBUCION VOLUMEN X CRITERIO (Consumiciones)Total AperitivosCELEBRACION/FIESTA/SALIR TOMAR</v>
      </c>
      <c r="B46" s="20" t="s">
        <v>46</v>
      </c>
      <c r="C46" s="20" t="s">
        <v>45</v>
      </c>
      <c r="D46" s="20" t="s">
        <v>200</v>
      </c>
      <c r="E46" s="24">
        <v>13.656769389928037</v>
      </c>
      <c r="F46" s="24">
        <v>18.532074265610579</v>
      </c>
      <c r="G46" s="24">
        <v>18.42810202865866</v>
      </c>
      <c r="H46" s="24">
        <v>18.178829523875365</v>
      </c>
      <c r="I46" s="24">
        <v>16.049212711197303</v>
      </c>
      <c r="J46" s="24">
        <v>17.416020730326366</v>
      </c>
      <c r="K46" s="24">
        <v>15.578727554447426</v>
      </c>
      <c r="L46" s="24">
        <v>16.278930116568322</v>
      </c>
      <c r="M46" s="24">
        <v>18.233542193714396</v>
      </c>
      <c r="N46" s="24"/>
      <c r="O46" s="24"/>
    </row>
    <row r="47" spans="1:15" x14ac:dyDescent="0.35">
      <c r="A47" s="20" t="str">
        <f t="shared" si="0"/>
        <v>DISTRIBUCION VOLUMEN X CRITERIO (Consumiciones)Total AperitivosVIENDO DEPORTES</v>
      </c>
      <c r="B47" s="20" t="s">
        <v>46</v>
      </c>
      <c r="C47" s="20" t="s">
        <v>45</v>
      </c>
      <c r="D47" s="20" t="s">
        <v>201</v>
      </c>
      <c r="E47" s="24">
        <v>3.64846670240963</v>
      </c>
      <c r="F47" s="24">
        <v>1.6857325149953857</v>
      </c>
      <c r="G47" s="24">
        <v>2.3357106954033386</v>
      </c>
      <c r="H47" s="24">
        <v>2.8510339887297507</v>
      </c>
      <c r="I47" s="24">
        <v>2.7602565381076358</v>
      </c>
      <c r="J47" s="24">
        <v>2.5269969039196458</v>
      </c>
      <c r="K47" s="24">
        <v>3.9905380640391375</v>
      </c>
      <c r="L47" s="24">
        <v>3.0550669805024588</v>
      </c>
      <c r="M47" s="24">
        <v>2.1425448905493258</v>
      </c>
      <c r="N47" s="24"/>
      <c r="O47" s="24"/>
    </row>
    <row r="48" spans="1:15" x14ac:dyDescent="0.35">
      <c r="A48" s="20" t="str">
        <f t="shared" si="0"/>
        <v>DISTRIBUCION VOLUMEN X CRITERIO (Consumiciones)Total AperitivosOTROS MOTIVOS</v>
      </c>
      <c r="B48" s="20" t="s">
        <v>46</v>
      </c>
      <c r="C48" s="20" t="s">
        <v>45</v>
      </c>
      <c r="D48" s="20" t="s">
        <v>202</v>
      </c>
      <c r="E48" s="24">
        <v>9.1278968790352408</v>
      </c>
      <c r="F48" s="24">
        <v>5.8568559433635805</v>
      </c>
      <c r="G48" s="24">
        <v>7.2094175185898317</v>
      </c>
      <c r="H48" s="24">
        <v>7.4178008746136959</v>
      </c>
      <c r="I48" s="24">
        <v>6.9039191514552272</v>
      </c>
      <c r="J48" s="24">
        <v>6.703435568309855</v>
      </c>
      <c r="K48" s="24">
        <v>8.2753085157423651</v>
      </c>
      <c r="L48" s="24">
        <v>6.8942484353584872</v>
      </c>
      <c r="M48" s="24">
        <v>6.7955608921822712</v>
      </c>
      <c r="N48" s="24"/>
      <c r="O48" s="24"/>
    </row>
    <row r="49" spans="1:15" x14ac:dyDescent="0.35">
      <c r="A49" s="20" t="str">
        <f t="shared" si="0"/>
        <v>DISTRIBUCION VOLUMEN X CRITERIO (kg ó litros)Total AperitivosT.ESPAÑA</v>
      </c>
      <c r="B49" s="20" t="s">
        <v>50</v>
      </c>
      <c r="C49" s="20" t="s">
        <v>45</v>
      </c>
      <c r="D49" s="20" t="s">
        <v>82</v>
      </c>
      <c r="E49" s="24">
        <v>100</v>
      </c>
      <c r="F49" s="24">
        <v>100</v>
      </c>
      <c r="G49" s="24">
        <v>100</v>
      </c>
      <c r="H49" s="24">
        <v>100</v>
      </c>
      <c r="I49" s="24">
        <v>100</v>
      </c>
      <c r="J49" s="24">
        <v>100</v>
      </c>
      <c r="K49" s="24">
        <v>100</v>
      </c>
      <c r="L49" s="24">
        <v>100</v>
      </c>
      <c r="M49" s="24">
        <v>100</v>
      </c>
      <c r="N49" s="24"/>
      <c r="O49" s="24"/>
    </row>
    <row r="50" spans="1:15" x14ac:dyDescent="0.35">
      <c r="A50" s="20" t="str">
        <f t="shared" si="0"/>
        <v>DISTRIBUCION VOLUMEN X CRITERIO (kg ó litros)Total AperitivosHiper+Super+Discount+G.A</v>
      </c>
      <c r="B50" s="20" t="s">
        <v>50</v>
      </c>
      <c r="C50" s="20" t="s">
        <v>45</v>
      </c>
      <c r="D50" s="20" t="s">
        <v>113</v>
      </c>
      <c r="E50" s="24">
        <v>52.310655186342473</v>
      </c>
      <c r="F50" s="24">
        <v>47.291628271702166</v>
      </c>
      <c r="G50" s="24">
        <v>52.273573086970913</v>
      </c>
      <c r="H50" s="24">
        <v>46.685267419470186</v>
      </c>
      <c r="I50" s="24">
        <v>47.50142379649342</v>
      </c>
      <c r="J50" s="24">
        <v>46.176800906598899</v>
      </c>
      <c r="K50" s="24">
        <v>50.269042572697764</v>
      </c>
      <c r="L50" s="24">
        <v>51.184645544329399</v>
      </c>
      <c r="M50" s="24">
        <v>49.316309230285057</v>
      </c>
      <c r="N50" s="24"/>
      <c r="O50" s="24"/>
    </row>
    <row r="51" spans="1:15" x14ac:dyDescent="0.35">
      <c r="A51" s="20" t="str">
        <f t="shared" si="0"/>
        <v>DISTRIBUCION VOLUMEN X CRITERIO (kg ó litros)Total AperitivosRestaurantes</v>
      </c>
      <c r="B51" s="20" t="s">
        <v>50</v>
      </c>
      <c r="C51" s="20" t="s">
        <v>45</v>
      </c>
      <c r="D51" s="20" t="s">
        <v>114</v>
      </c>
      <c r="E51" s="24">
        <v>0.83104575916230039</v>
      </c>
      <c r="F51" s="24">
        <v>2.378758598225942</v>
      </c>
      <c r="G51" s="24">
        <v>1.3432894640403683</v>
      </c>
      <c r="H51" s="24">
        <v>1.2200514101245437</v>
      </c>
      <c r="I51" s="24">
        <v>1.3739507202560779</v>
      </c>
      <c r="J51" s="24">
        <v>2.1462399788678539</v>
      </c>
      <c r="K51" s="24">
        <v>2.529728336804359</v>
      </c>
      <c r="L51" s="24">
        <v>2.1775044853962733</v>
      </c>
      <c r="M51" s="24">
        <v>0.90430518406673255</v>
      </c>
      <c r="N51" s="24"/>
      <c r="O51" s="24"/>
    </row>
    <row r="52" spans="1:15" x14ac:dyDescent="0.35">
      <c r="A52" s="20" t="str">
        <f t="shared" si="0"/>
        <v>DISTRIBUCION VOLUMEN X CRITERIO (kg ó litros)Total AperitivosRestaurantes Fast Food</v>
      </c>
      <c r="B52" s="20" t="s">
        <v>50</v>
      </c>
      <c r="C52" s="20" t="s">
        <v>45</v>
      </c>
      <c r="D52" s="20" t="s">
        <v>115</v>
      </c>
      <c r="E52" s="24">
        <v>2.278903189670165</v>
      </c>
      <c r="F52" s="24">
        <v>1.2923386015464418</v>
      </c>
      <c r="G52" s="24">
        <v>2.25836343459508</v>
      </c>
      <c r="H52" s="24">
        <v>2.2717391233610145</v>
      </c>
      <c r="I52" s="24">
        <v>2.2257401327989621</v>
      </c>
      <c r="J52" s="24">
        <v>1.4603190059626114</v>
      </c>
      <c r="K52" s="24">
        <v>1.6502257151819046</v>
      </c>
      <c r="L52" s="24">
        <v>1.9190928759489245</v>
      </c>
      <c r="M52" s="24">
        <v>1.5248116296461194</v>
      </c>
      <c r="N52" s="24"/>
      <c r="O52" s="24"/>
    </row>
    <row r="53" spans="1:15" x14ac:dyDescent="0.35">
      <c r="A53" s="20" t="str">
        <f t="shared" si="0"/>
        <v>DISTRIBUCION VOLUMEN X CRITERIO (kg ó litros)Total AperitivosBares/Cafeterias/Cervecerias</v>
      </c>
      <c r="B53" s="20" t="s">
        <v>50</v>
      </c>
      <c r="C53" s="20" t="s">
        <v>45</v>
      </c>
      <c r="D53" s="20" t="s">
        <v>116</v>
      </c>
      <c r="E53" s="24">
        <v>6.1511953684520737</v>
      </c>
      <c r="F53" s="24">
        <v>8.6374187083528788</v>
      </c>
      <c r="G53" s="24">
        <v>5.8746922010469289</v>
      </c>
      <c r="H53" s="24">
        <v>7.9935840999239813</v>
      </c>
      <c r="I53" s="24">
        <v>6.6310564135238064</v>
      </c>
      <c r="J53" s="24">
        <v>8.3863135414492724</v>
      </c>
      <c r="K53" s="24">
        <v>6.7181354913067715</v>
      </c>
      <c r="L53" s="24">
        <v>7.3071632079328204</v>
      </c>
      <c r="M53" s="24">
        <v>8.1068402889739808</v>
      </c>
      <c r="N53" s="24"/>
      <c r="O53" s="24"/>
    </row>
    <row r="54" spans="1:15" x14ac:dyDescent="0.35">
      <c r="A54" s="20" t="str">
        <f t="shared" si="0"/>
        <v>DISTRIBUCION VOLUMEN X CRITERIO (kg ó litros)Total AperitivosPanaderias/Pastelerias</v>
      </c>
      <c r="B54" s="20" t="s">
        <v>50</v>
      </c>
      <c r="C54" s="20" t="s">
        <v>45</v>
      </c>
      <c r="D54" s="20" t="s">
        <v>117</v>
      </c>
      <c r="E54" s="24">
        <v>1.999207192690015</v>
      </c>
      <c r="F54" s="24">
        <v>1.191854376367764</v>
      </c>
      <c r="G54" s="24">
        <v>2.8209179327800848</v>
      </c>
      <c r="H54" s="24">
        <v>2.6845587435532945</v>
      </c>
      <c r="I54" s="24">
        <v>1.5360401241118904</v>
      </c>
      <c r="J54" s="24">
        <v>0.92694872543262408</v>
      </c>
      <c r="K54" s="24">
        <v>1.4742415866818506</v>
      </c>
      <c r="L54" s="24">
        <v>0.93709332147432622</v>
      </c>
      <c r="M54" s="24">
        <v>2.0200016430371299</v>
      </c>
      <c r="N54" s="24"/>
      <c r="O54" s="24"/>
    </row>
    <row r="55" spans="1:15" x14ac:dyDescent="0.35">
      <c r="A55" s="20" t="str">
        <f t="shared" si="0"/>
        <v>DISTRIBUCION VOLUMEN X CRITERIO (kg ó litros)Total AperitivosTda.Alimentacion/Delicatesen</v>
      </c>
      <c r="B55" s="20" t="s">
        <v>50</v>
      </c>
      <c r="C55" s="20" t="s">
        <v>45</v>
      </c>
      <c r="D55" s="20" t="s">
        <v>118</v>
      </c>
      <c r="E55" s="24">
        <v>7.9937487095160531</v>
      </c>
      <c r="F55" s="24">
        <v>8.0384026643723399</v>
      </c>
      <c r="G55" s="24">
        <v>6.6177198209968546</v>
      </c>
      <c r="H55" s="24">
        <v>8.8875661349023272</v>
      </c>
      <c r="I55" s="24">
        <v>9.9229460334310904</v>
      </c>
      <c r="J55" s="24">
        <v>6.4501036769692943</v>
      </c>
      <c r="K55" s="24">
        <v>7.0358911317916588</v>
      </c>
      <c r="L55" s="24">
        <v>5.7636632225053503</v>
      </c>
      <c r="M55" s="24">
        <v>7.7600485990631602</v>
      </c>
      <c r="N55" s="24"/>
      <c r="O55" s="24"/>
    </row>
    <row r="56" spans="1:15" x14ac:dyDescent="0.35">
      <c r="A56" s="20" t="str">
        <f t="shared" si="0"/>
        <v>DISTRIBUCION VOLUMEN X CRITERIO (kg ó litros)Total AperitivosCanal Conveniencia/24h</v>
      </c>
      <c r="B56" s="20" t="s">
        <v>50</v>
      </c>
      <c r="C56" s="20" t="s">
        <v>45</v>
      </c>
      <c r="D56" s="20" t="s">
        <v>120</v>
      </c>
      <c r="E56" s="24">
        <v>18.271690066761419</v>
      </c>
      <c r="F56" s="24">
        <v>16.245169790370788</v>
      </c>
      <c r="G56" s="24">
        <v>17.154129843704688</v>
      </c>
      <c r="H56" s="24">
        <v>19.862492749956314</v>
      </c>
      <c r="I56" s="24">
        <v>18.563277315656357</v>
      </c>
      <c r="J56" s="24">
        <v>18.397686902494293</v>
      </c>
      <c r="K56" s="24">
        <v>18.695424259723485</v>
      </c>
      <c r="L56" s="24">
        <v>18.243847278853369</v>
      </c>
      <c r="M56" s="24">
        <v>16.983235317197298</v>
      </c>
      <c r="N56" s="24"/>
      <c r="O56" s="24"/>
    </row>
    <row r="57" spans="1:15" x14ac:dyDescent="0.35">
      <c r="A57" s="20" t="str">
        <f t="shared" si="0"/>
        <v>DISTRIBUCION VOLUMEN X CRITERIO (kg ó litros)Total AperitivosHoteles</v>
      </c>
      <c r="B57" s="20" t="s">
        <v>50</v>
      </c>
      <c r="C57" s="20" t="s">
        <v>45</v>
      </c>
      <c r="D57" s="20" t="s">
        <v>121</v>
      </c>
      <c r="E57" s="24">
        <v>7.1114966858025833E-2</v>
      </c>
      <c r="F57" s="24">
        <v>0.12518796300945356</v>
      </c>
      <c r="G57" s="24">
        <v>5.9099841557442318E-3</v>
      </c>
      <c r="H57" s="24">
        <v>1.384037181697971E-3</v>
      </c>
      <c r="I57" s="24">
        <v>2.1601710475362818E-2</v>
      </c>
      <c r="J57" s="24">
        <v>0.18859468267942564</v>
      </c>
      <c r="K57" s="24">
        <v>0.213447558906246</v>
      </c>
      <c r="L57" s="24">
        <v>6.6338230968456882E-2</v>
      </c>
      <c r="M57" s="24">
        <v>4.7042168783394685E-2</v>
      </c>
      <c r="N57" s="24"/>
      <c r="O57" s="24"/>
    </row>
    <row r="58" spans="1:15" x14ac:dyDescent="0.35">
      <c r="A58" s="20" t="str">
        <f t="shared" si="0"/>
        <v>DISTRIBUCION VOLUMEN X CRITERIO (kg ó litros)Total AperitivosEstaciones de servicio</v>
      </c>
      <c r="B58" s="20" t="s">
        <v>50</v>
      </c>
      <c r="C58" s="20" t="s">
        <v>45</v>
      </c>
      <c r="D58" s="20" t="s">
        <v>122</v>
      </c>
      <c r="E58" s="24">
        <v>3.4783035528523425</v>
      </c>
      <c r="F58" s="24">
        <v>3.9371509001028988</v>
      </c>
      <c r="G58" s="24">
        <v>2.5992444364228078</v>
      </c>
      <c r="H58" s="24">
        <v>2.5488570199683589</v>
      </c>
      <c r="I58" s="24">
        <v>2.6815810476792059</v>
      </c>
      <c r="J58" s="24">
        <v>3.6186412303462014</v>
      </c>
      <c r="K58" s="24">
        <v>2.5830618721053451</v>
      </c>
      <c r="L58" s="24">
        <v>2.1376029670637928</v>
      </c>
      <c r="M58" s="24">
        <v>2.7976011682058837</v>
      </c>
      <c r="N58" s="24"/>
      <c r="O58" s="24"/>
    </row>
    <row r="59" spans="1:15" x14ac:dyDescent="0.35">
      <c r="A59" s="20" t="str">
        <f t="shared" si="0"/>
        <v>DISTRIBUCION VOLUMEN X CRITERIO (kg ó litros)Total AperitivosMaquinas dispensadoras</v>
      </c>
      <c r="B59" s="20" t="s">
        <v>50</v>
      </c>
      <c r="C59" s="20" t="s">
        <v>45</v>
      </c>
      <c r="D59" s="20" t="s">
        <v>123</v>
      </c>
      <c r="E59" s="24">
        <v>2.8982211917080414</v>
      </c>
      <c r="F59" s="24">
        <v>2.680254487542129</v>
      </c>
      <c r="G59" s="24">
        <v>1.9104253367281439</v>
      </c>
      <c r="H59" s="24">
        <v>2.8489895470633684</v>
      </c>
      <c r="I59" s="24">
        <v>2.6378142974559453</v>
      </c>
      <c r="J59" s="24">
        <v>2.9354545179058671</v>
      </c>
      <c r="K59" s="24">
        <v>2.3366261472175616</v>
      </c>
      <c r="L59" s="24">
        <v>4.0761416984418188</v>
      </c>
      <c r="M59" s="24">
        <v>3.5744936934477751</v>
      </c>
      <c r="N59" s="24"/>
      <c r="O59" s="24"/>
    </row>
    <row r="60" spans="1:15" x14ac:dyDescent="0.35">
      <c r="A60" s="20" t="str">
        <f t="shared" si="0"/>
        <v>DISTRIBUCION VOLUMEN X CRITERIO (kg ó litros)Total AperitivosServicio en la empresa</v>
      </c>
      <c r="B60" s="20" t="s">
        <v>50</v>
      </c>
      <c r="C60" s="20" t="s">
        <v>45</v>
      </c>
      <c r="D60" s="20" t="s">
        <v>124</v>
      </c>
      <c r="E60" s="24">
        <v>0.42085482288969051</v>
      </c>
      <c r="F60" s="24">
        <v>0.49781899320776823</v>
      </c>
      <c r="G60" s="24">
        <v>0.68166170119046232</v>
      </c>
      <c r="H60" s="24">
        <v>0.96892807283081739</v>
      </c>
      <c r="I60" s="24">
        <v>0.40362002920626416</v>
      </c>
      <c r="J60" s="24">
        <v>0.94236153459663108</v>
      </c>
      <c r="K60" s="24">
        <v>1.2715998399484971</v>
      </c>
      <c r="L60" s="24">
        <v>0.65712725729666444</v>
      </c>
      <c r="M60" s="24">
        <v>0.60148776820101391</v>
      </c>
      <c r="N60" s="24"/>
      <c r="O60" s="24"/>
    </row>
    <row r="61" spans="1:15" x14ac:dyDescent="0.35">
      <c r="A61" s="20" t="str">
        <f t="shared" si="0"/>
        <v>DISTRIBUCION VOLUMEN X CRITERIO (kg ó litros)Total AperitivosResto de canales</v>
      </c>
      <c r="B61" s="20" t="s">
        <v>50</v>
      </c>
      <c r="C61" s="20" t="s">
        <v>45</v>
      </c>
      <c r="D61" s="20" t="s">
        <v>125</v>
      </c>
      <c r="E61" s="24">
        <v>3.2950590510170255</v>
      </c>
      <c r="F61" s="24">
        <v>7.6840181844813777</v>
      </c>
      <c r="G61" s="24">
        <v>6.4600741880397798</v>
      </c>
      <c r="H61" s="24">
        <v>4.0265890137674587</v>
      </c>
      <c r="I61" s="24">
        <v>6.5009437140643476</v>
      </c>
      <c r="J61" s="24">
        <v>8.3705332373509176</v>
      </c>
      <c r="K61" s="24">
        <v>5.2225797243290515</v>
      </c>
      <c r="L61" s="24">
        <v>5.529786210460812</v>
      </c>
      <c r="M61" s="24">
        <v>6.3638218560240354</v>
      </c>
      <c r="N61" s="24"/>
      <c r="O61" s="24"/>
    </row>
    <row r="62" spans="1:15" x14ac:dyDescent="0.35">
      <c r="A62" s="20" t="str">
        <f t="shared" si="0"/>
        <v>DISTRIBUCION VOLUMEN X CRITERIO (kg ó litros)Total AperitivosEN LA CALLE</v>
      </c>
      <c r="B62" s="20" t="s">
        <v>50</v>
      </c>
      <c r="C62" s="20" t="s">
        <v>45</v>
      </c>
      <c r="D62" s="20" t="s">
        <v>170</v>
      </c>
      <c r="E62" s="24">
        <v>35.436555980428039</v>
      </c>
      <c r="F62" s="24">
        <v>40.734482929385187</v>
      </c>
      <c r="G62" s="24">
        <v>34.892258438809641</v>
      </c>
      <c r="H62" s="24">
        <v>36.252711034977011</v>
      </c>
      <c r="I62" s="24">
        <v>41.07847199072561</v>
      </c>
      <c r="J62" s="24">
        <v>40.286175593864151</v>
      </c>
      <c r="K62" s="24">
        <v>34.81745073453704</v>
      </c>
      <c r="L62" s="24">
        <v>32.935342675626799</v>
      </c>
      <c r="M62" s="24">
        <v>37.234028447706436</v>
      </c>
      <c r="N62" s="24"/>
      <c r="O62" s="24"/>
    </row>
    <row r="63" spans="1:15" x14ac:dyDescent="0.35">
      <c r="A63" s="20" t="str">
        <f t="shared" si="0"/>
        <v>DISTRIBUCION VOLUMEN X CRITERIO (kg ó litros)Total AperitivosEN CASA DE OTROS</v>
      </c>
      <c r="B63" s="20" t="s">
        <v>50</v>
      </c>
      <c r="C63" s="20" t="s">
        <v>45</v>
      </c>
      <c r="D63" s="20" t="s">
        <v>171</v>
      </c>
      <c r="E63" s="24">
        <v>25.546448345863737</v>
      </c>
      <c r="F63" s="24">
        <v>19.235394889201725</v>
      </c>
      <c r="G63" s="24">
        <v>28.881277946124364</v>
      </c>
      <c r="H63" s="24">
        <v>19.039887111707429</v>
      </c>
      <c r="I63" s="24">
        <v>17.22562365905101</v>
      </c>
      <c r="J63" s="24">
        <v>18.305118766041815</v>
      </c>
      <c r="K63" s="24">
        <v>23.288140469912257</v>
      </c>
      <c r="L63" s="24">
        <v>21.510013637098947</v>
      </c>
      <c r="M63" s="24">
        <v>18.810723365651398</v>
      </c>
      <c r="N63" s="24"/>
      <c r="O63" s="24"/>
    </row>
    <row r="64" spans="1:15" x14ac:dyDescent="0.35">
      <c r="A64" s="20" t="str">
        <f t="shared" si="0"/>
        <v>DISTRIBUCION VOLUMEN X CRITERIO (kg ó litros)Total AperitivosEN EL ESTABLECIMIENTO</v>
      </c>
      <c r="B64" s="20" t="s">
        <v>50</v>
      </c>
      <c r="C64" s="20" t="s">
        <v>45</v>
      </c>
      <c r="D64" s="20" t="s">
        <v>172</v>
      </c>
      <c r="E64" s="24">
        <v>9.9109608921322021</v>
      </c>
      <c r="F64" s="24">
        <v>14.899530181906234</v>
      </c>
      <c r="G64" s="24">
        <v>13.301590734756315</v>
      </c>
      <c r="H64" s="24">
        <v>15.263132446795119</v>
      </c>
      <c r="I64" s="24">
        <v>11.350546169639349</v>
      </c>
      <c r="J64" s="24">
        <v>16.228123884448667</v>
      </c>
      <c r="K64" s="24">
        <v>14.35725814155478</v>
      </c>
      <c r="L64" s="24">
        <v>14.089205272432476</v>
      </c>
      <c r="M64" s="24">
        <v>14.667863916500423</v>
      </c>
      <c r="N64" s="24"/>
      <c r="O64" s="24"/>
    </row>
    <row r="65" spans="1:15" x14ac:dyDescent="0.35">
      <c r="A65" s="20" t="str">
        <f t="shared" si="0"/>
        <v>DISTRIBUCION VOLUMEN X CRITERIO (kg ó litros)Total AperitivosEN EL TRABAJO</v>
      </c>
      <c r="B65" s="20" t="s">
        <v>50</v>
      </c>
      <c r="C65" s="20" t="s">
        <v>45</v>
      </c>
      <c r="D65" s="20" t="s">
        <v>173</v>
      </c>
      <c r="E65" s="24">
        <v>8.4201100591580555</v>
      </c>
      <c r="F65" s="24">
        <v>8.5373901725952379</v>
      </c>
      <c r="G65" s="24">
        <v>7.6722193458107029</v>
      </c>
      <c r="H65" s="24">
        <v>10.157700426505141</v>
      </c>
      <c r="I65" s="24">
        <v>10.115460003119068</v>
      </c>
      <c r="J65" s="24">
        <v>8.283585350764195</v>
      </c>
      <c r="K65" s="24">
        <v>9.970956269952179</v>
      </c>
      <c r="L65" s="24">
        <v>10.442120005013228</v>
      </c>
      <c r="M65" s="24">
        <v>8.3400410899536173</v>
      </c>
      <c r="N65" s="24"/>
      <c r="O65" s="24"/>
    </row>
    <row r="66" spans="1:15" x14ac:dyDescent="0.35">
      <c r="A66" s="20" t="str">
        <f t="shared" si="0"/>
        <v>DISTRIBUCION VOLUMEN X CRITERIO (kg ó litros)Total AperitivosEN COLEGIO/INSTITUTO/UNIV.</v>
      </c>
      <c r="B66" s="20" t="s">
        <v>50</v>
      </c>
      <c r="C66" s="20" t="s">
        <v>45</v>
      </c>
      <c r="D66" s="20" t="s">
        <v>174</v>
      </c>
      <c r="E66" s="24">
        <v>0.9434128845616877</v>
      </c>
      <c r="F66" s="24">
        <v>0.45819606422756132</v>
      </c>
      <c r="G66" s="24">
        <v>1.4406123599932767</v>
      </c>
      <c r="H66" s="24">
        <v>1.3895019888738784</v>
      </c>
      <c r="I66" s="24">
        <v>1.9505710131564091</v>
      </c>
      <c r="J66" s="24">
        <v>0.86208120506961838</v>
      </c>
      <c r="K66" s="24">
        <v>1.6710665711775172</v>
      </c>
      <c r="L66" s="24">
        <v>1.606790669885241</v>
      </c>
      <c r="M66" s="24">
        <v>1.5068323466410956</v>
      </c>
      <c r="N66" s="24"/>
      <c r="O66" s="24"/>
    </row>
    <row r="67" spans="1:15" x14ac:dyDescent="0.35">
      <c r="A67" s="20" t="str">
        <f t="shared" si="0"/>
        <v>DISTRIBUCION VOLUMEN X CRITERIO (kg ó litros)Total AperitivosEN MI CASA</v>
      </c>
      <c r="B67" s="20" t="s">
        <v>50</v>
      </c>
      <c r="C67" s="20" t="s">
        <v>45</v>
      </c>
      <c r="D67" s="20" t="s">
        <v>175</v>
      </c>
      <c r="E67" s="24">
        <v>9.529193782111145</v>
      </c>
      <c r="F67" s="24">
        <v>5.8576333037774386</v>
      </c>
      <c r="G67" s="24">
        <v>5.6648253745679149</v>
      </c>
      <c r="H67" s="24">
        <v>7.2921505469680392</v>
      </c>
      <c r="I67" s="24">
        <v>6.2238639689008819</v>
      </c>
      <c r="J67" s="24">
        <v>4.1060020767746108</v>
      </c>
      <c r="K67" s="24">
        <v>5.1785074388389676</v>
      </c>
      <c r="L67" s="24">
        <v>7.428591078298119</v>
      </c>
      <c r="M67" s="24">
        <v>8.0721871499031153</v>
      </c>
      <c r="N67" s="24"/>
      <c r="O67" s="24"/>
    </row>
    <row r="68" spans="1:15" x14ac:dyDescent="0.35">
      <c r="A68" s="20" t="str">
        <f t="shared" ref="A68:A131" si="1">B68&amp;C68&amp;D68</f>
        <v>DISTRIBUCION VOLUMEN X CRITERIO (kg ó litros)Total AperitivosEN M.TRANSP.(AVION,TREN,AUTOC,E</v>
      </c>
      <c r="B68" s="20" t="s">
        <v>50</v>
      </c>
      <c r="C68" s="20" t="s">
        <v>45</v>
      </c>
      <c r="D68" s="20" t="s">
        <v>176</v>
      </c>
      <c r="E68" s="24">
        <v>2.5782351593835444</v>
      </c>
      <c r="F68" s="24">
        <v>2.6475600827373755</v>
      </c>
      <c r="G68" s="24">
        <v>1.2797344132743682</v>
      </c>
      <c r="H68" s="24">
        <v>1.8819927173672411</v>
      </c>
      <c r="I68" s="24">
        <v>0.62167699348394589</v>
      </c>
      <c r="J68" s="24">
        <v>1.0432716745255113</v>
      </c>
      <c r="K68" s="24">
        <v>1.3221186530125579</v>
      </c>
      <c r="L68" s="24">
        <v>0.46847631191247618</v>
      </c>
      <c r="M68" s="24">
        <v>0.32296287021235959</v>
      </c>
      <c r="N68" s="24"/>
      <c r="O68" s="24"/>
    </row>
    <row r="69" spans="1:15" x14ac:dyDescent="0.35">
      <c r="A69" s="20" t="str">
        <f t="shared" si="1"/>
        <v>DISTRIBUCION VOLUMEN X CRITERIO (kg ó litros)Total AperitivosEN OTRO LUGAR</v>
      </c>
      <c r="B69" s="20" t="s">
        <v>50</v>
      </c>
      <c r="C69" s="20" t="s">
        <v>45</v>
      </c>
      <c r="D69" s="20" t="s">
        <v>177</v>
      </c>
      <c r="E69" s="24">
        <v>7.6350816971972142</v>
      </c>
      <c r="F69" s="24">
        <v>7.6298189637928449</v>
      </c>
      <c r="G69" s="24">
        <v>6.8674825791499643</v>
      </c>
      <c r="H69" s="24">
        <v>8.7229299297367024</v>
      </c>
      <c r="I69" s="24">
        <v>11.433781909863535</v>
      </c>
      <c r="J69" s="24">
        <v>10.885641906213214</v>
      </c>
      <c r="K69" s="24">
        <v>9.3945100421544225</v>
      </c>
      <c r="L69" s="24">
        <v>11.519469811822404</v>
      </c>
      <c r="M69" s="24">
        <v>11.045357541606277</v>
      </c>
      <c r="N69" s="24"/>
      <c r="O69" s="24"/>
    </row>
    <row r="70" spans="1:15" x14ac:dyDescent="0.35">
      <c r="A70" s="20" t="str">
        <f t="shared" si="1"/>
        <v>DISTRIBUCION VOLUMEN X CRITERIO (kg ó litros)Total AperitivosDESAYUNO</v>
      </c>
      <c r="B70" s="20" t="s">
        <v>50</v>
      </c>
      <c r="C70" s="20" t="s">
        <v>45</v>
      </c>
      <c r="D70" s="20" t="s">
        <v>178</v>
      </c>
      <c r="E70" s="24">
        <v>2.8302865138489142</v>
      </c>
      <c r="F70" s="24">
        <v>3.1359068625828659</v>
      </c>
      <c r="G70" s="24">
        <v>3.15596926949382</v>
      </c>
      <c r="H70" s="24">
        <v>3.878791967694724</v>
      </c>
      <c r="I70" s="24">
        <v>3.472043199945491</v>
      </c>
      <c r="J70" s="24">
        <v>4.8006474745598577</v>
      </c>
      <c r="K70" s="24">
        <v>5.7581117516902118</v>
      </c>
      <c r="L70" s="24">
        <v>6.6359434713649179</v>
      </c>
      <c r="M70" s="24">
        <v>6.0106733092057762</v>
      </c>
      <c r="N70" s="24"/>
      <c r="O70" s="24"/>
    </row>
    <row r="71" spans="1:15" x14ac:dyDescent="0.35">
      <c r="A71" s="20" t="str">
        <f t="shared" si="1"/>
        <v>DISTRIBUCION VOLUMEN X CRITERIO (kg ó litros)Total AperitivosAPERITIVO/ANTES DE COMER</v>
      </c>
      <c r="B71" s="20" t="s">
        <v>50</v>
      </c>
      <c r="C71" s="20" t="s">
        <v>45</v>
      </c>
      <c r="D71" s="20" t="s">
        <v>179</v>
      </c>
      <c r="E71" s="24">
        <v>19.927937185115933</v>
      </c>
      <c r="F71" s="24">
        <v>20.702987610872885</v>
      </c>
      <c r="G71" s="24">
        <v>17.091849669427067</v>
      </c>
      <c r="H71" s="24">
        <v>20.862775343431856</v>
      </c>
      <c r="I71" s="24">
        <v>21.360704817633295</v>
      </c>
      <c r="J71" s="24">
        <v>21.317205696277831</v>
      </c>
      <c r="K71" s="24">
        <v>19.025162651909078</v>
      </c>
      <c r="L71" s="24">
        <v>18.775099679902464</v>
      </c>
      <c r="M71" s="24">
        <v>21.029610956518962</v>
      </c>
      <c r="N71" s="24"/>
      <c r="O71" s="24"/>
    </row>
    <row r="72" spans="1:15" x14ac:dyDescent="0.35">
      <c r="A72" s="20" t="str">
        <f t="shared" si="1"/>
        <v>DISTRIBUCION VOLUMEN X CRITERIO (kg ó litros)Total AperitivosCOMIDA</v>
      </c>
      <c r="B72" s="20" t="s">
        <v>50</v>
      </c>
      <c r="C72" s="20" t="s">
        <v>45</v>
      </c>
      <c r="D72" s="20" t="s">
        <v>180</v>
      </c>
      <c r="E72" s="24">
        <v>12.497635925194402</v>
      </c>
      <c r="F72" s="24">
        <v>9.6877986900603794</v>
      </c>
      <c r="G72" s="24">
        <v>8.0808316194244689</v>
      </c>
      <c r="H72" s="24">
        <v>10.7039273031744</v>
      </c>
      <c r="I72" s="24">
        <v>9.8510411890449703</v>
      </c>
      <c r="J72" s="24">
        <v>11.444834253731559</v>
      </c>
      <c r="K72" s="24">
        <v>13.384648595951498</v>
      </c>
      <c r="L72" s="24">
        <v>9.5744665741991746</v>
      </c>
      <c r="M72" s="24">
        <v>9.7917511990071926</v>
      </c>
      <c r="N72" s="24"/>
      <c r="O72" s="24"/>
    </row>
    <row r="73" spans="1:15" x14ac:dyDescent="0.35">
      <c r="A73" s="20" t="str">
        <f t="shared" si="1"/>
        <v>DISTRIBUCION VOLUMEN X CRITERIO (kg ó litros)Total AperitivosTARDE/MERIENDA</v>
      </c>
      <c r="B73" s="20" t="s">
        <v>50</v>
      </c>
      <c r="C73" s="20" t="s">
        <v>45</v>
      </c>
      <c r="D73" s="20" t="s">
        <v>181</v>
      </c>
      <c r="E73" s="24">
        <v>34.719731397888665</v>
      </c>
      <c r="F73" s="24">
        <v>31.796738335229492</v>
      </c>
      <c r="G73" s="24">
        <v>31.818048169114888</v>
      </c>
      <c r="H73" s="24">
        <v>32.467677107943203</v>
      </c>
      <c r="I73" s="24">
        <v>34.314859125560496</v>
      </c>
      <c r="J73" s="24">
        <v>30.68635845229613</v>
      </c>
      <c r="K73" s="24">
        <v>29.034413029244206</v>
      </c>
      <c r="L73" s="24">
        <v>32.998024577019599</v>
      </c>
      <c r="M73" s="24">
        <v>35.177984606312002</v>
      </c>
      <c r="N73" s="24"/>
      <c r="O73" s="24"/>
    </row>
    <row r="74" spans="1:15" x14ac:dyDescent="0.35">
      <c r="A74" s="20" t="str">
        <f t="shared" si="1"/>
        <v>DISTRIBUCION VOLUMEN X CRITERIO (kg ó litros)Total AperitivosANTES DE CENAR</v>
      </c>
      <c r="B74" s="20" t="s">
        <v>50</v>
      </c>
      <c r="C74" s="20" t="s">
        <v>45</v>
      </c>
      <c r="D74" s="20" t="s">
        <v>182</v>
      </c>
      <c r="E74" s="24">
        <v>6.9871520311149213</v>
      </c>
      <c r="F74" s="24">
        <v>8.2101882357320353</v>
      </c>
      <c r="G74" s="24">
        <v>8.8020409412499934</v>
      </c>
      <c r="H74" s="24">
        <v>6.6713602857942238</v>
      </c>
      <c r="I74" s="24">
        <v>5.5284763634850762</v>
      </c>
      <c r="J74" s="24">
        <v>7.6559818219917473</v>
      </c>
      <c r="K74" s="24">
        <v>8.4251279153768586</v>
      </c>
      <c r="L74" s="24">
        <v>5.639538345664052</v>
      </c>
      <c r="M74" s="24">
        <v>6.1338454062849737</v>
      </c>
      <c r="N74" s="24"/>
      <c r="O74" s="24"/>
    </row>
    <row r="75" spans="1:15" x14ac:dyDescent="0.35">
      <c r="A75" s="20" t="str">
        <f t="shared" si="1"/>
        <v>DISTRIBUCION VOLUMEN X CRITERIO (kg ó litros)Total AperitivosCENA</v>
      </c>
      <c r="B75" s="20" t="s">
        <v>50</v>
      </c>
      <c r="C75" s="20" t="s">
        <v>45</v>
      </c>
      <c r="D75" s="20" t="s">
        <v>183</v>
      </c>
      <c r="E75" s="24">
        <v>4.6696992930736183</v>
      </c>
      <c r="F75" s="24">
        <v>7.131394875496655</v>
      </c>
      <c r="G75" s="24">
        <v>6.6656458129213547</v>
      </c>
      <c r="H75" s="24">
        <v>4.5444441137248965</v>
      </c>
      <c r="I75" s="24">
        <v>4.5374978753346094</v>
      </c>
      <c r="J75" s="24">
        <v>4.130417437982568</v>
      </c>
      <c r="K75" s="24">
        <v>4.6681075195027404</v>
      </c>
      <c r="L75" s="24">
        <v>5.3495452887031032</v>
      </c>
      <c r="M75" s="24">
        <v>4.6800885895684523</v>
      </c>
      <c r="N75" s="24"/>
      <c r="O75" s="24"/>
    </row>
    <row r="76" spans="1:15" x14ac:dyDescent="0.35">
      <c r="A76" s="20" t="str">
        <f t="shared" si="1"/>
        <v>DISTRIBUCION VOLUMEN X CRITERIO (kg ó litros)Total AperitivosDESPUES DE LA CENA</v>
      </c>
      <c r="B76" s="20" t="s">
        <v>50</v>
      </c>
      <c r="C76" s="20" t="s">
        <v>45</v>
      </c>
      <c r="D76" s="20" t="s">
        <v>184</v>
      </c>
      <c r="E76" s="24">
        <v>2.2268406085365404</v>
      </c>
      <c r="F76" s="24">
        <v>4.0330627709043467</v>
      </c>
      <c r="G76" s="24">
        <v>3.8202269818507553</v>
      </c>
      <c r="H76" s="24">
        <v>1.877524716740665</v>
      </c>
      <c r="I76" s="24">
        <v>3.3338359789656984</v>
      </c>
      <c r="J76" s="24">
        <v>2.7506943568646451</v>
      </c>
      <c r="K76" s="24">
        <v>2.0075879211260488</v>
      </c>
      <c r="L76" s="24">
        <v>1.5082225974232772</v>
      </c>
      <c r="M76" s="24">
        <v>1.5812281948153957</v>
      </c>
      <c r="N76" s="24"/>
      <c r="O76" s="24"/>
    </row>
    <row r="77" spans="1:15" x14ac:dyDescent="0.35">
      <c r="A77" s="20" t="str">
        <f t="shared" si="1"/>
        <v>DISTRIBUCION VOLUMEN X CRITERIO (kg ó litros)Total AperitivosDURANTE EL DIA</v>
      </c>
      <c r="B77" s="20" t="s">
        <v>50</v>
      </c>
      <c r="C77" s="20" t="s">
        <v>45</v>
      </c>
      <c r="D77" s="20" t="s">
        <v>185</v>
      </c>
      <c r="E77" s="24">
        <v>16.140718018772667</v>
      </c>
      <c r="F77" s="24">
        <v>15.301927134718666</v>
      </c>
      <c r="G77" s="24">
        <v>20.565392264469253</v>
      </c>
      <c r="H77" s="24">
        <v>18.993506975908449</v>
      </c>
      <c r="I77" s="24">
        <v>17.601536633333843</v>
      </c>
      <c r="J77" s="24">
        <v>17.213857701543944</v>
      </c>
      <c r="K77" s="24">
        <v>17.696845642694065</v>
      </c>
      <c r="L77" s="24">
        <v>19.519167795990491</v>
      </c>
      <c r="M77" s="24">
        <v>15.594816194934513</v>
      </c>
      <c r="N77" s="24"/>
      <c r="O77" s="24"/>
    </row>
    <row r="78" spans="1:15" x14ac:dyDescent="0.35">
      <c r="A78" s="20" t="str">
        <f t="shared" si="1"/>
        <v>DISTRIBUCION VOLUMEN X CRITERIO (kg ó litros)Total AperitivosCON AMIGOS</v>
      </c>
      <c r="B78" s="20" t="s">
        <v>50</v>
      </c>
      <c r="C78" s="20" t="s">
        <v>45</v>
      </c>
      <c r="D78" s="20" t="s">
        <v>186</v>
      </c>
      <c r="E78" s="24">
        <v>22.258166571341725</v>
      </c>
      <c r="F78" s="24">
        <v>23.206360055629482</v>
      </c>
      <c r="G78" s="24">
        <v>21.537367074443747</v>
      </c>
      <c r="H78" s="24">
        <v>21.249008727376207</v>
      </c>
      <c r="I78" s="24">
        <v>23.362454105287505</v>
      </c>
      <c r="J78" s="24">
        <v>24.809379913904937</v>
      </c>
      <c r="K78" s="24">
        <v>22.935235395329027</v>
      </c>
      <c r="L78" s="24">
        <v>18.720650041354723</v>
      </c>
      <c r="M78" s="24">
        <v>20.646904068251608</v>
      </c>
      <c r="N78" s="24"/>
      <c r="O78" s="24"/>
    </row>
    <row r="79" spans="1:15" x14ac:dyDescent="0.35">
      <c r="A79" s="20" t="str">
        <f t="shared" si="1"/>
        <v>DISTRIBUCION VOLUMEN X CRITERIO (kg ó litros)Total AperitivosCON CLIENTES</v>
      </c>
      <c r="B79" s="20" t="s">
        <v>50</v>
      </c>
      <c r="C79" s="20" t="s">
        <v>45</v>
      </c>
      <c r="D79" s="20" t="s">
        <v>187</v>
      </c>
      <c r="E79" s="24">
        <v>8.6955598161896144E-2</v>
      </c>
      <c r="F79" s="24">
        <v>0.32326805171926765</v>
      </c>
      <c r="G79" s="24">
        <v>0.50915420590515814</v>
      </c>
      <c r="H79" s="24">
        <v>0.22631378813727132</v>
      </c>
      <c r="I79" s="24">
        <v>0.19183525746247057</v>
      </c>
      <c r="J79" s="24">
        <v>1.0706631898894903</v>
      </c>
      <c r="K79" s="24">
        <v>0.15423343373951795</v>
      </c>
      <c r="L79" s="24">
        <v>0.24540668324210618</v>
      </c>
      <c r="M79" s="24">
        <v>0.72026708640402837</v>
      </c>
      <c r="N79" s="24"/>
      <c r="O79" s="24"/>
    </row>
    <row r="80" spans="1:15" x14ac:dyDescent="0.35">
      <c r="A80" s="20" t="str">
        <f t="shared" si="1"/>
        <v>DISTRIBUCION VOLUMEN X CRITERIO (kg ó litros)Total AperitivosCON COMPAÑEROS DE TRABAJO</v>
      </c>
      <c r="B80" s="20" t="s">
        <v>50</v>
      </c>
      <c r="C80" s="20" t="s">
        <v>45</v>
      </c>
      <c r="D80" s="20" t="s">
        <v>188</v>
      </c>
      <c r="E80" s="24">
        <v>3.8459263951646152</v>
      </c>
      <c r="F80" s="24">
        <v>3.0925537765818953</v>
      </c>
      <c r="G80" s="24">
        <v>3.8510044968655834</v>
      </c>
      <c r="H80" s="24">
        <v>3.357696909161207</v>
      </c>
      <c r="I80" s="24">
        <v>4.5794724680603931</v>
      </c>
      <c r="J80" s="24">
        <v>5.842225770746345</v>
      </c>
      <c r="K80" s="24">
        <v>6.1090936665150695</v>
      </c>
      <c r="L80" s="24">
        <v>6.9356946477580728</v>
      </c>
      <c r="M80" s="24">
        <v>4.1778341510773744</v>
      </c>
      <c r="N80" s="24"/>
      <c r="O80" s="24"/>
    </row>
    <row r="81" spans="1:15" x14ac:dyDescent="0.35">
      <c r="A81" s="20" t="str">
        <f t="shared" si="1"/>
        <v>DISTRIBUCION VOLUMEN X CRITERIO (kg ó litros)Total AperitivosCON COMPAÑEROS DE CLASE</v>
      </c>
      <c r="B81" s="20" t="s">
        <v>50</v>
      </c>
      <c r="C81" s="20" t="s">
        <v>45</v>
      </c>
      <c r="D81" s="20" t="s">
        <v>189</v>
      </c>
      <c r="E81" s="24">
        <v>0.63100565052822521</v>
      </c>
      <c r="F81" s="24">
        <v>0.37575452511703594</v>
      </c>
      <c r="G81" s="24">
        <v>0.68737344241683884</v>
      </c>
      <c r="H81" s="24">
        <v>1.1519757441889937</v>
      </c>
      <c r="I81" s="24">
        <v>0.71449861748595367</v>
      </c>
      <c r="J81" s="24">
        <v>0.94897093605057392</v>
      </c>
      <c r="K81" s="24">
        <v>0.48421335157490913</v>
      </c>
      <c r="L81" s="24">
        <v>1.2432193276469283</v>
      </c>
      <c r="M81" s="24">
        <v>0.67135421150670815</v>
      </c>
      <c r="N81" s="24"/>
      <c r="O81" s="24"/>
    </row>
    <row r="82" spans="1:15" x14ac:dyDescent="0.35">
      <c r="A82" s="20" t="str">
        <f t="shared" si="1"/>
        <v>DISTRIBUCION VOLUMEN X CRITERIO (kg ó litros)Total AperitivosCON FAMILIA</v>
      </c>
      <c r="B82" s="20" t="s">
        <v>50</v>
      </c>
      <c r="C82" s="20" t="s">
        <v>45</v>
      </c>
      <c r="D82" s="20" t="s">
        <v>190</v>
      </c>
      <c r="E82" s="24">
        <v>37.69945791118009</v>
      </c>
      <c r="F82" s="24">
        <v>39.881114807625352</v>
      </c>
      <c r="G82" s="24">
        <v>42.332059637191591</v>
      </c>
      <c r="H82" s="24">
        <v>37.346369527844004</v>
      </c>
      <c r="I82" s="24">
        <v>38.52181844808765</v>
      </c>
      <c r="J82" s="24">
        <v>36.598670122287821</v>
      </c>
      <c r="K82" s="24">
        <v>38.697320154708734</v>
      </c>
      <c r="L82" s="24">
        <v>38.727065072426541</v>
      </c>
      <c r="M82" s="24">
        <v>36.834292499505558</v>
      </c>
      <c r="N82" s="24"/>
      <c r="O82" s="24"/>
    </row>
    <row r="83" spans="1:15" x14ac:dyDescent="0.35">
      <c r="A83" s="20" t="str">
        <f t="shared" si="1"/>
        <v>DISTRIBUCION VOLUMEN X CRITERIO (kg ó litros)Total AperitivosCON LA PAREJA</v>
      </c>
      <c r="B83" s="20" t="s">
        <v>50</v>
      </c>
      <c r="C83" s="20" t="s">
        <v>45</v>
      </c>
      <c r="D83" s="20" t="s">
        <v>191</v>
      </c>
      <c r="E83" s="24">
        <v>9.8859878525696097</v>
      </c>
      <c r="F83" s="24">
        <v>10.750405311799135</v>
      </c>
      <c r="G83" s="24">
        <v>9.6181996234734175</v>
      </c>
      <c r="H83" s="24">
        <v>9.0255778159408724</v>
      </c>
      <c r="I83" s="24">
        <v>7.6352463736468712</v>
      </c>
      <c r="J83" s="24">
        <v>7.7566807218063865</v>
      </c>
      <c r="K83" s="24">
        <v>6.7725123726528658</v>
      </c>
      <c r="L83" s="24">
        <v>7.2967033221477795</v>
      </c>
      <c r="M83" s="24">
        <v>8.7921004109398186</v>
      </c>
      <c r="N83" s="24"/>
      <c r="O83" s="24"/>
    </row>
    <row r="84" spans="1:15" x14ac:dyDescent="0.35">
      <c r="A84" s="20" t="str">
        <f t="shared" si="1"/>
        <v>DISTRIBUCION VOLUMEN X CRITERIO (kg ó litros)Total AperitivosESTABA SOLO/A</v>
      </c>
      <c r="B84" s="20" t="s">
        <v>50</v>
      </c>
      <c r="C84" s="20" t="s">
        <v>45</v>
      </c>
      <c r="D84" s="20" t="s">
        <v>192</v>
      </c>
      <c r="E84" s="24">
        <v>23.561303264915342</v>
      </c>
      <c r="F84" s="24">
        <v>21.442322237438027</v>
      </c>
      <c r="G84" s="24">
        <v>19.187572194668196</v>
      </c>
      <c r="H84" s="24">
        <v>26.179359906341087</v>
      </c>
      <c r="I84" s="24">
        <v>23.674343523359639</v>
      </c>
      <c r="J84" s="24">
        <v>21.66558532497065</v>
      </c>
      <c r="K84" s="24">
        <v>22.801470006938722</v>
      </c>
      <c r="L84" s="24">
        <v>24.434743864318254</v>
      </c>
      <c r="M84" s="24">
        <v>26.69516876756698</v>
      </c>
      <c r="N84" s="24"/>
      <c r="O84" s="24"/>
    </row>
    <row r="85" spans="1:15" x14ac:dyDescent="0.35">
      <c r="A85" s="20" t="str">
        <f t="shared" si="1"/>
        <v>DISTRIBUCION VOLUMEN X CRITERIO (kg ó litros)Total AperitivosOTROS</v>
      </c>
      <c r="B85" s="20" t="s">
        <v>50</v>
      </c>
      <c r="C85" s="20" t="s">
        <v>45</v>
      </c>
      <c r="D85" s="20" t="s">
        <v>193</v>
      </c>
      <c r="E85" s="24">
        <v>2.0311954079131564</v>
      </c>
      <c r="F85" s="24">
        <v>0.92822486998253262</v>
      </c>
      <c r="G85" s="24">
        <v>2.2772714188771119</v>
      </c>
      <c r="H85" s="24">
        <v>1.4637044200226612</v>
      </c>
      <c r="I85" s="24">
        <v>1.3203252288973799</v>
      </c>
      <c r="J85" s="24">
        <v>1.3078238511311562</v>
      </c>
      <c r="K85" s="24">
        <v>2.045933896193044</v>
      </c>
      <c r="L85" s="24">
        <v>2.3965232991263568</v>
      </c>
      <c r="M85" s="24">
        <v>1.4620770765070543</v>
      </c>
      <c r="N85" s="24"/>
      <c r="O85" s="24"/>
    </row>
    <row r="86" spans="1:15" x14ac:dyDescent="0.35">
      <c r="A86" s="20" t="str">
        <f t="shared" si="1"/>
        <v>DISTRIBUCION VOLUMEN X CRITERIO (kg ó litros)Total AperitivosESTAR TRABAJANDO</v>
      </c>
      <c r="B86" s="20" t="s">
        <v>50</v>
      </c>
      <c r="C86" s="20" t="s">
        <v>45</v>
      </c>
      <c r="D86" s="20" t="s">
        <v>194</v>
      </c>
      <c r="E86" s="24">
        <v>6.7692761714100786</v>
      </c>
      <c r="F86" s="24">
        <v>6.3552380653807434</v>
      </c>
      <c r="G86" s="24">
        <v>5.6477251916177744</v>
      </c>
      <c r="H86" s="24">
        <v>8.7091707895747543</v>
      </c>
      <c r="I86" s="24">
        <v>8.8836501880394874</v>
      </c>
      <c r="J86" s="24">
        <v>5.9545347871964367</v>
      </c>
      <c r="K86" s="24">
        <v>7.6735749539657965</v>
      </c>
      <c r="L86" s="24">
        <v>8.4577160076173143</v>
      </c>
      <c r="M86" s="24">
        <v>7.0381809928318866</v>
      </c>
      <c r="N86" s="24"/>
      <c r="O86" s="24"/>
    </row>
    <row r="87" spans="1:15" x14ac:dyDescent="0.35">
      <c r="A87" s="20" t="str">
        <f t="shared" si="1"/>
        <v>DISTRIBUCION VOLUMEN X CRITERIO (kg ó litros)Total AperitivosCOMIDA DE NEGOCIOS</v>
      </c>
      <c r="B87" s="20" t="s">
        <v>50</v>
      </c>
      <c r="C87" s="20" t="s">
        <v>45</v>
      </c>
      <c r="D87" s="20" t="s">
        <v>195</v>
      </c>
      <c r="E87" s="24">
        <v>9.4777470094282584E-2</v>
      </c>
      <c r="F87" s="24">
        <v>7.6929818170347025E-2</v>
      </c>
      <c r="G87" s="24">
        <v>7.8853068566327456E-2</v>
      </c>
      <c r="H87" s="24">
        <v>0.19914854795767836</v>
      </c>
      <c r="I87" s="24">
        <v>6.0778280351005638E-2</v>
      </c>
      <c r="J87" s="24">
        <v>0.49127955627138331</v>
      </c>
      <c r="K87" s="24">
        <v>1.5675743372459416</v>
      </c>
      <c r="L87" s="24">
        <v>0.3224017050139068</v>
      </c>
      <c r="M87" s="24">
        <v>0.19063613083702552</v>
      </c>
      <c r="N87" s="24"/>
      <c r="O87" s="24"/>
    </row>
    <row r="88" spans="1:15" x14ac:dyDescent="0.35">
      <c r="A88" s="20" t="str">
        <f t="shared" si="1"/>
        <v>DISTRIBUCION VOLUMEN X CRITERIO (kg ó litros)Total AperitivosPOR PLACER/RELAX</v>
      </c>
      <c r="B88" s="20" t="s">
        <v>50</v>
      </c>
      <c r="C88" s="20" t="s">
        <v>45</v>
      </c>
      <c r="D88" s="20" t="s">
        <v>196</v>
      </c>
      <c r="E88" s="24">
        <v>16.836691123020561</v>
      </c>
      <c r="F88" s="24">
        <v>25.172140564065881</v>
      </c>
      <c r="G88" s="24">
        <v>16.59354813114857</v>
      </c>
      <c r="H88" s="24">
        <v>17.856188510849837</v>
      </c>
      <c r="I88" s="24">
        <v>18.32194421167922</v>
      </c>
      <c r="J88" s="24">
        <v>22.47585241359306</v>
      </c>
      <c r="K88" s="24">
        <v>17.8138038882228</v>
      </c>
      <c r="L88" s="24">
        <v>15.057355981079439</v>
      </c>
      <c r="M88" s="24">
        <v>18.488658034414762</v>
      </c>
      <c r="N88" s="24"/>
      <c r="O88" s="24"/>
    </row>
    <row r="89" spans="1:15" x14ac:dyDescent="0.35">
      <c r="A89" s="20" t="str">
        <f t="shared" si="1"/>
        <v>DISTRIBUCION VOLUMEN X CRITERIO (kg ó litros)Total AperitivosTENER HAMBRE/SIN PLANIFICAR</v>
      </c>
      <c r="B89" s="20" t="s">
        <v>50</v>
      </c>
      <c r="C89" s="20" t="s">
        <v>45</v>
      </c>
      <c r="D89" s="20" t="s">
        <v>197</v>
      </c>
      <c r="E89" s="24">
        <v>37.822017225858112</v>
      </c>
      <c r="F89" s="24">
        <v>36.400873249569507</v>
      </c>
      <c r="G89" s="24">
        <v>36.921850002642323</v>
      </c>
      <c r="H89" s="24">
        <v>37.516610424206661</v>
      </c>
      <c r="I89" s="24">
        <v>39.704861866572912</v>
      </c>
      <c r="J89" s="24">
        <v>36.169130427114688</v>
      </c>
      <c r="K89" s="24">
        <v>36.401970834314398</v>
      </c>
      <c r="L89" s="24">
        <v>40.817078951132338</v>
      </c>
      <c r="M89" s="24">
        <v>40.858370426854279</v>
      </c>
      <c r="N89" s="24"/>
      <c r="O89" s="24"/>
    </row>
    <row r="90" spans="1:15" x14ac:dyDescent="0.35">
      <c r="A90" s="20" t="str">
        <f t="shared" si="1"/>
        <v>DISTRIBUCION VOLUMEN X CRITERIO (kg ó litros)Total AperitivosESTAR DE COMPRAS</v>
      </c>
      <c r="B90" s="20" t="s">
        <v>50</v>
      </c>
      <c r="C90" s="20" t="s">
        <v>45</v>
      </c>
      <c r="D90" s="20" t="s">
        <v>198</v>
      </c>
      <c r="E90" s="24">
        <v>4.6477884500590507</v>
      </c>
      <c r="F90" s="24">
        <v>4.5144752554590788</v>
      </c>
      <c r="G90" s="24">
        <v>7.5034286987962773</v>
      </c>
      <c r="H90" s="24">
        <v>3.4994121656555492</v>
      </c>
      <c r="I90" s="24">
        <v>3.2535330321301728</v>
      </c>
      <c r="J90" s="24">
        <v>2.8948518078038106</v>
      </c>
      <c r="K90" s="24">
        <v>2.477352021929522</v>
      </c>
      <c r="L90" s="24">
        <v>3.9277640429181657</v>
      </c>
      <c r="M90" s="24">
        <v>2.24259694874072</v>
      </c>
      <c r="N90" s="24"/>
      <c r="O90" s="24"/>
    </row>
    <row r="91" spans="1:15" x14ac:dyDescent="0.35">
      <c r="A91" s="20" t="str">
        <f t="shared" si="1"/>
        <v>DISTRIBUCION VOLUMEN X CRITERIO (kg ó litros)Total AperitivosNO COCINAR EN CASA</v>
      </c>
      <c r="B91" s="20" t="s">
        <v>50</v>
      </c>
      <c r="C91" s="20" t="s">
        <v>45</v>
      </c>
      <c r="D91" s="20" t="s">
        <v>199</v>
      </c>
      <c r="E91" s="24">
        <v>4.1045436681796197</v>
      </c>
      <c r="F91" s="24">
        <v>3.1342175540883241</v>
      </c>
      <c r="G91" s="24">
        <v>1.9660572459889039</v>
      </c>
      <c r="H91" s="24">
        <v>3.2938124617681619</v>
      </c>
      <c r="I91" s="24">
        <v>2.6169134456897849</v>
      </c>
      <c r="J91" s="24">
        <v>3.4012144756607841</v>
      </c>
      <c r="K91" s="24">
        <v>2.4885269064509457</v>
      </c>
      <c r="L91" s="24">
        <v>3.9990493957658115</v>
      </c>
      <c r="M91" s="24">
        <v>2.8968852739568902</v>
      </c>
      <c r="N91" s="24"/>
      <c r="O91" s="24"/>
    </row>
    <row r="92" spans="1:15" x14ac:dyDescent="0.35">
      <c r="A92" s="20" t="str">
        <f t="shared" si="1"/>
        <v>DISTRIBUCION VOLUMEN X CRITERIO (kg ó litros)Total AperitivosCELEBRACION/FIESTA/SALIR TOMAR</v>
      </c>
      <c r="B92" s="20" t="s">
        <v>50</v>
      </c>
      <c r="C92" s="20" t="s">
        <v>45</v>
      </c>
      <c r="D92" s="20" t="s">
        <v>200</v>
      </c>
      <c r="E92" s="24">
        <v>16.160778866056877</v>
      </c>
      <c r="F92" s="24">
        <v>16.787905522111362</v>
      </c>
      <c r="G92" s="24">
        <v>21.365522282610982</v>
      </c>
      <c r="H92" s="24">
        <v>18.525931387893042</v>
      </c>
      <c r="I92" s="24">
        <v>17.201749625394093</v>
      </c>
      <c r="J92" s="24">
        <v>18.633026112057273</v>
      </c>
      <c r="K92" s="24">
        <v>18.555012678336897</v>
      </c>
      <c r="L92" s="24">
        <v>16.94330237553298</v>
      </c>
      <c r="M92" s="24">
        <v>19.184392934126095</v>
      </c>
      <c r="N92" s="24"/>
      <c r="O92" s="24"/>
    </row>
    <row r="93" spans="1:15" x14ac:dyDescent="0.35">
      <c r="A93" s="20" t="str">
        <f t="shared" si="1"/>
        <v>DISTRIBUCION VOLUMEN X CRITERIO (kg ó litros)Total AperitivosVIENDO DEPORTES</v>
      </c>
      <c r="B93" s="20" t="s">
        <v>50</v>
      </c>
      <c r="C93" s="20" t="s">
        <v>45</v>
      </c>
      <c r="D93" s="20" t="s">
        <v>201</v>
      </c>
      <c r="E93" s="24">
        <v>4.5580995937142115</v>
      </c>
      <c r="F93" s="24">
        <v>2.0382969311436314</v>
      </c>
      <c r="G93" s="24">
        <v>2.3347131516513757</v>
      </c>
      <c r="H93" s="24">
        <v>2.8001453733290833</v>
      </c>
      <c r="I93" s="24">
        <v>3.3537303312422035</v>
      </c>
      <c r="J93" s="24">
        <v>2.7898143549939687</v>
      </c>
      <c r="K93" s="24">
        <v>4.077592846460635</v>
      </c>
      <c r="L93" s="24">
        <v>4.1032673688436132</v>
      </c>
      <c r="M93" s="24">
        <v>2.7785476618305114</v>
      </c>
      <c r="N93" s="24"/>
      <c r="O93" s="24"/>
    </row>
    <row r="94" spans="1:15" x14ac:dyDescent="0.35">
      <c r="A94" s="20" t="str">
        <f t="shared" si="1"/>
        <v>DISTRIBUCION VOLUMEN X CRITERIO (kg ó litros)Total AperitivosOTROS MOTIVOS</v>
      </c>
      <c r="B94" s="20" t="s">
        <v>50</v>
      </c>
      <c r="C94" s="20" t="s">
        <v>45</v>
      </c>
      <c r="D94" s="20" t="s">
        <v>202</v>
      </c>
      <c r="E94" s="24">
        <v>9.0060257537868118</v>
      </c>
      <c r="F94" s="24">
        <v>5.5199298052807659</v>
      </c>
      <c r="G94" s="24">
        <v>7.5883042718107516</v>
      </c>
      <c r="H94" s="24">
        <v>7.5995862901676166</v>
      </c>
      <c r="I94" s="24">
        <v>6.6028365867504224</v>
      </c>
      <c r="J94" s="24">
        <v>7.1902946630524811</v>
      </c>
      <c r="K94" s="24">
        <v>8.9445981957262202</v>
      </c>
      <c r="L94" s="24">
        <v>6.3720714789554016</v>
      </c>
      <c r="M94" s="24">
        <v>6.3217285561934498</v>
      </c>
      <c r="N94" s="24"/>
      <c r="O94" s="24"/>
    </row>
    <row r="95" spans="1:15" x14ac:dyDescent="0.35">
      <c r="A95" s="20" t="str">
        <f t="shared" si="1"/>
        <v>CONSUMO PER CAPITA (kg ó litros por individuo)Total AperitivosT.ESPAÑA</v>
      </c>
      <c r="B95" s="20" t="s">
        <v>54</v>
      </c>
      <c r="C95" s="20" t="s">
        <v>45</v>
      </c>
      <c r="D95" s="20" t="s">
        <v>82</v>
      </c>
      <c r="E95" s="24">
        <v>0.37174459671187493</v>
      </c>
      <c r="F95" s="24">
        <v>0.49555505591542176</v>
      </c>
      <c r="G95" s="24">
        <v>0.46256454345781117</v>
      </c>
      <c r="H95" s="24">
        <v>0.37289336123470579</v>
      </c>
      <c r="I95" s="24">
        <v>0.39906692397617044</v>
      </c>
      <c r="J95" s="24">
        <v>0.52163836565136656</v>
      </c>
      <c r="K95" s="24">
        <v>0.39105404121443904</v>
      </c>
      <c r="L95" s="24">
        <v>0.37478228738153097</v>
      </c>
      <c r="M95" s="24">
        <v>0.38366508326465903</v>
      </c>
      <c r="N95" s="24"/>
      <c r="O95" s="24"/>
    </row>
    <row r="96" spans="1:15" x14ac:dyDescent="0.35">
      <c r="A96" s="20" t="str">
        <f t="shared" si="1"/>
        <v>CONSUMO PER CAPITA (kg ó litros por individuo)Total AperitivosHiper+Super+Discount+G.A</v>
      </c>
      <c r="B96" s="20" t="s">
        <v>54</v>
      </c>
      <c r="C96" s="20" t="s">
        <v>45</v>
      </c>
      <c r="D96" s="20" t="s">
        <v>113</v>
      </c>
      <c r="E96" s="24">
        <v>0.19446206016786832</v>
      </c>
      <c r="F96" s="24">
        <v>0.23435597341457884</v>
      </c>
      <c r="G96" s="24">
        <v>0.24179890885914623</v>
      </c>
      <c r="H96" s="24">
        <v>0.1740862828610007</v>
      </c>
      <c r="I96" s="24">
        <v>0.18956244210075679</v>
      </c>
      <c r="J96" s="24">
        <v>0.24087592587931797</v>
      </c>
      <c r="K96" s="24">
        <v>0.19657918603868177</v>
      </c>
      <c r="L96" s="24">
        <v>0.19183088343273669</v>
      </c>
      <c r="M96" s="24">
        <v>0.18920941820020434</v>
      </c>
      <c r="N96" s="24"/>
      <c r="O96" s="24"/>
    </row>
    <row r="97" spans="1:15" x14ac:dyDescent="0.35">
      <c r="A97" s="20" t="str">
        <f t="shared" si="1"/>
        <v>CONSUMO PER CAPITA (kg ó litros por individuo)Total AperitivosRestaurantes</v>
      </c>
      <c r="B97" s="20" t="s">
        <v>54</v>
      </c>
      <c r="C97" s="20" t="s">
        <v>45</v>
      </c>
      <c r="D97" s="20" t="s">
        <v>114</v>
      </c>
      <c r="E97" s="24">
        <v>3.0893685751437793E-3</v>
      </c>
      <c r="F97" s="24">
        <v>1.1788052065594353E-2</v>
      </c>
      <c r="G97" s="24">
        <v>6.2135791635328378E-3</v>
      </c>
      <c r="H97" s="24">
        <v>4.549491188131795E-3</v>
      </c>
      <c r="I97" s="24">
        <v>5.4829809879202787E-3</v>
      </c>
      <c r="J97" s="24">
        <v>1.1195610575528437E-2</v>
      </c>
      <c r="K97" s="24">
        <v>9.8926052408486054E-3</v>
      </c>
      <c r="L97" s="24">
        <v>8.1608997397976581E-3</v>
      </c>
      <c r="M97" s="24">
        <v>3.4695020738196814E-3</v>
      </c>
      <c r="N97" s="24"/>
      <c r="O97" s="24"/>
    </row>
    <row r="98" spans="1:15" x14ac:dyDescent="0.35">
      <c r="A98" s="20" t="str">
        <f t="shared" si="1"/>
        <v>CONSUMO PER CAPITA (kg ó litros por individuo)Total AperitivosRestaurantes Fast Food</v>
      </c>
      <c r="B98" s="20" t="s">
        <v>54</v>
      </c>
      <c r="C98" s="20" t="s">
        <v>45</v>
      </c>
      <c r="D98" s="20" t="s">
        <v>115</v>
      </c>
      <c r="E98" s="24">
        <v>8.4717023975298192E-3</v>
      </c>
      <c r="F98" s="24">
        <v>6.4042446924550264E-3</v>
      </c>
      <c r="G98" s="24">
        <v>1.0446390794563642E-2</v>
      </c>
      <c r="H98" s="24">
        <v>8.4711638904684822E-3</v>
      </c>
      <c r="I98" s="24">
        <v>8.882186395191E-3</v>
      </c>
      <c r="J98" s="24">
        <v>7.6175798270945337E-3</v>
      </c>
      <c r="K98" s="24">
        <v>6.4532723891709892E-3</v>
      </c>
      <c r="L98" s="24">
        <v>7.1924170644130482E-3</v>
      </c>
      <c r="M98" s="24">
        <v>5.8501685383220104E-3</v>
      </c>
      <c r="N98" s="24"/>
      <c r="O98" s="24"/>
    </row>
    <row r="99" spans="1:15" x14ac:dyDescent="0.35">
      <c r="A99" s="20" t="str">
        <f t="shared" si="1"/>
        <v>CONSUMO PER CAPITA (kg ó litros por individuo)Total AperitivosBares/Cafeterias/Cervecerias</v>
      </c>
      <c r="B99" s="20" t="s">
        <v>54</v>
      </c>
      <c r="C99" s="20" t="s">
        <v>45</v>
      </c>
      <c r="D99" s="20" t="s">
        <v>116</v>
      </c>
      <c r="E99" s="24">
        <v>2.2866742614571885E-2</v>
      </c>
      <c r="F99" s="24">
        <v>4.2803126964624301E-2</v>
      </c>
      <c r="G99" s="24">
        <v>2.7174237279954105E-2</v>
      </c>
      <c r="H99" s="24">
        <v>2.9807546753830665E-2</v>
      </c>
      <c r="I99" s="24">
        <v>2.6462326813393687E-2</v>
      </c>
      <c r="J99" s="24">
        <v>4.3746226756399394E-2</v>
      </c>
      <c r="K99" s="24">
        <v>2.6271543286022797E-2</v>
      </c>
      <c r="L99" s="24">
        <v>2.7385943826106721E-2</v>
      </c>
      <c r="M99" s="24">
        <v>3.1103102805520557E-2</v>
      </c>
      <c r="N99" s="24"/>
      <c r="O99" s="24"/>
    </row>
    <row r="100" spans="1:15" x14ac:dyDescent="0.35">
      <c r="A100" s="20" t="str">
        <f t="shared" si="1"/>
        <v>CONSUMO PER CAPITA (kg ó litros por individuo)Total AperitivosPanaderias/Pastelerias</v>
      </c>
      <c r="B100" s="20" t="s">
        <v>54</v>
      </c>
      <c r="C100" s="20" t="s">
        <v>45</v>
      </c>
      <c r="D100" s="20" t="s">
        <v>117</v>
      </c>
      <c r="E100" s="24">
        <v>7.4319494908230118E-3</v>
      </c>
      <c r="F100" s="24">
        <v>5.9062908994600462E-3</v>
      </c>
      <c r="G100" s="24">
        <v>1.3048563198925518E-2</v>
      </c>
      <c r="H100" s="24">
        <v>1.0010539974201945E-2</v>
      </c>
      <c r="I100" s="24">
        <v>6.1298248396056453E-3</v>
      </c>
      <c r="J100" s="24">
        <v>4.8353174102284948E-3</v>
      </c>
      <c r="K100" s="24">
        <v>5.7650824722552318E-3</v>
      </c>
      <c r="L100" s="24">
        <v>3.5120582528770945E-3</v>
      </c>
      <c r="M100" s="24">
        <v>7.7500350057848923E-3</v>
      </c>
      <c r="N100" s="24"/>
      <c r="O100" s="24"/>
    </row>
    <row r="101" spans="1:15" x14ac:dyDescent="0.35">
      <c r="A101" s="20" t="str">
        <f t="shared" si="1"/>
        <v>CONSUMO PER CAPITA (kg ó litros por individuo)Total AperitivosTda.Alimentacion/Delicatesen</v>
      </c>
      <c r="B101" s="20" t="s">
        <v>54</v>
      </c>
      <c r="C101" s="20" t="s">
        <v>45</v>
      </c>
      <c r="D101" s="20" t="s">
        <v>118</v>
      </c>
      <c r="E101" s="24">
        <v>2.9716337877182416E-2</v>
      </c>
      <c r="F101" s="24">
        <v>3.9834683536562381E-2</v>
      </c>
      <c r="G101" s="24">
        <v>3.061121486892554E-2</v>
      </c>
      <c r="H101" s="24">
        <v>3.3141144585062877E-2</v>
      </c>
      <c r="I101" s="24">
        <v>3.9599186693659943E-2</v>
      </c>
      <c r="J101" s="24">
        <v>3.3646203575226692E-2</v>
      </c>
      <c r="K101" s="24">
        <v>2.7514140948580196E-2</v>
      </c>
      <c r="L101" s="24">
        <v>2.1601187617832286E-2</v>
      </c>
      <c r="M101" s="24">
        <v>2.9772591461270193E-2</v>
      </c>
      <c r="N101" s="24"/>
      <c r="O101" s="24"/>
    </row>
    <row r="102" spans="1:15" x14ac:dyDescent="0.35">
      <c r="A102" s="20" t="str">
        <f t="shared" si="1"/>
        <v>CONSUMO PER CAPITA (kg ó litros por individuo)Total AperitivosCanal Conveniencia/24h</v>
      </c>
      <c r="B102" s="20" t="s">
        <v>54</v>
      </c>
      <c r="C102" s="20" t="s">
        <v>45</v>
      </c>
      <c r="D102" s="20" t="s">
        <v>120</v>
      </c>
      <c r="E102" s="24">
        <v>6.7924028799956473E-2</v>
      </c>
      <c r="F102" s="24">
        <v>8.0503759258947968E-2</v>
      </c>
      <c r="G102" s="24">
        <v>7.9348929789322217E-2</v>
      </c>
      <c r="H102" s="24">
        <v>7.4065923353175231E-2</v>
      </c>
      <c r="I102" s="24">
        <v>7.4079906307233295E-2</v>
      </c>
      <c r="J102" s="24">
        <v>9.596932841765847E-2</v>
      </c>
      <c r="K102" s="24">
        <v>7.3109242291123935E-2</v>
      </c>
      <c r="L102" s="24">
        <v>6.8374672379623691E-2</v>
      </c>
      <c r="M102" s="24">
        <v>6.5158734394005297E-2</v>
      </c>
      <c r="N102" s="24"/>
      <c r="O102" s="24"/>
    </row>
    <row r="103" spans="1:15" x14ac:dyDescent="0.35">
      <c r="A103" s="20" t="str">
        <f t="shared" si="1"/>
        <v>CONSUMO PER CAPITA (kg ó litros por individuo)Total AperitivosHoteles</v>
      </c>
      <c r="B103" s="20" t="s">
        <v>54</v>
      </c>
      <c r="C103" s="20" t="s">
        <v>45</v>
      </c>
      <c r="D103" s="20" t="s">
        <v>121</v>
      </c>
      <c r="E103" s="24">
        <v>2.6436603225306132E-4</v>
      </c>
      <c r="F103" s="24">
        <v>6.2037492906901815E-4</v>
      </c>
      <c r="G103" s="24">
        <v>2.7337494670741536E-5</v>
      </c>
      <c r="H103" s="24">
        <v>5.1609845445178625E-6</v>
      </c>
      <c r="I103" s="24">
        <v>8.6205239441867841E-5</v>
      </c>
      <c r="J103" s="24">
        <v>9.8378214879157769E-4</v>
      </c>
      <c r="K103" s="24">
        <v>8.3469555067980817E-4</v>
      </c>
      <c r="L103" s="24">
        <v>2.4862392772306239E-4</v>
      </c>
      <c r="M103" s="24">
        <v>1.8048436364036312E-4</v>
      </c>
      <c r="N103" s="24"/>
      <c r="O103" s="24"/>
    </row>
    <row r="104" spans="1:15" x14ac:dyDescent="0.35">
      <c r="A104" s="20" t="str">
        <f t="shared" si="1"/>
        <v>CONSUMO PER CAPITA (kg ó litros por individuo)Total AperitivosEstaciones de servicio</v>
      </c>
      <c r="B104" s="20" t="s">
        <v>54</v>
      </c>
      <c r="C104" s="20" t="s">
        <v>45</v>
      </c>
      <c r="D104" s="20" t="s">
        <v>122</v>
      </c>
      <c r="E104" s="24">
        <v>1.2930410766531113E-2</v>
      </c>
      <c r="F104" s="24">
        <v>1.9510737390039046E-2</v>
      </c>
      <c r="G104" s="24">
        <v>1.2023177389810274E-2</v>
      </c>
      <c r="H104" s="24">
        <v>9.5045197760531396E-3</v>
      </c>
      <c r="I104" s="24">
        <v>1.0701293910640971E-2</v>
      </c>
      <c r="J104" s="24">
        <v>1.8876212338832792E-2</v>
      </c>
      <c r="K104" s="24">
        <v>1.0101164281396327E-2</v>
      </c>
      <c r="L104" s="24">
        <v>8.0113554362663004E-3</v>
      </c>
      <c r="M104" s="24">
        <v>1.0733414047227557E-2</v>
      </c>
      <c r="N104" s="24"/>
      <c r="O104" s="24"/>
    </row>
    <row r="105" spans="1:15" x14ac:dyDescent="0.35">
      <c r="A105" s="20" t="str">
        <f t="shared" si="1"/>
        <v>CONSUMO PER CAPITA (kg ó litros por individuo)Total AperitivosMaquinas dispensadoras</v>
      </c>
      <c r="B105" s="20" t="s">
        <v>54</v>
      </c>
      <c r="C105" s="20" t="s">
        <v>45</v>
      </c>
      <c r="D105" s="20" t="s">
        <v>123</v>
      </c>
      <c r="E105" s="24">
        <v>1.0773986190329999E-2</v>
      </c>
      <c r="F105" s="24">
        <v>1.3282131312979908E-2</v>
      </c>
      <c r="G105" s="24">
        <v>8.8369481581459276E-3</v>
      </c>
      <c r="H105" s="24">
        <v>1.0623694512934231E-2</v>
      </c>
      <c r="I105" s="24">
        <v>1.0526641039206284E-2</v>
      </c>
      <c r="J105" s="24">
        <v>1.5312458575816923E-2</v>
      </c>
      <c r="K105" s="24">
        <v>9.1374708342177435E-3</v>
      </c>
      <c r="L105" s="24">
        <v>1.527665927380561E-2</v>
      </c>
      <c r="M105" s="24">
        <v>1.3714081961333318E-2</v>
      </c>
      <c r="N105" s="24"/>
      <c r="O105" s="24"/>
    </row>
    <row r="106" spans="1:15" x14ac:dyDescent="0.35">
      <c r="A106" s="20" t="str">
        <f t="shared" si="1"/>
        <v>CONSUMO PER CAPITA (kg ó litros por individuo)Total AperitivosServicio en la empresa</v>
      </c>
      <c r="B106" s="20" t="s">
        <v>54</v>
      </c>
      <c r="C106" s="20" t="s">
        <v>45</v>
      </c>
      <c r="D106" s="20" t="s">
        <v>124</v>
      </c>
      <c r="E106" s="24">
        <v>1.5645057465373965E-3</v>
      </c>
      <c r="F106" s="24">
        <v>2.4669655733243652E-3</v>
      </c>
      <c r="G106" s="24">
        <v>3.1531239126284245E-3</v>
      </c>
      <c r="H106" s="24">
        <v>3.6130685504689639E-3</v>
      </c>
      <c r="I106" s="24">
        <v>1.6107137301981701E-3</v>
      </c>
      <c r="J106" s="24">
        <v>4.9157179610769325E-3</v>
      </c>
      <c r="K106" s="24">
        <v>4.9726440305761501E-3</v>
      </c>
      <c r="L106" s="24">
        <v>2.462795415813724E-3</v>
      </c>
      <c r="M106" s="24">
        <v>2.3076975832291039E-3</v>
      </c>
      <c r="N106" s="24"/>
      <c r="O106" s="24"/>
    </row>
    <row r="107" spans="1:15" x14ac:dyDescent="0.35">
      <c r="A107" s="20" t="str">
        <f t="shared" si="1"/>
        <v>CONSUMO PER CAPITA (kg ó litros por individuo)Total AperitivosResto de canales</v>
      </c>
      <c r="B107" s="20" t="s">
        <v>54</v>
      </c>
      <c r="C107" s="20" t="s">
        <v>45</v>
      </c>
      <c r="D107" s="20" t="s">
        <v>125</v>
      </c>
      <c r="E107" s="24">
        <v>1.2249212452288875E-2</v>
      </c>
      <c r="F107" s="24">
        <v>3.8078525412204876E-2</v>
      </c>
      <c r="G107" s="24">
        <v>2.9882009172785575E-2</v>
      </c>
      <c r="H107" s="24">
        <v>1.501488312275575E-2</v>
      </c>
      <c r="I107" s="24">
        <v>2.5943106535399475E-2</v>
      </c>
      <c r="J107" s="24">
        <v>4.3663902028934748E-2</v>
      </c>
      <c r="K107" s="24">
        <v>2.0423114926510676E-2</v>
      </c>
      <c r="L107" s="24">
        <v>2.072465466928973E-2</v>
      </c>
      <c r="M107" s="24">
        <v>2.4415750330797643E-2</v>
      </c>
      <c r="N107" s="24"/>
      <c r="O107" s="24"/>
    </row>
    <row r="108" spans="1:15" x14ac:dyDescent="0.35">
      <c r="A108" s="20" t="str">
        <f t="shared" si="1"/>
        <v>CONSUMO PER CAPITA (kg ó litros por individuo)Total AperitivosEN LA CALLE</v>
      </c>
      <c r="B108" s="20" t="s">
        <v>54</v>
      </c>
      <c r="C108" s="20" t="s">
        <v>45</v>
      </c>
      <c r="D108" s="20" t="s">
        <v>170</v>
      </c>
      <c r="E108" s="24">
        <v>0.13173353388212225</v>
      </c>
      <c r="F108" s="24">
        <v>0.20186166855772486</v>
      </c>
      <c r="G108" s="24">
        <v>0.16139916044934069</v>
      </c>
      <c r="H108" s="24">
        <v>0.13518397289285308</v>
      </c>
      <c r="I108" s="24">
        <v>0.16393051806803086</v>
      </c>
      <c r="J108" s="24">
        <v>0.21014813779287267</v>
      </c>
      <c r="K108" s="24">
        <v>0.13615502644743604</v>
      </c>
      <c r="L108" s="24">
        <v>0.12343577819935077</v>
      </c>
      <c r="M108" s="24">
        <v>0.14285392554066059</v>
      </c>
      <c r="N108" s="24"/>
      <c r="O108" s="24"/>
    </row>
    <row r="109" spans="1:15" x14ac:dyDescent="0.35">
      <c r="A109" s="20" t="str">
        <f t="shared" si="1"/>
        <v>CONSUMO PER CAPITA (kg ó litros por individuo)Total AperitivosEN CASA DE OTROS</v>
      </c>
      <c r="B109" s="20" t="s">
        <v>54</v>
      </c>
      <c r="C109" s="20" t="s">
        <v>45</v>
      </c>
      <c r="D109" s="20" t="s">
        <v>171</v>
      </c>
      <c r="E109" s="24">
        <v>9.4967556092812766E-2</v>
      </c>
      <c r="F109" s="24">
        <v>9.5321925721414402E-2</v>
      </c>
      <c r="G109" s="24">
        <v>0.13359453524987608</v>
      </c>
      <c r="H109" s="24">
        <v>7.0998465403499258E-2</v>
      </c>
      <c r="I109" s="24">
        <v>6.8741734331257617E-2</v>
      </c>
      <c r="J109" s="24">
        <v>9.548650485788826E-2</v>
      </c>
      <c r="K109" s="24">
        <v>9.1069207980361236E-2</v>
      </c>
      <c r="L109" s="24">
        <v>8.0615696201412596E-2</v>
      </c>
      <c r="M109" s="24">
        <v>7.217017742807956E-2</v>
      </c>
      <c r="N109" s="24"/>
      <c r="O109" s="24"/>
    </row>
    <row r="110" spans="1:15" x14ac:dyDescent="0.35">
      <c r="A110" s="20" t="str">
        <f t="shared" si="1"/>
        <v>CONSUMO PER CAPITA (kg ó litros por individuo)Total AperitivosEN EL ESTABLECIMIENTO</v>
      </c>
      <c r="B110" s="20" t="s">
        <v>54</v>
      </c>
      <c r="C110" s="20" t="s">
        <v>45</v>
      </c>
      <c r="D110" s="20" t="s">
        <v>172</v>
      </c>
      <c r="E110" s="24">
        <v>3.6843465138428094E-2</v>
      </c>
      <c r="F110" s="24">
        <v>7.3835341910778812E-2</v>
      </c>
      <c r="G110" s="24">
        <v>6.1528418371309478E-2</v>
      </c>
      <c r="H110" s="24">
        <v>5.69152089324838E-2</v>
      </c>
      <c r="I110" s="24">
        <v>4.529626643275235E-2</v>
      </c>
      <c r="J110" s="24">
        <v>8.4652116507484346E-2</v>
      </c>
      <c r="K110" s="24">
        <v>5.6144640628637679E-2</v>
      </c>
      <c r="L110" s="24">
        <v>5.2803845356805726E-2</v>
      </c>
      <c r="M110" s="24">
        <v>5.6275467613823973E-2</v>
      </c>
      <c r="N110" s="24"/>
      <c r="O110" s="24"/>
    </row>
    <row r="111" spans="1:15" x14ac:dyDescent="0.35">
      <c r="A111" s="20" t="str">
        <f t="shared" si="1"/>
        <v>CONSUMO PER CAPITA (kg ó litros por individuo)Total AperitivosEN EL TRABAJO</v>
      </c>
      <c r="B111" s="20" t="s">
        <v>54</v>
      </c>
      <c r="C111" s="20" t="s">
        <v>45</v>
      </c>
      <c r="D111" s="20" t="s">
        <v>173</v>
      </c>
      <c r="E111" s="24">
        <v>3.1301322217440357E-2</v>
      </c>
      <c r="F111" s="24">
        <v>4.230744288508867E-2</v>
      </c>
      <c r="G111" s="24">
        <v>3.548895603659586E-2</v>
      </c>
      <c r="H111" s="24">
        <v>3.7877391402487928E-2</v>
      </c>
      <c r="I111" s="24">
        <v>4.0367427218064723E-2</v>
      </c>
      <c r="J111" s="24">
        <v>4.3210346418972478E-2</v>
      </c>
      <c r="K111" s="24">
        <v>3.8991832553655195E-2</v>
      </c>
      <c r="L111" s="24">
        <v>3.9135204711767103E-2</v>
      </c>
      <c r="M111" s="24">
        <v>3.1997815231197733E-2</v>
      </c>
      <c r="N111" s="24"/>
      <c r="O111" s="24"/>
    </row>
    <row r="112" spans="1:15" x14ac:dyDescent="0.35">
      <c r="A112" s="20" t="str">
        <f t="shared" si="1"/>
        <v>CONSUMO PER CAPITA (kg ó litros por individuo)Total AperitivosEN COLEGIO/INSTITUTO/UNIV.</v>
      </c>
      <c r="B112" s="20" t="s">
        <v>54</v>
      </c>
      <c r="C112" s="20" t="s">
        <v>45</v>
      </c>
      <c r="D112" s="20" t="s">
        <v>174</v>
      </c>
      <c r="E112" s="24">
        <v>3.5070874672306434E-3</v>
      </c>
      <c r="F112" s="24">
        <v>2.2706137740620132E-3</v>
      </c>
      <c r="G112" s="24">
        <v>6.6637597066709067E-3</v>
      </c>
      <c r="H112" s="24">
        <v>5.18136270776087E-3</v>
      </c>
      <c r="I112" s="24">
        <v>7.7840807601455113E-3</v>
      </c>
      <c r="J112" s="24">
        <v>4.4969456923615548E-3</v>
      </c>
      <c r="K112" s="24">
        <v>6.534774208468353E-3</v>
      </c>
      <c r="L112" s="24">
        <v>6.0219641097527983E-3</v>
      </c>
      <c r="M112" s="24">
        <v>5.7811904031699968E-3</v>
      </c>
      <c r="N112" s="24"/>
      <c r="O112" s="24"/>
    </row>
    <row r="113" spans="1:15" x14ac:dyDescent="0.35">
      <c r="A113" s="20" t="str">
        <f t="shared" si="1"/>
        <v>CONSUMO PER CAPITA (kg ó litros por individuo)Total AperitivosEN MI CASA</v>
      </c>
      <c r="B113" s="20" t="s">
        <v>54</v>
      </c>
      <c r="C113" s="20" t="s">
        <v>45</v>
      </c>
      <c r="D113" s="20" t="s">
        <v>175</v>
      </c>
      <c r="E113" s="24">
        <v>3.5424268767734114E-2</v>
      </c>
      <c r="F113" s="24">
        <v>2.902777515974302E-2</v>
      </c>
      <c r="G113" s="24">
        <v>2.6203461920016369E-2</v>
      </c>
      <c r="H113" s="24">
        <v>2.7191955062353633E-2</v>
      </c>
      <c r="I113" s="24">
        <v>2.4837371562982269E-2</v>
      </c>
      <c r="J113" s="24">
        <v>2.1418475733577629E-2</v>
      </c>
      <c r="K113" s="24">
        <v>2.025075777474267E-2</v>
      </c>
      <c r="L113" s="24">
        <v>2.7841037323916261E-2</v>
      </c>
      <c r="M113" s="24">
        <v>3.0970163225997761E-2</v>
      </c>
      <c r="N113" s="24"/>
      <c r="O113" s="24"/>
    </row>
    <row r="114" spans="1:15" x14ac:dyDescent="0.35">
      <c r="A114" s="20" t="str">
        <f t="shared" si="1"/>
        <v>CONSUMO PER CAPITA (kg ó litros por individuo)Total AperitivosEN M.TRANSP.(AVION,TREN,AUTOC,E</v>
      </c>
      <c r="B114" s="20" t="s">
        <v>54</v>
      </c>
      <c r="C114" s="20" t="s">
        <v>45</v>
      </c>
      <c r="D114" s="20" t="s">
        <v>176</v>
      </c>
      <c r="E114" s="24">
        <v>9.5844508374385642E-3</v>
      </c>
      <c r="F114" s="24">
        <v>1.3120114259514273E-2</v>
      </c>
      <c r="G114" s="24">
        <v>5.9195977224294248E-3</v>
      </c>
      <c r="H114" s="24">
        <v>7.0178256869559428E-3</v>
      </c>
      <c r="I114" s="24">
        <v>2.4809066740489835E-3</v>
      </c>
      <c r="J114" s="24">
        <v>5.4421055016739021E-3</v>
      </c>
      <c r="K114" s="24">
        <v>5.170197851689531E-3</v>
      </c>
      <c r="L114" s="24">
        <v>1.7557654480705597E-3</v>
      </c>
      <c r="M114" s="24">
        <v>1.2390955403559837E-3</v>
      </c>
      <c r="N114" s="24"/>
      <c r="O114" s="24"/>
    </row>
    <row r="115" spans="1:15" x14ac:dyDescent="0.35">
      <c r="A115" s="20" t="str">
        <f t="shared" si="1"/>
        <v>CONSUMO PER CAPITA (kg ó litros por individuo)Total AperitivosEN OTRO LUGAR</v>
      </c>
      <c r="B115" s="20" t="s">
        <v>54</v>
      </c>
      <c r="C115" s="20" t="s">
        <v>45</v>
      </c>
      <c r="D115" s="20" t="s">
        <v>177</v>
      </c>
      <c r="E115" s="24">
        <v>2.838301699271014E-2</v>
      </c>
      <c r="F115" s="24">
        <v>3.7809936331869742E-2</v>
      </c>
      <c r="G115" s="24">
        <v>3.176653142443292E-2</v>
      </c>
      <c r="H115" s="24">
        <v>3.2527225292622017E-2</v>
      </c>
      <c r="I115" s="24">
        <v>4.5628412129369154E-2</v>
      </c>
      <c r="J115" s="24">
        <v>5.6783683266558041E-2</v>
      </c>
      <c r="K115" s="24">
        <v>3.6737619280956799E-2</v>
      </c>
      <c r="L115" s="24">
        <v>4.317292652224361E-2</v>
      </c>
      <c r="M115" s="24">
        <v>4.2377162610315294E-2</v>
      </c>
      <c r="N115" s="24"/>
      <c r="O115" s="24"/>
    </row>
    <row r="116" spans="1:15" x14ac:dyDescent="0.35">
      <c r="A116" s="20" t="str">
        <f t="shared" si="1"/>
        <v>CONSUMO PER CAPITA (kg ó litros por individuo)Total AperitivosDESAYUNO</v>
      </c>
      <c r="B116" s="20" t="s">
        <v>54</v>
      </c>
      <c r="C116" s="20" t="s">
        <v>45</v>
      </c>
      <c r="D116" s="20" t="s">
        <v>178</v>
      </c>
      <c r="E116" s="24">
        <v>1.0521440879999689E-2</v>
      </c>
      <c r="F116" s="24">
        <v>1.5540136967102313E-2</v>
      </c>
      <c r="G116" s="24">
        <v>1.4598393009369203E-2</v>
      </c>
      <c r="H116" s="24">
        <v>1.4463761913752045E-2</v>
      </c>
      <c r="I116" s="24">
        <v>1.3855772475928688E-2</v>
      </c>
      <c r="J116" s="24">
        <v>2.5042016484878835E-2</v>
      </c>
      <c r="K116" s="24">
        <v>2.2517339814785216E-2</v>
      </c>
      <c r="L116" s="24">
        <v>2.4870333973015333E-2</v>
      </c>
      <c r="M116" s="24">
        <v>2.3060848561445208E-2</v>
      </c>
      <c r="N116" s="24"/>
      <c r="O116" s="24"/>
    </row>
    <row r="117" spans="1:15" x14ac:dyDescent="0.35">
      <c r="A117" s="20" t="str">
        <f t="shared" si="1"/>
        <v>CONSUMO PER CAPITA (kg ó litros por individuo)Total AperitivosAPERITIVO/ANTES DE COMER</v>
      </c>
      <c r="B117" s="20" t="s">
        <v>54</v>
      </c>
      <c r="C117" s="20" t="s">
        <v>45</v>
      </c>
      <c r="D117" s="20" t="s">
        <v>179</v>
      </c>
      <c r="E117" s="24">
        <v>7.4081053313742762E-2</v>
      </c>
      <c r="F117" s="24">
        <v>0.10259468289153209</v>
      </c>
      <c r="G117" s="24">
        <v>7.9060816543466278E-2</v>
      </c>
      <c r="H117" s="24">
        <v>7.7795927873438989E-2</v>
      </c>
      <c r="I117" s="24">
        <v>8.5243447329937605E-2</v>
      </c>
      <c r="J117" s="24">
        <v>0.11119869513709252</v>
      </c>
      <c r="K117" s="24">
        <v>7.4398703986102419E-2</v>
      </c>
      <c r="L117" s="24">
        <v>7.0365712131656447E-2</v>
      </c>
      <c r="M117" s="24">
        <v>8.0683249816370151E-2</v>
      </c>
      <c r="N117" s="24"/>
      <c r="O117" s="24"/>
    </row>
    <row r="118" spans="1:15" x14ac:dyDescent="0.35">
      <c r="A118" s="20" t="str">
        <f t="shared" si="1"/>
        <v>CONSUMO PER CAPITA (kg ó litros por individuo)Total AperitivosCOMIDA</v>
      </c>
      <c r="B118" s="20" t="s">
        <v>54</v>
      </c>
      <c r="C118" s="20" t="s">
        <v>45</v>
      </c>
      <c r="D118" s="20" t="s">
        <v>180</v>
      </c>
      <c r="E118" s="24">
        <v>4.6459309553246786E-2</v>
      </c>
      <c r="F118" s="24">
        <v>4.8008350925217574E-2</v>
      </c>
      <c r="G118" s="24">
        <v>3.7379060824609296E-2</v>
      </c>
      <c r="H118" s="24">
        <v>3.9914231362068037E-2</v>
      </c>
      <c r="I118" s="24">
        <v>3.9312228817849175E-2</v>
      </c>
      <c r="J118" s="24">
        <v>5.9700624795410204E-2</v>
      </c>
      <c r="K118" s="24">
        <v>5.2341210516219927E-2</v>
      </c>
      <c r="L118" s="24">
        <v>3.5883396948703489E-2</v>
      </c>
      <c r="M118" s="24">
        <v>3.7567525001421555E-2</v>
      </c>
      <c r="N118" s="24"/>
      <c r="O118" s="24"/>
    </row>
    <row r="119" spans="1:15" x14ac:dyDescent="0.35">
      <c r="A119" s="20" t="str">
        <f t="shared" si="1"/>
        <v>CONSUMO PER CAPITA (kg ó litros por individuo)Total AperitivosTARDE/MERIENDA</v>
      </c>
      <c r="B119" s="20" t="s">
        <v>54</v>
      </c>
      <c r="C119" s="20" t="s">
        <v>45</v>
      </c>
      <c r="D119" s="20" t="s">
        <v>181</v>
      </c>
      <c r="E119" s="24">
        <v>0.12906875699555867</v>
      </c>
      <c r="F119" s="24">
        <v>0.15757026629039866</v>
      </c>
      <c r="G119" s="24">
        <v>0.14717896641627731</v>
      </c>
      <c r="H119" s="24">
        <v>0.12106979812745551</v>
      </c>
      <c r="I119" s="24">
        <v>0.1369391671214458</v>
      </c>
      <c r="J119" s="24">
        <v>0.16007176396360528</v>
      </c>
      <c r="K119" s="24">
        <v>0.11354028642823621</v>
      </c>
      <c r="L119" s="24">
        <v>0.12367068668818722</v>
      </c>
      <c r="M119" s="24">
        <v>0.1349655820098758</v>
      </c>
      <c r="N119" s="24"/>
      <c r="O119" s="24"/>
    </row>
    <row r="120" spans="1:15" x14ac:dyDescent="0.35">
      <c r="A120" s="20" t="str">
        <f t="shared" si="1"/>
        <v>CONSUMO PER CAPITA (kg ó litros por individuo)Total AperitivosANTES DE CENAR</v>
      </c>
      <c r="B120" s="20" t="s">
        <v>54</v>
      </c>
      <c r="C120" s="20" t="s">
        <v>45</v>
      </c>
      <c r="D120" s="20" t="s">
        <v>182</v>
      </c>
      <c r="E120" s="24">
        <v>2.5974365037571806E-2</v>
      </c>
      <c r="F120" s="24">
        <v>4.0685990810043669E-2</v>
      </c>
      <c r="G120" s="24">
        <v>4.0715122208110077E-2</v>
      </c>
      <c r="H120" s="24">
        <v>2.4877063396461219E-2</v>
      </c>
      <c r="I120" s="24">
        <v>2.2062304900585524E-2</v>
      </c>
      <c r="J120" s="24">
        <v>3.9936527223732914E-2</v>
      </c>
      <c r="K120" s="24">
        <v>3.294680239451675E-2</v>
      </c>
      <c r="L120" s="24">
        <v>2.1135988298335889E-2</v>
      </c>
      <c r="M120" s="24">
        <v>2.3533421868562918E-2</v>
      </c>
      <c r="N120" s="24"/>
      <c r="O120" s="24"/>
    </row>
    <row r="121" spans="1:15" x14ac:dyDescent="0.35">
      <c r="A121" s="20" t="str">
        <f t="shared" si="1"/>
        <v>CONSUMO PER CAPITA (kg ó litros por individuo)Total AperitivosCENA</v>
      </c>
      <c r="B121" s="20" t="s">
        <v>54</v>
      </c>
      <c r="C121" s="20" t="s">
        <v>45</v>
      </c>
      <c r="D121" s="20" t="s">
        <v>183</v>
      </c>
      <c r="E121" s="24">
        <v>1.7359366304501796E-2</v>
      </c>
      <c r="F121" s="24">
        <v>3.5339970648132428E-2</v>
      </c>
      <c r="G121" s="24">
        <v>3.0832908046824214E-2</v>
      </c>
      <c r="H121" s="24">
        <v>1.6945931549057564E-2</v>
      </c>
      <c r="I121" s="24">
        <v>1.8107643663750773E-2</v>
      </c>
      <c r="J121" s="24">
        <v>2.1545837060683734E-2</v>
      </c>
      <c r="K121" s="24">
        <v>1.8254820894452323E-2</v>
      </c>
      <c r="L121" s="24">
        <v>2.0049142285791997E-2</v>
      </c>
      <c r="M121" s="24">
        <v>1.7955864863887096E-2</v>
      </c>
      <c r="N121" s="24"/>
      <c r="O121" s="24"/>
    </row>
    <row r="122" spans="1:15" x14ac:dyDescent="0.35">
      <c r="A122" s="20" t="str">
        <f t="shared" si="1"/>
        <v>CONSUMO PER CAPITA (kg ó litros por individuo)Total AperitivosDESPUES DE LA CENA</v>
      </c>
      <c r="B122" s="20" t="s">
        <v>54</v>
      </c>
      <c r="C122" s="20" t="s">
        <v>45</v>
      </c>
      <c r="D122" s="20" t="s">
        <v>184</v>
      </c>
      <c r="E122" s="24">
        <v>8.2781608041206916E-3</v>
      </c>
      <c r="F122" s="24">
        <v>1.9986033559080092E-2</v>
      </c>
      <c r="G122" s="24">
        <v>1.7671015419697029E-2</v>
      </c>
      <c r="H122" s="24">
        <v>7.0011674368698337E-3</v>
      </c>
      <c r="I122" s="24">
        <v>1.3304230057669116E-2</v>
      </c>
      <c r="J122" s="24">
        <v>1.4348675975445131E-2</v>
      </c>
      <c r="K122" s="24">
        <v>7.8507560500614866E-3</v>
      </c>
      <c r="L122" s="24">
        <v>5.6525490838743205E-3</v>
      </c>
      <c r="M122" s="24">
        <v>6.0666181406487515E-3</v>
      </c>
      <c r="N122" s="24"/>
      <c r="O122" s="24"/>
    </row>
    <row r="123" spans="1:15" x14ac:dyDescent="0.35">
      <c r="A123" s="20" t="str">
        <f t="shared" si="1"/>
        <v>CONSUMO PER CAPITA (kg ó litros por individuo)Total AperitivosDURANTE EL DIA</v>
      </c>
      <c r="B123" s="20" t="s">
        <v>54</v>
      </c>
      <c r="C123" s="20" t="s">
        <v>45</v>
      </c>
      <c r="D123" s="20" t="s">
        <v>185</v>
      </c>
      <c r="E123" s="24">
        <v>6.000226749617818E-2</v>
      </c>
      <c r="F123" s="24">
        <v>7.5829437768195299E-2</v>
      </c>
      <c r="G123" s="24">
        <v>9.5128196314382976E-2</v>
      </c>
      <c r="H123" s="24">
        <v>7.0825529115203414E-2</v>
      </c>
      <c r="I123" s="24">
        <v>7.0241882236279446E-2</v>
      </c>
      <c r="J123" s="24">
        <v>8.9794067435693251E-2</v>
      </c>
      <c r="K123" s="24">
        <v>6.9204224976760861E-2</v>
      </c>
      <c r="L123" s="24">
        <v>7.3154355701084445E-2</v>
      </c>
      <c r="M123" s="24">
        <v>5.9831840128838146E-2</v>
      </c>
      <c r="N123" s="24"/>
      <c r="O123" s="24"/>
    </row>
    <row r="124" spans="1:15" x14ac:dyDescent="0.35">
      <c r="A124" s="20" t="str">
        <f t="shared" si="1"/>
        <v>CONSUMO PER CAPITA (kg ó litros por individuo)Total AperitivosCON AMIGOS</v>
      </c>
      <c r="B124" s="20" t="s">
        <v>54</v>
      </c>
      <c r="C124" s="20" t="s">
        <v>45</v>
      </c>
      <c r="D124" s="20" t="s">
        <v>186</v>
      </c>
      <c r="E124" s="24">
        <v>8.2743587899326551E-2</v>
      </c>
      <c r="F124" s="24">
        <v>0.11500026202141689</v>
      </c>
      <c r="G124" s="24">
        <v>9.9624197356119923E-2</v>
      </c>
      <c r="H124" s="24">
        <v>7.9236166398431535E-2</v>
      </c>
      <c r="I124" s="24">
        <v>9.323182512955365E-2</v>
      </c>
      <c r="J124" s="24">
        <v>0.12941519176541094</v>
      </c>
      <c r="K124" s="24">
        <v>8.9689196978464905E-2</v>
      </c>
      <c r="L124" s="24">
        <v>7.0161674775840413E-2</v>
      </c>
      <c r="M124" s="24">
        <v>7.921492936399685E-2</v>
      </c>
      <c r="N124" s="24"/>
      <c r="O124" s="24"/>
    </row>
    <row r="125" spans="1:15" x14ac:dyDescent="0.35">
      <c r="A125" s="20" t="str">
        <f t="shared" si="1"/>
        <v>CONSUMO PER CAPITA (kg ó litros por individuo)Total AperitivosCON CLIENTES</v>
      </c>
      <c r="B125" s="20" t="s">
        <v>54</v>
      </c>
      <c r="C125" s="20" t="s">
        <v>45</v>
      </c>
      <c r="D125" s="20" t="s">
        <v>187</v>
      </c>
      <c r="E125" s="24">
        <v>3.2325281903838751E-4</v>
      </c>
      <c r="F125" s="24">
        <v>1.6019705112774443E-3</v>
      </c>
      <c r="G125" s="24">
        <v>2.3551663648374807E-3</v>
      </c>
      <c r="H125" s="24">
        <v>8.4390905343504903E-4</v>
      </c>
      <c r="I125" s="24">
        <v>7.6555059350497958E-4</v>
      </c>
      <c r="J125" s="24">
        <v>5.584989512408922E-3</v>
      </c>
      <c r="K125" s="24">
        <v>6.0313608637383906E-4</v>
      </c>
      <c r="L125" s="24">
        <v>9.1974075090271159E-4</v>
      </c>
      <c r="M125" s="24">
        <v>2.7634127162870907E-3</v>
      </c>
      <c r="N125" s="24"/>
      <c r="O125" s="24"/>
    </row>
    <row r="126" spans="1:15" x14ac:dyDescent="0.35">
      <c r="A126" s="20" t="str">
        <f t="shared" si="1"/>
        <v>CONSUMO PER CAPITA (kg ó litros por individuo)Total AperitivosCON COMPAÑEROS DE TRABAJO</v>
      </c>
      <c r="B126" s="20" t="s">
        <v>54</v>
      </c>
      <c r="C126" s="20" t="s">
        <v>45</v>
      </c>
      <c r="D126" s="20" t="s">
        <v>188</v>
      </c>
      <c r="E126" s="24">
        <v>1.4297029686808649E-2</v>
      </c>
      <c r="F126" s="24">
        <v>1.5325306053069362E-2</v>
      </c>
      <c r="G126" s="24">
        <v>1.7813383522345089E-2</v>
      </c>
      <c r="H126" s="24">
        <v>1.2520630785813546E-2</v>
      </c>
      <c r="I126" s="24">
        <v>1.8275154414158716E-2</v>
      </c>
      <c r="J126" s="24">
        <v>3.0475272260098413E-2</v>
      </c>
      <c r="K126" s="24">
        <v>2.3889855138344046E-2</v>
      </c>
      <c r="L126" s="24">
        <v>2.599374967562652E-2</v>
      </c>
      <c r="M126" s="24">
        <v>1.6028889374586321E-2</v>
      </c>
      <c r="N126" s="24"/>
      <c r="O126" s="24"/>
    </row>
    <row r="127" spans="1:15" x14ac:dyDescent="0.35">
      <c r="A127" s="20" t="str">
        <f t="shared" si="1"/>
        <v>CONSUMO PER CAPITA (kg ó litros por individuo)Total AperitivosCON COMPAÑEROS DE CLASE</v>
      </c>
      <c r="B127" s="20" t="s">
        <v>54</v>
      </c>
      <c r="C127" s="20" t="s">
        <v>45</v>
      </c>
      <c r="D127" s="20" t="s">
        <v>189</v>
      </c>
      <c r="E127" s="24">
        <v>2.3457289969804796E-3</v>
      </c>
      <c r="F127" s="24">
        <v>1.8620700704635588E-3</v>
      </c>
      <c r="G127" s="24">
        <v>3.1795450539181575E-3</v>
      </c>
      <c r="H127" s="24">
        <v>4.2956416408970067E-3</v>
      </c>
      <c r="I127" s="24">
        <v>2.8513264072486536E-3</v>
      </c>
      <c r="J127" s="24">
        <v>4.9501946602883004E-3</v>
      </c>
      <c r="K127" s="24">
        <v>1.8935366170464215E-3</v>
      </c>
      <c r="L127" s="24">
        <v>4.6593662234848702E-3</v>
      </c>
      <c r="M127" s="24">
        <v>2.5757513511252728E-3</v>
      </c>
      <c r="N127" s="24"/>
      <c r="O127" s="24"/>
    </row>
    <row r="128" spans="1:15" x14ac:dyDescent="0.35">
      <c r="A128" s="20" t="str">
        <f t="shared" si="1"/>
        <v>CONSUMO PER CAPITA (kg ó litros por individuo)Total AperitivosCON FAMILIA</v>
      </c>
      <c r="B128" s="20" t="s">
        <v>54</v>
      </c>
      <c r="C128" s="20" t="s">
        <v>45</v>
      </c>
      <c r="D128" s="20" t="s">
        <v>190</v>
      </c>
      <c r="E128" s="24">
        <v>0.14014569993211998</v>
      </c>
      <c r="F128" s="24">
        <v>0.19763280800071395</v>
      </c>
      <c r="G128" s="24">
        <v>0.19581311170918908</v>
      </c>
      <c r="H128" s="24">
        <v>0.13926210095024794</v>
      </c>
      <c r="I128" s="24">
        <v>0.15372774750613827</v>
      </c>
      <c r="J128" s="24">
        <v>0.19091263618822318</v>
      </c>
      <c r="K128" s="24">
        <v>0.15132744612749507</v>
      </c>
      <c r="L128" s="24">
        <v>0.14514211859828074</v>
      </c>
      <c r="M128" s="24">
        <v>0.14132028085581252</v>
      </c>
      <c r="N128" s="24"/>
      <c r="O128" s="24"/>
    </row>
    <row r="129" spans="1:15" x14ac:dyDescent="0.35">
      <c r="A129" s="20" t="str">
        <f t="shared" si="1"/>
        <v>CONSUMO PER CAPITA (kg ó litros por individuo)Total AperitivosCON LA PAREJA</v>
      </c>
      <c r="B129" s="20" t="s">
        <v>54</v>
      </c>
      <c r="C129" s="20" t="s">
        <v>45</v>
      </c>
      <c r="D129" s="20" t="s">
        <v>191</v>
      </c>
      <c r="E129" s="24">
        <v>3.675063654352257E-2</v>
      </c>
      <c r="F129" s="24">
        <v>5.3274144669290334E-2</v>
      </c>
      <c r="G129" s="24">
        <v>4.4490369402204209E-2</v>
      </c>
      <c r="H129" s="24">
        <v>3.3655775065104497E-2</v>
      </c>
      <c r="I129" s="24">
        <v>3.0469726528814245E-2</v>
      </c>
      <c r="J129" s="24">
        <v>4.0461811262862447E-2</v>
      </c>
      <c r="K129" s="24">
        <v>2.6484187907097636E-2</v>
      </c>
      <c r="L129" s="24">
        <v>2.7346748188981421E-2</v>
      </c>
      <c r="M129" s="24">
        <v>3.3732211779587441E-2</v>
      </c>
      <c r="N129" s="24"/>
      <c r="O129" s="24"/>
    </row>
    <row r="130" spans="1:15" x14ac:dyDescent="0.35">
      <c r="A130" s="20" t="str">
        <f t="shared" si="1"/>
        <v>CONSUMO PER CAPITA (kg ó litros por individuo)Total AperitivosESTABA SOLO/A</v>
      </c>
      <c r="B130" s="20" t="s">
        <v>54</v>
      </c>
      <c r="C130" s="20" t="s">
        <v>45</v>
      </c>
      <c r="D130" s="20" t="s">
        <v>192</v>
      </c>
      <c r="E130" s="24">
        <v>8.7587877721657881E-2</v>
      </c>
      <c r="F130" s="24">
        <v>0.10625846189215921</v>
      </c>
      <c r="G130" s="24">
        <v>8.8754890027471486E-2</v>
      </c>
      <c r="H130" s="24">
        <v>9.7621126888622706E-2</v>
      </c>
      <c r="I130" s="24">
        <v>9.4476463125493987E-2</v>
      </c>
      <c r="J130" s="24">
        <v>0.11301597127601944</v>
      </c>
      <c r="K130" s="24">
        <v>8.916606501506065E-2</v>
      </c>
      <c r="L130" s="24">
        <v>9.157706583858051E-2</v>
      </c>
      <c r="M130" s="24">
        <v>0.10242000921387323</v>
      </c>
      <c r="N130" s="24"/>
      <c r="O130" s="24"/>
    </row>
    <row r="131" spans="1:15" x14ac:dyDescent="0.35">
      <c r="A131" s="20" t="str">
        <f t="shared" si="1"/>
        <v>CONSUMO PER CAPITA (kg ó litros por individuo)Total AperitivosOTROS</v>
      </c>
      <c r="B131" s="20" t="s">
        <v>54</v>
      </c>
      <c r="C131" s="20" t="s">
        <v>45</v>
      </c>
      <c r="D131" s="20" t="s">
        <v>193</v>
      </c>
      <c r="E131" s="24">
        <v>7.5508640458372524E-3</v>
      </c>
      <c r="F131" s="24">
        <v>4.5998619323435403E-3</v>
      </c>
      <c r="G131" s="24">
        <v>1.0533850783882562E-2</v>
      </c>
      <c r="H131" s="24">
        <v>5.4580575943513438E-3</v>
      </c>
      <c r="I131" s="24">
        <v>5.2689801540302698E-3</v>
      </c>
      <c r="J131" s="24">
        <v>6.8221096362332785E-3</v>
      </c>
      <c r="K131" s="24">
        <v>8.0007080062153655E-3</v>
      </c>
      <c r="L131" s="24">
        <v>8.9817417489259366E-3</v>
      </c>
      <c r="M131" s="24">
        <v>5.609476864559264E-3</v>
      </c>
      <c r="N131" s="24"/>
      <c r="O131" s="24"/>
    </row>
    <row r="132" spans="1:15" x14ac:dyDescent="0.35">
      <c r="A132" s="20" t="str">
        <f t="shared" ref="A132:A140" si="2">B132&amp;C132&amp;D132</f>
        <v>CONSUMO PER CAPITA (kg ó litros por individuo)Total AperitivosESTAR TRABAJANDO</v>
      </c>
      <c r="B132" s="20" t="s">
        <v>54</v>
      </c>
      <c r="C132" s="20" t="s">
        <v>45</v>
      </c>
      <c r="D132" s="20" t="s">
        <v>194</v>
      </c>
      <c r="E132" s="24">
        <v>2.5164420789691468E-2</v>
      </c>
      <c r="F132" s="24">
        <v>3.1493692047258104E-2</v>
      </c>
      <c r="G132" s="24">
        <v>2.6124369345494065E-2</v>
      </c>
      <c r="H132" s="24">
        <v>3.2475925821933087E-2</v>
      </c>
      <c r="I132" s="24">
        <v>3.5451686761260329E-2</v>
      </c>
      <c r="J132" s="24">
        <v>3.1061138090058036E-2</v>
      </c>
      <c r="K132" s="24">
        <v>3.0007826457867579E-2</v>
      </c>
      <c r="L132" s="24">
        <v>3.1698007187949524E-2</v>
      </c>
      <c r="M132" s="24">
        <v>2.7003032789034341E-2</v>
      </c>
      <c r="N132" s="24"/>
      <c r="O132" s="24"/>
    </row>
    <row r="133" spans="1:15" x14ac:dyDescent="0.35">
      <c r="A133" s="20" t="str">
        <f t="shared" si="2"/>
        <v>CONSUMO PER CAPITA (kg ó litros por individuo)Total AperitivosCOMIDA DE NEGOCIOS</v>
      </c>
      <c r="B133" s="20" t="s">
        <v>54</v>
      </c>
      <c r="C133" s="20" t="s">
        <v>45</v>
      </c>
      <c r="D133" s="20" t="s">
        <v>195</v>
      </c>
      <c r="E133" s="24">
        <v>3.5233019063336135E-4</v>
      </c>
      <c r="F133" s="24">
        <v>3.8122943643431286E-4</v>
      </c>
      <c r="G133" s="24">
        <v>3.6474638519296817E-4</v>
      </c>
      <c r="H133" s="24">
        <v>7.4261174626206409E-4</v>
      </c>
      <c r="I133" s="24">
        <v>2.4254599552585204E-4</v>
      </c>
      <c r="J133" s="24">
        <v>2.5627014256668222E-3</v>
      </c>
      <c r="K133" s="24">
        <v>6.1300638386097709E-3</v>
      </c>
      <c r="L133" s="24">
        <v>1.2083037838224583E-3</v>
      </c>
      <c r="M133" s="24">
        <v>7.3140417856510189E-4</v>
      </c>
      <c r="N133" s="24"/>
      <c r="O133" s="24"/>
    </row>
    <row r="134" spans="1:15" x14ac:dyDescent="0.35">
      <c r="A134" s="20" t="str">
        <f t="shared" si="2"/>
        <v>CONSUMO PER CAPITA (kg ó litros por individuo)Total AperitivosPOR PLACER/RELAX</v>
      </c>
      <c r="B134" s="20" t="s">
        <v>54</v>
      </c>
      <c r="C134" s="20" t="s">
        <v>45</v>
      </c>
      <c r="D134" s="20" t="s">
        <v>196</v>
      </c>
      <c r="E134" s="24">
        <v>6.2589509332191512E-2</v>
      </c>
      <c r="F134" s="24">
        <v>0.12474172890617372</v>
      </c>
      <c r="G134" s="24">
        <v>7.6755874210882646E-2</v>
      </c>
      <c r="H134" s="24">
        <v>6.6584557573981892E-2</v>
      </c>
      <c r="I134" s="24">
        <v>7.311678306706143E-2</v>
      </c>
      <c r="J134" s="24">
        <v>0.11724262475229333</v>
      </c>
      <c r="K134" s="24">
        <v>6.9661596755597757E-2</v>
      </c>
      <c r="L134" s="24">
        <v>5.6432288280116566E-2</v>
      </c>
      <c r="M134" s="24">
        <v>7.0934544075870756E-2</v>
      </c>
      <c r="N134" s="24"/>
      <c r="O134" s="24"/>
    </row>
    <row r="135" spans="1:15" x14ac:dyDescent="0.35">
      <c r="A135" s="20" t="str">
        <f t="shared" si="2"/>
        <v>CONSUMO PER CAPITA (kg ó litros por individuo)Total AperitivosTENER HAMBRE/SIN PLANIFICAR</v>
      </c>
      <c r="B135" s="20" t="s">
        <v>54</v>
      </c>
      <c r="C135" s="20" t="s">
        <v>45</v>
      </c>
      <c r="D135" s="20" t="s">
        <v>197</v>
      </c>
      <c r="E135" s="24">
        <v>0.14060136904987416</v>
      </c>
      <c r="F135" s="24">
        <v>0.18038626721802353</v>
      </c>
      <c r="G135" s="24">
        <v>0.17078739910696852</v>
      </c>
      <c r="H135" s="24">
        <v>0.13989694226420443</v>
      </c>
      <c r="I135" s="24">
        <v>0.15844892527647436</v>
      </c>
      <c r="J135" s="24">
        <v>0.18867199773313123</v>
      </c>
      <c r="K135" s="24">
        <v>0.14235140906465846</v>
      </c>
      <c r="L135" s="24">
        <v>0.15297512056356283</v>
      </c>
      <c r="M135" s="24">
        <v>0.15675925577387162</v>
      </c>
    </row>
    <row r="136" spans="1:15" x14ac:dyDescent="0.35">
      <c r="A136" s="20" t="str">
        <f t="shared" si="2"/>
        <v>CONSUMO PER CAPITA (kg ó litros por individuo)Total AperitivosESTAR DE COMPRAS</v>
      </c>
      <c r="B136" s="20" t="s">
        <v>54</v>
      </c>
      <c r="C136" s="20" t="s">
        <v>45</v>
      </c>
      <c r="D136" s="20" t="s">
        <v>198</v>
      </c>
      <c r="E136" s="24">
        <v>1.7277909750712205E-2</v>
      </c>
      <c r="F136" s="24">
        <v>2.2371696234478641E-2</v>
      </c>
      <c r="G136" s="24">
        <v>3.4708198846401618E-2</v>
      </c>
      <c r="H136" s="24">
        <v>1.3049073878915999E-2</v>
      </c>
      <c r="I136" s="24">
        <v>1.2983769676816324E-2</v>
      </c>
      <c r="J136" s="24">
        <v>1.5100652912797687E-2</v>
      </c>
      <c r="K136" s="24">
        <v>9.6877858889039964E-3</v>
      </c>
      <c r="L136" s="24">
        <v>1.4720562918873269E-2</v>
      </c>
      <c r="M136" s="24">
        <v>8.6040586629955208E-3</v>
      </c>
    </row>
    <row r="137" spans="1:15" x14ac:dyDescent="0.35">
      <c r="A137" s="20" t="str">
        <f t="shared" si="2"/>
        <v>CONSUMO PER CAPITA (kg ó litros por individuo)Total AperitivosNO COCINAR EN CASA</v>
      </c>
      <c r="B137" s="20" t="s">
        <v>54</v>
      </c>
      <c r="C137" s="20" t="s">
        <v>45</v>
      </c>
      <c r="D137" s="20" t="s">
        <v>199</v>
      </c>
      <c r="E137" s="24">
        <v>1.5258426058993585E-2</v>
      </c>
      <c r="F137" s="24">
        <v>1.5531761554986739E-2</v>
      </c>
      <c r="G137" s="24">
        <v>9.0942839442857745E-3</v>
      </c>
      <c r="H137" s="24">
        <v>1.2282415459939203E-2</v>
      </c>
      <c r="I137" s="24">
        <v>1.0443228676661523E-2</v>
      </c>
      <c r="J137" s="24">
        <v>1.7742032224258013E-2</v>
      </c>
      <c r="K137" s="24">
        <v>9.731488403437483E-3</v>
      </c>
      <c r="L137" s="24">
        <v>1.4987728198869376E-2</v>
      </c>
      <c r="M137" s="24">
        <v>1.1114335576489253E-2</v>
      </c>
    </row>
    <row r="138" spans="1:15" x14ac:dyDescent="0.35">
      <c r="A138" s="20" t="str">
        <f t="shared" si="2"/>
        <v>CONSUMO PER CAPITA (kg ó litros por individuo)Total AperitivosCELEBRACION/FIESTA/SALIR TOMAR</v>
      </c>
      <c r="B138" s="20" t="s">
        <v>54</v>
      </c>
      <c r="C138" s="20" t="s">
        <v>45</v>
      </c>
      <c r="D138" s="20" t="s">
        <v>200</v>
      </c>
      <c r="E138" s="24">
        <v>6.0076839176934418E-2</v>
      </c>
      <c r="F138" s="24">
        <v>8.3193251291155568E-2</v>
      </c>
      <c r="G138" s="24">
        <v>9.8829323340186348E-2</v>
      </c>
      <c r="H138" s="24">
        <v>6.9081977085577562E-2</v>
      </c>
      <c r="I138" s="24">
        <v>6.8646431375150432E-2</v>
      </c>
      <c r="J138" s="24">
        <v>9.7197025899249792E-2</v>
      </c>
      <c r="K138" s="24">
        <v>7.2560138513286646E-2</v>
      </c>
      <c r="L138" s="24">
        <v>6.3500473458979467E-2</v>
      </c>
      <c r="M138" s="24">
        <v>7.3603804951611576E-2</v>
      </c>
    </row>
    <row r="139" spans="1:15" x14ac:dyDescent="0.35">
      <c r="A139" s="20" t="str">
        <f t="shared" si="2"/>
        <v>CONSUMO PER CAPITA (kg ó litros por individuo)Total AperitivosVIENDO DEPORTES</v>
      </c>
      <c r="B139" s="20" t="s">
        <v>54</v>
      </c>
      <c r="C139" s="20" t="s">
        <v>45</v>
      </c>
      <c r="D139" s="20" t="s">
        <v>201</v>
      </c>
      <c r="E139" s="24">
        <v>1.6944497188183846E-2</v>
      </c>
      <c r="F139" s="24">
        <v>1.0100877003192921E-2</v>
      </c>
      <c r="G139" s="24">
        <v>1.0799550784190154E-2</v>
      </c>
      <c r="H139" s="24">
        <v>1.0441561545111212E-2</v>
      </c>
      <c r="I139" s="24">
        <v>1.3383622832628526E-2</v>
      </c>
      <c r="J139" s="24">
        <v>1.4552739573503096E-2</v>
      </c>
      <c r="K139" s="24">
        <v>1.5945592671013146E-2</v>
      </c>
      <c r="L139" s="24">
        <v>1.5378311873558719E-2</v>
      </c>
      <c r="M139" s="24">
        <v>1.0660315062051411E-2</v>
      </c>
    </row>
    <row r="140" spans="1:15" x14ac:dyDescent="0.35">
      <c r="A140" s="20" t="str">
        <f t="shared" si="2"/>
        <v>CONSUMO PER CAPITA (kg ó litros por individuo)Total AperitivosOTROS MOTIVOS</v>
      </c>
      <c r="B140" s="20" t="s">
        <v>54</v>
      </c>
      <c r="C140" s="20" t="s">
        <v>45</v>
      </c>
      <c r="D140" s="20" t="s">
        <v>202</v>
      </c>
      <c r="E140" s="24">
        <v>3.3479418359718557E-2</v>
      </c>
      <c r="F140" s="24">
        <v>2.7354274682297487E-2</v>
      </c>
      <c r="G140" s="24">
        <v>3.5100796066588578E-2</v>
      </c>
      <c r="H140" s="24">
        <v>2.8338346755975425E-2</v>
      </c>
      <c r="I140" s="24">
        <v>2.6349719301506435E-2</v>
      </c>
      <c r="J140" s="24">
        <v>3.7507317846445079E-2</v>
      </c>
      <c r="K140" s="24">
        <v>3.497821407950065E-2</v>
      </c>
      <c r="L140" s="24">
        <v>2.3881387204792499E-2</v>
      </c>
      <c r="M140" s="24">
        <v>2.4254259563704642E-2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workbookViewId="0">
      <selection activeCell="E14" sqref="E14"/>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2"/>
  </cols>
  <sheetData>
    <row r="2" spans="3:21" x14ac:dyDescent="0.35">
      <c r="C2" s="94" t="s">
        <v>40</v>
      </c>
      <c r="D2" s="94"/>
      <c r="G2" s="94" t="s">
        <v>41</v>
      </c>
      <c r="H2" s="94"/>
      <c r="L2" s="94" t="s">
        <v>42</v>
      </c>
      <c r="M2" s="94"/>
      <c r="U2" s="2" t="s">
        <v>169</v>
      </c>
    </row>
    <row r="3" spans="3:21" x14ac:dyDescent="0.35">
      <c r="C3">
        <v>1</v>
      </c>
      <c r="D3" t="s">
        <v>43</v>
      </c>
      <c r="E3" t="s">
        <v>44</v>
      </c>
      <c r="G3">
        <v>1</v>
      </c>
      <c r="H3" t="s">
        <v>45</v>
      </c>
      <c r="L3">
        <v>1</v>
      </c>
      <c r="M3" t="s">
        <v>46</v>
      </c>
      <c r="R3" t="s">
        <v>203</v>
      </c>
      <c r="S3" t="s">
        <v>45</v>
      </c>
      <c r="T3" t="s">
        <v>82</v>
      </c>
      <c r="U3" s="2">
        <v>100</v>
      </c>
    </row>
    <row r="4" spans="3:21" x14ac:dyDescent="0.35">
      <c r="C4">
        <v>2</v>
      </c>
      <c r="D4" t="s">
        <v>47</v>
      </c>
      <c r="E4" t="s">
        <v>48</v>
      </c>
      <c r="G4">
        <v>2</v>
      </c>
      <c r="H4" t="s">
        <v>49</v>
      </c>
      <c r="L4">
        <v>2</v>
      </c>
      <c r="M4" t="s">
        <v>50</v>
      </c>
      <c r="T4" t="s">
        <v>84</v>
      </c>
      <c r="U4" s="2">
        <v>9.3599634472941204</v>
      </c>
    </row>
    <row r="5" spans="3:21" x14ac:dyDescent="0.35">
      <c r="C5">
        <v>3</v>
      </c>
      <c r="D5" t="s">
        <v>51</v>
      </c>
      <c r="E5" t="s">
        <v>52</v>
      </c>
      <c r="G5">
        <v>3</v>
      </c>
      <c r="H5" t="s">
        <v>53</v>
      </c>
      <c r="L5">
        <v>3</v>
      </c>
      <c r="M5" t="s">
        <v>54</v>
      </c>
      <c r="T5" t="s">
        <v>85</v>
      </c>
      <c r="U5" s="2">
        <v>13.119812198791475</v>
      </c>
    </row>
    <row r="6" spans="3:21" x14ac:dyDescent="0.35">
      <c r="C6">
        <v>4</v>
      </c>
      <c r="D6" t="s">
        <v>55</v>
      </c>
      <c r="E6" t="s">
        <v>56</v>
      </c>
      <c r="G6">
        <v>4</v>
      </c>
      <c r="H6" t="s">
        <v>57</v>
      </c>
      <c r="T6" t="s">
        <v>86</v>
      </c>
      <c r="U6" s="2">
        <v>15.620092260786492</v>
      </c>
    </row>
    <row r="7" spans="3:21" x14ac:dyDescent="0.35">
      <c r="C7">
        <v>5</v>
      </c>
      <c r="D7" t="s">
        <v>58</v>
      </c>
      <c r="E7" t="s">
        <v>59</v>
      </c>
      <c r="G7">
        <v>5</v>
      </c>
      <c r="H7" t="s">
        <v>60</v>
      </c>
      <c r="T7" t="s">
        <v>87</v>
      </c>
      <c r="U7" s="2">
        <v>20.500052287699276</v>
      </c>
    </row>
    <row r="8" spans="3:21" x14ac:dyDescent="0.35">
      <c r="C8">
        <v>6</v>
      </c>
      <c r="D8" t="s">
        <v>61</v>
      </c>
      <c r="E8" t="s">
        <v>62</v>
      </c>
      <c r="G8">
        <v>6</v>
      </c>
      <c r="H8" t="s">
        <v>63</v>
      </c>
      <c r="T8" t="s">
        <v>88</v>
      </c>
      <c r="U8" s="2">
        <v>13.520171881656557</v>
      </c>
    </row>
    <row r="9" spans="3:21" x14ac:dyDescent="0.35">
      <c r="C9">
        <v>7</v>
      </c>
      <c r="D9" t="s">
        <v>64</v>
      </c>
      <c r="E9" t="s">
        <v>65</v>
      </c>
      <c r="G9">
        <v>7</v>
      </c>
      <c r="H9" t="s">
        <v>66</v>
      </c>
      <c r="T9" t="s">
        <v>89</v>
      </c>
      <c r="U9" s="2">
        <v>9.5400556514487533</v>
      </c>
    </row>
    <row r="10" spans="3:21" x14ac:dyDescent="0.35">
      <c r="C10">
        <v>8</v>
      </c>
      <c r="D10" t="s">
        <v>67</v>
      </c>
      <c r="E10" t="s">
        <v>68</v>
      </c>
      <c r="G10">
        <v>8</v>
      </c>
      <c r="H10" t="s">
        <v>69</v>
      </c>
      <c r="T10" t="s">
        <v>90</v>
      </c>
      <c r="U10" s="2">
        <v>9.3000524232612847</v>
      </c>
    </row>
    <row r="11" spans="3:21" x14ac:dyDescent="0.35">
      <c r="C11">
        <v>9</v>
      </c>
      <c r="D11" t="s">
        <v>70</v>
      </c>
      <c r="E11" t="s">
        <v>54</v>
      </c>
      <c r="G11">
        <v>9</v>
      </c>
      <c r="H11" t="s">
        <v>71</v>
      </c>
      <c r="T11" t="s">
        <v>91</v>
      </c>
      <c r="U11" s="2">
        <v>9.0398159028530252</v>
      </c>
    </row>
    <row r="12" spans="3:21" x14ac:dyDescent="0.35">
      <c r="C12">
        <v>10</v>
      </c>
      <c r="D12" t="s">
        <v>72</v>
      </c>
      <c r="E12" t="s">
        <v>73</v>
      </c>
      <c r="T12" t="s">
        <v>92</v>
      </c>
      <c r="U12" s="2">
        <v>6.0301444599538305</v>
      </c>
    </row>
    <row r="13" spans="3:21" x14ac:dyDescent="0.35">
      <c r="C13">
        <v>11</v>
      </c>
      <c r="D13" t="s">
        <v>74</v>
      </c>
      <c r="E13" t="s">
        <v>75</v>
      </c>
      <c r="T13" t="s">
        <v>93</v>
      </c>
      <c r="U13" s="2">
        <v>6.8404702354151965</v>
      </c>
    </row>
    <row r="14" spans="3:21" x14ac:dyDescent="0.35">
      <c r="T14" t="s">
        <v>94</v>
      </c>
      <c r="U14" s="2">
        <v>8.266724743028476</v>
      </c>
    </row>
    <row r="15" spans="3:21" x14ac:dyDescent="0.35">
      <c r="T15" t="s">
        <v>95</v>
      </c>
      <c r="U15" s="2">
        <v>18.352872914670929</v>
      </c>
    </row>
    <row r="16" spans="3:21" x14ac:dyDescent="0.35">
      <c r="T16" t="s">
        <v>96</v>
      </c>
      <c r="U16" s="2">
        <v>20.23980341042909</v>
      </c>
    </row>
    <row r="17" spans="20:21" x14ac:dyDescent="0.35">
      <c r="T17" t="s">
        <v>97</v>
      </c>
      <c r="U17" s="2">
        <v>10.298057561489227</v>
      </c>
    </row>
    <row r="18" spans="20:21" x14ac:dyDescent="0.35">
      <c r="T18" t="s">
        <v>98</v>
      </c>
      <c r="U18" s="2">
        <v>12.694679067031078</v>
      </c>
    </row>
    <row r="19" spans="20:21" x14ac:dyDescent="0.35">
      <c r="T19" t="s">
        <v>99</v>
      </c>
      <c r="U19" s="2">
        <v>17.277278349893464</v>
      </c>
    </row>
    <row r="20" spans="20:21" x14ac:dyDescent="0.35">
      <c r="T20" t="s">
        <v>100</v>
      </c>
      <c r="U20" s="2">
        <v>6.9974667898099989</v>
      </c>
    </row>
    <row r="21" spans="20:21" x14ac:dyDescent="0.35">
      <c r="T21" t="s">
        <v>101</v>
      </c>
      <c r="U21" s="2">
        <v>6.7738491726875623</v>
      </c>
    </row>
    <row r="22" spans="20:21" x14ac:dyDescent="0.35">
      <c r="T22" t="s">
        <v>102</v>
      </c>
      <c r="U22" s="2">
        <v>14.344480127905564</v>
      </c>
    </row>
    <row r="23" spans="20:21" x14ac:dyDescent="0.35">
      <c r="T23" t="s">
        <v>103</v>
      </c>
      <c r="U23" s="2">
        <v>28.880967713523269</v>
      </c>
    </row>
    <row r="24" spans="20:21" x14ac:dyDescent="0.35">
      <c r="T24" t="s">
        <v>104</v>
      </c>
      <c r="U24" s="2">
        <v>19.901300543412155</v>
      </c>
    </row>
    <row r="25" spans="20:21" x14ac:dyDescent="0.35">
      <c r="T25" t="s">
        <v>105</v>
      </c>
      <c r="U25" s="2">
        <v>23.101946784782314</v>
      </c>
    </row>
    <row r="26" spans="20:21" x14ac:dyDescent="0.35">
      <c r="T26" t="s">
        <v>106</v>
      </c>
      <c r="U26" s="2">
        <v>21.507797704536799</v>
      </c>
    </row>
    <row r="27" spans="20:21" x14ac:dyDescent="0.35">
      <c r="T27" t="s">
        <v>107</v>
      </c>
      <c r="U27" s="2">
        <v>33.017203633223417</v>
      </c>
    </row>
    <row r="28" spans="20:21" x14ac:dyDescent="0.35">
      <c r="T28" t="s">
        <v>108</v>
      </c>
      <c r="U28" s="2">
        <v>26.298807202530465</v>
      </c>
    </row>
    <row r="29" spans="20:21" x14ac:dyDescent="0.35">
      <c r="T29" t="s">
        <v>109</v>
      </c>
      <c r="U29" s="2">
        <v>19.176202073354577</v>
      </c>
    </row>
    <row r="30" spans="20:21" x14ac:dyDescent="0.35">
      <c r="T30" t="s">
        <v>110</v>
      </c>
      <c r="U30" s="2">
        <v>49.600442201212161</v>
      </c>
    </row>
    <row r="31" spans="20:21" x14ac:dyDescent="0.35">
      <c r="T31" t="s">
        <v>111</v>
      </c>
      <c r="U31" s="2">
        <v>50.399572950779216</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26"/>
  <sheetViews>
    <sheetView showGridLines="0" showRowColHeaders="0" topLeftCell="A2" zoomScale="55" zoomScaleNormal="55" workbookViewId="0">
      <selection activeCell="F16" sqref="F16"/>
    </sheetView>
  </sheetViews>
  <sheetFormatPr baseColWidth="10" defaultColWidth="11.453125" defaultRowHeight="14.5" x14ac:dyDescent="0.35"/>
  <cols>
    <col min="1" max="1" width="54.81640625" style="15" customWidth="1"/>
    <col min="2" max="2" width="8.453125" style="15" customWidth="1"/>
    <col min="3" max="11" width="18.54296875" style="15" customWidth="1"/>
    <col min="12" max="12" width="4" style="15" customWidth="1"/>
    <col min="13" max="13" width="18.54296875" style="15" customWidth="1"/>
    <col min="14" max="14" width="1.26953125" style="15" customWidth="1"/>
    <col min="15" max="15" width="53.81640625" customWidth="1"/>
    <col min="16" max="16" width="21.7265625" bestFit="1" customWidth="1"/>
    <col min="17" max="17" width="25.7265625" customWidth="1"/>
    <col min="18" max="18" width="19.54296875" customWidth="1"/>
  </cols>
  <sheetData>
    <row r="1" spans="1:15" ht="48.75" customHeight="1" x14ac:dyDescent="0.35">
      <c r="A1" s="95" t="s">
        <v>0</v>
      </c>
      <c r="B1" s="95"/>
      <c r="C1" s="96"/>
      <c r="D1" s="96"/>
      <c r="E1" s="96"/>
      <c r="F1" s="96"/>
      <c r="G1" s="96"/>
      <c r="H1" s="96"/>
      <c r="I1" s="96"/>
      <c r="J1" s="96"/>
      <c r="K1" s="96"/>
      <c r="L1" s="96"/>
      <c r="M1" s="96"/>
      <c r="N1" s="96"/>
    </row>
    <row r="2" spans="1:15" x14ac:dyDescent="0.35">
      <c r="A2" s="84">
        <v>2</v>
      </c>
      <c r="B2" s="84"/>
      <c r="C2" s="73"/>
      <c r="D2" s="73"/>
      <c r="E2" s="73"/>
      <c r="F2" s="73"/>
      <c r="G2" s="73"/>
      <c r="H2" s="73"/>
      <c r="I2" s="73"/>
      <c r="J2" s="73"/>
      <c r="K2" s="73"/>
      <c r="L2" s="73"/>
      <c r="M2" s="73"/>
      <c r="N2" s="73"/>
    </row>
    <row r="3" spans="1:15" ht="21" customHeight="1" x14ac:dyDescent="0.35">
      <c r="A3" s="73"/>
      <c r="B3" s="55"/>
      <c r="C3" s="73"/>
      <c r="D3" s="73"/>
      <c r="E3" s="73"/>
      <c r="F3" s="73"/>
      <c r="G3" s="73"/>
      <c r="H3" s="73"/>
      <c r="I3" s="73"/>
      <c r="J3" s="73"/>
      <c r="K3" s="73"/>
      <c r="L3" s="73"/>
      <c r="M3" s="73"/>
      <c r="N3" s="73"/>
    </row>
    <row r="4" spans="1:15" ht="19" thickBot="1" x14ac:dyDescent="0.4">
      <c r="A4" s="85" t="s">
        <v>76</v>
      </c>
      <c r="B4" s="86"/>
      <c r="C4" s="73"/>
      <c r="D4" s="73"/>
      <c r="E4" s="73"/>
      <c r="F4" s="73"/>
      <c r="G4" s="73"/>
      <c r="H4" s="73"/>
      <c r="I4" s="73"/>
      <c r="J4" s="73"/>
      <c r="K4" s="73"/>
      <c r="L4" s="73"/>
      <c r="M4" s="73"/>
      <c r="N4" s="73"/>
    </row>
    <row r="5" spans="1:15" ht="15" thickTop="1" x14ac:dyDescent="0.35">
      <c r="A5" s="26"/>
      <c r="B5" s="47"/>
      <c r="C5" s="20"/>
      <c r="D5" s="20"/>
      <c r="E5" s="20"/>
      <c r="F5" s="20"/>
      <c r="G5" s="20"/>
      <c r="H5" s="20"/>
      <c r="I5" s="20"/>
      <c r="J5" s="20"/>
      <c r="K5" s="20"/>
      <c r="L5" s="20"/>
      <c r="M5" s="20"/>
      <c r="N5" s="20"/>
    </row>
    <row r="6" spans="1:15" ht="32.25" customHeight="1" x14ac:dyDescent="0.35">
      <c r="A6" s="53">
        <v>9</v>
      </c>
      <c r="B6" s="53"/>
      <c r="C6" s="47">
        <v>4</v>
      </c>
      <c r="D6" s="47">
        <v>5</v>
      </c>
      <c r="E6" s="47">
        <v>6</v>
      </c>
      <c r="F6" s="47">
        <v>7</v>
      </c>
      <c r="G6" s="47">
        <v>8</v>
      </c>
      <c r="H6" s="47">
        <v>9</v>
      </c>
      <c r="I6" s="47">
        <v>10</v>
      </c>
      <c r="J6" s="47">
        <v>11</v>
      </c>
      <c r="K6" s="47">
        <v>12</v>
      </c>
      <c r="L6"/>
      <c r="M6"/>
      <c r="N6" s="20"/>
    </row>
    <row r="7" spans="1:15" ht="25" customHeight="1" x14ac:dyDescent="0.35">
      <c r="A7" s="48" t="str">
        <f>VLOOKUP(A6,DESPLEGABLES!C3:E13,3,0)</f>
        <v>CONSUMO PER CAPITA (kg ó litros por individuo)</v>
      </c>
      <c r="B7" s="48"/>
      <c r="C7" s="64" t="str">
        <f>KPI_DATOS!D2</f>
        <v>TRIM 2 21</v>
      </c>
      <c r="D7" s="63" t="str">
        <f>KPI_DATOS!E2</f>
        <v>TRIM 3 21</v>
      </c>
      <c r="E7" s="63" t="str">
        <f>KPI_DATOS!F2</f>
        <v>TRIM 4 21</v>
      </c>
      <c r="F7" s="63" t="str">
        <f>KPI_DATOS!G2</f>
        <v>TRIM 1 22</v>
      </c>
      <c r="G7" s="63" t="str">
        <f>KPI_DATOS!H2</f>
        <v>TRIM 2 22</v>
      </c>
      <c r="H7" s="63" t="str">
        <f>KPI_DATOS!I2</f>
        <v>TRIM 3 22</v>
      </c>
      <c r="I7" s="63" t="str">
        <f>KPI_DATOS!J2</f>
        <v>TRIM 4 22</v>
      </c>
      <c r="J7" s="63" t="str">
        <f>KPI_DATOS!K2</f>
        <v>TRIM 1 23</v>
      </c>
      <c r="K7" s="63" t="str">
        <f>KPI_DATOS!L2</f>
        <v>TRIM 2 23</v>
      </c>
      <c r="L7"/>
      <c r="M7" s="77" t="str">
        <f>"Evolucion "&amp;K7&amp;" vs "&amp;G7</f>
        <v>Evolucion TRIM 2 23 vs TRIM 2 22</v>
      </c>
      <c r="N7" s="20"/>
    </row>
    <row r="8" spans="1:15" ht="25" customHeight="1" x14ac:dyDescent="0.35">
      <c r="A8" s="33" t="s">
        <v>45</v>
      </c>
      <c r="C8" s="22">
        <f>IF($A$6&lt;4,VLOOKUP($A$7&amp;$A8,KPI_DATOS!$A$2:$L$101,KPI!C$6,0)/1000,VLOOKUP($A$7&amp;$A8,KPI_DATOS!$A$2:$L$101,KPI!C$6,0))</f>
        <v>0.37174459671187493</v>
      </c>
      <c r="D8" s="22">
        <f>IF($A$6&lt;4,VLOOKUP($A$7&amp;$A8,KPI_DATOS!$A$2:$L$101,KPI!D$6,0)/1000,VLOOKUP($A$7&amp;$A8,KPI_DATOS!$A$2:$L$101,KPI!D$6,0))</f>
        <v>0.49555505591542176</v>
      </c>
      <c r="E8" s="22">
        <f>IF($A$6&lt;4,VLOOKUP($A$7&amp;$A8,KPI_DATOS!$A$2:$L$101,KPI!E$6,0)/1000,VLOOKUP($A$7&amp;$A8,KPI_DATOS!$A$2:$L$101,KPI!E$6,0))</f>
        <v>0.46256454345781117</v>
      </c>
      <c r="F8" s="22">
        <f>IF($A$6&lt;4,VLOOKUP($A$7&amp;$A8,KPI_DATOS!$A$2:$L$101,KPI!F$6,0)/1000,VLOOKUP($A$7&amp;$A8,KPI_DATOS!$A$2:$L$101,KPI!F$6,0))</f>
        <v>0.37289336123470579</v>
      </c>
      <c r="G8" s="22">
        <f>IF($A$6&lt;4,VLOOKUP($A$7&amp;$A8,KPI_DATOS!$A$2:$L$101,KPI!G$6,0)/1000,VLOOKUP($A$7&amp;$A8,KPI_DATOS!$A$2:$L$101,KPI!G$6,0))</f>
        <v>0.39906692397617044</v>
      </c>
      <c r="H8" s="22">
        <f>IF($A$6&lt;4,VLOOKUP($A$7&amp;$A8,KPI_DATOS!$A$2:$L$101,KPI!H$6,0)/1000,VLOOKUP($A$7&amp;$A8,KPI_DATOS!$A$2:$L$101,KPI!H$6,0))</f>
        <v>0.52163836565136656</v>
      </c>
      <c r="I8" s="22">
        <f>IF($A$6&lt;4,VLOOKUP($A$7&amp;$A8,KPI_DATOS!$A$2:$L$101,KPI!I$6,0)/1000,VLOOKUP($A$7&amp;$A8,KPI_DATOS!$A$2:$L$101,KPI!I$6,0))</f>
        <v>0.39105404121443904</v>
      </c>
      <c r="J8" s="22">
        <f>IF($A$6&lt;4,VLOOKUP($A$7&amp;$A8,KPI_DATOS!$A$2:$L$101,KPI!J$6,0)/1000,VLOOKUP($A$7&amp;$A8,KPI_DATOS!$A$2:$L$101,KPI!J$6,0))</f>
        <v>0.37478228738153097</v>
      </c>
      <c r="K8" s="22">
        <f>IF($A$6&lt;4,VLOOKUP($A$7&amp;$A8,KPI_DATOS!$A$2:$L$101,KPI!K$6,0)/1000,VLOOKUP($A$7&amp;$A8,KPI_DATOS!$A$2:$L$101,KPI!K$6,0))</f>
        <v>0.38366508326465903</v>
      </c>
      <c r="L8"/>
      <c r="M8" s="78">
        <f>IFERROR(IF(A6=4,(K8-G8),((K8/G8-1)*100)),"-")</f>
        <v>-3.8594631091077636</v>
      </c>
      <c r="N8" s="20"/>
      <c r="O8" s="61"/>
    </row>
    <row r="9" spans="1:15" ht="25" customHeight="1" x14ac:dyDescent="0.35">
      <c r="A9" s="28" t="s">
        <v>49</v>
      </c>
      <c r="C9" s="22">
        <f>IF($A$6&lt;4,VLOOKUP($A$7&amp;$A9,KPI_DATOS!$A$2:$L$101,KPI!C$6,0)/1000,VLOOKUP($A$7&amp;$A9,KPI_DATOS!$A$2:$L$101,KPI!C$6,0))</f>
        <v>0.20924369334424228</v>
      </c>
      <c r="D9" s="22">
        <f>IF($A$6&lt;4,VLOOKUP($A$7&amp;$A9,KPI_DATOS!$A$2:$L$101,KPI!D$6,0)/1000,VLOOKUP($A$7&amp;$A9,KPI_DATOS!$A$2:$L$101,KPI!D$6,0))</f>
        <v>0.30206842640161946</v>
      </c>
      <c r="E9" s="22">
        <f>IF($A$6&lt;4,VLOOKUP($A$7&amp;$A9,KPI_DATOS!$A$2:$L$101,KPI!E$6,0)/1000,VLOOKUP($A$7&amp;$A9,KPI_DATOS!$A$2:$L$101,KPI!E$6,0))</f>
        <v>0.20416288490257892</v>
      </c>
      <c r="F9" s="22">
        <f>IF($A$6&lt;4,VLOOKUP($A$7&amp;$A9,KPI_DATOS!$A$2:$L$101,KPI!F$6,0)/1000,VLOOKUP($A$7&amp;$A9,KPI_DATOS!$A$2:$L$101,KPI!F$6,0))</f>
        <v>0.21094766663964182</v>
      </c>
      <c r="G9" s="22">
        <f>IF($A$6&lt;4,VLOOKUP($A$7&amp;$A9,KPI_DATOS!$A$2:$L$101,KPI!G$6,0)/1000,VLOOKUP($A$7&amp;$A9,KPI_DATOS!$A$2:$L$101,KPI!G$6,0))</f>
        <v>0.2221601741388417</v>
      </c>
      <c r="H9" s="22">
        <f>IF($A$6&lt;4,VLOOKUP($A$7&amp;$A9,KPI_DATOS!$A$2:$L$101,KPI!H$6,0)/1000,VLOOKUP($A$7&amp;$A9,KPI_DATOS!$A$2:$L$101,KPI!H$6,0))</f>
        <v>0.31150799319918254</v>
      </c>
      <c r="I9" s="22">
        <f>IF($A$6&lt;4,VLOOKUP($A$7&amp;$A9,KPI_DATOS!$A$2:$L$101,KPI!I$6,0)/1000,VLOOKUP($A$7&amp;$A9,KPI_DATOS!$A$2:$L$101,KPI!I$6,0))</f>
        <v>0.18416744197661788</v>
      </c>
      <c r="J9" s="22">
        <f>IF($A$6&lt;4,VLOOKUP($A$7&amp;$A9,KPI_DATOS!$A$2:$L$101,KPI!J$6,0)/1000,VLOOKUP($A$7&amp;$A9,KPI_DATOS!$A$2:$L$101,KPI!J$6,0))</f>
        <v>0.20823000741798939</v>
      </c>
      <c r="K9" s="22">
        <f>IF($A$6&lt;4,VLOOKUP($A$7&amp;$A9,KPI_DATOS!$A$2:$L$101,KPI!K$6,0)/1000,VLOOKUP($A$7&amp;$A9,KPI_DATOS!$A$2:$L$101,KPI!K$6,0))</f>
        <v>0.22502845909782629</v>
      </c>
      <c r="L9"/>
      <c r="M9" s="78">
        <f t="shared" ref="M9:M16" si="0">IFERROR(IF(A7=4,(K9-G9),((K9/G9-1)*100)),"-")</f>
        <v>1.2910887246568414</v>
      </c>
      <c r="N9" s="20"/>
      <c r="O9" s="61"/>
    </row>
    <row r="10" spans="1:15" ht="25" customHeight="1" x14ac:dyDescent="0.35">
      <c r="A10" s="34" t="s">
        <v>53</v>
      </c>
      <c r="C10" s="22">
        <f>IF($A$6&lt;4,VLOOKUP($A$7&amp;$A10,KPI_DATOS!$A$2:$L$101,KPI!C$6,0)/1000,VLOOKUP($A$7&amp;$A10,KPI_DATOS!$A$2:$L$101,KPI!C$6,0))</f>
        <v>0.12947019629478512</v>
      </c>
      <c r="D10" s="22">
        <f>IF($A$6&lt;4,VLOOKUP($A$7&amp;$A10,KPI_DATOS!$A$2:$L$101,KPI!D$6,0)/1000,VLOOKUP($A$7&amp;$A10,KPI_DATOS!$A$2:$L$101,KPI!D$6,0))</f>
        <v>0.1965441886554507</v>
      </c>
      <c r="E10" s="22">
        <f>IF($A$6&lt;4,VLOOKUP($A$7&amp;$A10,KPI_DATOS!$A$2:$L$101,KPI!E$6,0)/1000,VLOOKUP($A$7&amp;$A10,KPI_DATOS!$A$2:$L$101,KPI!E$6,0))</f>
        <v>0.11892227614238937</v>
      </c>
      <c r="F10" s="22">
        <f>IF($A$6&lt;4,VLOOKUP($A$7&amp;$A10,KPI_DATOS!$A$2:$L$101,KPI!F$6,0)/1000,VLOOKUP($A$7&amp;$A10,KPI_DATOS!$A$2:$L$101,KPI!F$6,0))</f>
        <v>0.1197527974928896</v>
      </c>
      <c r="G10" s="22">
        <f>IF($A$6&lt;4,VLOOKUP($A$7&amp;$A10,KPI_DATOS!$A$2:$L$101,KPI!G$6,0)/1000,VLOOKUP($A$7&amp;$A10,KPI_DATOS!$A$2:$L$101,KPI!G$6,0))</f>
        <v>0.12253264397237351</v>
      </c>
      <c r="H10" s="22">
        <f>IF($A$6&lt;4,VLOOKUP($A$7&amp;$A10,KPI_DATOS!$A$2:$L$101,KPI!H$6,0)/1000,VLOOKUP($A$7&amp;$A10,KPI_DATOS!$A$2:$L$101,KPI!H$6,0))</f>
        <v>0.18155722273143604</v>
      </c>
      <c r="I10" s="22">
        <f>IF($A$6&lt;4,VLOOKUP($A$7&amp;$A10,KPI_DATOS!$A$2:$L$101,KPI!I$6,0)/1000,VLOOKUP($A$7&amp;$A10,KPI_DATOS!$A$2:$L$101,KPI!I$6,0))</f>
        <v>0.1150957041964327</v>
      </c>
      <c r="J10" s="22">
        <f>IF($A$6&lt;4,VLOOKUP($A$7&amp;$A10,KPI_DATOS!$A$2:$L$101,KPI!J$6,0)/1000,VLOOKUP($A$7&amp;$A10,KPI_DATOS!$A$2:$L$101,KPI!J$6,0))</f>
        <v>0.11542316223743858</v>
      </c>
      <c r="K10" s="22">
        <f>IF($A$6&lt;4,VLOOKUP($A$7&amp;$A10,KPI_DATOS!$A$2:$L$101,KPI!K$6,0)/1000,VLOOKUP($A$7&amp;$A10,KPI_DATOS!$A$2:$L$101,KPI!K$6,0))</f>
        <v>0.13074314561162656</v>
      </c>
      <c r="L10"/>
      <c r="M10" s="78">
        <f t="shared" si="0"/>
        <v>6.7006647151955701</v>
      </c>
      <c r="N10" s="20"/>
      <c r="O10" s="61"/>
    </row>
    <row r="11" spans="1:15" ht="25" customHeight="1" x14ac:dyDescent="0.35">
      <c r="A11" s="34" t="s">
        <v>57</v>
      </c>
      <c r="C11" s="22">
        <f>IF($A$6&lt;4,VLOOKUP($A$7&amp;$A11,KPI_DATOS!$A$2:$L$101,KPI!C$6,0)/1000,VLOOKUP($A$7&amp;$A11,KPI_DATOS!$A$2:$L$101,KPI!C$6,0))</f>
        <v>7.9773515241649398E-2</v>
      </c>
      <c r="D11" s="22">
        <f>IF($A$6&lt;4,VLOOKUP($A$7&amp;$A11,KPI_DATOS!$A$2:$L$101,KPI!D$6,0)/1000,VLOOKUP($A$7&amp;$A11,KPI_DATOS!$A$2:$L$101,KPI!D$6,0))</f>
        <v>0.10552421068517842</v>
      </c>
      <c r="E11" s="22">
        <f>IF($A$6&lt;4,VLOOKUP($A$7&amp;$A11,KPI_DATOS!$A$2:$L$101,KPI!E$6,0)/1000,VLOOKUP($A$7&amp;$A11,KPI_DATOS!$A$2:$L$101,KPI!E$6,0))</f>
        <v>8.5240585088573281E-2</v>
      </c>
      <c r="F11" s="22">
        <f>IF($A$6&lt;4,VLOOKUP($A$7&amp;$A11,KPI_DATOS!$A$2:$L$101,KPI!F$6,0)/1000,VLOOKUP($A$7&amp;$A11,KPI_DATOS!$A$2:$L$101,KPI!F$6,0))</f>
        <v>9.1194897108156883E-2</v>
      </c>
      <c r="G11" s="22">
        <f>IF($A$6&lt;4,VLOOKUP($A$7&amp;$A11,KPI_DATOS!$A$2:$L$101,KPI!G$6,0)/1000,VLOOKUP($A$7&amp;$A11,KPI_DATOS!$A$2:$L$101,KPI!G$6,0))</f>
        <v>9.9627585893103221E-2</v>
      </c>
      <c r="H11" s="22">
        <f>IF($A$6&lt;4,VLOOKUP($A$7&amp;$A11,KPI_DATOS!$A$2:$L$101,KPI!H$6,0)/1000,VLOOKUP($A$7&amp;$A11,KPI_DATOS!$A$2:$L$101,KPI!H$6,0))</f>
        <v>0.12995065617018509</v>
      </c>
      <c r="I11" s="22">
        <f>IF($A$6&lt;4,VLOOKUP($A$7&amp;$A11,KPI_DATOS!$A$2:$L$101,KPI!I$6,0)/1000,VLOOKUP($A$7&amp;$A11,KPI_DATOS!$A$2:$L$101,KPI!I$6,0))</f>
        <v>6.9071731479217108E-2</v>
      </c>
      <c r="J11" s="22">
        <f>IF($A$6&lt;4,VLOOKUP($A$7&amp;$A11,KPI_DATOS!$A$2:$L$101,KPI!J$6,0)/1000,VLOOKUP($A$7&amp;$A11,KPI_DATOS!$A$2:$L$101,KPI!J$6,0))</f>
        <v>9.2806863134216655E-2</v>
      </c>
      <c r="K11" s="22">
        <f>IF($A$6&lt;4,VLOOKUP($A$7&amp;$A11,KPI_DATOS!$A$2:$L$101,KPI!K$6,0)/1000,VLOOKUP($A$7&amp;$A11,KPI_DATOS!$A$2:$L$101,KPI!K$6,0))</f>
        <v>9.4285344501744681E-2</v>
      </c>
      <c r="L11"/>
      <c r="M11" s="78">
        <f t="shared" si="0"/>
        <v>-5.3622110216447139</v>
      </c>
      <c r="N11" s="20"/>
      <c r="O11" s="61"/>
    </row>
    <row r="12" spans="1:15" ht="25" customHeight="1" x14ac:dyDescent="0.35">
      <c r="A12" s="28" t="s">
        <v>60</v>
      </c>
      <c r="C12" s="22">
        <f>IF($A$6&lt;4,VLOOKUP($A$7&amp;$A12,KPI_DATOS!$A$2:$L$101,KPI!C$6,0)/1000,VLOOKUP($A$7&amp;$A12,KPI_DATOS!$A$2:$L$101,KPI!C$6,0))</f>
        <v>8.022279839670568E-2</v>
      </c>
      <c r="D12" s="22">
        <f>IF($A$6&lt;4,VLOOKUP($A$7&amp;$A12,KPI_DATOS!$A$2:$L$101,KPI!D$6,0)/1000,VLOOKUP($A$7&amp;$A12,KPI_DATOS!$A$2:$L$101,KPI!D$6,0))</f>
        <v>0.10679437104329295</v>
      </c>
      <c r="E12" s="22">
        <f>IF($A$6&lt;4,VLOOKUP($A$7&amp;$A12,KPI_DATOS!$A$2:$L$101,KPI!E$6,0)/1000,VLOOKUP($A$7&amp;$A12,KPI_DATOS!$A$2:$L$101,KPI!E$6,0))</f>
        <v>8.9012523867742832E-2</v>
      </c>
      <c r="F12" s="22">
        <f>IF($A$6&lt;4,VLOOKUP($A$7&amp;$A12,KPI_DATOS!$A$2:$L$101,KPI!F$6,0)/1000,VLOOKUP($A$7&amp;$A12,KPI_DATOS!$A$2:$L$101,KPI!F$6,0))</f>
        <v>7.0066721939922375E-2</v>
      </c>
      <c r="G12" s="22">
        <f>IF($A$6&lt;4,VLOOKUP($A$7&amp;$A12,KPI_DATOS!$A$2:$L$101,KPI!G$6,0)/1000,VLOOKUP($A$7&amp;$A12,KPI_DATOS!$A$2:$L$101,KPI!G$6,0))</f>
        <v>7.671431418390845E-2</v>
      </c>
      <c r="H12" s="22">
        <f>IF($A$6&lt;4,VLOOKUP($A$7&amp;$A12,KPI_DATOS!$A$2:$L$101,KPI!H$6,0)/1000,VLOOKUP($A$7&amp;$A12,KPI_DATOS!$A$2:$L$101,KPI!H$6,0))</f>
        <v>9.4367365637765405E-2</v>
      </c>
      <c r="I12" s="22">
        <f>IF($A$6&lt;4,VLOOKUP($A$7&amp;$A12,KPI_DATOS!$A$2:$L$101,KPI!I$6,0)/1000,VLOOKUP($A$7&amp;$A12,KPI_DATOS!$A$2:$L$101,KPI!I$6,0))</f>
        <v>8.3167464766541327E-2</v>
      </c>
      <c r="J12" s="22">
        <f>IF($A$6&lt;4,VLOOKUP($A$7&amp;$A12,KPI_DATOS!$A$2:$L$101,KPI!J$6,0)/1000,VLOOKUP($A$7&amp;$A12,KPI_DATOS!$A$2:$L$101,KPI!J$6,0))</f>
        <v>8.7432492633861686E-2</v>
      </c>
      <c r="K12" s="22">
        <f>IF($A$6&lt;4,VLOOKUP($A$7&amp;$A12,KPI_DATOS!$A$2:$L$101,KPI!K$6,0)/1000,VLOOKUP($A$7&amp;$A12,KPI_DATOS!$A$2:$L$101,KPI!K$6,0))</f>
        <v>7.8275189778582374E-2</v>
      </c>
      <c r="L12"/>
      <c r="M12" s="78">
        <f t="shared" si="0"/>
        <v>2.0346601690683253</v>
      </c>
      <c r="N12" s="20"/>
      <c r="O12" s="61"/>
    </row>
    <row r="13" spans="1:15" ht="25" customHeight="1" x14ac:dyDescent="0.35">
      <c r="A13" s="28" t="s">
        <v>63</v>
      </c>
      <c r="C13" s="22">
        <f>IF($A$6&lt;4,VLOOKUP($A$7&amp;$A13,KPI_DATOS!$A$2:$L$101,KPI!C$6,0)/1000,VLOOKUP($A$7&amp;$A13,KPI_DATOS!$A$2:$L$101,KPI!C$6,0))</f>
        <v>4.7793108095535893E-2</v>
      </c>
      <c r="D13" s="22">
        <f>IF($A$6&lt;4,VLOOKUP($A$7&amp;$A13,KPI_DATOS!$A$2:$L$101,KPI!D$6,0)/1000,VLOOKUP($A$7&amp;$A13,KPI_DATOS!$A$2:$L$101,KPI!D$6,0))</f>
        <v>4.2062330695111318E-2</v>
      </c>
      <c r="E13" s="22">
        <f>IF($A$6&lt;4,VLOOKUP($A$7&amp;$A13,KPI_DATOS!$A$2:$L$101,KPI!E$6,0)/1000,VLOOKUP($A$7&amp;$A13,KPI_DATOS!$A$2:$L$101,KPI!E$6,0))</f>
        <v>0.12937574480397407</v>
      </c>
      <c r="F13" s="22">
        <f>IF($A$6&lt;4,VLOOKUP($A$7&amp;$A13,KPI_DATOS!$A$2:$L$101,KPI!F$6,0)/1000,VLOOKUP($A$7&amp;$A13,KPI_DATOS!$A$2:$L$101,KPI!F$6,0))</f>
        <v>5.1532313591106209E-2</v>
      </c>
      <c r="G13" s="22">
        <f>IF($A$6&lt;4,VLOOKUP($A$7&amp;$A13,KPI_DATOS!$A$2:$L$101,KPI!G$6,0)/1000,VLOOKUP($A$7&amp;$A13,KPI_DATOS!$A$2:$L$101,KPI!G$6,0))</f>
        <v>5.6791277251010637E-2</v>
      </c>
      <c r="H13" s="22">
        <f>IF($A$6&lt;4,VLOOKUP($A$7&amp;$A13,KPI_DATOS!$A$2:$L$101,KPI!H$6,0)/1000,VLOOKUP($A$7&amp;$A13,KPI_DATOS!$A$2:$L$101,KPI!H$6,0))</f>
        <v>5.3625209340101058E-2</v>
      </c>
      <c r="I13" s="22">
        <f>IF($A$6&lt;4,VLOOKUP($A$7&amp;$A13,KPI_DATOS!$A$2:$L$101,KPI!I$6,0)/1000,VLOOKUP($A$7&amp;$A13,KPI_DATOS!$A$2:$L$101,KPI!I$6,0))</f>
        <v>7.7125447079046922E-2</v>
      </c>
      <c r="J13" s="22">
        <f>IF($A$6&lt;4,VLOOKUP($A$7&amp;$A13,KPI_DATOS!$A$2:$L$101,KPI!J$6,0)/1000,VLOOKUP($A$7&amp;$A13,KPI_DATOS!$A$2:$L$101,KPI!J$6,0))</f>
        <v>4.17004594029338E-2</v>
      </c>
      <c r="K13" s="22">
        <f>IF($A$6&lt;4,VLOOKUP($A$7&amp;$A13,KPI_DATOS!$A$2:$L$101,KPI!K$6,0)/1000,VLOOKUP($A$7&amp;$A13,KPI_DATOS!$A$2:$L$101,KPI!K$6,0))</f>
        <v>4.2537757629525434E-2</v>
      </c>
      <c r="L13"/>
      <c r="M13" s="78">
        <f t="shared" si="0"/>
        <v>-25.098078985768101</v>
      </c>
      <c r="N13" s="20"/>
      <c r="O13" s="61"/>
    </row>
    <row r="14" spans="1:15" ht="25" customHeight="1" x14ac:dyDescent="0.35">
      <c r="A14" s="28" t="s">
        <v>66</v>
      </c>
      <c r="C14" s="22">
        <f>IF($A$6&lt;4,VLOOKUP($A$7&amp;$A14,KPI_DATOS!$A$2:$L$101,KPI!C$6,0)/1000,VLOOKUP($A$7&amp;$A14,KPI_DATOS!$A$2:$L$101,KPI!C$6,0))</f>
        <v>9.24794637746181E-3</v>
      </c>
      <c r="D14" s="22">
        <f>IF($A$6&lt;4,VLOOKUP($A$7&amp;$A14,KPI_DATOS!$A$2:$L$101,KPI!D$6,0)/1000,VLOOKUP($A$7&amp;$A14,KPI_DATOS!$A$2:$L$101,KPI!D$6,0))</f>
        <v>1.1469997026830187E-2</v>
      </c>
      <c r="E14" s="22">
        <f>IF($A$6&lt;4,VLOOKUP($A$7&amp;$A14,KPI_DATOS!$A$2:$L$101,KPI!E$6,0)/1000,VLOOKUP($A$7&amp;$A14,KPI_DATOS!$A$2:$L$101,KPI!E$6,0))</f>
        <v>9.053039046481413E-3</v>
      </c>
      <c r="F14" s="22">
        <f>IF($A$6&lt;4,VLOOKUP($A$7&amp;$A14,KPI_DATOS!$A$2:$L$101,KPI!F$6,0)/1000,VLOOKUP($A$7&amp;$A14,KPI_DATOS!$A$2:$L$101,KPI!F$6,0))</f>
        <v>1.0076694974407482E-2</v>
      </c>
      <c r="G14" s="22">
        <f>IF($A$6&lt;4,VLOOKUP($A$7&amp;$A14,KPI_DATOS!$A$2:$L$101,KPI!G$6,0)/1000,VLOOKUP($A$7&amp;$A14,KPI_DATOS!$A$2:$L$101,KPI!G$6,0))</f>
        <v>1.2877156936148488E-2</v>
      </c>
      <c r="H14" s="22">
        <f>IF($A$6&lt;4,VLOOKUP($A$7&amp;$A14,KPI_DATOS!$A$2:$L$101,KPI!H$6,0)/1000,VLOOKUP($A$7&amp;$A14,KPI_DATOS!$A$2:$L$101,KPI!H$6,0))</f>
        <v>1.4072155326980794E-2</v>
      </c>
      <c r="I14" s="22">
        <f>IF($A$6&lt;4,VLOOKUP($A$7&amp;$A14,KPI_DATOS!$A$2:$L$101,KPI!I$6,0)/1000,VLOOKUP($A$7&amp;$A14,KPI_DATOS!$A$2:$L$101,KPI!I$6,0))</f>
        <v>1.195959965158425E-2</v>
      </c>
      <c r="J14" s="22">
        <f>IF($A$6&lt;4,VLOOKUP($A$7&amp;$A14,KPI_DATOS!$A$2:$L$101,KPI!J$6,0)/1000,VLOOKUP($A$7&amp;$A14,KPI_DATOS!$A$2:$L$101,KPI!J$6,0))</f>
        <v>7.4623774931477545E-3</v>
      </c>
      <c r="K14" s="22">
        <f>IF($A$6&lt;4,VLOOKUP($A$7&amp;$A14,KPI_DATOS!$A$2:$L$101,KPI!K$6,0)/1000,VLOOKUP($A$7&amp;$A14,KPI_DATOS!$A$2:$L$101,KPI!K$6,0))</f>
        <v>8.7089239460805875E-3</v>
      </c>
      <c r="L14"/>
      <c r="M14" s="78">
        <f t="shared" si="0"/>
        <v>-32.369202384782028</v>
      </c>
      <c r="N14" s="20"/>
      <c r="O14" s="61"/>
    </row>
    <row r="15" spans="1:15" ht="25" customHeight="1" x14ac:dyDescent="0.35">
      <c r="A15" s="28" t="s">
        <v>69</v>
      </c>
      <c r="C15" s="22">
        <f>IF($A$6&lt;4,VLOOKUP($A$7&amp;$A15,KPI_DATOS!$A$2:$L$101,KPI!C$6,0)/1000,VLOOKUP($A$7&amp;$A15,KPI_DATOS!$A$2:$L$101,KPI!C$6,0))</f>
        <v>9.3443776103112192E-3</v>
      </c>
      <c r="D15" s="22">
        <f>IF($A$6&lt;4,VLOOKUP($A$7&amp;$A15,KPI_DATOS!$A$2:$L$101,KPI!D$6,0)/1000,VLOOKUP($A$7&amp;$A15,KPI_DATOS!$A$2:$L$101,KPI!D$6,0))</f>
        <v>9.2982093383305302E-3</v>
      </c>
      <c r="E15" s="22">
        <f>IF($A$6&lt;4,VLOOKUP($A$7&amp;$A15,KPI_DATOS!$A$2:$L$101,KPI!E$6,0)/1000,VLOOKUP($A$7&amp;$A15,KPI_DATOS!$A$2:$L$101,KPI!E$6,0))</f>
        <v>7.7442639593177922E-3</v>
      </c>
      <c r="F15" s="22">
        <f>IF($A$6&lt;4,VLOOKUP($A$7&amp;$A15,KPI_DATOS!$A$2:$L$101,KPI!F$6,0)/1000,VLOOKUP($A$7&amp;$A15,KPI_DATOS!$A$2:$L$101,KPI!F$6,0))</f>
        <v>1.0026045472965837E-2</v>
      </c>
      <c r="G15" s="22">
        <f>IF($A$6&lt;4,VLOOKUP($A$7&amp;$A15,KPI_DATOS!$A$2:$L$101,KPI!G$6,0)/1000,VLOOKUP($A$7&amp;$A15,KPI_DATOS!$A$2:$L$101,KPI!G$6,0))</f>
        <v>1.0321366467857696E-2</v>
      </c>
      <c r="H15" s="22">
        <f>IF($A$6&lt;4,VLOOKUP($A$7&amp;$A15,KPI_DATOS!$A$2:$L$101,KPI!H$6,0)/1000,VLOOKUP($A$7&amp;$A15,KPI_DATOS!$A$2:$L$101,KPI!H$6,0))</f>
        <v>1.8609612398503606E-2</v>
      </c>
      <c r="I15" s="22">
        <f>IF($A$6&lt;4,VLOOKUP($A$7&amp;$A15,KPI_DATOS!$A$2:$L$101,KPI!I$6,0)/1000,VLOOKUP($A$7&amp;$A15,KPI_DATOS!$A$2:$L$101,KPI!I$6,0))</f>
        <v>1.5581598541743728E-2</v>
      </c>
      <c r="J15" s="22">
        <f>IF($A$6&lt;4,VLOOKUP($A$7&amp;$A15,KPI_DATOS!$A$2:$L$101,KPI!J$6,0)/1000,VLOOKUP($A$7&amp;$A15,KPI_DATOS!$A$2:$L$101,KPI!J$6,0))</f>
        <v>1.0265540877837693E-2</v>
      </c>
      <c r="K15" s="22">
        <f>IF($A$6&lt;4,VLOOKUP($A$7&amp;$A15,KPI_DATOS!$A$2:$L$101,KPI!K$6,0)/1000,VLOOKUP($A$7&amp;$A15,KPI_DATOS!$A$2:$L$101,KPI!K$6,0))</f>
        <v>1.1046594687113187E-2</v>
      </c>
      <c r="L15"/>
      <c r="M15" s="78">
        <f t="shared" si="0"/>
        <v>7.0264748520843856</v>
      </c>
      <c r="N15" s="20"/>
      <c r="O15" s="61"/>
    </row>
    <row r="16" spans="1:15" ht="25" customHeight="1" x14ac:dyDescent="0.35">
      <c r="A16" s="28" t="s">
        <v>71</v>
      </c>
      <c r="C16" s="22">
        <f>IF($A$6&lt;4,VLOOKUP($A$7&amp;$A16,KPI_DATOS!$A$2:$L$101,KPI!C$6,0)/1000,VLOOKUP($A$7&amp;$A16,KPI_DATOS!$A$2:$L$101,KPI!C$6,0))</f>
        <v>1.5892784207742306E-2</v>
      </c>
      <c r="D16" s="22">
        <f>IF($A$6&lt;4,VLOOKUP($A$7&amp;$A16,KPI_DATOS!$A$2:$L$101,KPI!D$6,0)/1000,VLOOKUP($A$7&amp;$A16,KPI_DATOS!$A$2:$L$101,KPI!D$6,0))</f>
        <v>2.3861591237948222E-2</v>
      </c>
      <c r="E16" s="22">
        <f>IF($A$6&lt;4,VLOOKUP($A$7&amp;$A16,KPI_DATOS!$A$2:$L$101,KPI!E$6,0)/1000,VLOOKUP($A$7&amp;$A16,KPI_DATOS!$A$2:$L$101,KPI!E$6,0))</f>
        <v>2.3216035891538356E-2</v>
      </c>
      <c r="F16" s="22">
        <f>IF($A$6&lt;4,VLOOKUP($A$7&amp;$A16,KPI_DATOS!$A$2:$L$101,KPI!F$6,0)/1000,VLOOKUP($A$7&amp;$A16,KPI_DATOS!$A$2:$L$101,KPI!F$6,0))</f>
        <v>2.0243955225071292E-2</v>
      </c>
      <c r="G16" s="22">
        <f>IF($A$6&lt;4,VLOOKUP($A$7&amp;$A16,KPI_DATOS!$A$2:$L$101,KPI!G$6,0)/1000,VLOOKUP($A$7&amp;$A16,KPI_DATOS!$A$2:$L$101,KPI!G$6,0))</f>
        <v>2.0202420133523313E-2</v>
      </c>
      <c r="H16" s="22">
        <f>IF($A$6&lt;4,VLOOKUP($A$7&amp;$A16,KPI_DATOS!$A$2:$L$101,KPI!H$6,0)/1000,VLOOKUP($A$7&amp;$A16,KPI_DATOS!$A$2:$L$101,KPI!H$6,0))</f>
        <v>2.9456040328449611E-2</v>
      </c>
      <c r="I16" s="22">
        <f>IF($A$6&lt;4,VLOOKUP($A$7&amp;$A16,KPI_DATOS!$A$2:$L$101,KPI!I$6,0)/1000,VLOOKUP($A$7&amp;$A16,KPI_DATOS!$A$2:$L$101,KPI!I$6,0))</f>
        <v>1.9052524834905282E-2</v>
      </c>
      <c r="J16" s="22">
        <f>IF($A$6&lt;4,VLOOKUP($A$7&amp;$A16,KPI_DATOS!$A$2:$L$101,KPI!J$6,0)/1000,VLOOKUP($A$7&amp;$A16,KPI_DATOS!$A$2:$L$101,KPI!J$6,0))</f>
        <v>1.9691283421353289E-2</v>
      </c>
      <c r="K16" s="22">
        <f>IF($A$6&lt;4,VLOOKUP($A$7&amp;$A16,KPI_DATOS!$A$2:$L$101,KPI!K$6,0)/1000,VLOOKUP($A$7&amp;$A16,KPI_DATOS!$A$2:$L$101,KPI!K$6,0))</f>
        <v>1.8068080023292087E-2</v>
      </c>
      <c r="L16"/>
      <c r="M16" s="78">
        <f t="shared" si="0"/>
        <v>-10.564774398932354</v>
      </c>
      <c r="N16" s="20"/>
      <c r="O16" s="61"/>
    </row>
    <row r="17" spans="1:14" ht="48" customHeight="1" x14ac:dyDescent="0.35">
      <c r="A17" s="20"/>
      <c r="C17"/>
      <c r="D17"/>
      <c r="E17"/>
      <c r="F17"/>
      <c r="G17"/>
      <c r="H17"/>
      <c r="I17"/>
      <c r="J17"/>
      <c r="K17"/>
      <c r="L17"/>
      <c r="M17"/>
      <c r="N17" s="20"/>
    </row>
    <row r="18" spans="1:14" x14ac:dyDescent="0.35">
      <c r="A18" s="59" t="s">
        <v>77</v>
      </c>
      <c r="C18" s="20"/>
      <c r="D18" s="20"/>
      <c r="E18" s="20"/>
      <c r="F18" s="20"/>
      <c r="G18" s="20"/>
      <c r="H18" s="20"/>
      <c r="I18" s="20"/>
      <c r="J18" s="20"/>
      <c r="K18" s="20"/>
      <c r="L18" s="20"/>
      <c r="M18" s="20"/>
      <c r="N18" s="20"/>
    </row>
    <row r="19" spans="1:14" x14ac:dyDescent="0.35">
      <c r="A19" s="60" t="s">
        <v>78</v>
      </c>
      <c r="C19" s="20"/>
      <c r="D19" s="20"/>
      <c r="E19" s="20"/>
      <c r="F19" s="20"/>
      <c r="G19" s="20"/>
      <c r="H19" s="20"/>
      <c r="I19" s="20"/>
      <c r="J19" s="20"/>
      <c r="K19" s="20"/>
      <c r="L19" s="20"/>
      <c r="M19" s="20"/>
      <c r="N19" s="20"/>
    </row>
    <row r="20" spans="1:14" x14ac:dyDescent="0.35">
      <c r="A20" s="20"/>
      <c r="C20" s="20"/>
      <c r="D20" s="20"/>
      <c r="E20" s="20"/>
      <c r="F20" s="20"/>
      <c r="G20" s="20"/>
      <c r="H20" s="20"/>
      <c r="I20" s="20"/>
      <c r="J20" s="20"/>
      <c r="K20" s="20"/>
      <c r="L20" s="20"/>
      <c r="M20" s="20"/>
      <c r="N20" s="20"/>
    </row>
    <row r="21" spans="1:14" x14ac:dyDescent="0.35">
      <c r="A21" s="20"/>
      <c r="C21" s="20"/>
      <c r="D21" s="20"/>
      <c r="E21" s="20"/>
      <c r="F21" s="20"/>
      <c r="G21" s="20"/>
      <c r="H21" s="20"/>
      <c r="I21" s="20"/>
      <c r="J21" s="20"/>
      <c r="K21" s="20"/>
      <c r="L21" s="20"/>
      <c r="M21" s="20"/>
      <c r="N21" s="20"/>
    </row>
    <row r="22" spans="1:14" x14ac:dyDescent="0.35">
      <c r="A22" s="20"/>
      <c r="C22" s="20"/>
      <c r="D22" s="20"/>
      <c r="E22" s="20"/>
      <c r="F22" s="20"/>
      <c r="G22" s="20"/>
      <c r="H22" s="20"/>
      <c r="I22" s="20"/>
      <c r="J22" s="20"/>
      <c r="K22" s="20"/>
      <c r="L22" s="20"/>
      <c r="M22" s="20"/>
      <c r="N22" s="20"/>
    </row>
    <row r="23" spans="1:14" x14ac:dyDescent="0.35">
      <c r="A23" s="20"/>
      <c r="C23" s="20"/>
      <c r="D23" s="20"/>
      <c r="E23" s="20"/>
      <c r="F23" s="20"/>
      <c r="G23" s="20"/>
      <c r="H23" s="20"/>
      <c r="I23" s="20"/>
      <c r="J23" s="20"/>
      <c r="K23" s="20"/>
      <c r="L23" s="20"/>
      <c r="M23" s="20"/>
      <c r="N23" s="20"/>
    </row>
    <row r="24" spans="1:14" x14ac:dyDescent="0.35">
      <c r="A24" s="20"/>
      <c r="C24" s="20"/>
      <c r="D24" s="20"/>
      <c r="E24" s="20"/>
      <c r="F24" s="20"/>
      <c r="G24" s="20"/>
      <c r="H24" s="20"/>
      <c r="I24" s="20"/>
      <c r="J24" s="20"/>
      <c r="K24" s="20"/>
      <c r="L24" s="20"/>
      <c r="M24" s="20"/>
      <c r="N24" s="20"/>
    </row>
    <row r="25" spans="1:14" x14ac:dyDescent="0.35">
      <c r="A25" s="20"/>
      <c r="C25" s="20"/>
      <c r="D25" s="20"/>
      <c r="E25" s="20"/>
      <c r="F25" s="20"/>
      <c r="G25" s="20"/>
      <c r="H25" s="20"/>
      <c r="I25" s="20"/>
      <c r="J25" s="20"/>
      <c r="K25" s="20"/>
      <c r="L25" s="20"/>
      <c r="M25" s="20"/>
      <c r="N25" s="20"/>
    </row>
    <row r="26" spans="1:14" x14ac:dyDescent="0.35">
      <c r="L26" s="7"/>
    </row>
  </sheetData>
  <sheetProtection sheet="1" objects="1" scenarios="1"/>
  <mergeCells count="1">
    <mergeCell ref="A1:N1"/>
  </mergeCells>
  <conditionalFormatting sqref="M8:M16">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FA1710-A67B-42AD-8C5F-0E7C0B75E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B35935-84D8-438A-AC93-4B89E586083F}">
  <ds:schemaRefs>
    <ds:schemaRef ds:uri="http://schemas.microsoft.com/sharepoint/v3/contenttype/forms"/>
  </ds:schemaRefs>
</ds:datastoreItem>
</file>

<file path=customXml/itemProps3.xml><?xml version="1.0" encoding="utf-8"?>
<ds:datastoreItem xmlns:ds="http://schemas.openxmlformats.org/officeDocument/2006/customXml" ds:itemID="{F60CFE03-C32E-4774-86B3-60CC42A711B1}">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Luis Iglesias</cp:lastModifiedBy>
  <cp:revision/>
  <dcterms:created xsi:type="dcterms:W3CDTF">2019-04-04T11:02:49Z</dcterms:created>
  <dcterms:modified xsi:type="dcterms:W3CDTF">2023-08-14T10:13:07Z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