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EXTRADOM\Extradoméstico para web\2016\Informes trimestrales Bebidas frías 2016\"/>
    </mc:Choice>
  </mc:AlternateContent>
  <bookViews>
    <workbookView showSheetTabs="0" xWindow="-15" yWindow="4935" windowWidth="19440" windowHeight="4755" tabRatio="900"/>
  </bookViews>
  <sheets>
    <sheet name="BEBIDAS FRIAS OOH" sheetId="17" r:id="rId1"/>
    <sheet name="TOTAL BEBIDAS FRIAS" sheetId="19" r:id="rId2"/>
    <sheet name="BEB ESPIRITUOSAS" sheetId="1" r:id="rId3"/>
    <sheet name="CERVEZA" sheetId="8" r:id="rId4"/>
    <sheet name="VINO + ESPUMOSOS + SIDRAS" sheetId="10" r:id="rId5"/>
    <sheet name="BEB ZUMO+LECHE" sheetId="14" r:id="rId6"/>
    <sheet name="BEB REFRESCANTES" sheetId="12" r:id="rId7"/>
    <sheet name="AGUA" sheetId="7" r:id="rId8"/>
    <sheet name="ZUMOS" sheetId="13" r:id="rId9"/>
    <sheet name="datos" sheetId="3" state="hidden" r:id="rId10"/>
    <sheet name="Dtserver" sheetId="21" state="hidden" r:id="rId11"/>
    <sheet name="Resumen Fuera y Dentro" sheetId="20" r:id="rId12"/>
    <sheet name="in_ooh gráficos" sheetId="23" state="hidden" r:id="rId13"/>
    <sheet name="FACTORES DE CONVERSIÓN" sheetId="11" r:id="rId14"/>
    <sheet name="Definiciones" sheetId="18" r:id="rId15"/>
    <sheet name="Weighted Households 18+" sheetId="22" state="hidden" r:id="rId16"/>
  </sheets>
  <definedNames>
    <definedName name="_xlnm._FilterDatabase" localSheetId="1" hidden="1">'TOTAL BEBIDAS FRIAS'!$E$1:$E$69</definedName>
    <definedName name="_xlnm._FilterDatabase" localSheetId="4" hidden="1">'VINO + ESPUMOSOS + SIDRAS'!$E$1:$E$66</definedName>
    <definedName name="_xlnm.Print_Area" localSheetId="7">AGUA!$A$1:$E$68</definedName>
    <definedName name="_xlnm.Print_Area" localSheetId="2">'BEB ESPIRITUOSAS'!$A$1:$L$66</definedName>
    <definedName name="_xlnm.Print_Area" localSheetId="6">'BEB REFRESCANTES'!$A$1:$Q$68</definedName>
    <definedName name="_xlnm.Print_Area" localSheetId="5">'BEB ZUMO+LECHE'!$A$1:$F$68</definedName>
    <definedName name="_xlnm.Print_Area" localSheetId="3">CERVEZA!$A$1:$G$66</definedName>
    <definedName name="_xlnm.Print_Area" localSheetId="13">'FACTORES DE CONVERSIÓN'!$A$1:$F$48</definedName>
    <definedName name="_xlnm.Print_Area" localSheetId="12">'in_ooh gráficos'!$A$1:$M$14</definedName>
    <definedName name="_xlnm.Print_Area" localSheetId="11">'Resumen Fuera y Dentro'!$A$1:$M$20</definedName>
    <definedName name="_xlnm.Print_Area" localSheetId="1">'TOTAL BEBIDAS FRIAS'!$A$1:$L$70</definedName>
    <definedName name="_xlnm.Print_Area" localSheetId="4">'VINO + ESPUMOSOS + SIDRAS'!$A$1:$L$67</definedName>
    <definedName name="_xlnm.Print_Area" localSheetId="8">ZUMOS!$A$1:$E$68</definedName>
  </definedNames>
  <calcPr calcId="191029"/>
</workbook>
</file>

<file path=xl/calcChain.xml><?xml version="1.0" encoding="utf-8"?>
<calcChain xmlns="http://schemas.openxmlformats.org/spreadsheetml/2006/main">
  <c r="B20" i="3" l="1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D19" i="21"/>
  <c r="B46" i="3" l="1"/>
  <c r="C19" i="21"/>
  <c r="F19" i="21" s="1"/>
  <c r="F17" i="21"/>
  <c r="F16" i="21"/>
  <c r="F15" i="21"/>
  <c r="F14" i="21"/>
  <c r="F13" i="21"/>
  <c r="F12" i="21"/>
  <c r="F11" i="21"/>
  <c r="F10" i="21"/>
  <c r="F9" i="21"/>
  <c r="F8" i="21"/>
  <c r="F7" i="21"/>
  <c r="F6" i="21"/>
  <c r="B12" i="22" l="1"/>
  <c r="H14" i="20" l="1"/>
  <c r="H15" i="20"/>
  <c r="H16" i="20"/>
  <c r="H17" i="20"/>
  <c r="G17" i="20"/>
  <c r="G16" i="20"/>
  <c r="G15" i="20"/>
  <c r="G14" i="20"/>
  <c r="G10" i="20"/>
  <c r="I13" i="20" l="1"/>
  <c r="I12" i="20"/>
  <c r="H13" i="20"/>
  <c r="H12" i="20"/>
  <c r="G13" i="20"/>
  <c r="G12" i="20"/>
  <c r="H11" i="20" l="1"/>
  <c r="G11" i="20"/>
  <c r="G9" i="20" s="1"/>
  <c r="H10" i="20"/>
  <c r="H9" i="20" l="1"/>
  <c r="I10" i="20"/>
  <c r="I11" i="20"/>
  <c r="I9" i="20" l="1"/>
  <c r="E39" i="23"/>
  <c r="F39" i="23"/>
  <c r="G39" i="23"/>
  <c r="H39" i="23"/>
  <c r="I39" i="23"/>
  <c r="J39" i="23"/>
  <c r="K39" i="23"/>
  <c r="D39" i="23"/>
  <c r="C40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 l="1"/>
  <c r="G6" i="23"/>
  <c r="I7" i="23"/>
  <c r="I8" i="23"/>
  <c r="I11" i="23"/>
  <c r="I12" i="23"/>
  <c r="I13" i="23"/>
  <c r="I10" i="23"/>
  <c r="I9" i="23"/>
  <c r="I6" i="23" l="1"/>
  <c r="O8" i="23"/>
  <c r="O10" i="23"/>
  <c r="O11" i="23"/>
  <c r="O13" i="23"/>
  <c r="O6" i="23"/>
  <c r="O12" i="23"/>
  <c r="O7" i="23"/>
  <c r="O9" i="23"/>
  <c r="D42" i="22"/>
  <c r="D43" i="22"/>
  <c r="D44" i="22"/>
  <c r="D41" i="22"/>
  <c r="D40" i="22"/>
  <c r="C39" i="22"/>
  <c r="K57" i="19" s="1"/>
  <c r="C40" i="22"/>
  <c r="K24" i="19" s="1"/>
  <c r="C41" i="22"/>
  <c r="K25" i="19" s="1"/>
  <c r="C42" i="22"/>
  <c r="K26" i="19" s="1"/>
  <c r="C43" i="22"/>
  <c r="K27" i="19" s="1"/>
  <c r="C44" i="22"/>
  <c r="K28" i="19" s="1"/>
  <c r="C45" i="22"/>
  <c r="K30" i="19" s="1"/>
  <c r="C46" i="22"/>
  <c r="K31" i="19" s="1"/>
  <c r="C32" i="22"/>
  <c r="K50" i="19" s="1"/>
  <c r="C33" i="22"/>
  <c r="K51" i="19" s="1"/>
  <c r="C34" i="22"/>
  <c r="K52" i="19" s="1"/>
  <c r="C35" i="22"/>
  <c r="K53" i="19" s="1"/>
  <c r="C36" i="22"/>
  <c r="K54" i="19" s="1"/>
  <c r="C37" i="22"/>
  <c r="K55" i="19" s="1"/>
  <c r="C38" i="22"/>
  <c r="K56" i="19" s="1"/>
  <c r="C31" i="22"/>
  <c r="E43" i="22" l="1"/>
  <c r="J25" i="1" s="1"/>
  <c r="F25" i="8" s="1"/>
  <c r="E42" i="22"/>
  <c r="J24" i="1" s="1"/>
  <c r="F24" i="8" s="1"/>
  <c r="P27" i="12"/>
  <c r="D27" i="7"/>
  <c r="D27" i="13"/>
  <c r="D27" i="14"/>
  <c r="D23" i="7"/>
  <c r="D23" i="13"/>
  <c r="D23" i="14"/>
  <c r="P23" i="12"/>
  <c r="D49" i="14"/>
  <c r="D49" i="13"/>
  <c r="D49" i="7"/>
  <c r="P49" i="12"/>
  <c r="K48" i="10"/>
  <c r="F47" i="8"/>
  <c r="J47" i="1"/>
  <c r="D26" i="7"/>
  <c r="D26" i="13"/>
  <c r="D26" i="14"/>
  <c r="P26" i="12"/>
  <c r="D55" i="14"/>
  <c r="D55" i="13"/>
  <c r="D55" i="7"/>
  <c r="P55" i="12"/>
  <c r="K54" i="10"/>
  <c r="F53" i="8"/>
  <c r="J53" i="1"/>
  <c r="D53" i="14"/>
  <c r="D53" i="13"/>
  <c r="D53" i="7"/>
  <c r="P53" i="12"/>
  <c r="K52" i="10"/>
  <c r="F51" i="8"/>
  <c r="J51" i="1"/>
  <c r="D48" i="14"/>
  <c r="D48" i="13"/>
  <c r="D48" i="7"/>
  <c r="P48" i="12"/>
  <c r="K47" i="10"/>
  <c r="F46" i="8"/>
  <c r="J46" i="1"/>
  <c r="D30" i="13"/>
  <c r="D30" i="14"/>
  <c r="P30" i="12"/>
  <c r="D30" i="7"/>
  <c r="D25" i="13"/>
  <c r="D25" i="14"/>
  <c r="P25" i="12"/>
  <c r="D25" i="7"/>
  <c r="D52" i="14"/>
  <c r="D52" i="13"/>
  <c r="D52" i="7"/>
  <c r="P52" i="12"/>
  <c r="K51" i="10"/>
  <c r="F50" i="8"/>
  <c r="J50" i="1"/>
  <c r="D51" i="14"/>
  <c r="D51" i="13"/>
  <c r="D51" i="7"/>
  <c r="P51" i="12"/>
  <c r="K50" i="10"/>
  <c r="F49" i="8"/>
  <c r="J49" i="1"/>
  <c r="D54" i="14"/>
  <c r="D54" i="13"/>
  <c r="D54" i="7"/>
  <c r="P54" i="12"/>
  <c r="K53" i="10"/>
  <c r="F52" i="8"/>
  <c r="J52" i="1"/>
  <c r="D50" i="14"/>
  <c r="D50" i="13"/>
  <c r="D50" i="7"/>
  <c r="P50" i="12"/>
  <c r="K49" i="10"/>
  <c r="F48" i="8"/>
  <c r="J48" i="1"/>
  <c r="D29" i="14"/>
  <c r="P29" i="12"/>
  <c r="D29" i="7"/>
  <c r="D29" i="13"/>
  <c r="D24" i="14"/>
  <c r="P24" i="12"/>
  <c r="D24" i="7"/>
  <c r="D24" i="13"/>
  <c r="E41" i="22"/>
  <c r="J23" i="1" s="1"/>
  <c r="E40" i="22"/>
  <c r="J28" i="1"/>
  <c r="E44" i="22"/>
  <c r="J26" i="1" s="1"/>
  <c r="J29" i="1"/>
  <c r="I14" i="20"/>
  <c r="K25" i="10" l="1"/>
  <c r="K26" i="10"/>
  <c r="K29" i="10"/>
  <c r="F28" i="8"/>
  <c r="F26" i="8"/>
  <c r="K27" i="10"/>
  <c r="K30" i="10"/>
  <c r="F29" i="8"/>
  <c r="F23" i="8"/>
  <c r="K24" i="10"/>
  <c r="I8" i="20"/>
  <c r="H7" i="20"/>
  <c r="H8" i="20"/>
  <c r="G8" i="20"/>
  <c r="G7" i="20"/>
  <c r="G6" i="20" l="1"/>
  <c r="H6" i="20"/>
  <c r="B23" i="22" l="1"/>
  <c r="B41" i="3" s="1"/>
  <c r="C41" i="3" s="1"/>
  <c r="D41" i="3" s="1"/>
  <c r="E41" i="3" s="1"/>
  <c r="F41" i="3" s="1"/>
  <c r="G41" i="3" s="1"/>
  <c r="H41" i="3" s="1"/>
  <c r="I41" i="3" s="1"/>
  <c r="J41" i="3" s="1"/>
  <c r="K41" i="3" s="1"/>
  <c r="L41" i="3" s="1"/>
  <c r="M41" i="3" s="1"/>
  <c r="N41" i="3" s="1"/>
  <c r="O41" i="3" s="1"/>
  <c r="P41" i="3" s="1"/>
  <c r="Q41" i="3" s="1"/>
  <c r="R41" i="3" s="1"/>
  <c r="S41" i="3" s="1"/>
  <c r="T41" i="3" s="1"/>
  <c r="U41" i="3" s="1"/>
  <c r="V41" i="3" s="1"/>
  <c r="W41" i="3" s="1"/>
  <c r="X41" i="3" s="1"/>
  <c r="Y41" i="3" s="1"/>
  <c r="Z41" i="3" s="1"/>
  <c r="AA41" i="3" s="1"/>
  <c r="AB41" i="3" s="1"/>
  <c r="AC41" i="3" s="1"/>
  <c r="AD41" i="3" s="1"/>
  <c r="AE41" i="3" s="1"/>
  <c r="AF41" i="3" s="1"/>
  <c r="AG41" i="3" s="1"/>
  <c r="AH41" i="3" s="1"/>
  <c r="AI41" i="3" s="1"/>
  <c r="AJ41" i="3" s="1"/>
  <c r="AK41" i="3" s="1"/>
  <c r="AL41" i="3" s="1"/>
  <c r="AM41" i="3" s="1"/>
  <c r="AN41" i="3" s="1"/>
  <c r="AO41" i="3" s="1"/>
  <c r="AP41" i="3" s="1"/>
  <c r="AQ41" i="3" s="1"/>
  <c r="AR41" i="3" s="1"/>
  <c r="AS41" i="3" s="1"/>
  <c r="AT41" i="3" s="1"/>
  <c r="AU41" i="3" s="1"/>
  <c r="AV41" i="3" s="1"/>
  <c r="AW41" i="3" s="1"/>
  <c r="AX41" i="3" s="1"/>
  <c r="AY41" i="3" s="1"/>
  <c r="AZ41" i="3" s="1"/>
  <c r="BA41" i="3" s="1"/>
  <c r="BB41" i="3" s="1"/>
  <c r="BC41" i="3" s="1"/>
  <c r="BD41" i="3" s="1"/>
  <c r="BE41" i="3" s="1"/>
  <c r="BF41" i="3" s="1"/>
  <c r="BG41" i="3" s="1"/>
  <c r="BH41" i="3" s="1"/>
  <c r="BI41" i="3" s="1"/>
  <c r="BJ41" i="3" s="1"/>
  <c r="BK41" i="3" s="1"/>
  <c r="BL41" i="3" s="1"/>
  <c r="BM41" i="3" s="1"/>
  <c r="BN41" i="3" s="1"/>
  <c r="BO41" i="3" s="1"/>
  <c r="BP41" i="3" s="1"/>
  <c r="BQ41" i="3" s="1"/>
  <c r="BR41" i="3" s="1"/>
  <c r="BS41" i="3" s="1"/>
  <c r="BT41" i="3" s="1"/>
  <c r="BU41" i="3" s="1"/>
  <c r="BV41" i="3" s="1"/>
  <c r="BW41" i="3" s="1"/>
  <c r="BX41" i="3" s="1"/>
  <c r="BY41" i="3" s="1"/>
  <c r="BZ41" i="3" s="1"/>
  <c r="CA41" i="3" s="1"/>
  <c r="CB41" i="3" s="1"/>
  <c r="CC41" i="3" s="1"/>
  <c r="CD41" i="3" s="1"/>
  <c r="CE41" i="3" s="1"/>
  <c r="CF41" i="3" s="1"/>
  <c r="CG41" i="3" s="1"/>
  <c r="CH41" i="3" s="1"/>
  <c r="CI41" i="3" s="1"/>
  <c r="CJ41" i="3" s="1"/>
  <c r="CK41" i="3" s="1"/>
  <c r="CL41" i="3" s="1"/>
  <c r="CM41" i="3" s="1"/>
  <c r="CN41" i="3" s="1"/>
  <c r="CO41" i="3" s="1"/>
  <c r="CP41" i="3" s="1"/>
  <c r="CQ41" i="3" s="1"/>
  <c r="CR41" i="3" s="1"/>
  <c r="CS41" i="3" s="1"/>
  <c r="CT41" i="3" s="1"/>
  <c r="CU41" i="3" s="1"/>
  <c r="CV41" i="3" s="1"/>
  <c r="CW41" i="3" s="1"/>
  <c r="CX41" i="3" s="1"/>
  <c r="CY41" i="3" s="1"/>
  <c r="CZ41" i="3" s="1"/>
  <c r="DA41" i="3" s="1"/>
  <c r="DB41" i="3" s="1"/>
  <c r="DC41" i="3" s="1"/>
  <c r="DD41" i="3" s="1"/>
  <c r="DE41" i="3" s="1"/>
  <c r="DF41" i="3" s="1"/>
  <c r="DG41" i="3" s="1"/>
  <c r="DH41" i="3" s="1"/>
  <c r="DI41" i="3" s="1"/>
  <c r="DJ41" i="3" s="1"/>
  <c r="DK41" i="3" s="1"/>
  <c r="DL41" i="3" s="1"/>
  <c r="DM41" i="3" s="1"/>
  <c r="DN41" i="3" s="1"/>
  <c r="DO41" i="3" s="1"/>
  <c r="DP41" i="3" s="1"/>
  <c r="DQ41" i="3" s="1"/>
  <c r="DR41" i="3" s="1"/>
  <c r="DS41" i="3" s="1"/>
  <c r="DT41" i="3" s="1"/>
  <c r="DU41" i="3" s="1"/>
  <c r="DV41" i="3" s="1"/>
  <c r="DW41" i="3" s="1"/>
  <c r="DX41" i="3" s="1"/>
  <c r="DY41" i="3" s="1"/>
  <c r="DZ41" i="3" s="1"/>
  <c r="EA41" i="3" s="1"/>
  <c r="EB41" i="3" s="1"/>
  <c r="EC41" i="3" s="1"/>
  <c r="ED41" i="3" s="1"/>
  <c r="EE41" i="3" s="1"/>
  <c r="EF41" i="3" s="1"/>
  <c r="EG41" i="3" s="1"/>
  <c r="EH41" i="3" s="1"/>
  <c r="EI41" i="3" s="1"/>
  <c r="EJ41" i="3" s="1"/>
  <c r="EK41" i="3" s="1"/>
  <c r="EL41" i="3" s="1"/>
  <c r="EM41" i="3" s="1"/>
  <c r="EN41" i="3" s="1"/>
  <c r="EO41" i="3" s="1"/>
  <c r="EP41" i="3" s="1"/>
  <c r="EQ41" i="3" s="1"/>
  <c r="ER41" i="3" s="1"/>
  <c r="ES41" i="3" s="1"/>
  <c r="ET41" i="3" s="1"/>
  <c r="EU41" i="3" s="1"/>
  <c r="EV41" i="3" s="1"/>
  <c r="EW41" i="3" s="1"/>
  <c r="EX41" i="3" s="1"/>
  <c r="EY41" i="3" s="1"/>
  <c r="EZ41" i="3" s="1"/>
  <c r="FA41" i="3" s="1"/>
  <c r="FB41" i="3" s="1"/>
  <c r="FC41" i="3" s="1"/>
  <c r="FD41" i="3" s="1"/>
  <c r="FE41" i="3" s="1"/>
  <c r="FF41" i="3" s="1"/>
  <c r="FG41" i="3" s="1"/>
  <c r="FH41" i="3" s="1"/>
  <c r="FI41" i="3" s="1"/>
  <c r="FJ41" i="3" s="1"/>
  <c r="FK41" i="3" s="1"/>
  <c r="FL41" i="3" s="1"/>
  <c r="FM41" i="3" s="1"/>
  <c r="FN41" i="3" s="1"/>
  <c r="FO41" i="3" s="1"/>
  <c r="FP41" i="3" s="1"/>
  <c r="FQ41" i="3" s="1"/>
  <c r="FR41" i="3" s="1"/>
  <c r="FS41" i="3" s="1"/>
  <c r="FT41" i="3" s="1"/>
  <c r="FU41" i="3" s="1"/>
  <c r="FV41" i="3" s="1"/>
  <c r="FW41" i="3" s="1"/>
  <c r="FX41" i="3" s="1"/>
  <c r="FY41" i="3" s="1"/>
  <c r="FZ41" i="3" s="1"/>
  <c r="GA41" i="3" s="1"/>
  <c r="GB41" i="3" s="1"/>
  <c r="GC41" i="3" s="1"/>
  <c r="GD41" i="3" s="1"/>
  <c r="GE41" i="3" s="1"/>
  <c r="GF41" i="3" s="1"/>
  <c r="GG41" i="3" s="1"/>
  <c r="GH41" i="3" s="1"/>
  <c r="GI41" i="3" s="1"/>
  <c r="GJ41" i="3" s="1"/>
  <c r="GK41" i="3" s="1"/>
  <c r="GL41" i="3" s="1"/>
  <c r="GM41" i="3" s="1"/>
  <c r="GN41" i="3" s="1"/>
  <c r="GO41" i="3" s="1"/>
  <c r="GP41" i="3" s="1"/>
  <c r="GQ41" i="3" s="1"/>
  <c r="GR41" i="3" s="1"/>
  <c r="GS41" i="3" s="1"/>
  <c r="GT41" i="3" s="1"/>
  <c r="GU41" i="3" s="1"/>
  <c r="GV41" i="3" s="1"/>
  <c r="GW41" i="3" s="1"/>
  <c r="GX41" i="3" s="1"/>
  <c r="GY41" i="3" s="1"/>
  <c r="GZ41" i="3" s="1"/>
  <c r="HA41" i="3" s="1"/>
  <c r="HB41" i="3" s="1"/>
  <c r="HC41" i="3" s="1"/>
  <c r="HD41" i="3" s="1"/>
  <c r="HE41" i="3" s="1"/>
  <c r="HF41" i="3" s="1"/>
  <c r="HG41" i="3" s="1"/>
  <c r="HH41" i="3" s="1"/>
  <c r="B22" i="3"/>
  <c r="C22" i="3" l="1"/>
  <c r="D22" i="3" s="1"/>
  <c r="E22" i="3" s="1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AI22" i="3" s="1"/>
  <c r="AJ22" i="3" s="1"/>
  <c r="AK22" i="3" s="1"/>
  <c r="AL22" i="3" s="1"/>
  <c r="AM22" i="3" s="1"/>
  <c r="AN22" i="3" s="1"/>
  <c r="AO22" i="3" s="1"/>
  <c r="AP22" i="3" s="1"/>
  <c r="AQ22" i="3" s="1"/>
  <c r="AR22" i="3" s="1"/>
  <c r="AS22" i="3" s="1"/>
  <c r="AT22" i="3" s="1"/>
  <c r="AU22" i="3" s="1"/>
  <c r="AV22" i="3" s="1"/>
  <c r="AW22" i="3" s="1"/>
  <c r="AX22" i="3" s="1"/>
  <c r="AY22" i="3" s="1"/>
  <c r="AZ22" i="3" s="1"/>
  <c r="BA22" i="3" s="1"/>
  <c r="BB22" i="3" s="1"/>
  <c r="BC22" i="3" s="1"/>
  <c r="BD22" i="3" s="1"/>
  <c r="BE22" i="3" s="1"/>
  <c r="BF22" i="3" s="1"/>
  <c r="BG22" i="3" s="1"/>
  <c r="BM188" i="3"/>
  <c r="BL188" i="3"/>
  <c r="BK188" i="3"/>
  <c r="BJ188" i="3"/>
  <c r="BI188" i="3"/>
  <c r="BH188" i="3"/>
  <c r="BG188" i="3"/>
  <c r="BM187" i="3"/>
  <c r="BL187" i="3"/>
  <c r="BK187" i="3"/>
  <c r="BJ187" i="3"/>
  <c r="BI187" i="3"/>
  <c r="BH187" i="3"/>
  <c r="BG187" i="3"/>
  <c r="BM186" i="3"/>
  <c r="BL186" i="3"/>
  <c r="BK186" i="3"/>
  <c r="BJ186" i="3"/>
  <c r="BI186" i="3"/>
  <c r="BH186" i="3"/>
  <c r="BG186" i="3"/>
  <c r="BM185" i="3"/>
  <c r="BL185" i="3"/>
  <c r="BK185" i="3"/>
  <c r="BJ185" i="3"/>
  <c r="BI185" i="3"/>
  <c r="BH185" i="3"/>
  <c r="BG185" i="3"/>
  <c r="BM184" i="3"/>
  <c r="BL184" i="3"/>
  <c r="BK184" i="3"/>
  <c r="BJ184" i="3"/>
  <c r="BI184" i="3"/>
  <c r="BH184" i="3"/>
  <c r="BG184" i="3"/>
  <c r="BM183" i="3"/>
  <c r="BL183" i="3"/>
  <c r="BK183" i="3"/>
  <c r="BJ183" i="3"/>
  <c r="BI183" i="3"/>
  <c r="BH183" i="3"/>
  <c r="BG183" i="3"/>
  <c r="BM182" i="3"/>
  <c r="BL182" i="3"/>
  <c r="BK182" i="3"/>
  <c r="BJ182" i="3"/>
  <c r="BI182" i="3"/>
  <c r="BH182" i="3"/>
  <c r="BG182" i="3"/>
  <c r="BM181" i="3"/>
  <c r="BL181" i="3"/>
  <c r="BK181" i="3"/>
  <c r="BJ181" i="3"/>
  <c r="BI181" i="3"/>
  <c r="BH181" i="3"/>
  <c r="BG181" i="3"/>
  <c r="BM180" i="3"/>
  <c r="BL180" i="3"/>
  <c r="BK180" i="3"/>
  <c r="BJ180" i="3"/>
  <c r="BI180" i="3"/>
  <c r="BH180" i="3"/>
  <c r="BG180" i="3"/>
  <c r="BM179" i="3"/>
  <c r="BL179" i="3"/>
  <c r="BK179" i="3"/>
  <c r="BJ179" i="3"/>
  <c r="BI179" i="3"/>
  <c r="BH179" i="3"/>
  <c r="BG179" i="3"/>
  <c r="BM178" i="3"/>
  <c r="BL178" i="3"/>
  <c r="BK178" i="3"/>
  <c r="BJ178" i="3"/>
  <c r="BI178" i="3"/>
  <c r="BH178" i="3"/>
  <c r="BG178" i="3"/>
  <c r="BM177" i="3"/>
  <c r="BL177" i="3"/>
  <c r="BK177" i="3"/>
  <c r="BJ177" i="3"/>
  <c r="BI177" i="3"/>
  <c r="BH177" i="3"/>
  <c r="BG177" i="3"/>
  <c r="BM176" i="3"/>
  <c r="BL176" i="3"/>
  <c r="BK176" i="3"/>
  <c r="BJ176" i="3"/>
  <c r="BI176" i="3"/>
  <c r="BH176" i="3"/>
  <c r="BG176" i="3"/>
  <c r="BM175" i="3"/>
  <c r="BL175" i="3"/>
  <c r="BK175" i="3"/>
  <c r="BJ175" i="3"/>
  <c r="BI175" i="3"/>
  <c r="BH175" i="3"/>
  <c r="BG175" i="3"/>
  <c r="BM174" i="3"/>
  <c r="BL174" i="3"/>
  <c r="BK174" i="3"/>
  <c r="BJ174" i="3"/>
  <c r="BI174" i="3"/>
  <c r="BH174" i="3"/>
  <c r="BG174" i="3"/>
  <c r="BM173" i="3"/>
  <c r="BL173" i="3"/>
  <c r="BK173" i="3"/>
  <c r="BJ173" i="3"/>
  <c r="BI173" i="3"/>
  <c r="BH173" i="3"/>
  <c r="BG173" i="3"/>
  <c r="BM167" i="3"/>
  <c r="BM209" i="3" s="1"/>
  <c r="BM229" i="3" s="1"/>
  <c r="BL167" i="3"/>
  <c r="BL209" i="3" s="1"/>
  <c r="BL229" i="3" s="1"/>
  <c r="BK167" i="3"/>
  <c r="BK209" i="3" s="1"/>
  <c r="BK229" i="3" s="1"/>
  <c r="BJ167" i="3"/>
  <c r="BJ209" i="3" s="1"/>
  <c r="BJ229" i="3" s="1"/>
  <c r="BI167" i="3"/>
  <c r="BI209" i="3" s="1"/>
  <c r="BI229" i="3" s="1"/>
  <c r="BH167" i="3"/>
  <c r="BH209" i="3" s="1"/>
  <c r="BG167" i="3"/>
  <c r="BM166" i="3"/>
  <c r="BM208" i="3" s="1"/>
  <c r="BM228" i="3" s="1"/>
  <c r="BL166" i="3"/>
  <c r="BL208" i="3" s="1"/>
  <c r="BL228" i="3" s="1"/>
  <c r="BK166" i="3"/>
  <c r="BK208" i="3" s="1"/>
  <c r="BK228" i="3" s="1"/>
  <c r="BJ166" i="3"/>
  <c r="BJ208" i="3" s="1"/>
  <c r="BJ228" i="3" s="1"/>
  <c r="BI166" i="3"/>
  <c r="BI208" i="3" s="1"/>
  <c r="BI228" i="3" s="1"/>
  <c r="BH166" i="3"/>
  <c r="BH208" i="3" s="1"/>
  <c r="BH228" i="3" s="1"/>
  <c r="BG166" i="3"/>
  <c r="BM165" i="3"/>
  <c r="BM207" i="3" s="1"/>
  <c r="BM227" i="3" s="1"/>
  <c r="BL165" i="3"/>
  <c r="BL207" i="3" s="1"/>
  <c r="BL227" i="3" s="1"/>
  <c r="BK165" i="3"/>
  <c r="BK207" i="3" s="1"/>
  <c r="BK227" i="3" s="1"/>
  <c r="BJ165" i="3"/>
  <c r="BJ207" i="3" s="1"/>
  <c r="BI165" i="3"/>
  <c r="BI207" i="3" s="1"/>
  <c r="BI227" i="3" s="1"/>
  <c r="BH165" i="3"/>
  <c r="BH207" i="3" s="1"/>
  <c r="BH227" i="3" s="1"/>
  <c r="BG165" i="3"/>
  <c r="BM164" i="3"/>
  <c r="BM206" i="3" s="1"/>
  <c r="BM226" i="3" s="1"/>
  <c r="BL164" i="3"/>
  <c r="BL206" i="3" s="1"/>
  <c r="BL226" i="3" s="1"/>
  <c r="BK164" i="3"/>
  <c r="BK206" i="3" s="1"/>
  <c r="BK226" i="3" s="1"/>
  <c r="BJ164" i="3"/>
  <c r="BJ206" i="3" s="1"/>
  <c r="BJ226" i="3" s="1"/>
  <c r="BI164" i="3"/>
  <c r="BI206" i="3" s="1"/>
  <c r="BH164" i="3"/>
  <c r="BH206" i="3" s="1"/>
  <c r="BH226" i="3" s="1"/>
  <c r="BG164" i="3"/>
  <c r="BM163" i="3"/>
  <c r="BM205" i="3" s="1"/>
  <c r="BM225" i="3" s="1"/>
  <c r="BL163" i="3"/>
  <c r="BL205" i="3" s="1"/>
  <c r="BL225" i="3" s="1"/>
  <c r="BK163" i="3"/>
  <c r="BK205" i="3" s="1"/>
  <c r="BK225" i="3" s="1"/>
  <c r="BJ163" i="3"/>
  <c r="BJ205" i="3" s="1"/>
  <c r="BJ225" i="3" s="1"/>
  <c r="BI163" i="3"/>
  <c r="BI205" i="3" s="1"/>
  <c r="BI225" i="3" s="1"/>
  <c r="BH163" i="3"/>
  <c r="BH205" i="3" s="1"/>
  <c r="BG163" i="3"/>
  <c r="BM162" i="3"/>
  <c r="BM204" i="3" s="1"/>
  <c r="BM224" i="3" s="1"/>
  <c r="BL162" i="3"/>
  <c r="BL204" i="3" s="1"/>
  <c r="BL224" i="3" s="1"/>
  <c r="BK162" i="3"/>
  <c r="BK204" i="3" s="1"/>
  <c r="BK224" i="3" s="1"/>
  <c r="BJ162" i="3"/>
  <c r="BJ204" i="3" s="1"/>
  <c r="BJ224" i="3" s="1"/>
  <c r="BI162" i="3"/>
  <c r="BI204" i="3" s="1"/>
  <c r="BI224" i="3" s="1"/>
  <c r="BH162" i="3"/>
  <c r="BH204" i="3" s="1"/>
  <c r="BG162" i="3"/>
  <c r="BM161" i="3"/>
  <c r="BM203" i="3" s="1"/>
  <c r="BM223" i="3" s="1"/>
  <c r="BL161" i="3"/>
  <c r="BL203" i="3" s="1"/>
  <c r="BL223" i="3" s="1"/>
  <c r="BK161" i="3"/>
  <c r="BK203" i="3" s="1"/>
  <c r="BK223" i="3" s="1"/>
  <c r="BJ161" i="3"/>
  <c r="BJ203" i="3" s="1"/>
  <c r="BI161" i="3"/>
  <c r="BI203" i="3" s="1"/>
  <c r="BI223" i="3" s="1"/>
  <c r="BH161" i="3"/>
  <c r="BH203" i="3" s="1"/>
  <c r="BH223" i="3" s="1"/>
  <c r="BG161" i="3"/>
  <c r="BM160" i="3"/>
  <c r="BM202" i="3" s="1"/>
  <c r="BM222" i="3" s="1"/>
  <c r="BL160" i="3"/>
  <c r="BL202" i="3" s="1"/>
  <c r="BL222" i="3" s="1"/>
  <c r="BK160" i="3"/>
  <c r="BK202" i="3" s="1"/>
  <c r="BK222" i="3" s="1"/>
  <c r="BJ160" i="3"/>
  <c r="BJ202" i="3" s="1"/>
  <c r="BJ222" i="3" s="1"/>
  <c r="BI160" i="3"/>
  <c r="BI202" i="3" s="1"/>
  <c r="BH160" i="3"/>
  <c r="BH202" i="3" s="1"/>
  <c r="BH222" i="3" s="1"/>
  <c r="BG160" i="3"/>
  <c r="BM159" i="3"/>
  <c r="BM201" i="3" s="1"/>
  <c r="BM221" i="3" s="1"/>
  <c r="BL159" i="3"/>
  <c r="BL201" i="3" s="1"/>
  <c r="BL221" i="3" s="1"/>
  <c r="BK159" i="3"/>
  <c r="BK201" i="3" s="1"/>
  <c r="BK221" i="3" s="1"/>
  <c r="BJ159" i="3"/>
  <c r="BJ201" i="3" s="1"/>
  <c r="BJ221" i="3" s="1"/>
  <c r="BI159" i="3"/>
  <c r="BI201" i="3" s="1"/>
  <c r="BI221" i="3" s="1"/>
  <c r="BH159" i="3"/>
  <c r="BH201" i="3" s="1"/>
  <c r="BG159" i="3"/>
  <c r="BM158" i="3"/>
  <c r="BM200" i="3" s="1"/>
  <c r="BM220" i="3" s="1"/>
  <c r="BL158" i="3"/>
  <c r="BL200" i="3" s="1"/>
  <c r="BL220" i="3" s="1"/>
  <c r="BK158" i="3"/>
  <c r="BK200" i="3" s="1"/>
  <c r="BJ158" i="3"/>
  <c r="BJ200" i="3" s="1"/>
  <c r="BJ220" i="3" s="1"/>
  <c r="BI158" i="3"/>
  <c r="BI200" i="3" s="1"/>
  <c r="BI220" i="3" s="1"/>
  <c r="BH158" i="3"/>
  <c r="BH200" i="3" s="1"/>
  <c r="BH220" i="3" s="1"/>
  <c r="BG158" i="3"/>
  <c r="BM157" i="3"/>
  <c r="BM199" i="3" s="1"/>
  <c r="BM219" i="3" s="1"/>
  <c r="BL157" i="3"/>
  <c r="BL199" i="3" s="1"/>
  <c r="BL219" i="3" s="1"/>
  <c r="BK157" i="3"/>
  <c r="BK199" i="3" s="1"/>
  <c r="BK219" i="3" s="1"/>
  <c r="BJ157" i="3"/>
  <c r="BJ199" i="3" s="1"/>
  <c r="BI157" i="3"/>
  <c r="BI199" i="3" s="1"/>
  <c r="BI219" i="3" s="1"/>
  <c r="BH157" i="3"/>
  <c r="BH199" i="3" s="1"/>
  <c r="BH219" i="3" s="1"/>
  <c r="BG157" i="3"/>
  <c r="BM156" i="3"/>
  <c r="BM198" i="3" s="1"/>
  <c r="BM218" i="3" s="1"/>
  <c r="BL156" i="3"/>
  <c r="BL198" i="3" s="1"/>
  <c r="BL218" i="3" s="1"/>
  <c r="BK156" i="3"/>
  <c r="BK198" i="3" s="1"/>
  <c r="BK218" i="3" s="1"/>
  <c r="BJ156" i="3"/>
  <c r="BJ198" i="3" s="1"/>
  <c r="BJ218" i="3" s="1"/>
  <c r="BI156" i="3"/>
  <c r="BI198" i="3" s="1"/>
  <c r="BH156" i="3"/>
  <c r="BH198" i="3" s="1"/>
  <c r="BH218" i="3" s="1"/>
  <c r="BG156" i="3"/>
  <c r="BM155" i="3"/>
  <c r="BM197" i="3" s="1"/>
  <c r="BM217" i="3" s="1"/>
  <c r="BL155" i="3"/>
  <c r="BL197" i="3" s="1"/>
  <c r="BL217" i="3" s="1"/>
  <c r="BK155" i="3"/>
  <c r="BK197" i="3" s="1"/>
  <c r="BK217" i="3" s="1"/>
  <c r="BJ155" i="3"/>
  <c r="BJ197" i="3" s="1"/>
  <c r="BJ217" i="3" s="1"/>
  <c r="BI155" i="3"/>
  <c r="BI197" i="3" s="1"/>
  <c r="BI217" i="3" s="1"/>
  <c r="BH155" i="3"/>
  <c r="BH197" i="3" s="1"/>
  <c r="BG155" i="3"/>
  <c r="BM154" i="3"/>
  <c r="BM196" i="3" s="1"/>
  <c r="BM216" i="3" s="1"/>
  <c r="BL154" i="3"/>
  <c r="BL196" i="3" s="1"/>
  <c r="BL216" i="3" s="1"/>
  <c r="BK154" i="3"/>
  <c r="BK196" i="3" s="1"/>
  <c r="BJ154" i="3"/>
  <c r="BJ196" i="3" s="1"/>
  <c r="BJ216" i="3" s="1"/>
  <c r="BI154" i="3"/>
  <c r="BI196" i="3" s="1"/>
  <c r="BI216" i="3" s="1"/>
  <c r="BH154" i="3"/>
  <c r="BH196" i="3" s="1"/>
  <c r="BH216" i="3" s="1"/>
  <c r="BG154" i="3"/>
  <c r="BM153" i="3"/>
  <c r="BM195" i="3" s="1"/>
  <c r="BM215" i="3" s="1"/>
  <c r="BL153" i="3"/>
  <c r="BL195" i="3" s="1"/>
  <c r="BL215" i="3" s="1"/>
  <c r="BK153" i="3"/>
  <c r="BK195" i="3" s="1"/>
  <c r="BK215" i="3" s="1"/>
  <c r="BJ153" i="3"/>
  <c r="BJ195" i="3" s="1"/>
  <c r="BI153" i="3"/>
  <c r="BI195" i="3" s="1"/>
  <c r="BI215" i="3" s="1"/>
  <c r="BH153" i="3"/>
  <c r="BH195" i="3" s="1"/>
  <c r="BH215" i="3" s="1"/>
  <c r="BG153" i="3"/>
  <c r="BM152" i="3"/>
  <c r="BM194" i="3" s="1"/>
  <c r="BM214" i="3" s="1"/>
  <c r="BL152" i="3"/>
  <c r="BL194" i="3" s="1"/>
  <c r="BL214" i="3" s="1"/>
  <c r="BK152" i="3"/>
  <c r="BK194" i="3" s="1"/>
  <c r="BK214" i="3" s="1"/>
  <c r="BJ152" i="3"/>
  <c r="BJ194" i="3" s="1"/>
  <c r="BJ214" i="3" s="1"/>
  <c r="BI152" i="3"/>
  <c r="BI194" i="3" s="1"/>
  <c r="BH152" i="3"/>
  <c r="BH194" i="3" s="1"/>
  <c r="BH214" i="3" s="1"/>
  <c r="BG152" i="3"/>
  <c r="BM54" i="3"/>
  <c r="BL54" i="3"/>
  <c r="BK54" i="3"/>
  <c r="BJ54" i="3"/>
  <c r="BI54" i="3"/>
  <c r="BH54" i="3"/>
  <c r="BG54" i="3"/>
  <c r="BM53" i="3"/>
  <c r="BL53" i="3"/>
  <c r="BK53" i="3"/>
  <c r="BJ53" i="3"/>
  <c r="BI53" i="3"/>
  <c r="BH53" i="3"/>
  <c r="BG53" i="3"/>
  <c r="E14" i="1" s="1"/>
  <c r="BM52" i="3"/>
  <c r="BL52" i="3"/>
  <c r="BK52" i="3"/>
  <c r="BJ52" i="3"/>
  <c r="BI52" i="3"/>
  <c r="BH52" i="3"/>
  <c r="BG52" i="3"/>
  <c r="BM51" i="3"/>
  <c r="BL51" i="3"/>
  <c r="BK51" i="3"/>
  <c r="BJ51" i="3"/>
  <c r="BI51" i="3"/>
  <c r="BH51" i="3"/>
  <c r="BG51" i="3"/>
  <c r="E11" i="1" s="1"/>
  <c r="BM50" i="3"/>
  <c r="BL50" i="3"/>
  <c r="BK50" i="3"/>
  <c r="BJ50" i="3"/>
  <c r="BI50" i="3"/>
  <c r="BH50" i="3"/>
  <c r="BG50" i="3"/>
  <c r="E12" i="1" s="1"/>
  <c r="BM49" i="3"/>
  <c r="BL49" i="3"/>
  <c r="BK49" i="3"/>
  <c r="BJ49" i="3"/>
  <c r="BI49" i="3"/>
  <c r="BH49" i="3"/>
  <c r="BG49" i="3"/>
  <c r="BM47" i="3"/>
  <c r="BM55" i="3" s="1"/>
  <c r="BL47" i="3"/>
  <c r="BL55" i="3" s="1"/>
  <c r="BK47" i="3"/>
  <c r="BK55" i="3" s="1"/>
  <c r="BJ47" i="3"/>
  <c r="BJ55" i="3" s="1"/>
  <c r="BI47" i="3"/>
  <c r="BI55" i="3" s="1"/>
  <c r="BH47" i="3"/>
  <c r="BH55" i="3" s="1"/>
  <c r="BG47" i="3"/>
  <c r="E7" i="1" s="1"/>
  <c r="E9" i="1"/>
  <c r="P188" i="3"/>
  <c r="O188" i="3"/>
  <c r="N188" i="3"/>
  <c r="P187" i="3"/>
  <c r="O187" i="3"/>
  <c r="N187" i="3"/>
  <c r="P186" i="3"/>
  <c r="O186" i="3"/>
  <c r="N186" i="3"/>
  <c r="P185" i="3"/>
  <c r="O185" i="3"/>
  <c r="N185" i="3"/>
  <c r="P184" i="3"/>
  <c r="O184" i="3"/>
  <c r="N184" i="3"/>
  <c r="P183" i="3"/>
  <c r="O183" i="3"/>
  <c r="N183" i="3"/>
  <c r="P182" i="3"/>
  <c r="O182" i="3"/>
  <c r="N182" i="3"/>
  <c r="P181" i="3"/>
  <c r="O181" i="3"/>
  <c r="N181" i="3"/>
  <c r="P180" i="3"/>
  <c r="O180" i="3"/>
  <c r="N180" i="3"/>
  <c r="P179" i="3"/>
  <c r="O179" i="3"/>
  <c r="N179" i="3"/>
  <c r="P178" i="3"/>
  <c r="O178" i="3"/>
  <c r="N178" i="3"/>
  <c r="P177" i="3"/>
  <c r="O177" i="3"/>
  <c r="N177" i="3"/>
  <c r="P176" i="3"/>
  <c r="O176" i="3"/>
  <c r="N176" i="3"/>
  <c r="P175" i="3"/>
  <c r="O175" i="3"/>
  <c r="N175" i="3"/>
  <c r="P174" i="3"/>
  <c r="O174" i="3"/>
  <c r="N174" i="3"/>
  <c r="P173" i="3"/>
  <c r="O173" i="3"/>
  <c r="N173" i="3"/>
  <c r="N152" i="3"/>
  <c r="P167" i="3"/>
  <c r="P209" i="3" s="1"/>
  <c r="O167" i="3"/>
  <c r="O209" i="3" s="1"/>
  <c r="N167" i="3"/>
  <c r="P166" i="3"/>
  <c r="P208" i="3" s="1"/>
  <c r="O166" i="3"/>
  <c r="O208" i="3" s="1"/>
  <c r="N166" i="3"/>
  <c r="P165" i="3"/>
  <c r="P207" i="3" s="1"/>
  <c r="O165" i="3"/>
  <c r="O207" i="3" s="1"/>
  <c r="N165" i="3"/>
  <c r="P164" i="3"/>
  <c r="P206" i="3" s="1"/>
  <c r="O164" i="3"/>
  <c r="O206" i="3" s="1"/>
  <c r="N164" i="3"/>
  <c r="P163" i="3"/>
  <c r="P205" i="3" s="1"/>
  <c r="O163" i="3"/>
  <c r="O205" i="3" s="1"/>
  <c r="N163" i="3"/>
  <c r="P162" i="3"/>
  <c r="P204" i="3" s="1"/>
  <c r="O162" i="3"/>
  <c r="O204" i="3" s="1"/>
  <c r="N162" i="3"/>
  <c r="P161" i="3"/>
  <c r="P203" i="3" s="1"/>
  <c r="O161" i="3"/>
  <c r="O203" i="3" s="1"/>
  <c r="N161" i="3"/>
  <c r="P160" i="3"/>
  <c r="P202" i="3" s="1"/>
  <c r="O160" i="3"/>
  <c r="O202" i="3" s="1"/>
  <c r="N160" i="3"/>
  <c r="P159" i="3"/>
  <c r="P201" i="3" s="1"/>
  <c r="O159" i="3"/>
  <c r="O201" i="3" s="1"/>
  <c r="N159" i="3"/>
  <c r="P158" i="3"/>
  <c r="P200" i="3" s="1"/>
  <c r="O158" i="3"/>
  <c r="O200" i="3" s="1"/>
  <c r="N158" i="3"/>
  <c r="P157" i="3"/>
  <c r="P199" i="3" s="1"/>
  <c r="O157" i="3"/>
  <c r="O199" i="3" s="1"/>
  <c r="N157" i="3"/>
  <c r="P156" i="3"/>
  <c r="P198" i="3" s="1"/>
  <c r="O156" i="3"/>
  <c r="O198" i="3" s="1"/>
  <c r="N156" i="3"/>
  <c r="P155" i="3"/>
  <c r="P197" i="3" s="1"/>
  <c r="O155" i="3"/>
  <c r="O197" i="3" s="1"/>
  <c r="N155" i="3"/>
  <c r="P154" i="3"/>
  <c r="P196" i="3" s="1"/>
  <c r="O154" i="3"/>
  <c r="O196" i="3" s="1"/>
  <c r="N154" i="3"/>
  <c r="P153" i="3"/>
  <c r="P195" i="3" s="1"/>
  <c r="O153" i="3"/>
  <c r="O195" i="3" s="1"/>
  <c r="N153" i="3"/>
  <c r="P152" i="3"/>
  <c r="P194" i="3" s="1"/>
  <c r="O152" i="3"/>
  <c r="O194" i="3" s="1"/>
  <c r="P54" i="3"/>
  <c r="O54" i="3"/>
  <c r="N54" i="3"/>
  <c r="P53" i="3"/>
  <c r="O53" i="3"/>
  <c r="N53" i="3"/>
  <c r="P52" i="3"/>
  <c r="O52" i="3"/>
  <c r="N52" i="3"/>
  <c r="P51" i="3"/>
  <c r="O51" i="3"/>
  <c r="N51" i="3"/>
  <c r="P50" i="3"/>
  <c r="O50" i="3"/>
  <c r="N50" i="3"/>
  <c r="P49" i="3"/>
  <c r="O49" i="3"/>
  <c r="N49" i="3"/>
  <c r="P47" i="3"/>
  <c r="P55" i="3" s="1"/>
  <c r="O47" i="3"/>
  <c r="O55" i="3" s="1"/>
  <c r="N47" i="3"/>
  <c r="E53" i="1" l="1"/>
  <c r="E48" i="1"/>
  <c r="E52" i="1"/>
  <c r="E24" i="1"/>
  <c r="E29" i="1"/>
  <c r="E47" i="1"/>
  <c r="E51" i="1"/>
  <c r="E23" i="1"/>
  <c r="E46" i="1"/>
  <c r="E50" i="1"/>
  <c r="E49" i="1"/>
  <c r="E25" i="1"/>
  <c r="E26" i="1"/>
  <c r="E28" i="1"/>
  <c r="O216" i="3"/>
  <c r="O220" i="3"/>
  <c r="P221" i="3"/>
  <c r="O224" i="3"/>
  <c r="P225" i="3"/>
  <c r="O228" i="3"/>
  <c r="P215" i="3"/>
  <c r="O218" i="3"/>
  <c r="P219" i="3"/>
  <c r="N202" i="3"/>
  <c r="N222" i="3" s="1"/>
  <c r="P223" i="3"/>
  <c r="P227" i="3"/>
  <c r="O229" i="3"/>
  <c r="N206" i="3"/>
  <c r="N226" i="3" s="1"/>
  <c r="O226" i="3"/>
  <c r="BH22" i="3"/>
  <c r="BG48" i="3"/>
  <c r="E10" i="1" s="1"/>
  <c r="N209" i="3"/>
  <c r="N229" i="3" s="1"/>
  <c r="P229" i="3"/>
  <c r="BG195" i="3"/>
  <c r="BG215" i="3" s="1"/>
  <c r="BJ215" i="3"/>
  <c r="BG197" i="3"/>
  <c r="BG217" i="3" s="1"/>
  <c r="BH217" i="3"/>
  <c r="BG199" i="3"/>
  <c r="BG219" i="3" s="1"/>
  <c r="E62" i="1" s="1"/>
  <c r="BJ219" i="3"/>
  <c r="BK220" i="3"/>
  <c r="BG200" i="3"/>
  <c r="BG220" i="3" s="1"/>
  <c r="E63" i="1" s="1"/>
  <c r="BG202" i="3"/>
  <c r="BG222" i="3" s="1"/>
  <c r="E65" i="1" s="1"/>
  <c r="BI222" i="3"/>
  <c r="BG205" i="3"/>
  <c r="BG225" i="3" s="1"/>
  <c r="BH225" i="3"/>
  <c r="BG207" i="3"/>
  <c r="BG227" i="3" s="1"/>
  <c r="BJ227" i="3"/>
  <c r="N195" i="3"/>
  <c r="N215" i="3" s="1"/>
  <c r="O215" i="3"/>
  <c r="N203" i="3"/>
  <c r="N223" i="3" s="1"/>
  <c r="O223" i="3"/>
  <c r="N207" i="3"/>
  <c r="N227" i="3" s="1"/>
  <c r="O227" i="3"/>
  <c r="N194" i="3"/>
  <c r="N214" i="3" s="1"/>
  <c r="O214" i="3"/>
  <c r="P217" i="3"/>
  <c r="N197" i="3"/>
  <c r="N217" i="3" s="1"/>
  <c r="N201" i="3"/>
  <c r="N221" i="3" s="1"/>
  <c r="N199" i="3"/>
  <c r="N219" i="3" s="1"/>
  <c r="O219" i="3"/>
  <c r="BG198" i="3"/>
  <c r="BG218" i="3" s="1"/>
  <c r="BI218" i="3"/>
  <c r="BG203" i="3"/>
  <c r="BG223" i="3" s="1"/>
  <c r="BJ223" i="3"/>
  <c r="BG209" i="3"/>
  <c r="BG229" i="3" s="1"/>
  <c r="E40" i="1" s="1"/>
  <c r="BH229" i="3"/>
  <c r="N196" i="3"/>
  <c r="N216" i="3" s="1"/>
  <c r="P216" i="3"/>
  <c r="N204" i="3"/>
  <c r="N224" i="3" s="1"/>
  <c r="P224" i="3"/>
  <c r="N208" i="3"/>
  <c r="N228" i="3" s="1"/>
  <c r="P228" i="3"/>
  <c r="BG204" i="3"/>
  <c r="BG224" i="3" s="1"/>
  <c r="BG208" i="3"/>
  <c r="BG228" i="3" s="1"/>
  <c r="E39" i="1" s="1"/>
  <c r="O222" i="3"/>
  <c r="BG194" i="3"/>
  <c r="BG214" i="3" s="1"/>
  <c r="BI214" i="3"/>
  <c r="BG196" i="3"/>
  <c r="BG216" i="3" s="1"/>
  <c r="BK216" i="3"/>
  <c r="BG201" i="3"/>
  <c r="BG221" i="3" s="1"/>
  <c r="E64" i="1" s="1"/>
  <c r="BH221" i="3"/>
  <c r="BG206" i="3"/>
  <c r="BG226" i="3" s="1"/>
  <c r="BI226" i="3"/>
  <c r="N200" i="3"/>
  <c r="N220" i="3" s="1"/>
  <c r="P220" i="3"/>
  <c r="P214" i="3"/>
  <c r="O217" i="3"/>
  <c r="P218" i="3"/>
  <c r="O221" i="3"/>
  <c r="P222" i="3"/>
  <c r="O225" i="3"/>
  <c r="P226" i="3"/>
  <c r="N198" i="3"/>
  <c r="N218" i="3" s="1"/>
  <c r="N205" i="3"/>
  <c r="N225" i="3" s="1"/>
  <c r="BH224" i="3"/>
  <c r="N59" i="3"/>
  <c r="O58" i="3"/>
  <c r="N48" i="3"/>
  <c r="BI56" i="3"/>
  <c r="BM56" i="3"/>
  <c r="BJ56" i="3"/>
  <c r="BJ57" i="3"/>
  <c r="BK56" i="3"/>
  <c r="BK57" i="3"/>
  <c r="BH56" i="3"/>
  <c r="BG55" i="3"/>
  <c r="E8" i="1" s="1"/>
  <c r="BH57" i="3"/>
  <c r="BL56" i="3"/>
  <c r="BL57" i="3"/>
  <c r="BI57" i="3"/>
  <c r="BM57" i="3"/>
  <c r="BG59" i="3"/>
  <c r="E16" i="1" s="1"/>
  <c r="O56" i="3"/>
  <c r="N55" i="3"/>
  <c r="P56" i="3"/>
  <c r="P57" i="3"/>
  <c r="O57" i="3"/>
  <c r="I15" i="20"/>
  <c r="I16" i="20"/>
  <c r="I17" i="20"/>
  <c r="I7" i="20"/>
  <c r="E61" i="1" l="1"/>
  <c r="E37" i="1"/>
  <c r="E60" i="1"/>
  <c r="E36" i="1"/>
  <c r="E35" i="1"/>
  <c r="E59" i="1"/>
  <c r="E58" i="1"/>
  <c r="E34" i="1"/>
  <c r="I6" i="20"/>
  <c r="E57" i="1"/>
  <c r="E33" i="1"/>
  <c r="O59" i="3"/>
  <c r="BH59" i="3"/>
  <c r="BI22" i="3"/>
  <c r="BH48" i="3"/>
  <c r="BH58" i="3"/>
  <c r="O48" i="3"/>
  <c r="BG58" i="3"/>
  <c r="E15" i="1" s="1"/>
  <c r="BG56" i="3"/>
  <c r="E13" i="1" s="1"/>
  <c r="BG57" i="3"/>
  <c r="E17" i="1" s="1"/>
  <c r="N58" i="3"/>
  <c r="N56" i="3"/>
  <c r="N57" i="3"/>
  <c r="BJ22" i="3" l="1"/>
  <c r="BI48" i="3"/>
  <c r="BI59" i="3"/>
  <c r="BI58" i="3"/>
  <c r="P48" i="3"/>
  <c r="P59" i="3"/>
  <c r="P58" i="3"/>
  <c r="BJ48" i="3" l="1"/>
  <c r="BJ59" i="3"/>
  <c r="BK22" i="3"/>
  <c r="BJ58" i="3"/>
  <c r="D48" i="3"/>
  <c r="B48" i="3"/>
  <c r="C10" i="19" s="1"/>
  <c r="BL22" i="3" l="1"/>
  <c r="BK48" i="3"/>
  <c r="BK58" i="3"/>
  <c r="BK59" i="3"/>
  <c r="B54" i="3"/>
  <c r="BM22" i="3" l="1"/>
  <c r="BL48" i="3"/>
  <c r="BL58" i="3"/>
  <c r="BL59" i="3"/>
  <c r="DC160" i="3"/>
  <c r="DC202" i="3" s="1"/>
  <c r="DD174" i="3"/>
  <c r="DE174" i="3"/>
  <c r="DF174" i="3"/>
  <c r="DG174" i="3"/>
  <c r="DH174" i="3"/>
  <c r="DI174" i="3"/>
  <c r="DJ174" i="3"/>
  <c r="DK174" i="3"/>
  <c r="DL174" i="3"/>
  <c r="DM174" i="3"/>
  <c r="DN174" i="3"/>
  <c r="DO174" i="3"/>
  <c r="DP174" i="3"/>
  <c r="DQ174" i="3"/>
  <c r="DR174" i="3"/>
  <c r="DS174" i="3"/>
  <c r="DT174" i="3"/>
  <c r="DU174" i="3"/>
  <c r="DV174" i="3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P174" i="3"/>
  <c r="EQ174" i="3"/>
  <c r="ER174" i="3"/>
  <c r="ES174" i="3"/>
  <c r="ET174" i="3"/>
  <c r="EU174" i="3"/>
  <c r="EV174" i="3"/>
  <c r="EW174" i="3"/>
  <c r="EX174" i="3"/>
  <c r="EY174" i="3"/>
  <c r="EZ174" i="3"/>
  <c r="FA174" i="3"/>
  <c r="FB174" i="3"/>
  <c r="FC174" i="3"/>
  <c r="FD174" i="3"/>
  <c r="FE174" i="3"/>
  <c r="FF174" i="3"/>
  <c r="FG174" i="3"/>
  <c r="FH174" i="3"/>
  <c r="FI174" i="3"/>
  <c r="FJ174" i="3"/>
  <c r="FK174" i="3"/>
  <c r="FL174" i="3"/>
  <c r="FM174" i="3"/>
  <c r="FN174" i="3"/>
  <c r="FO174" i="3"/>
  <c r="FP174" i="3"/>
  <c r="FQ174" i="3"/>
  <c r="FR174" i="3"/>
  <c r="FS174" i="3"/>
  <c r="FT174" i="3"/>
  <c r="FU174" i="3"/>
  <c r="FV174" i="3"/>
  <c r="FW174" i="3"/>
  <c r="FX174" i="3"/>
  <c r="FY174" i="3"/>
  <c r="FZ174" i="3"/>
  <c r="GA174" i="3"/>
  <c r="GB174" i="3"/>
  <c r="GC174" i="3"/>
  <c r="GD174" i="3"/>
  <c r="GE174" i="3"/>
  <c r="GF174" i="3"/>
  <c r="GG174" i="3"/>
  <c r="GH174" i="3"/>
  <c r="GI174" i="3"/>
  <c r="GJ174" i="3"/>
  <c r="GK174" i="3"/>
  <c r="GL174" i="3"/>
  <c r="GM174" i="3"/>
  <c r="GN174" i="3"/>
  <c r="GO174" i="3"/>
  <c r="GP174" i="3"/>
  <c r="GQ174" i="3"/>
  <c r="GR174" i="3"/>
  <c r="GS174" i="3"/>
  <c r="GT174" i="3"/>
  <c r="GU174" i="3"/>
  <c r="GV174" i="3"/>
  <c r="GW174" i="3"/>
  <c r="GX174" i="3"/>
  <c r="GY174" i="3"/>
  <c r="GZ174" i="3"/>
  <c r="HA174" i="3"/>
  <c r="HB174" i="3"/>
  <c r="HC174" i="3"/>
  <c r="HD174" i="3"/>
  <c r="HE174" i="3"/>
  <c r="HF174" i="3"/>
  <c r="HG174" i="3"/>
  <c r="HH174" i="3"/>
  <c r="DD175" i="3"/>
  <c r="DE175" i="3"/>
  <c r="DF175" i="3"/>
  <c r="DG175" i="3"/>
  <c r="DH175" i="3"/>
  <c r="DI175" i="3"/>
  <c r="DJ175" i="3"/>
  <c r="DK175" i="3"/>
  <c r="DL175" i="3"/>
  <c r="DM175" i="3"/>
  <c r="DN175" i="3"/>
  <c r="DO175" i="3"/>
  <c r="DP175" i="3"/>
  <c r="DQ175" i="3"/>
  <c r="DR175" i="3"/>
  <c r="DS175" i="3"/>
  <c r="DT175" i="3"/>
  <c r="DU175" i="3"/>
  <c r="DV175" i="3"/>
  <c r="DW175" i="3"/>
  <c r="DX175" i="3"/>
  <c r="DY175" i="3"/>
  <c r="DZ175" i="3"/>
  <c r="EA175" i="3"/>
  <c r="EB175" i="3"/>
  <c r="EC175" i="3"/>
  <c r="ED175" i="3"/>
  <c r="EE175" i="3"/>
  <c r="EF175" i="3"/>
  <c r="EG175" i="3"/>
  <c r="EH175" i="3"/>
  <c r="EI175" i="3"/>
  <c r="EJ175" i="3"/>
  <c r="EK175" i="3"/>
  <c r="EL175" i="3"/>
  <c r="EM175" i="3"/>
  <c r="EN175" i="3"/>
  <c r="EO175" i="3"/>
  <c r="EP175" i="3"/>
  <c r="EQ175" i="3"/>
  <c r="ER175" i="3"/>
  <c r="ES175" i="3"/>
  <c r="ET175" i="3"/>
  <c r="EU175" i="3"/>
  <c r="EV175" i="3"/>
  <c r="EW175" i="3"/>
  <c r="EX175" i="3"/>
  <c r="EY175" i="3"/>
  <c r="EZ175" i="3"/>
  <c r="FA175" i="3"/>
  <c r="FB175" i="3"/>
  <c r="FC175" i="3"/>
  <c r="FD175" i="3"/>
  <c r="FE175" i="3"/>
  <c r="FF175" i="3"/>
  <c r="FG175" i="3"/>
  <c r="FH175" i="3"/>
  <c r="FI175" i="3"/>
  <c r="FJ175" i="3"/>
  <c r="FK175" i="3"/>
  <c r="FL175" i="3"/>
  <c r="FM175" i="3"/>
  <c r="FN175" i="3"/>
  <c r="FO175" i="3"/>
  <c r="FP175" i="3"/>
  <c r="FQ175" i="3"/>
  <c r="FR175" i="3"/>
  <c r="FS175" i="3"/>
  <c r="FT175" i="3"/>
  <c r="FU175" i="3"/>
  <c r="FV175" i="3"/>
  <c r="FW175" i="3"/>
  <c r="FX175" i="3"/>
  <c r="FY175" i="3"/>
  <c r="FZ175" i="3"/>
  <c r="GA175" i="3"/>
  <c r="GB175" i="3"/>
  <c r="GC175" i="3"/>
  <c r="GD175" i="3"/>
  <c r="GE175" i="3"/>
  <c r="GF175" i="3"/>
  <c r="GG175" i="3"/>
  <c r="GH175" i="3"/>
  <c r="GI175" i="3"/>
  <c r="GJ175" i="3"/>
  <c r="GK175" i="3"/>
  <c r="GL175" i="3"/>
  <c r="GM175" i="3"/>
  <c r="GN175" i="3"/>
  <c r="GO175" i="3"/>
  <c r="GP175" i="3"/>
  <c r="GQ175" i="3"/>
  <c r="GR175" i="3"/>
  <c r="GS175" i="3"/>
  <c r="GT175" i="3"/>
  <c r="GU175" i="3"/>
  <c r="GV175" i="3"/>
  <c r="GW175" i="3"/>
  <c r="GX175" i="3"/>
  <c r="GY175" i="3"/>
  <c r="GZ175" i="3"/>
  <c r="HA175" i="3"/>
  <c r="HB175" i="3"/>
  <c r="HC175" i="3"/>
  <c r="HD175" i="3"/>
  <c r="HE175" i="3"/>
  <c r="HF175" i="3"/>
  <c r="HG175" i="3"/>
  <c r="HH175" i="3"/>
  <c r="DD176" i="3"/>
  <c r="DE176" i="3"/>
  <c r="DF176" i="3"/>
  <c r="DG176" i="3"/>
  <c r="DH176" i="3"/>
  <c r="DI176" i="3"/>
  <c r="DJ176" i="3"/>
  <c r="DK176" i="3"/>
  <c r="DL176" i="3"/>
  <c r="DM176" i="3"/>
  <c r="DN176" i="3"/>
  <c r="DO176" i="3"/>
  <c r="DP176" i="3"/>
  <c r="DQ176" i="3"/>
  <c r="DR176" i="3"/>
  <c r="DS176" i="3"/>
  <c r="DT176" i="3"/>
  <c r="DU176" i="3"/>
  <c r="DV176" i="3"/>
  <c r="DW176" i="3"/>
  <c r="DX176" i="3"/>
  <c r="DY176" i="3"/>
  <c r="DZ176" i="3"/>
  <c r="EA176" i="3"/>
  <c r="EB176" i="3"/>
  <c r="EC176" i="3"/>
  <c r="ED176" i="3"/>
  <c r="EE176" i="3"/>
  <c r="EF176" i="3"/>
  <c r="EG176" i="3"/>
  <c r="EH176" i="3"/>
  <c r="EI176" i="3"/>
  <c r="EJ176" i="3"/>
  <c r="EK176" i="3"/>
  <c r="EL176" i="3"/>
  <c r="EM176" i="3"/>
  <c r="EN176" i="3"/>
  <c r="EO176" i="3"/>
  <c r="EP176" i="3"/>
  <c r="EQ176" i="3"/>
  <c r="ER176" i="3"/>
  <c r="ES176" i="3"/>
  <c r="ET176" i="3"/>
  <c r="EU176" i="3"/>
  <c r="EV176" i="3"/>
  <c r="EW176" i="3"/>
  <c r="EX176" i="3"/>
  <c r="EY176" i="3"/>
  <c r="EZ176" i="3"/>
  <c r="FA176" i="3"/>
  <c r="FB176" i="3"/>
  <c r="FC176" i="3"/>
  <c r="FD176" i="3"/>
  <c r="FE176" i="3"/>
  <c r="FF176" i="3"/>
  <c r="FG176" i="3"/>
  <c r="FH176" i="3"/>
  <c r="FI176" i="3"/>
  <c r="FJ176" i="3"/>
  <c r="FK176" i="3"/>
  <c r="FL176" i="3"/>
  <c r="FM176" i="3"/>
  <c r="FN176" i="3"/>
  <c r="FO176" i="3"/>
  <c r="FP176" i="3"/>
  <c r="FQ176" i="3"/>
  <c r="FR176" i="3"/>
  <c r="FS176" i="3"/>
  <c r="FT176" i="3"/>
  <c r="FU176" i="3"/>
  <c r="FV176" i="3"/>
  <c r="FW176" i="3"/>
  <c r="FX176" i="3"/>
  <c r="FY176" i="3"/>
  <c r="FZ176" i="3"/>
  <c r="GA176" i="3"/>
  <c r="GB176" i="3"/>
  <c r="GC176" i="3"/>
  <c r="GD176" i="3"/>
  <c r="GE176" i="3"/>
  <c r="GF176" i="3"/>
  <c r="GG176" i="3"/>
  <c r="GH176" i="3"/>
  <c r="GI176" i="3"/>
  <c r="GJ176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Z176" i="3"/>
  <c r="HA176" i="3"/>
  <c r="HB176" i="3"/>
  <c r="HC176" i="3"/>
  <c r="HD176" i="3"/>
  <c r="HE176" i="3"/>
  <c r="HF176" i="3"/>
  <c r="HG176" i="3"/>
  <c r="HH176" i="3"/>
  <c r="DD177" i="3"/>
  <c r="DE177" i="3"/>
  <c r="DF177" i="3"/>
  <c r="DG177" i="3"/>
  <c r="DH177" i="3"/>
  <c r="DI177" i="3"/>
  <c r="DJ177" i="3"/>
  <c r="DK177" i="3"/>
  <c r="DL177" i="3"/>
  <c r="DM177" i="3"/>
  <c r="DN177" i="3"/>
  <c r="DO177" i="3"/>
  <c r="DP177" i="3"/>
  <c r="DQ177" i="3"/>
  <c r="DR177" i="3"/>
  <c r="DS177" i="3"/>
  <c r="DT177" i="3"/>
  <c r="DU177" i="3"/>
  <c r="DV177" i="3"/>
  <c r="DW177" i="3"/>
  <c r="DX177" i="3"/>
  <c r="DY177" i="3"/>
  <c r="DZ177" i="3"/>
  <c r="EA177" i="3"/>
  <c r="EB177" i="3"/>
  <c r="EC177" i="3"/>
  <c r="ED177" i="3"/>
  <c r="EE177" i="3"/>
  <c r="EF177" i="3"/>
  <c r="EG177" i="3"/>
  <c r="EH177" i="3"/>
  <c r="EI177" i="3"/>
  <c r="EJ177" i="3"/>
  <c r="EK177" i="3"/>
  <c r="EL177" i="3"/>
  <c r="EM177" i="3"/>
  <c r="EN177" i="3"/>
  <c r="EO177" i="3"/>
  <c r="EP177" i="3"/>
  <c r="EQ177" i="3"/>
  <c r="ER177" i="3"/>
  <c r="ES177" i="3"/>
  <c r="ET177" i="3"/>
  <c r="EU177" i="3"/>
  <c r="EV177" i="3"/>
  <c r="EW177" i="3"/>
  <c r="EX177" i="3"/>
  <c r="EY177" i="3"/>
  <c r="EZ177" i="3"/>
  <c r="FA177" i="3"/>
  <c r="FB177" i="3"/>
  <c r="FC177" i="3"/>
  <c r="FD177" i="3"/>
  <c r="FE177" i="3"/>
  <c r="FF177" i="3"/>
  <c r="FG177" i="3"/>
  <c r="FH177" i="3"/>
  <c r="FI177" i="3"/>
  <c r="FJ177" i="3"/>
  <c r="FK177" i="3"/>
  <c r="FL177" i="3"/>
  <c r="FM177" i="3"/>
  <c r="FN177" i="3"/>
  <c r="FO177" i="3"/>
  <c r="FP177" i="3"/>
  <c r="FQ177" i="3"/>
  <c r="FR177" i="3"/>
  <c r="FS177" i="3"/>
  <c r="FT177" i="3"/>
  <c r="FU177" i="3"/>
  <c r="FV177" i="3"/>
  <c r="FW177" i="3"/>
  <c r="FX177" i="3"/>
  <c r="FY177" i="3"/>
  <c r="FZ177" i="3"/>
  <c r="GA177" i="3"/>
  <c r="GB177" i="3"/>
  <c r="GC177" i="3"/>
  <c r="GD177" i="3"/>
  <c r="GE177" i="3"/>
  <c r="GF177" i="3"/>
  <c r="GG177" i="3"/>
  <c r="GH177" i="3"/>
  <c r="GI177" i="3"/>
  <c r="GJ177" i="3"/>
  <c r="GK177" i="3"/>
  <c r="GL177" i="3"/>
  <c r="GM177" i="3"/>
  <c r="GN177" i="3"/>
  <c r="GO177" i="3"/>
  <c r="GP177" i="3"/>
  <c r="GQ177" i="3"/>
  <c r="GR177" i="3"/>
  <c r="GS177" i="3"/>
  <c r="GT177" i="3"/>
  <c r="GU177" i="3"/>
  <c r="GV177" i="3"/>
  <c r="GW177" i="3"/>
  <c r="GX177" i="3"/>
  <c r="GY177" i="3"/>
  <c r="GZ177" i="3"/>
  <c r="HA177" i="3"/>
  <c r="HB177" i="3"/>
  <c r="HC177" i="3"/>
  <c r="HD177" i="3"/>
  <c r="HE177" i="3"/>
  <c r="HF177" i="3"/>
  <c r="HG177" i="3"/>
  <c r="HH177" i="3"/>
  <c r="DD178" i="3"/>
  <c r="DE178" i="3"/>
  <c r="DF178" i="3"/>
  <c r="DG178" i="3"/>
  <c r="DH178" i="3"/>
  <c r="DI178" i="3"/>
  <c r="DJ178" i="3"/>
  <c r="DK178" i="3"/>
  <c r="DL178" i="3"/>
  <c r="DM178" i="3"/>
  <c r="DN178" i="3"/>
  <c r="DO178" i="3"/>
  <c r="DP178" i="3"/>
  <c r="DQ178" i="3"/>
  <c r="DR178" i="3"/>
  <c r="DS178" i="3"/>
  <c r="DT178" i="3"/>
  <c r="DU178" i="3"/>
  <c r="DV178" i="3"/>
  <c r="DW178" i="3"/>
  <c r="DX178" i="3"/>
  <c r="DY178" i="3"/>
  <c r="DZ178" i="3"/>
  <c r="EA178" i="3"/>
  <c r="EB178" i="3"/>
  <c r="EC178" i="3"/>
  <c r="ED178" i="3"/>
  <c r="EE178" i="3"/>
  <c r="EF178" i="3"/>
  <c r="EG178" i="3"/>
  <c r="EH178" i="3"/>
  <c r="EI178" i="3"/>
  <c r="EJ178" i="3"/>
  <c r="EK178" i="3"/>
  <c r="EL178" i="3"/>
  <c r="EM178" i="3"/>
  <c r="EN178" i="3"/>
  <c r="EO178" i="3"/>
  <c r="EP178" i="3"/>
  <c r="EQ178" i="3"/>
  <c r="ER178" i="3"/>
  <c r="ES178" i="3"/>
  <c r="ET178" i="3"/>
  <c r="EU178" i="3"/>
  <c r="EV178" i="3"/>
  <c r="EW178" i="3"/>
  <c r="EX178" i="3"/>
  <c r="EY178" i="3"/>
  <c r="EZ178" i="3"/>
  <c r="FA178" i="3"/>
  <c r="FB178" i="3"/>
  <c r="FC178" i="3"/>
  <c r="FD178" i="3"/>
  <c r="FE178" i="3"/>
  <c r="FF178" i="3"/>
  <c r="FG178" i="3"/>
  <c r="FH178" i="3"/>
  <c r="FI178" i="3"/>
  <c r="FJ178" i="3"/>
  <c r="FK178" i="3"/>
  <c r="FL178" i="3"/>
  <c r="FM178" i="3"/>
  <c r="FN178" i="3"/>
  <c r="FO178" i="3"/>
  <c r="FP178" i="3"/>
  <c r="FQ178" i="3"/>
  <c r="FR178" i="3"/>
  <c r="FS178" i="3"/>
  <c r="FT178" i="3"/>
  <c r="FU178" i="3"/>
  <c r="FV178" i="3"/>
  <c r="FW178" i="3"/>
  <c r="FX178" i="3"/>
  <c r="FY178" i="3"/>
  <c r="FZ178" i="3"/>
  <c r="GA178" i="3"/>
  <c r="GB178" i="3"/>
  <c r="GC178" i="3"/>
  <c r="GD178" i="3"/>
  <c r="GE178" i="3"/>
  <c r="GF178" i="3"/>
  <c r="GG178" i="3"/>
  <c r="GH178" i="3"/>
  <c r="GI178" i="3"/>
  <c r="GJ178" i="3"/>
  <c r="GK178" i="3"/>
  <c r="GL178" i="3"/>
  <c r="GM178" i="3"/>
  <c r="GN178" i="3"/>
  <c r="GO178" i="3"/>
  <c r="GP178" i="3"/>
  <c r="GQ178" i="3"/>
  <c r="GR178" i="3"/>
  <c r="GS178" i="3"/>
  <c r="GT178" i="3"/>
  <c r="GU178" i="3"/>
  <c r="GV178" i="3"/>
  <c r="GW178" i="3"/>
  <c r="GX178" i="3"/>
  <c r="GY178" i="3"/>
  <c r="GZ178" i="3"/>
  <c r="HA178" i="3"/>
  <c r="HB178" i="3"/>
  <c r="HC178" i="3"/>
  <c r="HD178" i="3"/>
  <c r="HE178" i="3"/>
  <c r="HF178" i="3"/>
  <c r="HG178" i="3"/>
  <c r="HH178" i="3"/>
  <c r="DD179" i="3"/>
  <c r="DE179" i="3"/>
  <c r="DF179" i="3"/>
  <c r="DG179" i="3"/>
  <c r="DH179" i="3"/>
  <c r="DI179" i="3"/>
  <c r="DJ179" i="3"/>
  <c r="DK179" i="3"/>
  <c r="DL179" i="3"/>
  <c r="DM179" i="3"/>
  <c r="DN179" i="3"/>
  <c r="DO179" i="3"/>
  <c r="DP179" i="3"/>
  <c r="DQ179" i="3"/>
  <c r="DR179" i="3"/>
  <c r="DS179" i="3"/>
  <c r="DT179" i="3"/>
  <c r="DU179" i="3"/>
  <c r="DV179" i="3"/>
  <c r="DW179" i="3"/>
  <c r="DX179" i="3"/>
  <c r="DY179" i="3"/>
  <c r="DZ179" i="3"/>
  <c r="EA179" i="3"/>
  <c r="EB179" i="3"/>
  <c r="EC179" i="3"/>
  <c r="ED179" i="3"/>
  <c r="EE179" i="3"/>
  <c r="EF179" i="3"/>
  <c r="EG179" i="3"/>
  <c r="EH179" i="3"/>
  <c r="EI179" i="3"/>
  <c r="EJ179" i="3"/>
  <c r="EK179" i="3"/>
  <c r="EL179" i="3"/>
  <c r="EM179" i="3"/>
  <c r="EN179" i="3"/>
  <c r="EO179" i="3"/>
  <c r="EP179" i="3"/>
  <c r="EQ179" i="3"/>
  <c r="ER179" i="3"/>
  <c r="ES179" i="3"/>
  <c r="ET179" i="3"/>
  <c r="EU179" i="3"/>
  <c r="EV179" i="3"/>
  <c r="EW179" i="3"/>
  <c r="EX179" i="3"/>
  <c r="EY179" i="3"/>
  <c r="EZ179" i="3"/>
  <c r="FA179" i="3"/>
  <c r="FB179" i="3"/>
  <c r="FC179" i="3"/>
  <c r="FD179" i="3"/>
  <c r="FE179" i="3"/>
  <c r="FF179" i="3"/>
  <c r="FG179" i="3"/>
  <c r="FH179" i="3"/>
  <c r="FI179" i="3"/>
  <c r="FJ179" i="3"/>
  <c r="FK179" i="3"/>
  <c r="FL179" i="3"/>
  <c r="FM179" i="3"/>
  <c r="FN179" i="3"/>
  <c r="FO179" i="3"/>
  <c r="FP179" i="3"/>
  <c r="FQ179" i="3"/>
  <c r="FR179" i="3"/>
  <c r="FS179" i="3"/>
  <c r="FT179" i="3"/>
  <c r="FU179" i="3"/>
  <c r="FV179" i="3"/>
  <c r="FW179" i="3"/>
  <c r="FX179" i="3"/>
  <c r="FY179" i="3"/>
  <c r="FZ179" i="3"/>
  <c r="GA179" i="3"/>
  <c r="GB179" i="3"/>
  <c r="GC179" i="3"/>
  <c r="GD179" i="3"/>
  <c r="GE179" i="3"/>
  <c r="GF179" i="3"/>
  <c r="GG179" i="3"/>
  <c r="GH179" i="3"/>
  <c r="GI179" i="3"/>
  <c r="GJ179" i="3"/>
  <c r="GK179" i="3"/>
  <c r="GL179" i="3"/>
  <c r="GM179" i="3"/>
  <c r="GN179" i="3"/>
  <c r="GO179" i="3"/>
  <c r="GP179" i="3"/>
  <c r="GQ179" i="3"/>
  <c r="GR179" i="3"/>
  <c r="GS179" i="3"/>
  <c r="GT179" i="3"/>
  <c r="GU179" i="3"/>
  <c r="GV179" i="3"/>
  <c r="GW179" i="3"/>
  <c r="GX179" i="3"/>
  <c r="GY179" i="3"/>
  <c r="GZ179" i="3"/>
  <c r="HA179" i="3"/>
  <c r="HB179" i="3"/>
  <c r="HC179" i="3"/>
  <c r="HD179" i="3"/>
  <c r="HE179" i="3"/>
  <c r="HF179" i="3"/>
  <c r="HG179" i="3"/>
  <c r="HH179" i="3"/>
  <c r="DD180" i="3"/>
  <c r="DE180" i="3"/>
  <c r="DF180" i="3"/>
  <c r="DG180" i="3"/>
  <c r="DH180" i="3"/>
  <c r="DI180" i="3"/>
  <c r="DJ180" i="3"/>
  <c r="DK180" i="3"/>
  <c r="DL180" i="3"/>
  <c r="DM180" i="3"/>
  <c r="DN180" i="3"/>
  <c r="DO180" i="3"/>
  <c r="DP180" i="3"/>
  <c r="DQ180" i="3"/>
  <c r="DR180" i="3"/>
  <c r="DS180" i="3"/>
  <c r="DT180" i="3"/>
  <c r="DU180" i="3"/>
  <c r="DV180" i="3"/>
  <c r="DW180" i="3"/>
  <c r="DX180" i="3"/>
  <c r="DY180" i="3"/>
  <c r="DZ180" i="3"/>
  <c r="EA180" i="3"/>
  <c r="EB180" i="3"/>
  <c r="EC180" i="3"/>
  <c r="ED180" i="3"/>
  <c r="EE180" i="3"/>
  <c r="EF180" i="3"/>
  <c r="EG180" i="3"/>
  <c r="EH180" i="3"/>
  <c r="EI180" i="3"/>
  <c r="EJ180" i="3"/>
  <c r="EK180" i="3"/>
  <c r="EL180" i="3"/>
  <c r="EM180" i="3"/>
  <c r="EN180" i="3"/>
  <c r="EO180" i="3"/>
  <c r="EP180" i="3"/>
  <c r="EQ180" i="3"/>
  <c r="ER180" i="3"/>
  <c r="ES180" i="3"/>
  <c r="ET180" i="3"/>
  <c r="EU180" i="3"/>
  <c r="EV180" i="3"/>
  <c r="EW180" i="3"/>
  <c r="EX180" i="3"/>
  <c r="EY180" i="3"/>
  <c r="EZ180" i="3"/>
  <c r="FA180" i="3"/>
  <c r="FB180" i="3"/>
  <c r="FC180" i="3"/>
  <c r="FD180" i="3"/>
  <c r="FE180" i="3"/>
  <c r="FF180" i="3"/>
  <c r="FG180" i="3"/>
  <c r="FH180" i="3"/>
  <c r="FI180" i="3"/>
  <c r="FJ180" i="3"/>
  <c r="FK180" i="3"/>
  <c r="FL180" i="3"/>
  <c r="FM180" i="3"/>
  <c r="FN180" i="3"/>
  <c r="FO180" i="3"/>
  <c r="FP180" i="3"/>
  <c r="FQ180" i="3"/>
  <c r="FR180" i="3"/>
  <c r="FS180" i="3"/>
  <c r="FT180" i="3"/>
  <c r="FU180" i="3"/>
  <c r="FV180" i="3"/>
  <c r="FW180" i="3"/>
  <c r="FX180" i="3"/>
  <c r="FY180" i="3"/>
  <c r="FZ180" i="3"/>
  <c r="GA180" i="3"/>
  <c r="GB180" i="3"/>
  <c r="GC180" i="3"/>
  <c r="GD180" i="3"/>
  <c r="GE180" i="3"/>
  <c r="GF180" i="3"/>
  <c r="GG180" i="3"/>
  <c r="GH180" i="3"/>
  <c r="GI180" i="3"/>
  <c r="GJ180" i="3"/>
  <c r="GK180" i="3"/>
  <c r="GL180" i="3"/>
  <c r="GM180" i="3"/>
  <c r="GN180" i="3"/>
  <c r="GO180" i="3"/>
  <c r="GP180" i="3"/>
  <c r="GQ180" i="3"/>
  <c r="GR180" i="3"/>
  <c r="GS180" i="3"/>
  <c r="GT180" i="3"/>
  <c r="GU180" i="3"/>
  <c r="GV180" i="3"/>
  <c r="GW180" i="3"/>
  <c r="GX180" i="3"/>
  <c r="GY180" i="3"/>
  <c r="GZ180" i="3"/>
  <c r="HA180" i="3"/>
  <c r="HB180" i="3"/>
  <c r="HC180" i="3"/>
  <c r="HD180" i="3"/>
  <c r="HE180" i="3"/>
  <c r="HF180" i="3"/>
  <c r="HG180" i="3"/>
  <c r="HH180" i="3"/>
  <c r="DD181" i="3"/>
  <c r="DE181" i="3"/>
  <c r="DF181" i="3"/>
  <c r="DG181" i="3"/>
  <c r="DH181" i="3"/>
  <c r="DI181" i="3"/>
  <c r="DJ181" i="3"/>
  <c r="DK181" i="3"/>
  <c r="DL181" i="3"/>
  <c r="DM181" i="3"/>
  <c r="DN181" i="3"/>
  <c r="DO181" i="3"/>
  <c r="DP181" i="3"/>
  <c r="DQ181" i="3"/>
  <c r="DR181" i="3"/>
  <c r="DS181" i="3"/>
  <c r="DT181" i="3"/>
  <c r="DU181" i="3"/>
  <c r="DV181" i="3"/>
  <c r="DW181" i="3"/>
  <c r="DX181" i="3"/>
  <c r="DY181" i="3"/>
  <c r="DZ181" i="3"/>
  <c r="EA181" i="3"/>
  <c r="EB181" i="3"/>
  <c r="EC181" i="3"/>
  <c r="ED181" i="3"/>
  <c r="EE181" i="3"/>
  <c r="EF181" i="3"/>
  <c r="EG181" i="3"/>
  <c r="EH181" i="3"/>
  <c r="EI181" i="3"/>
  <c r="EJ181" i="3"/>
  <c r="EK181" i="3"/>
  <c r="EL181" i="3"/>
  <c r="EM181" i="3"/>
  <c r="EN181" i="3"/>
  <c r="EO181" i="3"/>
  <c r="EP181" i="3"/>
  <c r="EQ181" i="3"/>
  <c r="ER181" i="3"/>
  <c r="ES181" i="3"/>
  <c r="ET181" i="3"/>
  <c r="EU181" i="3"/>
  <c r="EV181" i="3"/>
  <c r="EW181" i="3"/>
  <c r="EX181" i="3"/>
  <c r="EY181" i="3"/>
  <c r="EZ181" i="3"/>
  <c r="FA181" i="3"/>
  <c r="FB181" i="3"/>
  <c r="FC181" i="3"/>
  <c r="FD181" i="3"/>
  <c r="FE181" i="3"/>
  <c r="FF181" i="3"/>
  <c r="FG181" i="3"/>
  <c r="FH181" i="3"/>
  <c r="FI181" i="3"/>
  <c r="FJ181" i="3"/>
  <c r="FK181" i="3"/>
  <c r="FL181" i="3"/>
  <c r="FM181" i="3"/>
  <c r="FN181" i="3"/>
  <c r="FO181" i="3"/>
  <c r="FP181" i="3"/>
  <c r="FQ181" i="3"/>
  <c r="FR181" i="3"/>
  <c r="FS181" i="3"/>
  <c r="FT181" i="3"/>
  <c r="FU181" i="3"/>
  <c r="FV181" i="3"/>
  <c r="FW181" i="3"/>
  <c r="FX181" i="3"/>
  <c r="FY181" i="3"/>
  <c r="FZ181" i="3"/>
  <c r="GA181" i="3"/>
  <c r="GB181" i="3"/>
  <c r="GC181" i="3"/>
  <c r="GD181" i="3"/>
  <c r="GE181" i="3"/>
  <c r="GF181" i="3"/>
  <c r="GG181" i="3"/>
  <c r="GH181" i="3"/>
  <c r="GI181" i="3"/>
  <c r="GJ181" i="3"/>
  <c r="GK181" i="3"/>
  <c r="GL181" i="3"/>
  <c r="GM181" i="3"/>
  <c r="GN181" i="3"/>
  <c r="GO181" i="3"/>
  <c r="GP181" i="3"/>
  <c r="GQ181" i="3"/>
  <c r="GR181" i="3"/>
  <c r="GS181" i="3"/>
  <c r="GT181" i="3"/>
  <c r="GU181" i="3"/>
  <c r="GV181" i="3"/>
  <c r="GW181" i="3"/>
  <c r="GX181" i="3"/>
  <c r="GY181" i="3"/>
  <c r="GZ181" i="3"/>
  <c r="HA181" i="3"/>
  <c r="HB181" i="3"/>
  <c r="HC181" i="3"/>
  <c r="HD181" i="3"/>
  <c r="HE181" i="3"/>
  <c r="HF181" i="3"/>
  <c r="HG181" i="3"/>
  <c r="HH181" i="3"/>
  <c r="DD182" i="3"/>
  <c r="DE182" i="3"/>
  <c r="DF182" i="3"/>
  <c r="DG182" i="3"/>
  <c r="DH182" i="3"/>
  <c r="DI182" i="3"/>
  <c r="DJ182" i="3"/>
  <c r="DK182" i="3"/>
  <c r="DL182" i="3"/>
  <c r="DM182" i="3"/>
  <c r="DN182" i="3"/>
  <c r="DO182" i="3"/>
  <c r="DP182" i="3"/>
  <c r="DQ182" i="3"/>
  <c r="DR182" i="3"/>
  <c r="DS182" i="3"/>
  <c r="DT182" i="3"/>
  <c r="DU182" i="3"/>
  <c r="DV182" i="3"/>
  <c r="DW182" i="3"/>
  <c r="DX182" i="3"/>
  <c r="DY182" i="3"/>
  <c r="DZ182" i="3"/>
  <c r="EA182" i="3"/>
  <c r="EB182" i="3"/>
  <c r="EC182" i="3"/>
  <c r="ED182" i="3"/>
  <c r="EE182" i="3"/>
  <c r="EF182" i="3"/>
  <c r="EG182" i="3"/>
  <c r="EH182" i="3"/>
  <c r="EI182" i="3"/>
  <c r="EJ182" i="3"/>
  <c r="EK182" i="3"/>
  <c r="EL182" i="3"/>
  <c r="EM182" i="3"/>
  <c r="EN182" i="3"/>
  <c r="EO182" i="3"/>
  <c r="EP182" i="3"/>
  <c r="EQ182" i="3"/>
  <c r="ER182" i="3"/>
  <c r="ES182" i="3"/>
  <c r="ET182" i="3"/>
  <c r="EU182" i="3"/>
  <c r="EV182" i="3"/>
  <c r="EW182" i="3"/>
  <c r="EX182" i="3"/>
  <c r="EY182" i="3"/>
  <c r="EZ182" i="3"/>
  <c r="FA182" i="3"/>
  <c r="FB182" i="3"/>
  <c r="FC182" i="3"/>
  <c r="FD182" i="3"/>
  <c r="FE182" i="3"/>
  <c r="FF182" i="3"/>
  <c r="FG182" i="3"/>
  <c r="FH182" i="3"/>
  <c r="FI182" i="3"/>
  <c r="FJ182" i="3"/>
  <c r="FK182" i="3"/>
  <c r="FL182" i="3"/>
  <c r="FM182" i="3"/>
  <c r="FN182" i="3"/>
  <c r="FO182" i="3"/>
  <c r="FP182" i="3"/>
  <c r="FQ182" i="3"/>
  <c r="FR182" i="3"/>
  <c r="FS182" i="3"/>
  <c r="FT182" i="3"/>
  <c r="FU182" i="3"/>
  <c r="FV182" i="3"/>
  <c r="FW182" i="3"/>
  <c r="FX182" i="3"/>
  <c r="FY182" i="3"/>
  <c r="FZ182" i="3"/>
  <c r="GA182" i="3"/>
  <c r="GB182" i="3"/>
  <c r="GC182" i="3"/>
  <c r="GD182" i="3"/>
  <c r="GE182" i="3"/>
  <c r="GF182" i="3"/>
  <c r="GG182" i="3"/>
  <c r="GH182" i="3"/>
  <c r="GI182" i="3"/>
  <c r="GJ182" i="3"/>
  <c r="GK182" i="3"/>
  <c r="GL182" i="3"/>
  <c r="GM182" i="3"/>
  <c r="GN182" i="3"/>
  <c r="GO182" i="3"/>
  <c r="GP182" i="3"/>
  <c r="GQ182" i="3"/>
  <c r="GR182" i="3"/>
  <c r="GS182" i="3"/>
  <c r="GT182" i="3"/>
  <c r="GU182" i="3"/>
  <c r="GV182" i="3"/>
  <c r="GW182" i="3"/>
  <c r="GX182" i="3"/>
  <c r="GY182" i="3"/>
  <c r="GZ182" i="3"/>
  <c r="HA182" i="3"/>
  <c r="HB182" i="3"/>
  <c r="HC182" i="3"/>
  <c r="HD182" i="3"/>
  <c r="HE182" i="3"/>
  <c r="HF182" i="3"/>
  <c r="HG182" i="3"/>
  <c r="HH182" i="3"/>
  <c r="DD183" i="3"/>
  <c r="DE183" i="3"/>
  <c r="DF183" i="3"/>
  <c r="DG183" i="3"/>
  <c r="DH183" i="3"/>
  <c r="DI183" i="3"/>
  <c r="DJ183" i="3"/>
  <c r="DK183" i="3"/>
  <c r="DL183" i="3"/>
  <c r="DM183" i="3"/>
  <c r="DN183" i="3"/>
  <c r="DO183" i="3"/>
  <c r="DP183" i="3"/>
  <c r="DQ183" i="3"/>
  <c r="DR183" i="3"/>
  <c r="DS183" i="3"/>
  <c r="DT183" i="3"/>
  <c r="DU183" i="3"/>
  <c r="DV183" i="3"/>
  <c r="DW183" i="3"/>
  <c r="DX183" i="3"/>
  <c r="DY183" i="3"/>
  <c r="DZ183" i="3"/>
  <c r="EA183" i="3"/>
  <c r="EB183" i="3"/>
  <c r="EC183" i="3"/>
  <c r="ED183" i="3"/>
  <c r="EE183" i="3"/>
  <c r="EF183" i="3"/>
  <c r="EG183" i="3"/>
  <c r="EH183" i="3"/>
  <c r="EI183" i="3"/>
  <c r="EJ183" i="3"/>
  <c r="EK183" i="3"/>
  <c r="EL183" i="3"/>
  <c r="EM183" i="3"/>
  <c r="EN183" i="3"/>
  <c r="EO183" i="3"/>
  <c r="EP183" i="3"/>
  <c r="EQ183" i="3"/>
  <c r="ER183" i="3"/>
  <c r="ES183" i="3"/>
  <c r="ET183" i="3"/>
  <c r="EU183" i="3"/>
  <c r="EV183" i="3"/>
  <c r="EW183" i="3"/>
  <c r="EX183" i="3"/>
  <c r="EY183" i="3"/>
  <c r="EZ183" i="3"/>
  <c r="FA183" i="3"/>
  <c r="FB183" i="3"/>
  <c r="FC183" i="3"/>
  <c r="FD183" i="3"/>
  <c r="FE183" i="3"/>
  <c r="FF183" i="3"/>
  <c r="FG183" i="3"/>
  <c r="FH183" i="3"/>
  <c r="FI183" i="3"/>
  <c r="FJ183" i="3"/>
  <c r="FK183" i="3"/>
  <c r="FL183" i="3"/>
  <c r="FM183" i="3"/>
  <c r="FN183" i="3"/>
  <c r="FO183" i="3"/>
  <c r="FP183" i="3"/>
  <c r="FQ183" i="3"/>
  <c r="FR183" i="3"/>
  <c r="FS183" i="3"/>
  <c r="FT183" i="3"/>
  <c r="FU183" i="3"/>
  <c r="FV183" i="3"/>
  <c r="FW183" i="3"/>
  <c r="FX183" i="3"/>
  <c r="FY183" i="3"/>
  <c r="FZ183" i="3"/>
  <c r="GA183" i="3"/>
  <c r="GB183" i="3"/>
  <c r="GC183" i="3"/>
  <c r="GD183" i="3"/>
  <c r="GE183" i="3"/>
  <c r="GF183" i="3"/>
  <c r="GG183" i="3"/>
  <c r="GH183" i="3"/>
  <c r="GI183" i="3"/>
  <c r="GJ183" i="3"/>
  <c r="GK183" i="3"/>
  <c r="GL183" i="3"/>
  <c r="GM183" i="3"/>
  <c r="GN183" i="3"/>
  <c r="GO183" i="3"/>
  <c r="GP183" i="3"/>
  <c r="GQ183" i="3"/>
  <c r="GR183" i="3"/>
  <c r="GS183" i="3"/>
  <c r="GT183" i="3"/>
  <c r="GU183" i="3"/>
  <c r="GV183" i="3"/>
  <c r="GW183" i="3"/>
  <c r="GX183" i="3"/>
  <c r="GY183" i="3"/>
  <c r="GZ183" i="3"/>
  <c r="HA183" i="3"/>
  <c r="HB183" i="3"/>
  <c r="HC183" i="3"/>
  <c r="HD183" i="3"/>
  <c r="HE183" i="3"/>
  <c r="HF183" i="3"/>
  <c r="HG183" i="3"/>
  <c r="HH183" i="3"/>
  <c r="DD184" i="3"/>
  <c r="DE184" i="3"/>
  <c r="DF184" i="3"/>
  <c r="DG184" i="3"/>
  <c r="DH184" i="3"/>
  <c r="DI184" i="3"/>
  <c r="DJ184" i="3"/>
  <c r="DK184" i="3"/>
  <c r="DL184" i="3"/>
  <c r="DM184" i="3"/>
  <c r="DN184" i="3"/>
  <c r="DO184" i="3"/>
  <c r="DP184" i="3"/>
  <c r="DQ184" i="3"/>
  <c r="DR184" i="3"/>
  <c r="DS184" i="3"/>
  <c r="DT184" i="3"/>
  <c r="DU184" i="3"/>
  <c r="DV184" i="3"/>
  <c r="DW184" i="3"/>
  <c r="DX184" i="3"/>
  <c r="DY184" i="3"/>
  <c r="DZ184" i="3"/>
  <c r="EA184" i="3"/>
  <c r="EB184" i="3"/>
  <c r="EC184" i="3"/>
  <c r="ED184" i="3"/>
  <c r="EE184" i="3"/>
  <c r="EF184" i="3"/>
  <c r="EG184" i="3"/>
  <c r="EH184" i="3"/>
  <c r="EI184" i="3"/>
  <c r="EJ184" i="3"/>
  <c r="EK184" i="3"/>
  <c r="EL184" i="3"/>
  <c r="EM184" i="3"/>
  <c r="EN184" i="3"/>
  <c r="EO184" i="3"/>
  <c r="EP184" i="3"/>
  <c r="EQ184" i="3"/>
  <c r="ER184" i="3"/>
  <c r="ES184" i="3"/>
  <c r="ET184" i="3"/>
  <c r="EU184" i="3"/>
  <c r="EV184" i="3"/>
  <c r="EW184" i="3"/>
  <c r="EX184" i="3"/>
  <c r="EY184" i="3"/>
  <c r="EZ184" i="3"/>
  <c r="FA184" i="3"/>
  <c r="FB184" i="3"/>
  <c r="FC184" i="3"/>
  <c r="FD184" i="3"/>
  <c r="FE184" i="3"/>
  <c r="FF184" i="3"/>
  <c r="FG184" i="3"/>
  <c r="FH184" i="3"/>
  <c r="FI184" i="3"/>
  <c r="FJ184" i="3"/>
  <c r="FK184" i="3"/>
  <c r="FL184" i="3"/>
  <c r="FM184" i="3"/>
  <c r="FN184" i="3"/>
  <c r="FO184" i="3"/>
  <c r="FP184" i="3"/>
  <c r="FQ184" i="3"/>
  <c r="FR184" i="3"/>
  <c r="FS184" i="3"/>
  <c r="FT184" i="3"/>
  <c r="FU184" i="3"/>
  <c r="FV184" i="3"/>
  <c r="FW184" i="3"/>
  <c r="FX184" i="3"/>
  <c r="FY184" i="3"/>
  <c r="FZ184" i="3"/>
  <c r="GA184" i="3"/>
  <c r="GB184" i="3"/>
  <c r="GC184" i="3"/>
  <c r="GD184" i="3"/>
  <c r="GE184" i="3"/>
  <c r="GF184" i="3"/>
  <c r="GG184" i="3"/>
  <c r="GH184" i="3"/>
  <c r="GI184" i="3"/>
  <c r="GJ184" i="3"/>
  <c r="GK184" i="3"/>
  <c r="GL184" i="3"/>
  <c r="GM184" i="3"/>
  <c r="GN184" i="3"/>
  <c r="GO184" i="3"/>
  <c r="GP184" i="3"/>
  <c r="GQ184" i="3"/>
  <c r="GR184" i="3"/>
  <c r="GS184" i="3"/>
  <c r="GT184" i="3"/>
  <c r="GU184" i="3"/>
  <c r="GV184" i="3"/>
  <c r="GW184" i="3"/>
  <c r="GX184" i="3"/>
  <c r="GY184" i="3"/>
  <c r="GZ184" i="3"/>
  <c r="HA184" i="3"/>
  <c r="HB184" i="3"/>
  <c r="HC184" i="3"/>
  <c r="HD184" i="3"/>
  <c r="HE184" i="3"/>
  <c r="HF184" i="3"/>
  <c r="HG184" i="3"/>
  <c r="HH184" i="3"/>
  <c r="DD185" i="3"/>
  <c r="DE185" i="3"/>
  <c r="DF185" i="3"/>
  <c r="DG185" i="3"/>
  <c r="DH185" i="3"/>
  <c r="DI185" i="3"/>
  <c r="DJ185" i="3"/>
  <c r="DK185" i="3"/>
  <c r="DL185" i="3"/>
  <c r="DM185" i="3"/>
  <c r="DN185" i="3"/>
  <c r="DO185" i="3"/>
  <c r="DP185" i="3"/>
  <c r="DQ185" i="3"/>
  <c r="DR185" i="3"/>
  <c r="DS185" i="3"/>
  <c r="DT185" i="3"/>
  <c r="DU185" i="3"/>
  <c r="DV185" i="3"/>
  <c r="DW185" i="3"/>
  <c r="DX185" i="3"/>
  <c r="DY185" i="3"/>
  <c r="DZ185" i="3"/>
  <c r="EA185" i="3"/>
  <c r="EB185" i="3"/>
  <c r="EC185" i="3"/>
  <c r="ED185" i="3"/>
  <c r="EE185" i="3"/>
  <c r="EF185" i="3"/>
  <c r="EG185" i="3"/>
  <c r="EH185" i="3"/>
  <c r="EI185" i="3"/>
  <c r="EJ185" i="3"/>
  <c r="EK185" i="3"/>
  <c r="EL185" i="3"/>
  <c r="EM185" i="3"/>
  <c r="EN185" i="3"/>
  <c r="EO185" i="3"/>
  <c r="EP185" i="3"/>
  <c r="EQ185" i="3"/>
  <c r="ER185" i="3"/>
  <c r="ES185" i="3"/>
  <c r="ET185" i="3"/>
  <c r="EU185" i="3"/>
  <c r="EV185" i="3"/>
  <c r="EW185" i="3"/>
  <c r="EX185" i="3"/>
  <c r="EY185" i="3"/>
  <c r="EZ185" i="3"/>
  <c r="FA185" i="3"/>
  <c r="FB185" i="3"/>
  <c r="FC185" i="3"/>
  <c r="FD185" i="3"/>
  <c r="FE185" i="3"/>
  <c r="FF185" i="3"/>
  <c r="FG185" i="3"/>
  <c r="FH185" i="3"/>
  <c r="FI185" i="3"/>
  <c r="FJ185" i="3"/>
  <c r="FK185" i="3"/>
  <c r="FL185" i="3"/>
  <c r="FM185" i="3"/>
  <c r="FN185" i="3"/>
  <c r="FO185" i="3"/>
  <c r="FP185" i="3"/>
  <c r="FQ185" i="3"/>
  <c r="FR185" i="3"/>
  <c r="FS185" i="3"/>
  <c r="FT185" i="3"/>
  <c r="FU185" i="3"/>
  <c r="FV185" i="3"/>
  <c r="FW185" i="3"/>
  <c r="FX185" i="3"/>
  <c r="FY185" i="3"/>
  <c r="FZ185" i="3"/>
  <c r="GA185" i="3"/>
  <c r="GB185" i="3"/>
  <c r="GC185" i="3"/>
  <c r="GD185" i="3"/>
  <c r="GE185" i="3"/>
  <c r="GF185" i="3"/>
  <c r="GG185" i="3"/>
  <c r="GH185" i="3"/>
  <c r="GI185" i="3"/>
  <c r="GJ185" i="3"/>
  <c r="GK185" i="3"/>
  <c r="GL185" i="3"/>
  <c r="GM185" i="3"/>
  <c r="GN185" i="3"/>
  <c r="GO185" i="3"/>
  <c r="GP185" i="3"/>
  <c r="GQ185" i="3"/>
  <c r="GR185" i="3"/>
  <c r="GS185" i="3"/>
  <c r="GT185" i="3"/>
  <c r="GU185" i="3"/>
  <c r="GV185" i="3"/>
  <c r="GW185" i="3"/>
  <c r="GX185" i="3"/>
  <c r="GY185" i="3"/>
  <c r="GZ185" i="3"/>
  <c r="HA185" i="3"/>
  <c r="HB185" i="3"/>
  <c r="HC185" i="3"/>
  <c r="HD185" i="3"/>
  <c r="HE185" i="3"/>
  <c r="HF185" i="3"/>
  <c r="HG185" i="3"/>
  <c r="HH185" i="3"/>
  <c r="DD186" i="3"/>
  <c r="DE186" i="3"/>
  <c r="DF186" i="3"/>
  <c r="DG186" i="3"/>
  <c r="DH186" i="3"/>
  <c r="DI186" i="3"/>
  <c r="DJ186" i="3"/>
  <c r="DK186" i="3"/>
  <c r="DL186" i="3"/>
  <c r="DM186" i="3"/>
  <c r="DN186" i="3"/>
  <c r="DO186" i="3"/>
  <c r="DP186" i="3"/>
  <c r="DQ186" i="3"/>
  <c r="DR186" i="3"/>
  <c r="DS186" i="3"/>
  <c r="DT186" i="3"/>
  <c r="DU186" i="3"/>
  <c r="DV186" i="3"/>
  <c r="DW186" i="3"/>
  <c r="DX186" i="3"/>
  <c r="DY186" i="3"/>
  <c r="DZ186" i="3"/>
  <c r="EA186" i="3"/>
  <c r="EB186" i="3"/>
  <c r="EC186" i="3"/>
  <c r="ED186" i="3"/>
  <c r="EE186" i="3"/>
  <c r="EF186" i="3"/>
  <c r="EG186" i="3"/>
  <c r="EH186" i="3"/>
  <c r="EI186" i="3"/>
  <c r="EJ186" i="3"/>
  <c r="EK186" i="3"/>
  <c r="EL186" i="3"/>
  <c r="EM186" i="3"/>
  <c r="EN186" i="3"/>
  <c r="EO186" i="3"/>
  <c r="EP186" i="3"/>
  <c r="EQ186" i="3"/>
  <c r="ER186" i="3"/>
  <c r="ES186" i="3"/>
  <c r="ET186" i="3"/>
  <c r="EU186" i="3"/>
  <c r="EV186" i="3"/>
  <c r="EW186" i="3"/>
  <c r="EX186" i="3"/>
  <c r="EY186" i="3"/>
  <c r="EZ186" i="3"/>
  <c r="FA186" i="3"/>
  <c r="FB186" i="3"/>
  <c r="FC186" i="3"/>
  <c r="FD186" i="3"/>
  <c r="FE186" i="3"/>
  <c r="FF186" i="3"/>
  <c r="FG186" i="3"/>
  <c r="FH186" i="3"/>
  <c r="FI186" i="3"/>
  <c r="FJ186" i="3"/>
  <c r="FK186" i="3"/>
  <c r="FL186" i="3"/>
  <c r="FM186" i="3"/>
  <c r="FN186" i="3"/>
  <c r="FO186" i="3"/>
  <c r="FP186" i="3"/>
  <c r="FQ186" i="3"/>
  <c r="FR186" i="3"/>
  <c r="FS186" i="3"/>
  <c r="FT186" i="3"/>
  <c r="FU186" i="3"/>
  <c r="FV186" i="3"/>
  <c r="FW186" i="3"/>
  <c r="FX186" i="3"/>
  <c r="FY186" i="3"/>
  <c r="FZ186" i="3"/>
  <c r="GA186" i="3"/>
  <c r="GB186" i="3"/>
  <c r="GC186" i="3"/>
  <c r="GD186" i="3"/>
  <c r="GE186" i="3"/>
  <c r="GF186" i="3"/>
  <c r="GG186" i="3"/>
  <c r="GH186" i="3"/>
  <c r="GI186" i="3"/>
  <c r="GJ186" i="3"/>
  <c r="GK186" i="3"/>
  <c r="GL186" i="3"/>
  <c r="GM186" i="3"/>
  <c r="GN186" i="3"/>
  <c r="GO186" i="3"/>
  <c r="GP186" i="3"/>
  <c r="GQ186" i="3"/>
  <c r="GR186" i="3"/>
  <c r="GS186" i="3"/>
  <c r="GT186" i="3"/>
  <c r="GU186" i="3"/>
  <c r="GV186" i="3"/>
  <c r="GW186" i="3"/>
  <c r="GX186" i="3"/>
  <c r="GY186" i="3"/>
  <c r="GZ186" i="3"/>
  <c r="HA186" i="3"/>
  <c r="HB186" i="3"/>
  <c r="HC186" i="3"/>
  <c r="HD186" i="3"/>
  <c r="HE186" i="3"/>
  <c r="HF186" i="3"/>
  <c r="HG186" i="3"/>
  <c r="HH186" i="3"/>
  <c r="DD187" i="3"/>
  <c r="DE187" i="3"/>
  <c r="DF187" i="3"/>
  <c r="DG187" i="3"/>
  <c r="DH187" i="3"/>
  <c r="DI187" i="3"/>
  <c r="DJ187" i="3"/>
  <c r="DK187" i="3"/>
  <c r="DL187" i="3"/>
  <c r="DM187" i="3"/>
  <c r="DN187" i="3"/>
  <c r="DO187" i="3"/>
  <c r="DP187" i="3"/>
  <c r="DQ187" i="3"/>
  <c r="DR187" i="3"/>
  <c r="DS187" i="3"/>
  <c r="DT187" i="3"/>
  <c r="DU187" i="3"/>
  <c r="DV187" i="3"/>
  <c r="DW187" i="3"/>
  <c r="DX187" i="3"/>
  <c r="DY187" i="3"/>
  <c r="DZ187" i="3"/>
  <c r="EA187" i="3"/>
  <c r="EB187" i="3"/>
  <c r="EC187" i="3"/>
  <c r="ED187" i="3"/>
  <c r="EE187" i="3"/>
  <c r="EF187" i="3"/>
  <c r="EG187" i="3"/>
  <c r="EH187" i="3"/>
  <c r="EI187" i="3"/>
  <c r="EJ187" i="3"/>
  <c r="EK187" i="3"/>
  <c r="EL187" i="3"/>
  <c r="EM187" i="3"/>
  <c r="EN187" i="3"/>
  <c r="EO187" i="3"/>
  <c r="EP187" i="3"/>
  <c r="EQ187" i="3"/>
  <c r="ER187" i="3"/>
  <c r="ES187" i="3"/>
  <c r="ET187" i="3"/>
  <c r="EU187" i="3"/>
  <c r="EV187" i="3"/>
  <c r="EW187" i="3"/>
  <c r="EX187" i="3"/>
  <c r="EY187" i="3"/>
  <c r="EZ187" i="3"/>
  <c r="FA187" i="3"/>
  <c r="FB187" i="3"/>
  <c r="FC187" i="3"/>
  <c r="FD187" i="3"/>
  <c r="FE187" i="3"/>
  <c r="FF187" i="3"/>
  <c r="FG187" i="3"/>
  <c r="FH187" i="3"/>
  <c r="FI187" i="3"/>
  <c r="FJ187" i="3"/>
  <c r="FK187" i="3"/>
  <c r="FL187" i="3"/>
  <c r="FM187" i="3"/>
  <c r="FN187" i="3"/>
  <c r="FO187" i="3"/>
  <c r="FP187" i="3"/>
  <c r="FQ187" i="3"/>
  <c r="FR187" i="3"/>
  <c r="FS187" i="3"/>
  <c r="FT187" i="3"/>
  <c r="FU187" i="3"/>
  <c r="FV187" i="3"/>
  <c r="FW187" i="3"/>
  <c r="FX187" i="3"/>
  <c r="FY187" i="3"/>
  <c r="FZ187" i="3"/>
  <c r="GA187" i="3"/>
  <c r="GB187" i="3"/>
  <c r="GC187" i="3"/>
  <c r="GD187" i="3"/>
  <c r="GE187" i="3"/>
  <c r="GF187" i="3"/>
  <c r="GG187" i="3"/>
  <c r="GH187" i="3"/>
  <c r="GI187" i="3"/>
  <c r="GJ187" i="3"/>
  <c r="GK187" i="3"/>
  <c r="GL187" i="3"/>
  <c r="GM187" i="3"/>
  <c r="GN187" i="3"/>
  <c r="GO187" i="3"/>
  <c r="GP187" i="3"/>
  <c r="GQ187" i="3"/>
  <c r="GR187" i="3"/>
  <c r="GS187" i="3"/>
  <c r="GT187" i="3"/>
  <c r="GU187" i="3"/>
  <c r="GV187" i="3"/>
  <c r="GW187" i="3"/>
  <c r="GX187" i="3"/>
  <c r="GY187" i="3"/>
  <c r="GZ187" i="3"/>
  <c r="HA187" i="3"/>
  <c r="HB187" i="3"/>
  <c r="HC187" i="3"/>
  <c r="HD187" i="3"/>
  <c r="HE187" i="3"/>
  <c r="HF187" i="3"/>
  <c r="HG187" i="3"/>
  <c r="HH187" i="3"/>
  <c r="DD188" i="3"/>
  <c r="DE188" i="3"/>
  <c r="DF188" i="3"/>
  <c r="DG188" i="3"/>
  <c r="DH188" i="3"/>
  <c r="DI188" i="3"/>
  <c r="DJ188" i="3"/>
  <c r="DK188" i="3"/>
  <c r="DL188" i="3"/>
  <c r="DM188" i="3"/>
  <c r="DN188" i="3"/>
  <c r="DO188" i="3"/>
  <c r="DP188" i="3"/>
  <c r="DQ188" i="3"/>
  <c r="DR188" i="3"/>
  <c r="DS188" i="3"/>
  <c r="DT188" i="3"/>
  <c r="DU188" i="3"/>
  <c r="DV188" i="3"/>
  <c r="DW188" i="3"/>
  <c r="DX188" i="3"/>
  <c r="DY188" i="3"/>
  <c r="DZ188" i="3"/>
  <c r="EA188" i="3"/>
  <c r="EB188" i="3"/>
  <c r="EC188" i="3"/>
  <c r="ED188" i="3"/>
  <c r="EE188" i="3"/>
  <c r="EF188" i="3"/>
  <c r="EG188" i="3"/>
  <c r="EH188" i="3"/>
  <c r="EI188" i="3"/>
  <c r="EJ188" i="3"/>
  <c r="EK188" i="3"/>
  <c r="EL188" i="3"/>
  <c r="EM188" i="3"/>
  <c r="EN188" i="3"/>
  <c r="EO188" i="3"/>
  <c r="EP188" i="3"/>
  <c r="EQ188" i="3"/>
  <c r="ER188" i="3"/>
  <c r="ES188" i="3"/>
  <c r="ET188" i="3"/>
  <c r="EU188" i="3"/>
  <c r="EV188" i="3"/>
  <c r="EW188" i="3"/>
  <c r="EX188" i="3"/>
  <c r="EY188" i="3"/>
  <c r="EZ188" i="3"/>
  <c r="FA188" i="3"/>
  <c r="FB188" i="3"/>
  <c r="FC188" i="3"/>
  <c r="FD188" i="3"/>
  <c r="FE188" i="3"/>
  <c r="FF188" i="3"/>
  <c r="FG188" i="3"/>
  <c r="FH188" i="3"/>
  <c r="FI188" i="3"/>
  <c r="FJ188" i="3"/>
  <c r="FK188" i="3"/>
  <c r="FL188" i="3"/>
  <c r="FM188" i="3"/>
  <c r="FN188" i="3"/>
  <c r="FO188" i="3"/>
  <c r="FP188" i="3"/>
  <c r="FQ188" i="3"/>
  <c r="FR188" i="3"/>
  <c r="FS188" i="3"/>
  <c r="FT188" i="3"/>
  <c r="FU188" i="3"/>
  <c r="FV188" i="3"/>
  <c r="FW188" i="3"/>
  <c r="FX188" i="3"/>
  <c r="FY188" i="3"/>
  <c r="FZ188" i="3"/>
  <c r="GA188" i="3"/>
  <c r="GB188" i="3"/>
  <c r="GC188" i="3"/>
  <c r="GD188" i="3"/>
  <c r="GE188" i="3"/>
  <c r="GF188" i="3"/>
  <c r="GG188" i="3"/>
  <c r="GH188" i="3"/>
  <c r="GI188" i="3"/>
  <c r="GJ188" i="3"/>
  <c r="GK188" i="3"/>
  <c r="GL188" i="3"/>
  <c r="GM188" i="3"/>
  <c r="GN188" i="3"/>
  <c r="GO188" i="3"/>
  <c r="GP188" i="3"/>
  <c r="GQ188" i="3"/>
  <c r="GR188" i="3"/>
  <c r="GS188" i="3"/>
  <c r="GT188" i="3"/>
  <c r="GU188" i="3"/>
  <c r="GV188" i="3"/>
  <c r="GW188" i="3"/>
  <c r="GX188" i="3"/>
  <c r="GY188" i="3"/>
  <c r="GZ188" i="3"/>
  <c r="HA188" i="3"/>
  <c r="HB188" i="3"/>
  <c r="HC188" i="3"/>
  <c r="HD188" i="3"/>
  <c r="HE188" i="3"/>
  <c r="HF188" i="3"/>
  <c r="HG188" i="3"/>
  <c r="HH188" i="3"/>
  <c r="DE173" i="3"/>
  <c r="DF173" i="3"/>
  <c r="DG173" i="3"/>
  <c r="DH173" i="3"/>
  <c r="DI173" i="3"/>
  <c r="DJ173" i="3"/>
  <c r="DK173" i="3"/>
  <c r="DL173" i="3"/>
  <c r="DM173" i="3"/>
  <c r="DN173" i="3"/>
  <c r="DO173" i="3"/>
  <c r="DP173" i="3"/>
  <c r="DQ173" i="3"/>
  <c r="DR173" i="3"/>
  <c r="DS173" i="3"/>
  <c r="DT173" i="3"/>
  <c r="DU173" i="3"/>
  <c r="DV173" i="3"/>
  <c r="DW173" i="3"/>
  <c r="DX173" i="3"/>
  <c r="DY173" i="3"/>
  <c r="DZ173" i="3"/>
  <c r="EA173" i="3"/>
  <c r="EB173" i="3"/>
  <c r="EC173" i="3"/>
  <c r="ED173" i="3"/>
  <c r="EE173" i="3"/>
  <c r="EF173" i="3"/>
  <c r="EG173" i="3"/>
  <c r="EH173" i="3"/>
  <c r="EI173" i="3"/>
  <c r="EJ173" i="3"/>
  <c r="EK173" i="3"/>
  <c r="EL173" i="3"/>
  <c r="EM173" i="3"/>
  <c r="EN173" i="3"/>
  <c r="EO173" i="3"/>
  <c r="EP173" i="3"/>
  <c r="EQ173" i="3"/>
  <c r="ER173" i="3"/>
  <c r="ES173" i="3"/>
  <c r="ET173" i="3"/>
  <c r="EU173" i="3"/>
  <c r="EV173" i="3"/>
  <c r="EW173" i="3"/>
  <c r="EX173" i="3"/>
  <c r="EY173" i="3"/>
  <c r="EZ173" i="3"/>
  <c r="FA173" i="3"/>
  <c r="FB173" i="3"/>
  <c r="FC173" i="3"/>
  <c r="FD173" i="3"/>
  <c r="FE173" i="3"/>
  <c r="FF173" i="3"/>
  <c r="FG173" i="3"/>
  <c r="FH173" i="3"/>
  <c r="FI173" i="3"/>
  <c r="FJ173" i="3"/>
  <c r="FK173" i="3"/>
  <c r="FL173" i="3"/>
  <c r="FM173" i="3"/>
  <c r="FN173" i="3"/>
  <c r="FO173" i="3"/>
  <c r="FP173" i="3"/>
  <c r="FQ173" i="3"/>
  <c r="FR173" i="3"/>
  <c r="FS173" i="3"/>
  <c r="FT173" i="3"/>
  <c r="FU173" i="3"/>
  <c r="FV173" i="3"/>
  <c r="FW173" i="3"/>
  <c r="FX173" i="3"/>
  <c r="FY173" i="3"/>
  <c r="FZ173" i="3"/>
  <c r="GA173" i="3"/>
  <c r="GB173" i="3"/>
  <c r="GC173" i="3"/>
  <c r="GD173" i="3"/>
  <c r="GE173" i="3"/>
  <c r="GF173" i="3"/>
  <c r="GG173" i="3"/>
  <c r="GH173" i="3"/>
  <c r="GI173" i="3"/>
  <c r="GJ173" i="3"/>
  <c r="GK173" i="3"/>
  <c r="GL173" i="3"/>
  <c r="GM173" i="3"/>
  <c r="GN173" i="3"/>
  <c r="GO173" i="3"/>
  <c r="GP173" i="3"/>
  <c r="GQ173" i="3"/>
  <c r="GR173" i="3"/>
  <c r="GS173" i="3"/>
  <c r="GT173" i="3"/>
  <c r="GU173" i="3"/>
  <c r="GV173" i="3"/>
  <c r="GW173" i="3"/>
  <c r="GX173" i="3"/>
  <c r="GY173" i="3"/>
  <c r="GZ173" i="3"/>
  <c r="HA173" i="3"/>
  <c r="HB173" i="3"/>
  <c r="HC173" i="3"/>
  <c r="HD173" i="3"/>
  <c r="HE173" i="3"/>
  <c r="HF173" i="3"/>
  <c r="HG173" i="3"/>
  <c r="HH173" i="3"/>
  <c r="DD173" i="3"/>
  <c r="DA173" i="3"/>
  <c r="B173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DC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DC188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DC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DC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DC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DC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DC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DC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DC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DC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DC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DC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DC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DC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DC186" i="3"/>
  <c r="CQ173" i="3"/>
  <c r="CR173" i="3"/>
  <c r="CS173" i="3"/>
  <c r="CT173" i="3"/>
  <c r="CU173" i="3"/>
  <c r="CV173" i="3"/>
  <c r="CW173" i="3"/>
  <c r="CX173" i="3"/>
  <c r="CY173" i="3"/>
  <c r="CZ173" i="3"/>
  <c r="DB173" i="3"/>
  <c r="DC173" i="3"/>
  <c r="CP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Z173" i="3"/>
  <c r="C173" i="3"/>
  <c r="D173" i="3"/>
  <c r="E173" i="3"/>
  <c r="F173" i="3"/>
  <c r="G173" i="3"/>
  <c r="H173" i="3"/>
  <c r="I173" i="3"/>
  <c r="J173" i="3"/>
  <c r="K173" i="3"/>
  <c r="L173" i="3"/>
  <c r="M173" i="3"/>
  <c r="Q173" i="3"/>
  <c r="R173" i="3"/>
  <c r="S173" i="3"/>
  <c r="T173" i="3"/>
  <c r="U173" i="3"/>
  <c r="V173" i="3"/>
  <c r="W173" i="3"/>
  <c r="X173" i="3"/>
  <c r="Y173" i="3"/>
  <c r="HH54" i="3"/>
  <c r="HG54" i="3"/>
  <c r="HF54" i="3"/>
  <c r="HE54" i="3"/>
  <c r="HD54" i="3"/>
  <c r="HC54" i="3"/>
  <c r="HB54" i="3"/>
  <c r="HA54" i="3"/>
  <c r="GZ54" i="3"/>
  <c r="GY54" i="3"/>
  <c r="GX54" i="3"/>
  <c r="GW54" i="3"/>
  <c r="GV54" i="3"/>
  <c r="GU54" i="3"/>
  <c r="GT54" i="3"/>
  <c r="GS54" i="3"/>
  <c r="GR54" i="3"/>
  <c r="GQ54" i="3"/>
  <c r="GP54" i="3"/>
  <c r="GO54" i="3"/>
  <c r="GN54" i="3"/>
  <c r="GM54" i="3"/>
  <c r="GL54" i="3"/>
  <c r="GK54" i="3"/>
  <c r="GJ54" i="3"/>
  <c r="GI54" i="3"/>
  <c r="GH54" i="3"/>
  <c r="GG54" i="3"/>
  <c r="GF54" i="3"/>
  <c r="GE54" i="3"/>
  <c r="GD54" i="3"/>
  <c r="GC54" i="3"/>
  <c r="GB54" i="3"/>
  <c r="GA54" i="3"/>
  <c r="FZ54" i="3"/>
  <c r="FY54" i="3"/>
  <c r="FX54" i="3"/>
  <c r="FW54" i="3"/>
  <c r="FV54" i="3"/>
  <c r="FU54" i="3"/>
  <c r="FT54" i="3"/>
  <c r="FS54" i="3"/>
  <c r="FR54" i="3"/>
  <c r="FQ54" i="3"/>
  <c r="FP54" i="3"/>
  <c r="FO54" i="3"/>
  <c r="FN54" i="3"/>
  <c r="FM54" i="3"/>
  <c r="FL54" i="3"/>
  <c r="FK54" i="3"/>
  <c r="FJ54" i="3"/>
  <c r="FI54" i="3"/>
  <c r="FH54" i="3"/>
  <c r="FG54" i="3"/>
  <c r="FF54" i="3"/>
  <c r="FE54" i="3"/>
  <c r="FD54" i="3"/>
  <c r="FC54" i="3"/>
  <c r="FB54" i="3"/>
  <c r="FA54" i="3"/>
  <c r="EZ54" i="3"/>
  <c r="EY54" i="3"/>
  <c r="EX54" i="3"/>
  <c r="EW54" i="3"/>
  <c r="EV54" i="3"/>
  <c r="EU54" i="3"/>
  <c r="ET54" i="3"/>
  <c r="ES54" i="3"/>
  <c r="ER54" i="3"/>
  <c r="EQ54" i="3"/>
  <c r="EP54" i="3"/>
  <c r="EO54" i="3"/>
  <c r="EN54" i="3"/>
  <c r="EM54" i="3"/>
  <c r="EL54" i="3"/>
  <c r="EK54" i="3"/>
  <c r="EJ54" i="3"/>
  <c r="EI54" i="3"/>
  <c r="EH54" i="3"/>
  <c r="EG54" i="3"/>
  <c r="EF54" i="3"/>
  <c r="EE54" i="3"/>
  <c r="ED54" i="3"/>
  <c r="EC54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DP54" i="3"/>
  <c r="DO54" i="3"/>
  <c r="DN54" i="3"/>
  <c r="DM54" i="3"/>
  <c r="DL54" i="3"/>
  <c r="DK54" i="3"/>
  <c r="DJ54" i="3"/>
  <c r="DI54" i="3"/>
  <c r="DH54" i="3"/>
  <c r="DG54" i="3"/>
  <c r="DF54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C54" i="3"/>
  <c r="D54" i="3"/>
  <c r="E54" i="3"/>
  <c r="F54" i="3"/>
  <c r="G54" i="3"/>
  <c r="H54" i="3"/>
  <c r="I54" i="3"/>
  <c r="J54" i="3"/>
  <c r="K54" i="3"/>
  <c r="L54" i="3"/>
  <c r="M54" i="3"/>
  <c r="Q54" i="3"/>
  <c r="R54" i="3"/>
  <c r="S54" i="3"/>
  <c r="T54" i="3"/>
  <c r="U54" i="3"/>
  <c r="V54" i="3"/>
  <c r="W54" i="3"/>
  <c r="X54" i="3"/>
  <c r="Y54" i="3"/>
  <c r="BF48" i="3"/>
  <c r="BE48" i="3"/>
  <c r="BD48" i="3"/>
  <c r="BC48" i="3"/>
  <c r="BB48" i="3"/>
  <c r="BA48" i="3"/>
  <c r="AZ48" i="3"/>
  <c r="D10" i="1" s="1"/>
  <c r="AY48" i="3"/>
  <c r="D10" i="19" s="1"/>
  <c r="AX48" i="3"/>
  <c r="AW48" i="3"/>
  <c r="AV48" i="3"/>
  <c r="AU48" i="3"/>
  <c r="AT48" i="3"/>
  <c r="AS48" i="3"/>
  <c r="AR48" i="3"/>
  <c r="AQ48" i="3"/>
  <c r="AP48" i="3"/>
  <c r="AO48" i="3"/>
  <c r="AN48" i="3"/>
  <c r="AM48" i="3"/>
  <c r="E10" i="8" s="1"/>
  <c r="AL48" i="3"/>
  <c r="AK48" i="3"/>
  <c r="AJ48" i="3"/>
  <c r="AI48" i="3"/>
  <c r="AH48" i="3"/>
  <c r="AG48" i="3"/>
  <c r="AF48" i="3"/>
  <c r="AE48" i="3"/>
  <c r="AD48" i="3"/>
  <c r="AC48" i="3"/>
  <c r="AB48" i="3"/>
  <c r="AA48" i="3"/>
  <c r="D10" i="8" s="1"/>
  <c r="Z48" i="3"/>
  <c r="E10" i="19" s="1"/>
  <c r="Y48" i="3"/>
  <c r="X48" i="3"/>
  <c r="W48" i="3"/>
  <c r="J10" i="10" s="1"/>
  <c r="V48" i="3"/>
  <c r="U48" i="3"/>
  <c r="T48" i="3"/>
  <c r="I10" i="10" s="1"/>
  <c r="S48" i="3"/>
  <c r="R48" i="3"/>
  <c r="Q48" i="3"/>
  <c r="H10" i="10" s="1"/>
  <c r="M48" i="3"/>
  <c r="L48" i="3"/>
  <c r="K48" i="3"/>
  <c r="G10" i="10" s="1"/>
  <c r="J48" i="3"/>
  <c r="I48" i="3"/>
  <c r="H48" i="3"/>
  <c r="F10" i="10" s="1"/>
  <c r="G48" i="3"/>
  <c r="F48" i="3"/>
  <c r="E48" i="3"/>
  <c r="E10" i="10" s="1"/>
  <c r="D10" i="10"/>
  <c r="C48" i="3"/>
  <c r="DE152" i="3"/>
  <c r="DE194" i="3" s="1"/>
  <c r="DF152" i="3"/>
  <c r="DF194" i="3" s="1"/>
  <c r="DG152" i="3"/>
  <c r="DG194" i="3" s="1"/>
  <c r="DH152" i="3"/>
  <c r="DH194" i="3" s="1"/>
  <c r="DI152" i="3"/>
  <c r="DI194" i="3" s="1"/>
  <c r="DJ152" i="3"/>
  <c r="DJ194" i="3" s="1"/>
  <c r="DK152" i="3"/>
  <c r="DL152" i="3"/>
  <c r="DM152" i="3"/>
  <c r="DN152" i="3"/>
  <c r="DN194" i="3" s="1"/>
  <c r="DO152" i="3"/>
  <c r="DO194" i="3" s="1"/>
  <c r="DP152" i="3"/>
  <c r="DP194" i="3" s="1"/>
  <c r="DQ152" i="3"/>
  <c r="DQ194" i="3" s="1"/>
  <c r="DR152" i="3"/>
  <c r="DR194" i="3" s="1"/>
  <c r="DS152" i="3"/>
  <c r="DS194" i="3" s="1"/>
  <c r="DT152" i="3"/>
  <c r="DT194" i="3" s="1"/>
  <c r="DU152" i="3"/>
  <c r="DU194" i="3" s="1"/>
  <c r="DV152" i="3"/>
  <c r="DW152" i="3"/>
  <c r="DW194" i="3" s="1"/>
  <c r="DX152" i="3"/>
  <c r="DX194" i="3" s="1"/>
  <c r="DY152" i="3"/>
  <c r="DY194" i="3" s="1"/>
  <c r="DZ152" i="3"/>
  <c r="DZ194" i="3" s="1"/>
  <c r="EA152" i="3"/>
  <c r="EA194" i="3" s="1"/>
  <c r="EB152" i="3"/>
  <c r="EB194" i="3" s="1"/>
  <c r="EC152" i="3"/>
  <c r="EC194" i="3" s="1"/>
  <c r="ED152" i="3"/>
  <c r="ED194" i="3" s="1"/>
  <c r="EE152" i="3"/>
  <c r="EF152" i="3"/>
  <c r="EF194" i="3" s="1"/>
  <c r="EG152" i="3"/>
  <c r="EG194" i="3" s="1"/>
  <c r="EH152" i="3"/>
  <c r="EH194" i="3" s="1"/>
  <c r="EI152" i="3"/>
  <c r="EI194" i="3" s="1"/>
  <c r="EJ152" i="3"/>
  <c r="EJ194" i="3" s="1"/>
  <c r="EK152" i="3"/>
  <c r="EK194" i="3" s="1"/>
  <c r="EL152" i="3"/>
  <c r="EL194" i="3" s="1"/>
  <c r="EM152" i="3"/>
  <c r="EM194" i="3" s="1"/>
  <c r="EN152" i="3"/>
  <c r="EO152" i="3"/>
  <c r="EO194" i="3" s="1"/>
  <c r="EP152" i="3"/>
  <c r="EP194" i="3" s="1"/>
  <c r="EQ152" i="3"/>
  <c r="EQ194" i="3" s="1"/>
  <c r="ER152" i="3"/>
  <c r="ER194" i="3" s="1"/>
  <c r="ES152" i="3"/>
  <c r="ES194" i="3" s="1"/>
  <c r="ET152" i="3"/>
  <c r="ET194" i="3" s="1"/>
  <c r="EU152" i="3"/>
  <c r="EU194" i="3" s="1"/>
  <c r="EV152" i="3"/>
  <c r="EV194" i="3" s="1"/>
  <c r="EW152" i="3"/>
  <c r="EX152" i="3"/>
  <c r="EX194" i="3" s="1"/>
  <c r="EY152" i="3"/>
  <c r="EY194" i="3" s="1"/>
  <c r="EZ152" i="3"/>
  <c r="EZ194" i="3" s="1"/>
  <c r="FA152" i="3"/>
  <c r="FA194" i="3" s="1"/>
  <c r="FB152" i="3"/>
  <c r="FB194" i="3" s="1"/>
  <c r="FC152" i="3"/>
  <c r="FC194" i="3" s="1"/>
  <c r="FD152" i="3"/>
  <c r="FD194" i="3" s="1"/>
  <c r="FE152" i="3"/>
  <c r="FE194" i="3" s="1"/>
  <c r="FF152" i="3"/>
  <c r="FG152" i="3"/>
  <c r="FG194" i="3" s="1"/>
  <c r="FH152" i="3"/>
  <c r="FH194" i="3" s="1"/>
  <c r="FI152" i="3"/>
  <c r="FI194" i="3" s="1"/>
  <c r="FJ152" i="3"/>
  <c r="FJ194" i="3" s="1"/>
  <c r="FK152" i="3"/>
  <c r="FK194" i="3" s="1"/>
  <c r="FL152" i="3"/>
  <c r="FL194" i="3" s="1"/>
  <c r="FM152" i="3"/>
  <c r="FM194" i="3" s="1"/>
  <c r="FN152" i="3"/>
  <c r="FN194" i="3" s="1"/>
  <c r="FO152" i="3"/>
  <c r="FP152" i="3"/>
  <c r="FP194" i="3" s="1"/>
  <c r="FQ152" i="3"/>
  <c r="FQ194" i="3" s="1"/>
  <c r="FR152" i="3"/>
  <c r="FR194" i="3" s="1"/>
  <c r="FS152" i="3"/>
  <c r="FS194" i="3" s="1"/>
  <c r="FT152" i="3"/>
  <c r="FT194" i="3" s="1"/>
  <c r="FU152" i="3"/>
  <c r="FU194" i="3" s="1"/>
  <c r="FV152" i="3"/>
  <c r="FV194" i="3" s="1"/>
  <c r="FW152" i="3"/>
  <c r="FW194" i="3" s="1"/>
  <c r="FX152" i="3"/>
  <c r="FY152" i="3"/>
  <c r="FY194" i="3" s="1"/>
  <c r="FZ152" i="3"/>
  <c r="FZ194" i="3" s="1"/>
  <c r="GA152" i="3"/>
  <c r="GA194" i="3" s="1"/>
  <c r="GB152" i="3"/>
  <c r="GB194" i="3" s="1"/>
  <c r="GC152" i="3"/>
  <c r="GC194" i="3" s="1"/>
  <c r="GD152" i="3"/>
  <c r="GD194" i="3" s="1"/>
  <c r="GE152" i="3"/>
  <c r="GE194" i="3" s="1"/>
  <c r="GF152" i="3"/>
  <c r="GF194" i="3" s="1"/>
  <c r="GG152" i="3"/>
  <c r="GH152" i="3"/>
  <c r="GH194" i="3" s="1"/>
  <c r="GI152" i="3"/>
  <c r="GI194" i="3" s="1"/>
  <c r="GJ152" i="3"/>
  <c r="GJ194" i="3" s="1"/>
  <c r="GK152" i="3"/>
  <c r="GK194" i="3" s="1"/>
  <c r="GL152" i="3"/>
  <c r="GL194" i="3" s="1"/>
  <c r="GM152" i="3"/>
  <c r="GM194" i="3" s="1"/>
  <c r="GN152" i="3"/>
  <c r="GN194" i="3" s="1"/>
  <c r="GO152" i="3"/>
  <c r="GO194" i="3" s="1"/>
  <c r="GP152" i="3"/>
  <c r="GQ152" i="3"/>
  <c r="GQ194" i="3" s="1"/>
  <c r="GR152" i="3"/>
  <c r="GR194" i="3" s="1"/>
  <c r="GS152" i="3"/>
  <c r="GS194" i="3" s="1"/>
  <c r="GT152" i="3"/>
  <c r="GT194" i="3" s="1"/>
  <c r="GU152" i="3"/>
  <c r="GU194" i="3" s="1"/>
  <c r="GV152" i="3"/>
  <c r="GV194" i="3" s="1"/>
  <c r="GW152" i="3"/>
  <c r="GW194" i="3" s="1"/>
  <c r="GX152" i="3"/>
  <c r="GX194" i="3" s="1"/>
  <c r="GY152" i="3"/>
  <c r="GZ152" i="3"/>
  <c r="GZ194" i="3" s="1"/>
  <c r="HA152" i="3"/>
  <c r="HA194" i="3" s="1"/>
  <c r="HB152" i="3"/>
  <c r="HB194" i="3" s="1"/>
  <c r="HC152" i="3"/>
  <c r="HC194" i="3" s="1"/>
  <c r="HD152" i="3"/>
  <c r="HD194" i="3" s="1"/>
  <c r="HE152" i="3"/>
  <c r="HE194" i="3" s="1"/>
  <c r="HF152" i="3"/>
  <c r="HF194" i="3" s="1"/>
  <c r="HG152" i="3"/>
  <c r="HG194" i="3" s="1"/>
  <c r="HH152" i="3"/>
  <c r="HH194" i="3" s="1"/>
  <c r="DE153" i="3"/>
  <c r="DE195" i="3" s="1"/>
  <c r="DF153" i="3"/>
  <c r="DF195" i="3" s="1"/>
  <c r="DG153" i="3"/>
  <c r="DG195" i="3" s="1"/>
  <c r="DH153" i="3"/>
  <c r="DH195" i="3" s="1"/>
  <c r="DH215" i="3" s="1"/>
  <c r="DI153" i="3"/>
  <c r="DI195" i="3" s="1"/>
  <c r="DI215" i="3" s="1"/>
  <c r="DJ153" i="3"/>
  <c r="DJ195" i="3" s="1"/>
  <c r="DJ215" i="3" s="1"/>
  <c r="DK153" i="3"/>
  <c r="DL153" i="3"/>
  <c r="D48" i="12" s="1"/>
  <c r="DM153" i="3"/>
  <c r="DN153" i="3"/>
  <c r="DN195" i="3" s="1"/>
  <c r="DO153" i="3"/>
  <c r="DO195" i="3" s="1"/>
  <c r="DO215" i="3" s="1"/>
  <c r="DP153" i="3"/>
  <c r="DP195" i="3" s="1"/>
  <c r="DP215" i="3" s="1"/>
  <c r="DQ153" i="3"/>
  <c r="DQ195" i="3" s="1"/>
  <c r="DQ215" i="3" s="1"/>
  <c r="DR153" i="3"/>
  <c r="DR195" i="3" s="1"/>
  <c r="DR215" i="3" s="1"/>
  <c r="DS153" i="3"/>
  <c r="DS195" i="3" s="1"/>
  <c r="DS215" i="3" s="1"/>
  <c r="DT153" i="3"/>
  <c r="DT195" i="3" s="1"/>
  <c r="DT215" i="3" s="1"/>
  <c r="DU153" i="3"/>
  <c r="DU195" i="3" s="1"/>
  <c r="DV153" i="3"/>
  <c r="DW153" i="3"/>
  <c r="DW195" i="3" s="1"/>
  <c r="DW215" i="3" s="1"/>
  <c r="DX153" i="3"/>
  <c r="DX195" i="3" s="1"/>
  <c r="DX215" i="3" s="1"/>
  <c r="DY153" i="3"/>
  <c r="DY195" i="3" s="1"/>
  <c r="DY215" i="3" s="1"/>
  <c r="DZ153" i="3"/>
  <c r="DZ195" i="3" s="1"/>
  <c r="DZ215" i="3" s="1"/>
  <c r="EA153" i="3"/>
  <c r="EA195" i="3" s="1"/>
  <c r="EA215" i="3" s="1"/>
  <c r="EB153" i="3"/>
  <c r="EB195" i="3" s="1"/>
  <c r="EB215" i="3" s="1"/>
  <c r="EC153" i="3"/>
  <c r="EC195" i="3" s="1"/>
  <c r="ED153" i="3"/>
  <c r="ED195" i="3" s="1"/>
  <c r="EE153" i="3"/>
  <c r="G48" i="12" s="1"/>
  <c r="EF153" i="3"/>
  <c r="EF195" i="3" s="1"/>
  <c r="EF215" i="3" s="1"/>
  <c r="EG153" i="3"/>
  <c r="EG195" i="3" s="1"/>
  <c r="EG215" i="3" s="1"/>
  <c r="EH153" i="3"/>
  <c r="EH195" i="3" s="1"/>
  <c r="EH215" i="3" s="1"/>
  <c r="EI153" i="3"/>
  <c r="EI195" i="3" s="1"/>
  <c r="EI215" i="3" s="1"/>
  <c r="EJ153" i="3"/>
  <c r="EJ195" i="3" s="1"/>
  <c r="EJ215" i="3" s="1"/>
  <c r="EK153" i="3"/>
  <c r="EK195" i="3" s="1"/>
  <c r="EL153" i="3"/>
  <c r="EL195" i="3" s="1"/>
  <c r="EM153" i="3"/>
  <c r="EM195" i="3" s="1"/>
  <c r="EM215" i="3" s="1"/>
  <c r="EN153" i="3"/>
  <c r="H48" i="12" s="1"/>
  <c r="EO153" i="3"/>
  <c r="EO195" i="3" s="1"/>
  <c r="EO215" i="3" s="1"/>
  <c r="EP153" i="3"/>
  <c r="EP195" i="3" s="1"/>
  <c r="EP215" i="3" s="1"/>
  <c r="EQ153" i="3"/>
  <c r="EQ195" i="3" s="1"/>
  <c r="EQ215" i="3" s="1"/>
  <c r="ER153" i="3"/>
  <c r="ER195" i="3" s="1"/>
  <c r="ER215" i="3" s="1"/>
  <c r="ES153" i="3"/>
  <c r="ES195" i="3" s="1"/>
  <c r="ET153" i="3"/>
  <c r="ET195" i="3" s="1"/>
  <c r="EU153" i="3"/>
  <c r="EU195" i="3" s="1"/>
  <c r="EU215" i="3" s="1"/>
  <c r="EV153" i="3"/>
  <c r="EV195" i="3" s="1"/>
  <c r="EV215" i="3" s="1"/>
  <c r="EW153" i="3"/>
  <c r="I48" i="12" s="1"/>
  <c r="EX153" i="3"/>
  <c r="EX195" i="3" s="1"/>
  <c r="EX215" i="3" s="1"/>
  <c r="EY153" i="3"/>
  <c r="EY195" i="3" s="1"/>
  <c r="EY215" i="3" s="1"/>
  <c r="EZ153" i="3"/>
  <c r="EZ195" i="3" s="1"/>
  <c r="EZ215" i="3" s="1"/>
  <c r="FA153" i="3"/>
  <c r="FA195" i="3" s="1"/>
  <c r="FB153" i="3"/>
  <c r="FB195" i="3" s="1"/>
  <c r="FC153" i="3"/>
  <c r="FC195" i="3" s="1"/>
  <c r="FC215" i="3" s="1"/>
  <c r="FD153" i="3"/>
  <c r="FD195" i="3" s="1"/>
  <c r="FD215" i="3" s="1"/>
  <c r="FE153" i="3"/>
  <c r="FE195" i="3" s="1"/>
  <c r="FE215" i="3" s="1"/>
  <c r="FF153" i="3"/>
  <c r="J48" i="12" s="1"/>
  <c r="FG153" i="3"/>
  <c r="FG195" i="3" s="1"/>
  <c r="FG215" i="3" s="1"/>
  <c r="FH153" i="3"/>
  <c r="FH195" i="3" s="1"/>
  <c r="FH215" i="3" s="1"/>
  <c r="FI153" i="3"/>
  <c r="FI195" i="3" s="1"/>
  <c r="FJ153" i="3"/>
  <c r="FJ195" i="3" s="1"/>
  <c r="FK153" i="3"/>
  <c r="FK195" i="3" s="1"/>
  <c r="FK215" i="3" s="1"/>
  <c r="FL153" i="3"/>
  <c r="FL195" i="3" s="1"/>
  <c r="FL215" i="3" s="1"/>
  <c r="FM153" i="3"/>
  <c r="FM195" i="3" s="1"/>
  <c r="FM215" i="3" s="1"/>
  <c r="FN153" i="3"/>
  <c r="FN195" i="3" s="1"/>
  <c r="FN215" i="3" s="1"/>
  <c r="FO153" i="3"/>
  <c r="FP153" i="3"/>
  <c r="FP195" i="3" s="1"/>
  <c r="FP215" i="3" s="1"/>
  <c r="FQ153" i="3"/>
  <c r="FQ195" i="3" s="1"/>
  <c r="FR153" i="3"/>
  <c r="FR195" i="3" s="1"/>
  <c r="FS153" i="3"/>
  <c r="FS195" i="3" s="1"/>
  <c r="FS215" i="3" s="1"/>
  <c r="FT153" i="3"/>
  <c r="FT195" i="3" s="1"/>
  <c r="FT215" i="3" s="1"/>
  <c r="FU153" i="3"/>
  <c r="FU195" i="3" s="1"/>
  <c r="FU215" i="3" s="1"/>
  <c r="FV153" i="3"/>
  <c r="FV195" i="3" s="1"/>
  <c r="FV215" i="3" s="1"/>
  <c r="FW153" i="3"/>
  <c r="FW195" i="3" s="1"/>
  <c r="FW215" i="3" s="1"/>
  <c r="FX153" i="3"/>
  <c r="L48" i="12" s="1"/>
  <c r="FY153" i="3"/>
  <c r="FY195" i="3" s="1"/>
  <c r="FZ153" i="3"/>
  <c r="FZ195" i="3" s="1"/>
  <c r="GA153" i="3"/>
  <c r="GA195" i="3" s="1"/>
  <c r="GA215" i="3" s="1"/>
  <c r="GB153" i="3"/>
  <c r="GB195" i="3" s="1"/>
  <c r="GB215" i="3" s="1"/>
  <c r="GC153" i="3"/>
  <c r="GC195" i="3" s="1"/>
  <c r="GC215" i="3" s="1"/>
  <c r="GD153" i="3"/>
  <c r="GD195" i="3" s="1"/>
  <c r="GD215" i="3" s="1"/>
  <c r="GE153" i="3"/>
  <c r="GE195" i="3" s="1"/>
  <c r="GE215" i="3" s="1"/>
  <c r="GF153" i="3"/>
  <c r="GF195" i="3" s="1"/>
  <c r="GF215" i="3" s="1"/>
  <c r="GG153" i="3"/>
  <c r="GH153" i="3"/>
  <c r="GH195" i="3" s="1"/>
  <c r="GI153" i="3"/>
  <c r="GI195" i="3" s="1"/>
  <c r="GI215" i="3" s="1"/>
  <c r="GJ153" i="3"/>
  <c r="GJ195" i="3" s="1"/>
  <c r="GJ215" i="3" s="1"/>
  <c r="GK153" i="3"/>
  <c r="GK195" i="3" s="1"/>
  <c r="GK215" i="3" s="1"/>
  <c r="GL153" i="3"/>
  <c r="GL195" i="3" s="1"/>
  <c r="GL215" i="3" s="1"/>
  <c r="GM153" i="3"/>
  <c r="GM195" i="3" s="1"/>
  <c r="GM215" i="3" s="1"/>
  <c r="GN153" i="3"/>
  <c r="GN195" i="3" s="1"/>
  <c r="GN215" i="3" s="1"/>
  <c r="GO153" i="3"/>
  <c r="GO195" i="3" s="1"/>
  <c r="GP153" i="3"/>
  <c r="GQ153" i="3"/>
  <c r="GQ195" i="3" s="1"/>
  <c r="GQ215" i="3" s="1"/>
  <c r="GR153" i="3"/>
  <c r="GR195" i="3" s="1"/>
  <c r="GR215" i="3" s="1"/>
  <c r="GS153" i="3"/>
  <c r="GS195" i="3" s="1"/>
  <c r="GS215" i="3" s="1"/>
  <c r="GT153" i="3"/>
  <c r="GT195" i="3" s="1"/>
  <c r="GT215" i="3" s="1"/>
  <c r="GU153" i="3"/>
  <c r="GU195" i="3" s="1"/>
  <c r="GU215" i="3" s="1"/>
  <c r="GV153" i="3"/>
  <c r="GV195" i="3" s="1"/>
  <c r="GV215" i="3" s="1"/>
  <c r="GW153" i="3"/>
  <c r="GW195" i="3" s="1"/>
  <c r="GX153" i="3"/>
  <c r="GX195" i="3" s="1"/>
  <c r="GY153" i="3"/>
  <c r="O48" i="12" s="1"/>
  <c r="GZ153" i="3"/>
  <c r="GZ195" i="3" s="1"/>
  <c r="GZ215" i="3" s="1"/>
  <c r="HA153" i="3"/>
  <c r="HA195" i="3" s="1"/>
  <c r="HA215" i="3" s="1"/>
  <c r="HB153" i="3"/>
  <c r="HB195" i="3" s="1"/>
  <c r="HB215" i="3" s="1"/>
  <c r="HC153" i="3"/>
  <c r="HC195" i="3" s="1"/>
  <c r="HC215" i="3" s="1"/>
  <c r="HD153" i="3"/>
  <c r="HD195" i="3" s="1"/>
  <c r="HD215" i="3" s="1"/>
  <c r="HE153" i="3"/>
  <c r="HE195" i="3" s="1"/>
  <c r="HF153" i="3"/>
  <c r="HF195" i="3" s="1"/>
  <c r="HG153" i="3"/>
  <c r="HG195" i="3" s="1"/>
  <c r="HG215" i="3" s="1"/>
  <c r="HH153" i="3"/>
  <c r="HH195" i="3" s="1"/>
  <c r="HH215" i="3" s="1"/>
  <c r="DE154" i="3"/>
  <c r="DE196" i="3" s="1"/>
  <c r="DF154" i="3"/>
  <c r="DF196" i="3" s="1"/>
  <c r="DG154" i="3"/>
  <c r="DG196" i="3" s="1"/>
  <c r="DH154" i="3"/>
  <c r="DH196" i="3" s="1"/>
  <c r="DI154" i="3"/>
  <c r="DI196" i="3" s="1"/>
  <c r="DJ154" i="3"/>
  <c r="DJ196" i="3" s="1"/>
  <c r="DK154" i="3"/>
  <c r="DL154" i="3"/>
  <c r="D49" i="12" s="1"/>
  <c r="DM154" i="3"/>
  <c r="E49" i="12" s="1"/>
  <c r="DN154" i="3"/>
  <c r="DN196" i="3" s="1"/>
  <c r="DO154" i="3"/>
  <c r="DO196" i="3" s="1"/>
  <c r="DP154" i="3"/>
  <c r="DP196" i="3" s="1"/>
  <c r="DQ154" i="3"/>
  <c r="DQ196" i="3" s="1"/>
  <c r="DR154" i="3"/>
  <c r="DR196" i="3" s="1"/>
  <c r="DS154" i="3"/>
  <c r="DS196" i="3" s="1"/>
  <c r="DT154" i="3"/>
  <c r="DT196" i="3" s="1"/>
  <c r="DU154" i="3"/>
  <c r="DU196" i="3" s="1"/>
  <c r="DV154" i="3"/>
  <c r="F49" i="12" s="1"/>
  <c r="DW154" i="3"/>
  <c r="DW196" i="3" s="1"/>
  <c r="DX154" i="3"/>
  <c r="DX196" i="3" s="1"/>
  <c r="DY154" i="3"/>
  <c r="DY196" i="3" s="1"/>
  <c r="DZ154" i="3"/>
  <c r="DZ196" i="3" s="1"/>
  <c r="EA154" i="3"/>
  <c r="EA196" i="3" s="1"/>
  <c r="EB154" i="3"/>
  <c r="EB196" i="3" s="1"/>
  <c r="EC154" i="3"/>
  <c r="EC196" i="3" s="1"/>
  <c r="ED154" i="3"/>
  <c r="ED196" i="3" s="1"/>
  <c r="EE154" i="3"/>
  <c r="G49" i="12" s="1"/>
  <c r="EF154" i="3"/>
  <c r="EF196" i="3" s="1"/>
  <c r="EG154" i="3"/>
  <c r="EG196" i="3" s="1"/>
  <c r="EH154" i="3"/>
  <c r="EH196" i="3" s="1"/>
  <c r="EI154" i="3"/>
  <c r="EI196" i="3" s="1"/>
  <c r="EJ154" i="3"/>
  <c r="EJ196" i="3" s="1"/>
  <c r="EK154" i="3"/>
  <c r="EK196" i="3" s="1"/>
  <c r="EL154" i="3"/>
  <c r="EL196" i="3" s="1"/>
  <c r="EM154" i="3"/>
  <c r="EM196" i="3" s="1"/>
  <c r="EN154" i="3"/>
  <c r="H49" i="12" s="1"/>
  <c r="EO154" i="3"/>
  <c r="EO196" i="3" s="1"/>
  <c r="EP154" i="3"/>
  <c r="EP196" i="3" s="1"/>
  <c r="EQ154" i="3"/>
  <c r="EQ196" i="3" s="1"/>
  <c r="ER154" i="3"/>
  <c r="ER196" i="3" s="1"/>
  <c r="ES154" i="3"/>
  <c r="ES196" i="3" s="1"/>
  <c r="ET154" i="3"/>
  <c r="ET196" i="3" s="1"/>
  <c r="EU154" i="3"/>
  <c r="EU196" i="3" s="1"/>
  <c r="EV154" i="3"/>
  <c r="EV196" i="3" s="1"/>
  <c r="EW154" i="3"/>
  <c r="I49" i="12" s="1"/>
  <c r="EX154" i="3"/>
  <c r="EX196" i="3" s="1"/>
  <c r="EY154" i="3"/>
  <c r="EY196" i="3" s="1"/>
  <c r="EZ154" i="3"/>
  <c r="EZ196" i="3" s="1"/>
  <c r="FA154" i="3"/>
  <c r="FA196" i="3" s="1"/>
  <c r="FB154" i="3"/>
  <c r="FB196" i="3" s="1"/>
  <c r="FC154" i="3"/>
  <c r="FC196" i="3" s="1"/>
  <c r="FD154" i="3"/>
  <c r="FD196" i="3" s="1"/>
  <c r="FE154" i="3"/>
  <c r="FE196" i="3" s="1"/>
  <c r="FF154" i="3"/>
  <c r="J49" i="12" s="1"/>
  <c r="FG154" i="3"/>
  <c r="FG196" i="3" s="1"/>
  <c r="FH154" i="3"/>
  <c r="FH196" i="3" s="1"/>
  <c r="FI154" i="3"/>
  <c r="FI196" i="3" s="1"/>
  <c r="FJ154" i="3"/>
  <c r="FJ196" i="3" s="1"/>
  <c r="FK154" i="3"/>
  <c r="FK196" i="3" s="1"/>
  <c r="FL154" i="3"/>
  <c r="FL196" i="3" s="1"/>
  <c r="FM154" i="3"/>
  <c r="FM196" i="3" s="1"/>
  <c r="FN154" i="3"/>
  <c r="FN196" i="3" s="1"/>
  <c r="FO154" i="3"/>
  <c r="K49" i="12" s="1"/>
  <c r="FP154" i="3"/>
  <c r="FP196" i="3" s="1"/>
  <c r="FQ154" i="3"/>
  <c r="FQ196" i="3" s="1"/>
  <c r="FR154" i="3"/>
  <c r="FR196" i="3" s="1"/>
  <c r="FS154" i="3"/>
  <c r="FS196" i="3" s="1"/>
  <c r="FT154" i="3"/>
  <c r="FT196" i="3" s="1"/>
  <c r="FU154" i="3"/>
  <c r="FU196" i="3" s="1"/>
  <c r="FV154" i="3"/>
  <c r="FV196" i="3" s="1"/>
  <c r="FW154" i="3"/>
  <c r="FW196" i="3" s="1"/>
  <c r="FX154" i="3"/>
  <c r="L49" i="12" s="1"/>
  <c r="FY154" i="3"/>
  <c r="FY196" i="3" s="1"/>
  <c r="FZ154" i="3"/>
  <c r="FZ196" i="3" s="1"/>
  <c r="GA154" i="3"/>
  <c r="GA196" i="3" s="1"/>
  <c r="GB154" i="3"/>
  <c r="GB196" i="3" s="1"/>
  <c r="GC154" i="3"/>
  <c r="GC196" i="3" s="1"/>
  <c r="GD154" i="3"/>
  <c r="GD196" i="3" s="1"/>
  <c r="GE154" i="3"/>
  <c r="GE196" i="3" s="1"/>
  <c r="GF154" i="3"/>
  <c r="GF196" i="3" s="1"/>
  <c r="GG154" i="3"/>
  <c r="M49" i="12" s="1"/>
  <c r="GH154" i="3"/>
  <c r="GH196" i="3" s="1"/>
  <c r="GI154" i="3"/>
  <c r="GI196" i="3" s="1"/>
  <c r="GJ154" i="3"/>
  <c r="GJ196" i="3" s="1"/>
  <c r="GK154" i="3"/>
  <c r="GK196" i="3" s="1"/>
  <c r="GL154" i="3"/>
  <c r="GL196" i="3" s="1"/>
  <c r="GM154" i="3"/>
  <c r="GM196" i="3" s="1"/>
  <c r="GN154" i="3"/>
  <c r="GN196" i="3" s="1"/>
  <c r="GO154" i="3"/>
  <c r="GO196" i="3" s="1"/>
  <c r="GP154" i="3"/>
  <c r="N49" i="12" s="1"/>
  <c r="GQ154" i="3"/>
  <c r="GQ196" i="3" s="1"/>
  <c r="GR154" i="3"/>
  <c r="GR196" i="3" s="1"/>
  <c r="GS154" i="3"/>
  <c r="GS196" i="3" s="1"/>
  <c r="GT154" i="3"/>
  <c r="GT196" i="3" s="1"/>
  <c r="GU154" i="3"/>
  <c r="GU196" i="3" s="1"/>
  <c r="GV154" i="3"/>
  <c r="GV196" i="3" s="1"/>
  <c r="GW154" i="3"/>
  <c r="GW196" i="3" s="1"/>
  <c r="GX154" i="3"/>
  <c r="GX196" i="3" s="1"/>
  <c r="GY154" i="3"/>
  <c r="O49" i="12" s="1"/>
  <c r="GZ154" i="3"/>
  <c r="GZ196" i="3" s="1"/>
  <c r="HA154" i="3"/>
  <c r="HA196" i="3" s="1"/>
  <c r="HB154" i="3"/>
  <c r="HB196" i="3" s="1"/>
  <c r="HC154" i="3"/>
  <c r="HC196" i="3" s="1"/>
  <c r="HD154" i="3"/>
  <c r="HD196" i="3" s="1"/>
  <c r="HE154" i="3"/>
  <c r="HE196" i="3" s="1"/>
  <c r="HF154" i="3"/>
  <c r="HF196" i="3" s="1"/>
  <c r="HG154" i="3"/>
  <c r="HG196" i="3" s="1"/>
  <c r="HH154" i="3"/>
  <c r="HH196" i="3" s="1"/>
  <c r="DE155" i="3"/>
  <c r="DE197" i="3" s="1"/>
  <c r="DF155" i="3"/>
  <c r="DF197" i="3" s="1"/>
  <c r="DG155" i="3"/>
  <c r="DG197" i="3" s="1"/>
  <c r="DH155" i="3"/>
  <c r="DH197" i="3" s="1"/>
  <c r="DI155" i="3"/>
  <c r="DI197" i="3" s="1"/>
  <c r="DJ155" i="3"/>
  <c r="DJ197" i="3" s="1"/>
  <c r="DK155" i="3"/>
  <c r="DL155" i="3"/>
  <c r="D50" i="12" s="1"/>
  <c r="DM155" i="3"/>
  <c r="DN155" i="3"/>
  <c r="DN197" i="3" s="1"/>
  <c r="DO155" i="3"/>
  <c r="DO197" i="3" s="1"/>
  <c r="DP155" i="3"/>
  <c r="DP197" i="3" s="1"/>
  <c r="DQ155" i="3"/>
  <c r="DQ197" i="3" s="1"/>
  <c r="DR155" i="3"/>
  <c r="DR197" i="3" s="1"/>
  <c r="DS155" i="3"/>
  <c r="DS197" i="3" s="1"/>
  <c r="DT155" i="3"/>
  <c r="DT197" i="3" s="1"/>
  <c r="DU155" i="3"/>
  <c r="DU197" i="3" s="1"/>
  <c r="DV155" i="3"/>
  <c r="DW155" i="3"/>
  <c r="DW197" i="3" s="1"/>
  <c r="DX155" i="3"/>
  <c r="DX197" i="3" s="1"/>
  <c r="DY155" i="3"/>
  <c r="DY197" i="3" s="1"/>
  <c r="DZ155" i="3"/>
  <c r="DZ197" i="3" s="1"/>
  <c r="EA155" i="3"/>
  <c r="EA197" i="3" s="1"/>
  <c r="EB155" i="3"/>
  <c r="EB197" i="3" s="1"/>
  <c r="EC155" i="3"/>
  <c r="EC197" i="3" s="1"/>
  <c r="ED155" i="3"/>
  <c r="ED197" i="3" s="1"/>
  <c r="EE155" i="3"/>
  <c r="G50" i="12" s="1"/>
  <c r="EF155" i="3"/>
  <c r="EF197" i="3" s="1"/>
  <c r="EG155" i="3"/>
  <c r="EG197" i="3" s="1"/>
  <c r="EH155" i="3"/>
  <c r="EH197" i="3" s="1"/>
  <c r="EI155" i="3"/>
  <c r="EI197" i="3" s="1"/>
  <c r="EJ155" i="3"/>
  <c r="EJ197" i="3" s="1"/>
  <c r="EK155" i="3"/>
  <c r="EK197" i="3" s="1"/>
  <c r="EL155" i="3"/>
  <c r="EL197" i="3" s="1"/>
  <c r="EM155" i="3"/>
  <c r="EM197" i="3" s="1"/>
  <c r="EN155" i="3"/>
  <c r="H50" i="12" s="1"/>
  <c r="EO155" i="3"/>
  <c r="EO197" i="3" s="1"/>
  <c r="EP155" i="3"/>
  <c r="EP197" i="3" s="1"/>
  <c r="EQ155" i="3"/>
  <c r="EQ197" i="3" s="1"/>
  <c r="ER155" i="3"/>
  <c r="ER197" i="3" s="1"/>
  <c r="ES155" i="3"/>
  <c r="ES197" i="3" s="1"/>
  <c r="ET155" i="3"/>
  <c r="ET197" i="3" s="1"/>
  <c r="EU155" i="3"/>
  <c r="EU197" i="3" s="1"/>
  <c r="EV155" i="3"/>
  <c r="EV197" i="3" s="1"/>
  <c r="EW155" i="3"/>
  <c r="I50" i="12" s="1"/>
  <c r="EX155" i="3"/>
  <c r="EX197" i="3" s="1"/>
  <c r="EY155" i="3"/>
  <c r="EY197" i="3" s="1"/>
  <c r="EZ155" i="3"/>
  <c r="EZ197" i="3" s="1"/>
  <c r="FA155" i="3"/>
  <c r="FA197" i="3" s="1"/>
  <c r="FB155" i="3"/>
  <c r="FB197" i="3" s="1"/>
  <c r="FC155" i="3"/>
  <c r="FC197" i="3" s="1"/>
  <c r="FD155" i="3"/>
  <c r="FD197" i="3" s="1"/>
  <c r="FE155" i="3"/>
  <c r="FE197" i="3" s="1"/>
  <c r="FF155" i="3"/>
  <c r="J50" i="12" s="1"/>
  <c r="FG155" i="3"/>
  <c r="FG197" i="3" s="1"/>
  <c r="FH155" i="3"/>
  <c r="FH197" i="3" s="1"/>
  <c r="FI155" i="3"/>
  <c r="FI197" i="3" s="1"/>
  <c r="FJ155" i="3"/>
  <c r="FJ197" i="3" s="1"/>
  <c r="FK155" i="3"/>
  <c r="FK197" i="3" s="1"/>
  <c r="FL155" i="3"/>
  <c r="FL197" i="3" s="1"/>
  <c r="FM155" i="3"/>
  <c r="FM197" i="3" s="1"/>
  <c r="FN155" i="3"/>
  <c r="FN197" i="3" s="1"/>
  <c r="FO155" i="3"/>
  <c r="K50" i="12" s="1"/>
  <c r="FP155" i="3"/>
  <c r="FP197" i="3" s="1"/>
  <c r="FQ155" i="3"/>
  <c r="FQ197" i="3" s="1"/>
  <c r="FR155" i="3"/>
  <c r="FR197" i="3" s="1"/>
  <c r="FS155" i="3"/>
  <c r="FS197" i="3" s="1"/>
  <c r="FT155" i="3"/>
  <c r="FT197" i="3" s="1"/>
  <c r="FU155" i="3"/>
  <c r="FU197" i="3" s="1"/>
  <c r="FV155" i="3"/>
  <c r="FV197" i="3" s="1"/>
  <c r="FW155" i="3"/>
  <c r="FW197" i="3" s="1"/>
  <c r="FX155" i="3"/>
  <c r="L50" i="12" s="1"/>
  <c r="FY155" i="3"/>
  <c r="FY197" i="3" s="1"/>
  <c r="FZ155" i="3"/>
  <c r="FZ197" i="3" s="1"/>
  <c r="GA155" i="3"/>
  <c r="GA197" i="3" s="1"/>
  <c r="GB155" i="3"/>
  <c r="GB197" i="3" s="1"/>
  <c r="GC155" i="3"/>
  <c r="GC197" i="3" s="1"/>
  <c r="GD155" i="3"/>
  <c r="GD197" i="3" s="1"/>
  <c r="GE155" i="3"/>
  <c r="GE197" i="3" s="1"/>
  <c r="GF155" i="3"/>
  <c r="GF197" i="3" s="1"/>
  <c r="GG155" i="3"/>
  <c r="GH155" i="3"/>
  <c r="GH197" i="3" s="1"/>
  <c r="GI155" i="3"/>
  <c r="GI197" i="3" s="1"/>
  <c r="GJ155" i="3"/>
  <c r="GJ197" i="3" s="1"/>
  <c r="GK155" i="3"/>
  <c r="GK197" i="3" s="1"/>
  <c r="GL155" i="3"/>
  <c r="GL197" i="3" s="1"/>
  <c r="GM155" i="3"/>
  <c r="GM197" i="3" s="1"/>
  <c r="GN155" i="3"/>
  <c r="GN197" i="3" s="1"/>
  <c r="GO155" i="3"/>
  <c r="GO197" i="3" s="1"/>
  <c r="GP155" i="3"/>
  <c r="GQ155" i="3"/>
  <c r="GQ197" i="3" s="1"/>
  <c r="GR155" i="3"/>
  <c r="GR197" i="3" s="1"/>
  <c r="GS155" i="3"/>
  <c r="GS197" i="3" s="1"/>
  <c r="GT155" i="3"/>
  <c r="GT197" i="3" s="1"/>
  <c r="GU155" i="3"/>
  <c r="GU197" i="3" s="1"/>
  <c r="GV155" i="3"/>
  <c r="GV197" i="3" s="1"/>
  <c r="GW155" i="3"/>
  <c r="GW197" i="3" s="1"/>
  <c r="GX155" i="3"/>
  <c r="GX197" i="3" s="1"/>
  <c r="GY155" i="3"/>
  <c r="O50" i="12" s="1"/>
  <c r="GZ155" i="3"/>
  <c r="GZ197" i="3" s="1"/>
  <c r="HA155" i="3"/>
  <c r="HA197" i="3" s="1"/>
  <c r="HB155" i="3"/>
  <c r="HB197" i="3" s="1"/>
  <c r="HC155" i="3"/>
  <c r="HC197" i="3" s="1"/>
  <c r="HD155" i="3"/>
  <c r="HD197" i="3" s="1"/>
  <c r="HE155" i="3"/>
  <c r="HE197" i="3" s="1"/>
  <c r="HF155" i="3"/>
  <c r="HF197" i="3" s="1"/>
  <c r="HG155" i="3"/>
  <c r="HG197" i="3" s="1"/>
  <c r="HH155" i="3"/>
  <c r="HH197" i="3" s="1"/>
  <c r="DE156" i="3"/>
  <c r="DE198" i="3" s="1"/>
  <c r="DF156" i="3"/>
  <c r="DF198" i="3" s="1"/>
  <c r="DG156" i="3"/>
  <c r="DG198" i="3" s="1"/>
  <c r="DH156" i="3"/>
  <c r="DH198" i="3" s="1"/>
  <c r="DI156" i="3"/>
  <c r="DI198" i="3" s="1"/>
  <c r="DJ156" i="3"/>
  <c r="DJ198" i="3" s="1"/>
  <c r="DK156" i="3"/>
  <c r="DL156" i="3"/>
  <c r="D51" i="12" s="1"/>
  <c r="DM156" i="3"/>
  <c r="E51" i="12" s="1"/>
  <c r="DN156" i="3"/>
  <c r="DN198" i="3" s="1"/>
  <c r="DO156" i="3"/>
  <c r="DO198" i="3" s="1"/>
  <c r="DP156" i="3"/>
  <c r="DP198" i="3" s="1"/>
  <c r="DQ156" i="3"/>
  <c r="DQ198" i="3" s="1"/>
  <c r="DR156" i="3"/>
  <c r="DR198" i="3" s="1"/>
  <c r="DS156" i="3"/>
  <c r="DS198" i="3" s="1"/>
  <c r="DT156" i="3"/>
  <c r="DT198" i="3" s="1"/>
  <c r="DU156" i="3"/>
  <c r="DU198" i="3" s="1"/>
  <c r="DV156" i="3"/>
  <c r="F51" i="12" s="1"/>
  <c r="DW156" i="3"/>
  <c r="DW198" i="3" s="1"/>
  <c r="DX156" i="3"/>
  <c r="DX198" i="3" s="1"/>
  <c r="DY156" i="3"/>
  <c r="DY198" i="3" s="1"/>
  <c r="DZ156" i="3"/>
  <c r="DZ198" i="3" s="1"/>
  <c r="EA156" i="3"/>
  <c r="EA198" i="3" s="1"/>
  <c r="EB156" i="3"/>
  <c r="EB198" i="3" s="1"/>
  <c r="EC156" i="3"/>
  <c r="EC198" i="3" s="1"/>
  <c r="ED156" i="3"/>
  <c r="ED198" i="3" s="1"/>
  <c r="EE156" i="3"/>
  <c r="G51" i="12" s="1"/>
  <c r="EF156" i="3"/>
  <c r="EF198" i="3" s="1"/>
  <c r="EG156" i="3"/>
  <c r="EG198" i="3" s="1"/>
  <c r="EH156" i="3"/>
  <c r="EH198" i="3" s="1"/>
  <c r="EI156" i="3"/>
  <c r="EI198" i="3" s="1"/>
  <c r="EJ156" i="3"/>
  <c r="EJ198" i="3" s="1"/>
  <c r="EK156" i="3"/>
  <c r="EK198" i="3" s="1"/>
  <c r="EL156" i="3"/>
  <c r="EL198" i="3" s="1"/>
  <c r="EM156" i="3"/>
  <c r="EM198" i="3" s="1"/>
  <c r="EN156" i="3"/>
  <c r="H51" i="12" s="1"/>
  <c r="EO156" i="3"/>
  <c r="EO198" i="3" s="1"/>
  <c r="EP156" i="3"/>
  <c r="EP198" i="3" s="1"/>
  <c r="EQ156" i="3"/>
  <c r="EQ198" i="3" s="1"/>
  <c r="ER156" i="3"/>
  <c r="ER198" i="3" s="1"/>
  <c r="ES156" i="3"/>
  <c r="ES198" i="3" s="1"/>
  <c r="ET156" i="3"/>
  <c r="ET198" i="3" s="1"/>
  <c r="EU156" i="3"/>
  <c r="EU198" i="3" s="1"/>
  <c r="EV156" i="3"/>
  <c r="EV198" i="3" s="1"/>
  <c r="EW156" i="3"/>
  <c r="I51" i="12" s="1"/>
  <c r="EX156" i="3"/>
  <c r="EX198" i="3" s="1"/>
  <c r="EY156" i="3"/>
  <c r="EY198" i="3" s="1"/>
  <c r="EZ156" i="3"/>
  <c r="EZ198" i="3" s="1"/>
  <c r="FA156" i="3"/>
  <c r="FA198" i="3" s="1"/>
  <c r="FB156" i="3"/>
  <c r="FB198" i="3" s="1"/>
  <c r="FC156" i="3"/>
  <c r="FC198" i="3" s="1"/>
  <c r="FD156" i="3"/>
  <c r="FD198" i="3" s="1"/>
  <c r="FE156" i="3"/>
  <c r="FE198" i="3" s="1"/>
  <c r="FF156" i="3"/>
  <c r="J51" i="12" s="1"/>
  <c r="FG156" i="3"/>
  <c r="FG198" i="3" s="1"/>
  <c r="FH156" i="3"/>
  <c r="FH198" i="3" s="1"/>
  <c r="FI156" i="3"/>
  <c r="FI198" i="3" s="1"/>
  <c r="FJ156" i="3"/>
  <c r="FJ198" i="3" s="1"/>
  <c r="FK156" i="3"/>
  <c r="FK198" i="3" s="1"/>
  <c r="FL156" i="3"/>
  <c r="FL198" i="3" s="1"/>
  <c r="FM156" i="3"/>
  <c r="FM198" i="3" s="1"/>
  <c r="FN156" i="3"/>
  <c r="FN198" i="3" s="1"/>
  <c r="FO156" i="3"/>
  <c r="K51" i="12" s="1"/>
  <c r="FP156" i="3"/>
  <c r="FP198" i="3" s="1"/>
  <c r="FQ156" i="3"/>
  <c r="FQ198" i="3" s="1"/>
  <c r="FR156" i="3"/>
  <c r="FR198" i="3" s="1"/>
  <c r="FS156" i="3"/>
  <c r="FS198" i="3" s="1"/>
  <c r="FT156" i="3"/>
  <c r="FT198" i="3" s="1"/>
  <c r="FU156" i="3"/>
  <c r="FU198" i="3" s="1"/>
  <c r="FV156" i="3"/>
  <c r="FV198" i="3" s="1"/>
  <c r="FW156" i="3"/>
  <c r="FW198" i="3" s="1"/>
  <c r="FX156" i="3"/>
  <c r="L51" i="12" s="1"/>
  <c r="FY156" i="3"/>
  <c r="FY198" i="3" s="1"/>
  <c r="FZ156" i="3"/>
  <c r="FZ198" i="3" s="1"/>
  <c r="GA156" i="3"/>
  <c r="GA198" i="3" s="1"/>
  <c r="GB156" i="3"/>
  <c r="GB198" i="3" s="1"/>
  <c r="GC156" i="3"/>
  <c r="GC198" i="3" s="1"/>
  <c r="GD156" i="3"/>
  <c r="GD198" i="3" s="1"/>
  <c r="GE156" i="3"/>
  <c r="GE198" i="3" s="1"/>
  <c r="GF156" i="3"/>
  <c r="GF198" i="3" s="1"/>
  <c r="GG156" i="3"/>
  <c r="M51" i="12" s="1"/>
  <c r="GH156" i="3"/>
  <c r="GH198" i="3" s="1"/>
  <c r="GI156" i="3"/>
  <c r="GI198" i="3" s="1"/>
  <c r="GJ156" i="3"/>
  <c r="GJ198" i="3" s="1"/>
  <c r="GK156" i="3"/>
  <c r="GK198" i="3" s="1"/>
  <c r="GL156" i="3"/>
  <c r="GL198" i="3" s="1"/>
  <c r="GM156" i="3"/>
  <c r="GM198" i="3" s="1"/>
  <c r="GN156" i="3"/>
  <c r="GN198" i="3" s="1"/>
  <c r="GO156" i="3"/>
  <c r="GO198" i="3" s="1"/>
  <c r="GP156" i="3"/>
  <c r="N51" i="12" s="1"/>
  <c r="GQ156" i="3"/>
  <c r="GQ198" i="3" s="1"/>
  <c r="GR156" i="3"/>
  <c r="GR198" i="3" s="1"/>
  <c r="GS156" i="3"/>
  <c r="GS198" i="3" s="1"/>
  <c r="GT156" i="3"/>
  <c r="GT198" i="3" s="1"/>
  <c r="GU156" i="3"/>
  <c r="GU198" i="3" s="1"/>
  <c r="GV156" i="3"/>
  <c r="GV198" i="3" s="1"/>
  <c r="GW156" i="3"/>
  <c r="GW198" i="3" s="1"/>
  <c r="GX156" i="3"/>
  <c r="GX198" i="3" s="1"/>
  <c r="GY156" i="3"/>
  <c r="O51" i="12" s="1"/>
  <c r="GZ156" i="3"/>
  <c r="GZ198" i="3" s="1"/>
  <c r="HA156" i="3"/>
  <c r="HA198" i="3" s="1"/>
  <c r="HB156" i="3"/>
  <c r="HB198" i="3" s="1"/>
  <c r="HC156" i="3"/>
  <c r="HC198" i="3" s="1"/>
  <c r="HD156" i="3"/>
  <c r="HD198" i="3" s="1"/>
  <c r="HE156" i="3"/>
  <c r="HE198" i="3" s="1"/>
  <c r="HF156" i="3"/>
  <c r="HF198" i="3" s="1"/>
  <c r="HG156" i="3"/>
  <c r="HG198" i="3" s="1"/>
  <c r="HH156" i="3"/>
  <c r="HH198" i="3" s="1"/>
  <c r="DE157" i="3"/>
  <c r="DE199" i="3" s="1"/>
  <c r="DE219" i="3" s="1"/>
  <c r="DF157" i="3"/>
  <c r="DF199" i="3" s="1"/>
  <c r="DF219" i="3" s="1"/>
  <c r="DG157" i="3"/>
  <c r="DG199" i="3" s="1"/>
  <c r="DG219" i="3" s="1"/>
  <c r="DH157" i="3"/>
  <c r="DH199" i="3" s="1"/>
  <c r="DH219" i="3" s="1"/>
  <c r="DI157" i="3"/>
  <c r="DI199" i="3" s="1"/>
  <c r="DI219" i="3" s="1"/>
  <c r="DJ157" i="3"/>
  <c r="DJ199" i="3" s="1"/>
  <c r="DJ219" i="3" s="1"/>
  <c r="DK157" i="3"/>
  <c r="DL157" i="3"/>
  <c r="D52" i="12" s="1"/>
  <c r="DM157" i="3"/>
  <c r="DN157" i="3"/>
  <c r="DN199" i="3" s="1"/>
  <c r="DN219" i="3" s="1"/>
  <c r="DO157" i="3"/>
  <c r="DO199" i="3" s="1"/>
  <c r="DO219" i="3" s="1"/>
  <c r="DP157" i="3"/>
  <c r="DP199" i="3" s="1"/>
  <c r="DP219" i="3" s="1"/>
  <c r="DQ157" i="3"/>
  <c r="DQ199" i="3" s="1"/>
  <c r="DQ219" i="3" s="1"/>
  <c r="DR157" i="3"/>
  <c r="DR199" i="3" s="1"/>
  <c r="DR219" i="3" s="1"/>
  <c r="DS157" i="3"/>
  <c r="DS199" i="3" s="1"/>
  <c r="DS219" i="3" s="1"/>
  <c r="DT157" i="3"/>
  <c r="DT199" i="3" s="1"/>
  <c r="DT219" i="3" s="1"/>
  <c r="DU157" i="3"/>
  <c r="DU199" i="3" s="1"/>
  <c r="DU219" i="3" s="1"/>
  <c r="DV157" i="3"/>
  <c r="DW157" i="3"/>
  <c r="DW199" i="3" s="1"/>
  <c r="DW219" i="3" s="1"/>
  <c r="DX157" i="3"/>
  <c r="DX199" i="3" s="1"/>
  <c r="DX219" i="3" s="1"/>
  <c r="DY157" i="3"/>
  <c r="DY199" i="3" s="1"/>
  <c r="DY219" i="3" s="1"/>
  <c r="DZ157" i="3"/>
  <c r="DZ199" i="3" s="1"/>
  <c r="DZ219" i="3" s="1"/>
  <c r="EA157" i="3"/>
  <c r="EA199" i="3" s="1"/>
  <c r="EA219" i="3" s="1"/>
  <c r="EB157" i="3"/>
  <c r="EB199" i="3" s="1"/>
  <c r="EB219" i="3" s="1"/>
  <c r="EC157" i="3"/>
  <c r="EC199" i="3" s="1"/>
  <c r="EC219" i="3" s="1"/>
  <c r="ED157" i="3"/>
  <c r="ED199" i="3" s="1"/>
  <c r="ED219" i="3" s="1"/>
  <c r="EE157" i="3"/>
  <c r="G52" i="12" s="1"/>
  <c r="EF157" i="3"/>
  <c r="EF199" i="3" s="1"/>
  <c r="EF219" i="3" s="1"/>
  <c r="EG157" i="3"/>
  <c r="EG199" i="3" s="1"/>
  <c r="EG219" i="3" s="1"/>
  <c r="EH157" i="3"/>
  <c r="EH199" i="3" s="1"/>
  <c r="EH219" i="3" s="1"/>
  <c r="EI157" i="3"/>
  <c r="EI199" i="3" s="1"/>
  <c r="EI219" i="3" s="1"/>
  <c r="EJ157" i="3"/>
  <c r="EJ199" i="3" s="1"/>
  <c r="EJ219" i="3" s="1"/>
  <c r="EK157" i="3"/>
  <c r="EK199" i="3" s="1"/>
  <c r="EK219" i="3" s="1"/>
  <c r="EL157" i="3"/>
  <c r="EL199" i="3" s="1"/>
  <c r="EL219" i="3" s="1"/>
  <c r="EM157" i="3"/>
  <c r="EM199" i="3" s="1"/>
  <c r="EM219" i="3" s="1"/>
  <c r="EN157" i="3"/>
  <c r="H52" i="12" s="1"/>
  <c r="EO157" i="3"/>
  <c r="EO199" i="3" s="1"/>
  <c r="EO219" i="3" s="1"/>
  <c r="EP157" i="3"/>
  <c r="EP199" i="3" s="1"/>
  <c r="EP219" i="3" s="1"/>
  <c r="EQ157" i="3"/>
  <c r="EQ199" i="3" s="1"/>
  <c r="EQ219" i="3" s="1"/>
  <c r="ER157" i="3"/>
  <c r="ER199" i="3" s="1"/>
  <c r="ER219" i="3" s="1"/>
  <c r="ES157" i="3"/>
  <c r="ES199" i="3" s="1"/>
  <c r="ES219" i="3" s="1"/>
  <c r="ET157" i="3"/>
  <c r="ET199" i="3" s="1"/>
  <c r="ET219" i="3" s="1"/>
  <c r="EU157" i="3"/>
  <c r="EU199" i="3" s="1"/>
  <c r="EU219" i="3" s="1"/>
  <c r="EV157" i="3"/>
  <c r="EV199" i="3" s="1"/>
  <c r="EV219" i="3" s="1"/>
  <c r="EW157" i="3"/>
  <c r="I52" i="12" s="1"/>
  <c r="EX157" i="3"/>
  <c r="EX199" i="3" s="1"/>
  <c r="EX219" i="3" s="1"/>
  <c r="EY157" i="3"/>
  <c r="EY199" i="3" s="1"/>
  <c r="EY219" i="3" s="1"/>
  <c r="EZ157" i="3"/>
  <c r="EZ199" i="3" s="1"/>
  <c r="EZ219" i="3" s="1"/>
  <c r="FA157" i="3"/>
  <c r="FA199" i="3" s="1"/>
  <c r="FA219" i="3" s="1"/>
  <c r="FB157" i="3"/>
  <c r="FB199" i="3" s="1"/>
  <c r="FB219" i="3" s="1"/>
  <c r="FC157" i="3"/>
  <c r="FC199" i="3" s="1"/>
  <c r="FC219" i="3" s="1"/>
  <c r="FD157" i="3"/>
  <c r="FD199" i="3" s="1"/>
  <c r="FD219" i="3" s="1"/>
  <c r="FE157" i="3"/>
  <c r="FE199" i="3" s="1"/>
  <c r="FE219" i="3" s="1"/>
  <c r="FF157" i="3"/>
  <c r="J52" i="12" s="1"/>
  <c r="FG157" i="3"/>
  <c r="FG199" i="3" s="1"/>
  <c r="FG219" i="3" s="1"/>
  <c r="FH157" i="3"/>
  <c r="FH199" i="3" s="1"/>
  <c r="FH219" i="3" s="1"/>
  <c r="FI157" i="3"/>
  <c r="FI199" i="3" s="1"/>
  <c r="FI219" i="3" s="1"/>
  <c r="FJ157" i="3"/>
  <c r="FJ199" i="3" s="1"/>
  <c r="FJ219" i="3" s="1"/>
  <c r="FK157" i="3"/>
  <c r="FK199" i="3" s="1"/>
  <c r="FK219" i="3" s="1"/>
  <c r="FL157" i="3"/>
  <c r="FL199" i="3" s="1"/>
  <c r="FL219" i="3" s="1"/>
  <c r="FM157" i="3"/>
  <c r="FM199" i="3" s="1"/>
  <c r="FM219" i="3" s="1"/>
  <c r="FN157" i="3"/>
  <c r="FN199" i="3" s="1"/>
  <c r="FN219" i="3" s="1"/>
  <c r="FO157" i="3"/>
  <c r="K52" i="12" s="1"/>
  <c r="FP157" i="3"/>
  <c r="FP199" i="3" s="1"/>
  <c r="FP219" i="3" s="1"/>
  <c r="FQ157" i="3"/>
  <c r="FQ199" i="3" s="1"/>
  <c r="FQ219" i="3" s="1"/>
  <c r="FR157" i="3"/>
  <c r="FR199" i="3" s="1"/>
  <c r="FR219" i="3" s="1"/>
  <c r="FS157" i="3"/>
  <c r="FS199" i="3" s="1"/>
  <c r="FS219" i="3" s="1"/>
  <c r="FT157" i="3"/>
  <c r="FT199" i="3" s="1"/>
  <c r="FT219" i="3" s="1"/>
  <c r="FU157" i="3"/>
  <c r="FU199" i="3" s="1"/>
  <c r="FU219" i="3" s="1"/>
  <c r="FV157" i="3"/>
  <c r="FV199" i="3" s="1"/>
  <c r="FV219" i="3" s="1"/>
  <c r="FW157" i="3"/>
  <c r="FW199" i="3" s="1"/>
  <c r="FW219" i="3" s="1"/>
  <c r="FX157" i="3"/>
  <c r="L52" i="12" s="1"/>
  <c r="FY157" i="3"/>
  <c r="FY199" i="3" s="1"/>
  <c r="FY219" i="3" s="1"/>
  <c r="FZ157" i="3"/>
  <c r="FZ199" i="3" s="1"/>
  <c r="FZ219" i="3" s="1"/>
  <c r="GA157" i="3"/>
  <c r="GA199" i="3" s="1"/>
  <c r="GA219" i="3" s="1"/>
  <c r="GB157" i="3"/>
  <c r="GB199" i="3" s="1"/>
  <c r="GB219" i="3" s="1"/>
  <c r="GC157" i="3"/>
  <c r="GC199" i="3" s="1"/>
  <c r="GC219" i="3" s="1"/>
  <c r="GD157" i="3"/>
  <c r="GD199" i="3" s="1"/>
  <c r="GD219" i="3" s="1"/>
  <c r="GE157" i="3"/>
  <c r="GE199" i="3" s="1"/>
  <c r="GE219" i="3" s="1"/>
  <c r="GF157" i="3"/>
  <c r="GF199" i="3" s="1"/>
  <c r="GF219" i="3" s="1"/>
  <c r="GG157" i="3"/>
  <c r="GH157" i="3"/>
  <c r="GH199" i="3" s="1"/>
  <c r="GH219" i="3" s="1"/>
  <c r="GI157" i="3"/>
  <c r="GI199" i="3" s="1"/>
  <c r="GI219" i="3" s="1"/>
  <c r="GJ157" i="3"/>
  <c r="GJ199" i="3" s="1"/>
  <c r="GJ219" i="3" s="1"/>
  <c r="GK157" i="3"/>
  <c r="GK199" i="3" s="1"/>
  <c r="GK219" i="3" s="1"/>
  <c r="GL157" i="3"/>
  <c r="GL199" i="3" s="1"/>
  <c r="GL219" i="3" s="1"/>
  <c r="GM157" i="3"/>
  <c r="GM199" i="3" s="1"/>
  <c r="GM219" i="3" s="1"/>
  <c r="GN157" i="3"/>
  <c r="GN199" i="3" s="1"/>
  <c r="GN219" i="3" s="1"/>
  <c r="GO157" i="3"/>
  <c r="GO199" i="3" s="1"/>
  <c r="GO219" i="3" s="1"/>
  <c r="GP157" i="3"/>
  <c r="GQ157" i="3"/>
  <c r="GQ199" i="3" s="1"/>
  <c r="GQ219" i="3" s="1"/>
  <c r="GR157" i="3"/>
  <c r="GR199" i="3" s="1"/>
  <c r="GR219" i="3" s="1"/>
  <c r="GS157" i="3"/>
  <c r="GS199" i="3" s="1"/>
  <c r="GS219" i="3" s="1"/>
  <c r="GT157" i="3"/>
  <c r="GT199" i="3" s="1"/>
  <c r="GT219" i="3" s="1"/>
  <c r="GU157" i="3"/>
  <c r="GU199" i="3" s="1"/>
  <c r="GU219" i="3" s="1"/>
  <c r="GV157" i="3"/>
  <c r="GV199" i="3" s="1"/>
  <c r="GV219" i="3" s="1"/>
  <c r="GW157" i="3"/>
  <c r="GW199" i="3" s="1"/>
  <c r="GW219" i="3" s="1"/>
  <c r="GX157" i="3"/>
  <c r="GX199" i="3" s="1"/>
  <c r="GX219" i="3" s="1"/>
  <c r="GY157" i="3"/>
  <c r="O52" i="12" s="1"/>
  <c r="GZ157" i="3"/>
  <c r="GZ199" i="3" s="1"/>
  <c r="GZ219" i="3" s="1"/>
  <c r="HA157" i="3"/>
  <c r="HA199" i="3" s="1"/>
  <c r="HA219" i="3" s="1"/>
  <c r="HB157" i="3"/>
  <c r="HB199" i="3" s="1"/>
  <c r="HB219" i="3" s="1"/>
  <c r="HC157" i="3"/>
  <c r="HC199" i="3" s="1"/>
  <c r="HC219" i="3" s="1"/>
  <c r="HD157" i="3"/>
  <c r="HD199" i="3" s="1"/>
  <c r="HD219" i="3" s="1"/>
  <c r="HE157" i="3"/>
  <c r="HE199" i="3" s="1"/>
  <c r="HE219" i="3" s="1"/>
  <c r="HF157" i="3"/>
  <c r="HF199" i="3" s="1"/>
  <c r="HF219" i="3" s="1"/>
  <c r="HG157" i="3"/>
  <c r="HG199" i="3" s="1"/>
  <c r="HG219" i="3" s="1"/>
  <c r="HH157" i="3"/>
  <c r="HH199" i="3" s="1"/>
  <c r="HH219" i="3" s="1"/>
  <c r="DE158" i="3"/>
  <c r="DE200" i="3" s="1"/>
  <c r="DF158" i="3"/>
  <c r="DF200" i="3" s="1"/>
  <c r="DG158" i="3"/>
  <c r="DG200" i="3" s="1"/>
  <c r="DH158" i="3"/>
  <c r="DH200" i="3" s="1"/>
  <c r="DI158" i="3"/>
  <c r="DI200" i="3" s="1"/>
  <c r="DJ158" i="3"/>
  <c r="DJ200" i="3" s="1"/>
  <c r="DK158" i="3"/>
  <c r="DL158" i="3"/>
  <c r="D53" i="12" s="1"/>
  <c r="DM158" i="3"/>
  <c r="E53" i="12" s="1"/>
  <c r="DN158" i="3"/>
  <c r="DN200" i="3" s="1"/>
  <c r="DO158" i="3"/>
  <c r="DO200" i="3" s="1"/>
  <c r="DP158" i="3"/>
  <c r="DP200" i="3" s="1"/>
  <c r="DQ158" i="3"/>
  <c r="DQ200" i="3" s="1"/>
  <c r="DR158" i="3"/>
  <c r="DR200" i="3" s="1"/>
  <c r="DS158" i="3"/>
  <c r="DS200" i="3" s="1"/>
  <c r="DT158" i="3"/>
  <c r="DT200" i="3" s="1"/>
  <c r="DU158" i="3"/>
  <c r="DU200" i="3" s="1"/>
  <c r="DV158" i="3"/>
  <c r="F53" i="12" s="1"/>
  <c r="DW158" i="3"/>
  <c r="DW200" i="3" s="1"/>
  <c r="DX158" i="3"/>
  <c r="DX200" i="3" s="1"/>
  <c r="DY158" i="3"/>
  <c r="DY200" i="3" s="1"/>
  <c r="DZ158" i="3"/>
  <c r="DZ200" i="3" s="1"/>
  <c r="EA158" i="3"/>
  <c r="EA200" i="3" s="1"/>
  <c r="EB158" i="3"/>
  <c r="EB200" i="3" s="1"/>
  <c r="EC158" i="3"/>
  <c r="EC200" i="3" s="1"/>
  <c r="ED158" i="3"/>
  <c r="ED200" i="3" s="1"/>
  <c r="EE158" i="3"/>
  <c r="G53" i="12" s="1"/>
  <c r="EF158" i="3"/>
  <c r="EF200" i="3" s="1"/>
  <c r="EG158" i="3"/>
  <c r="EG200" i="3" s="1"/>
  <c r="EH158" i="3"/>
  <c r="EH200" i="3" s="1"/>
  <c r="EI158" i="3"/>
  <c r="EI200" i="3" s="1"/>
  <c r="EJ158" i="3"/>
  <c r="EJ200" i="3" s="1"/>
  <c r="EK158" i="3"/>
  <c r="EK200" i="3" s="1"/>
  <c r="EL158" i="3"/>
  <c r="EL200" i="3" s="1"/>
  <c r="EM158" i="3"/>
  <c r="EM200" i="3" s="1"/>
  <c r="EN158" i="3"/>
  <c r="H53" i="12" s="1"/>
  <c r="EO158" i="3"/>
  <c r="EO200" i="3" s="1"/>
  <c r="EP158" i="3"/>
  <c r="EP200" i="3" s="1"/>
  <c r="EQ158" i="3"/>
  <c r="EQ200" i="3" s="1"/>
  <c r="ER158" i="3"/>
  <c r="ER200" i="3" s="1"/>
  <c r="ES158" i="3"/>
  <c r="ES200" i="3" s="1"/>
  <c r="ET158" i="3"/>
  <c r="ET200" i="3" s="1"/>
  <c r="EU158" i="3"/>
  <c r="EU200" i="3" s="1"/>
  <c r="EV158" i="3"/>
  <c r="EV200" i="3" s="1"/>
  <c r="EW158" i="3"/>
  <c r="I53" i="12" s="1"/>
  <c r="EX158" i="3"/>
  <c r="EX200" i="3" s="1"/>
  <c r="EY158" i="3"/>
  <c r="EY200" i="3" s="1"/>
  <c r="EZ158" i="3"/>
  <c r="EZ200" i="3" s="1"/>
  <c r="FA158" i="3"/>
  <c r="FA200" i="3" s="1"/>
  <c r="FB158" i="3"/>
  <c r="FB200" i="3" s="1"/>
  <c r="FC158" i="3"/>
  <c r="FC200" i="3" s="1"/>
  <c r="FD158" i="3"/>
  <c r="FD200" i="3" s="1"/>
  <c r="FE158" i="3"/>
  <c r="FE200" i="3" s="1"/>
  <c r="FF158" i="3"/>
  <c r="J53" i="12" s="1"/>
  <c r="FG158" i="3"/>
  <c r="FG200" i="3" s="1"/>
  <c r="FH158" i="3"/>
  <c r="FH200" i="3" s="1"/>
  <c r="FI158" i="3"/>
  <c r="FI200" i="3" s="1"/>
  <c r="FJ158" i="3"/>
  <c r="FJ200" i="3" s="1"/>
  <c r="FK158" i="3"/>
  <c r="FK200" i="3" s="1"/>
  <c r="FL158" i="3"/>
  <c r="FL200" i="3" s="1"/>
  <c r="FM158" i="3"/>
  <c r="FM200" i="3" s="1"/>
  <c r="FN158" i="3"/>
  <c r="FN200" i="3" s="1"/>
  <c r="FO158" i="3"/>
  <c r="K53" i="12" s="1"/>
  <c r="FP158" i="3"/>
  <c r="FP200" i="3" s="1"/>
  <c r="FQ158" i="3"/>
  <c r="FQ200" i="3" s="1"/>
  <c r="FR158" i="3"/>
  <c r="FR200" i="3" s="1"/>
  <c r="FS158" i="3"/>
  <c r="FS200" i="3" s="1"/>
  <c r="FT158" i="3"/>
  <c r="FT200" i="3" s="1"/>
  <c r="FU158" i="3"/>
  <c r="FU200" i="3" s="1"/>
  <c r="FV158" i="3"/>
  <c r="FV200" i="3" s="1"/>
  <c r="FW158" i="3"/>
  <c r="FW200" i="3" s="1"/>
  <c r="FX158" i="3"/>
  <c r="L53" i="12" s="1"/>
  <c r="FY158" i="3"/>
  <c r="FY200" i="3" s="1"/>
  <c r="FZ158" i="3"/>
  <c r="FZ200" i="3" s="1"/>
  <c r="GA158" i="3"/>
  <c r="GA200" i="3" s="1"/>
  <c r="GB158" i="3"/>
  <c r="GB200" i="3" s="1"/>
  <c r="GC158" i="3"/>
  <c r="GC200" i="3" s="1"/>
  <c r="GD158" i="3"/>
  <c r="GD200" i="3" s="1"/>
  <c r="GE158" i="3"/>
  <c r="GE200" i="3" s="1"/>
  <c r="GF158" i="3"/>
  <c r="GF200" i="3" s="1"/>
  <c r="GG158" i="3"/>
  <c r="M53" i="12" s="1"/>
  <c r="GH158" i="3"/>
  <c r="GH200" i="3" s="1"/>
  <c r="GI158" i="3"/>
  <c r="GI200" i="3" s="1"/>
  <c r="GJ158" i="3"/>
  <c r="GJ200" i="3" s="1"/>
  <c r="GK158" i="3"/>
  <c r="GK200" i="3" s="1"/>
  <c r="GL158" i="3"/>
  <c r="GL200" i="3" s="1"/>
  <c r="GM158" i="3"/>
  <c r="GM200" i="3" s="1"/>
  <c r="GN158" i="3"/>
  <c r="GN200" i="3" s="1"/>
  <c r="GO158" i="3"/>
  <c r="GO200" i="3" s="1"/>
  <c r="GP158" i="3"/>
  <c r="N53" i="12" s="1"/>
  <c r="GQ158" i="3"/>
  <c r="GQ200" i="3" s="1"/>
  <c r="GR158" i="3"/>
  <c r="GR200" i="3" s="1"/>
  <c r="GS158" i="3"/>
  <c r="GS200" i="3" s="1"/>
  <c r="GT158" i="3"/>
  <c r="GT200" i="3" s="1"/>
  <c r="GU158" i="3"/>
  <c r="GU200" i="3" s="1"/>
  <c r="GV158" i="3"/>
  <c r="GV200" i="3" s="1"/>
  <c r="GW158" i="3"/>
  <c r="GW200" i="3" s="1"/>
  <c r="GX158" i="3"/>
  <c r="GX200" i="3" s="1"/>
  <c r="GY158" i="3"/>
  <c r="O53" i="12" s="1"/>
  <c r="GZ158" i="3"/>
  <c r="GZ200" i="3" s="1"/>
  <c r="HA158" i="3"/>
  <c r="HA200" i="3" s="1"/>
  <c r="HB158" i="3"/>
  <c r="HB200" i="3" s="1"/>
  <c r="HC158" i="3"/>
  <c r="HC200" i="3" s="1"/>
  <c r="HD158" i="3"/>
  <c r="HD200" i="3" s="1"/>
  <c r="HE158" i="3"/>
  <c r="HE200" i="3" s="1"/>
  <c r="HF158" i="3"/>
  <c r="HF200" i="3" s="1"/>
  <c r="HG158" i="3"/>
  <c r="HG200" i="3" s="1"/>
  <c r="HH158" i="3"/>
  <c r="HH200" i="3" s="1"/>
  <c r="DE159" i="3"/>
  <c r="DE201" i="3" s="1"/>
  <c r="DF159" i="3"/>
  <c r="DF201" i="3" s="1"/>
  <c r="DG159" i="3"/>
  <c r="DG201" i="3" s="1"/>
  <c r="DH159" i="3"/>
  <c r="DH201" i="3" s="1"/>
  <c r="DI159" i="3"/>
  <c r="DI201" i="3" s="1"/>
  <c r="DJ159" i="3"/>
  <c r="DJ201" i="3" s="1"/>
  <c r="DK159" i="3"/>
  <c r="DL159" i="3"/>
  <c r="D54" i="12" s="1"/>
  <c r="DM159" i="3"/>
  <c r="DN159" i="3"/>
  <c r="DN201" i="3" s="1"/>
  <c r="DO159" i="3"/>
  <c r="DO201" i="3" s="1"/>
  <c r="DP159" i="3"/>
  <c r="DP201" i="3" s="1"/>
  <c r="DQ159" i="3"/>
  <c r="DQ201" i="3" s="1"/>
  <c r="DR159" i="3"/>
  <c r="DR201" i="3" s="1"/>
  <c r="DS159" i="3"/>
  <c r="DS201" i="3" s="1"/>
  <c r="DT159" i="3"/>
  <c r="DT201" i="3" s="1"/>
  <c r="DU159" i="3"/>
  <c r="DU201" i="3" s="1"/>
  <c r="DV159" i="3"/>
  <c r="DW159" i="3"/>
  <c r="DW201" i="3" s="1"/>
  <c r="DX159" i="3"/>
  <c r="DX201" i="3" s="1"/>
  <c r="DY159" i="3"/>
  <c r="DY201" i="3" s="1"/>
  <c r="DZ159" i="3"/>
  <c r="DZ201" i="3" s="1"/>
  <c r="EA159" i="3"/>
  <c r="EA201" i="3" s="1"/>
  <c r="EB159" i="3"/>
  <c r="EB201" i="3" s="1"/>
  <c r="EC159" i="3"/>
  <c r="EC201" i="3" s="1"/>
  <c r="ED159" i="3"/>
  <c r="ED201" i="3" s="1"/>
  <c r="EE159" i="3"/>
  <c r="G54" i="12" s="1"/>
  <c r="EF159" i="3"/>
  <c r="EF201" i="3" s="1"/>
  <c r="EG159" i="3"/>
  <c r="EG201" i="3" s="1"/>
  <c r="EH159" i="3"/>
  <c r="EH201" i="3" s="1"/>
  <c r="EI159" i="3"/>
  <c r="EI201" i="3" s="1"/>
  <c r="EJ159" i="3"/>
  <c r="EJ201" i="3" s="1"/>
  <c r="EK159" i="3"/>
  <c r="EK201" i="3" s="1"/>
  <c r="EL159" i="3"/>
  <c r="EL201" i="3" s="1"/>
  <c r="EM159" i="3"/>
  <c r="EM201" i="3" s="1"/>
  <c r="EN159" i="3"/>
  <c r="H54" i="12" s="1"/>
  <c r="EO159" i="3"/>
  <c r="EO201" i="3" s="1"/>
  <c r="EP159" i="3"/>
  <c r="EP201" i="3" s="1"/>
  <c r="EQ159" i="3"/>
  <c r="EQ201" i="3" s="1"/>
  <c r="ER159" i="3"/>
  <c r="ER201" i="3" s="1"/>
  <c r="ES159" i="3"/>
  <c r="ES201" i="3" s="1"/>
  <c r="ET159" i="3"/>
  <c r="ET201" i="3" s="1"/>
  <c r="EU159" i="3"/>
  <c r="EU201" i="3" s="1"/>
  <c r="EV159" i="3"/>
  <c r="EV201" i="3" s="1"/>
  <c r="EW159" i="3"/>
  <c r="I54" i="12" s="1"/>
  <c r="EX159" i="3"/>
  <c r="EX201" i="3" s="1"/>
  <c r="EY159" i="3"/>
  <c r="EY201" i="3" s="1"/>
  <c r="EZ159" i="3"/>
  <c r="EZ201" i="3" s="1"/>
  <c r="FA159" i="3"/>
  <c r="FA201" i="3" s="1"/>
  <c r="FB159" i="3"/>
  <c r="FB201" i="3" s="1"/>
  <c r="FC159" i="3"/>
  <c r="FC201" i="3" s="1"/>
  <c r="FD159" i="3"/>
  <c r="FD201" i="3" s="1"/>
  <c r="FE159" i="3"/>
  <c r="FE201" i="3" s="1"/>
  <c r="FF159" i="3"/>
  <c r="J54" i="12" s="1"/>
  <c r="FG159" i="3"/>
  <c r="FG201" i="3" s="1"/>
  <c r="FH159" i="3"/>
  <c r="FH201" i="3" s="1"/>
  <c r="FI159" i="3"/>
  <c r="FI201" i="3" s="1"/>
  <c r="FJ159" i="3"/>
  <c r="FJ201" i="3" s="1"/>
  <c r="FK159" i="3"/>
  <c r="FK201" i="3" s="1"/>
  <c r="FL159" i="3"/>
  <c r="FL201" i="3" s="1"/>
  <c r="FM159" i="3"/>
  <c r="FM201" i="3" s="1"/>
  <c r="FN159" i="3"/>
  <c r="FN201" i="3" s="1"/>
  <c r="FO159" i="3"/>
  <c r="K54" i="12" s="1"/>
  <c r="FP159" i="3"/>
  <c r="FP201" i="3" s="1"/>
  <c r="FQ159" i="3"/>
  <c r="FQ201" i="3" s="1"/>
  <c r="FR159" i="3"/>
  <c r="FR201" i="3" s="1"/>
  <c r="FS159" i="3"/>
  <c r="FS201" i="3" s="1"/>
  <c r="FT159" i="3"/>
  <c r="FT201" i="3" s="1"/>
  <c r="FU159" i="3"/>
  <c r="FU201" i="3" s="1"/>
  <c r="FV159" i="3"/>
  <c r="FV201" i="3" s="1"/>
  <c r="FW159" i="3"/>
  <c r="FW201" i="3" s="1"/>
  <c r="FX159" i="3"/>
  <c r="L54" i="12" s="1"/>
  <c r="FY159" i="3"/>
  <c r="FY201" i="3" s="1"/>
  <c r="FZ159" i="3"/>
  <c r="FZ201" i="3" s="1"/>
  <c r="GA159" i="3"/>
  <c r="GA201" i="3" s="1"/>
  <c r="GB159" i="3"/>
  <c r="GB201" i="3" s="1"/>
  <c r="GC159" i="3"/>
  <c r="GC201" i="3" s="1"/>
  <c r="GD159" i="3"/>
  <c r="GD201" i="3" s="1"/>
  <c r="GE159" i="3"/>
  <c r="GE201" i="3" s="1"/>
  <c r="GF159" i="3"/>
  <c r="GF201" i="3" s="1"/>
  <c r="GG159" i="3"/>
  <c r="GH159" i="3"/>
  <c r="GH201" i="3" s="1"/>
  <c r="GI159" i="3"/>
  <c r="GI201" i="3" s="1"/>
  <c r="GJ159" i="3"/>
  <c r="GJ201" i="3" s="1"/>
  <c r="GK159" i="3"/>
  <c r="GK201" i="3" s="1"/>
  <c r="GL159" i="3"/>
  <c r="GL201" i="3" s="1"/>
  <c r="GM159" i="3"/>
  <c r="GM201" i="3" s="1"/>
  <c r="GN159" i="3"/>
  <c r="GN201" i="3" s="1"/>
  <c r="GO159" i="3"/>
  <c r="GO201" i="3" s="1"/>
  <c r="GP159" i="3"/>
  <c r="GQ159" i="3"/>
  <c r="GQ201" i="3" s="1"/>
  <c r="GR159" i="3"/>
  <c r="GR201" i="3" s="1"/>
  <c r="GS159" i="3"/>
  <c r="GS201" i="3" s="1"/>
  <c r="GT159" i="3"/>
  <c r="GT201" i="3" s="1"/>
  <c r="GU159" i="3"/>
  <c r="GU201" i="3" s="1"/>
  <c r="GV159" i="3"/>
  <c r="GV201" i="3" s="1"/>
  <c r="GW159" i="3"/>
  <c r="GW201" i="3" s="1"/>
  <c r="GX159" i="3"/>
  <c r="GX201" i="3" s="1"/>
  <c r="GY159" i="3"/>
  <c r="O54" i="12" s="1"/>
  <c r="GZ159" i="3"/>
  <c r="GZ201" i="3" s="1"/>
  <c r="HA159" i="3"/>
  <c r="HA201" i="3" s="1"/>
  <c r="HB159" i="3"/>
  <c r="HB201" i="3" s="1"/>
  <c r="HC159" i="3"/>
  <c r="HC201" i="3" s="1"/>
  <c r="HD159" i="3"/>
  <c r="HD201" i="3" s="1"/>
  <c r="HE159" i="3"/>
  <c r="HE201" i="3" s="1"/>
  <c r="HF159" i="3"/>
  <c r="HF201" i="3" s="1"/>
  <c r="HG159" i="3"/>
  <c r="HG201" i="3" s="1"/>
  <c r="HH159" i="3"/>
  <c r="HH201" i="3" s="1"/>
  <c r="DE160" i="3"/>
  <c r="DE202" i="3" s="1"/>
  <c r="DF160" i="3"/>
  <c r="DF202" i="3" s="1"/>
  <c r="DG160" i="3"/>
  <c r="DG202" i="3" s="1"/>
  <c r="DH160" i="3"/>
  <c r="DH202" i="3" s="1"/>
  <c r="DI160" i="3"/>
  <c r="DI202" i="3" s="1"/>
  <c r="DJ160" i="3"/>
  <c r="DJ202" i="3" s="1"/>
  <c r="DK160" i="3"/>
  <c r="DL160" i="3"/>
  <c r="D55" i="12" s="1"/>
  <c r="DM160" i="3"/>
  <c r="E55" i="12" s="1"/>
  <c r="DN160" i="3"/>
  <c r="DN202" i="3" s="1"/>
  <c r="DO160" i="3"/>
  <c r="DO202" i="3" s="1"/>
  <c r="DP160" i="3"/>
  <c r="DP202" i="3" s="1"/>
  <c r="DQ160" i="3"/>
  <c r="DQ202" i="3" s="1"/>
  <c r="DR160" i="3"/>
  <c r="DR202" i="3" s="1"/>
  <c r="DS160" i="3"/>
  <c r="DS202" i="3" s="1"/>
  <c r="DT160" i="3"/>
  <c r="DT202" i="3" s="1"/>
  <c r="DU160" i="3"/>
  <c r="DU202" i="3" s="1"/>
  <c r="DV160" i="3"/>
  <c r="F55" i="12" s="1"/>
  <c r="DW160" i="3"/>
  <c r="DW202" i="3" s="1"/>
  <c r="DX160" i="3"/>
  <c r="DX202" i="3" s="1"/>
  <c r="DY160" i="3"/>
  <c r="DY202" i="3" s="1"/>
  <c r="DZ160" i="3"/>
  <c r="DZ202" i="3" s="1"/>
  <c r="EA160" i="3"/>
  <c r="EA202" i="3" s="1"/>
  <c r="EB160" i="3"/>
  <c r="EB202" i="3" s="1"/>
  <c r="EC160" i="3"/>
  <c r="EC202" i="3" s="1"/>
  <c r="ED160" i="3"/>
  <c r="ED202" i="3" s="1"/>
  <c r="EE160" i="3"/>
  <c r="G55" i="12" s="1"/>
  <c r="EF160" i="3"/>
  <c r="EF202" i="3" s="1"/>
  <c r="EG160" i="3"/>
  <c r="EG202" i="3" s="1"/>
  <c r="EH160" i="3"/>
  <c r="EH202" i="3" s="1"/>
  <c r="EI160" i="3"/>
  <c r="EI202" i="3" s="1"/>
  <c r="EJ160" i="3"/>
  <c r="EJ202" i="3" s="1"/>
  <c r="EK160" i="3"/>
  <c r="EK202" i="3" s="1"/>
  <c r="EL160" i="3"/>
  <c r="EL202" i="3" s="1"/>
  <c r="EM160" i="3"/>
  <c r="EM202" i="3" s="1"/>
  <c r="EN160" i="3"/>
  <c r="H55" i="12" s="1"/>
  <c r="EO160" i="3"/>
  <c r="EO202" i="3" s="1"/>
  <c r="EP160" i="3"/>
  <c r="EP202" i="3" s="1"/>
  <c r="EQ160" i="3"/>
  <c r="EQ202" i="3" s="1"/>
  <c r="ER160" i="3"/>
  <c r="ER202" i="3" s="1"/>
  <c r="ES160" i="3"/>
  <c r="ES202" i="3" s="1"/>
  <c r="ET160" i="3"/>
  <c r="ET202" i="3" s="1"/>
  <c r="EU160" i="3"/>
  <c r="EU202" i="3" s="1"/>
  <c r="EV160" i="3"/>
  <c r="EV202" i="3" s="1"/>
  <c r="EW160" i="3"/>
  <c r="I55" i="12" s="1"/>
  <c r="EX160" i="3"/>
  <c r="EX202" i="3" s="1"/>
  <c r="EY160" i="3"/>
  <c r="EY202" i="3" s="1"/>
  <c r="EZ160" i="3"/>
  <c r="EZ202" i="3" s="1"/>
  <c r="FA160" i="3"/>
  <c r="FA202" i="3" s="1"/>
  <c r="FB160" i="3"/>
  <c r="FB202" i="3" s="1"/>
  <c r="FC160" i="3"/>
  <c r="FC202" i="3" s="1"/>
  <c r="FD160" i="3"/>
  <c r="FD202" i="3" s="1"/>
  <c r="FE160" i="3"/>
  <c r="FE202" i="3" s="1"/>
  <c r="FF160" i="3"/>
  <c r="J55" i="12" s="1"/>
  <c r="FG160" i="3"/>
  <c r="FG202" i="3" s="1"/>
  <c r="FH160" i="3"/>
  <c r="FH202" i="3" s="1"/>
  <c r="FI160" i="3"/>
  <c r="FI202" i="3" s="1"/>
  <c r="FJ160" i="3"/>
  <c r="FJ202" i="3" s="1"/>
  <c r="FK160" i="3"/>
  <c r="FK202" i="3" s="1"/>
  <c r="FL160" i="3"/>
  <c r="FL202" i="3" s="1"/>
  <c r="FM160" i="3"/>
  <c r="FM202" i="3" s="1"/>
  <c r="FN160" i="3"/>
  <c r="FN202" i="3" s="1"/>
  <c r="FO160" i="3"/>
  <c r="K55" i="12" s="1"/>
  <c r="FP160" i="3"/>
  <c r="FP202" i="3" s="1"/>
  <c r="FQ160" i="3"/>
  <c r="FQ202" i="3" s="1"/>
  <c r="FR160" i="3"/>
  <c r="FR202" i="3" s="1"/>
  <c r="FS160" i="3"/>
  <c r="FS202" i="3" s="1"/>
  <c r="FT160" i="3"/>
  <c r="FT202" i="3" s="1"/>
  <c r="FU160" i="3"/>
  <c r="FU202" i="3" s="1"/>
  <c r="FV160" i="3"/>
  <c r="FV202" i="3" s="1"/>
  <c r="FW160" i="3"/>
  <c r="FW202" i="3" s="1"/>
  <c r="FX160" i="3"/>
  <c r="L55" i="12" s="1"/>
  <c r="FY160" i="3"/>
  <c r="FY202" i="3" s="1"/>
  <c r="FZ160" i="3"/>
  <c r="FZ202" i="3" s="1"/>
  <c r="GA160" i="3"/>
  <c r="GA202" i="3" s="1"/>
  <c r="GB160" i="3"/>
  <c r="GB202" i="3" s="1"/>
  <c r="GC160" i="3"/>
  <c r="GC202" i="3" s="1"/>
  <c r="GD160" i="3"/>
  <c r="GD202" i="3" s="1"/>
  <c r="GE160" i="3"/>
  <c r="GE202" i="3" s="1"/>
  <c r="GF160" i="3"/>
  <c r="GF202" i="3" s="1"/>
  <c r="GG160" i="3"/>
  <c r="M55" i="12" s="1"/>
  <c r="GH160" i="3"/>
  <c r="GH202" i="3" s="1"/>
  <c r="GI160" i="3"/>
  <c r="GI202" i="3" s="1"/>
  <c r="GJ160" i="3"/>
  <c r="GJ202" i="3" s="1"/>
  <c r="GK160" i="3"/>
  <c r="GK202" i="3" s="1"/>
  <c r="GL160" i="3"/>
  <c r="GL202" i="3" s="1"/>
  <c r="GM160" i="3"/>
  <c r="GM202" i="3" s="1"/>
  <c r="GN160" i="3"/>
  <c r="GN202" i="3" s="1"/>
  <c r="GO160" i="3"/>
  <c r="GO202" i="3" s="1"/>
  <c r="GP160" i="3"/>
  <c r="N55" i="12" s="1"/>
  <c r="GQ160" i="3"/>
  <c r="GQ202" i="3" s="1"/>
  <c r="GR160" i="3"/>
  <c r="GR202" i="3" s="1"/>
  <c r="GS160" i="3"/>
  <c r="GS202" i="3" s="1"/>
  <c r="GT160" i="3"/>
  <c r="GT202" i="3" s="1"/>
  <c r="GU160" i="3"/>
  <c r="GU202" i="3" s="1"/>
  <c r="GV160" i="3"/>
  <c r="GV202" i="3" s="1"/>
  <c r="GW160" i="3"/>
  <c r="GW202" i="3" s="1"/>
  <c r="GX160" i="3"/>
  <c r="GX202" i="3" s="1"/>
  <c r="GY160" i="3"/>
  <c r="O55" i="12" s="1"/>
  <c r="GZ160" i="3"/>
  <c r="GZ202" i="3" s="1"/>
  <c r="HA160" i="3"/>
  <c r="HA202" i="3" s="1"/>
  <c r="HB160" i="3"/>
  <c r="HB202" i="3" s="1"/>
  <c r="HC160" i="3"/>
  <c r="HC202" i="3" s="1"/>
  <c r="HD160" i="3"/>
  <c r="HD202" i="3" s="1"/>
  <c r="HE160" i="3"/>
  <c r="HE202" i="3" s="1"/>
  <c r="HF160" i="3"/>
  <c r="HF202" i="3" s="1"/>
  <c r="HG160" i="3"/>
  <c r="HG202" i="3" s="1"/>
  <c r="HH160" i="3"/>
  <c r="HH202" i="3" s="1"/>
  <c r="DE161" i="3"/>
  <c r="DE203" i="3" s="1"/>
  <c r="DF161" i="3"/>
  <c r="DF203" i="3" s="1"/>
  <c r="DG161" i="3"/>
  <c r="DG203" i="3" s="1"/>
  <c r="DG223" i="3" s="1"/>
  <c r="DH161" i="3"/>
  <c r="DH203" i="3" s="1"/>
  <c r="DH223" i="3" s="1"/>
  <c r="DI161" i="3"/>
  <c r="DI203" i="3" s="1"/>
  <c r="DI223" i="3" s="1"/>
  <c r="DJ161" i="3"/>
  <c r="DJ203" i="3" s="1"/>
  <c r="DJ223" i="3" s="1"/>
  <c r="DK161" i="3"/>
  <c r="DL161" i="3"/>
  <c r="D23" i="12" s="1"/>
  <c r="DM161" i="3"/>
  <c r="DN161" i="3"/>
  <c r="DN203" i="3" s="1"/>
  <c r="DO161" i="3"/>
  <c r="DO203" i="3" s="1"/>
  <c r="DO223" i="3" s="1"/>
  <c r="DP161" i="3"/>
  <c r="DP203" i="3" s="1"/>
  <c r="DP223" i="3" s="1"/>
  <c r="DQ161" i="3"/>
  <c r="DQ203" i="3" s="1"/>
  <c r="DQ223" i="3" s="1"/>
  <c r="DR161" i="3"/>
  <c r="DR203" i="3" s="1"/>
  <c r="DR223" i="3" s="1"/>
  <c r="DS161" i="3"/>
  <c r="DS203" i="3" s="1"/>
  <c r="DS223" i="3" s="1"/>
  <c r="DT161" i="3"/>
  <c r="DT203" i="3" s="1"/>
  <c r="DT223" i="3" s="1"/>
  <c r="DU161" i="3"/>
  <c r="DU203" i="3" s="1"/>
  <c r="DV161" i="3"/>
  <c r="DW161" i="3"/>
  <c r="DW203" i="3" s="1"/>
  <c r="DW223" i="3" s="1"/>
  <c r="DX161" i="3"/>
  <c r="DX203" i="3" s="1"/>
  <c r="DX223" i="3" s="1"/>
  <c r="DY161" i="3"/>
  <c r="DY203" i="3" s="1"/>
  <c r="DY223" i="3" s="1"/>
  <c r="DZ161" i="3"/>
  <c r="DZ203" i="3" s="1"/>
  <c r="DZ223" i="3" s="1"/>
  <c r="EA161" i="3"/>
  <c r="EA203" i="3" s="1"/>
  <c r="EA223" i="3" s="1"/>
  <c r="EB161" i="3"/>
  <c r="EB203" i="3" s="1"/>
  <c r="EB223" i="3" s="1"/>
  <c r="EC161" i="3"/>
  <c r="EC203" i="3" s="1"/>
  <c r="ED161" i="3"/>
  <c r="ED203" i="3" s="1"/>
  <c r="EE161" i="3"/>
  <c r="G23" i="12" s="1"/>
  <c r="EF161" i="3"/>
  <c r="EF203" i="3" s="1"/>
  <c r="EF223" i="3" s="1"/>
  <c r="EG161" i="3"/>
  <c r="EG203" i="3" s="1"/>
  <c r="EG223" i="3" s="1"/>
  <c r="EH161" i="3"/>
  <c r="EH203" i="3" s="1"/>
  <c r="EH223" i="3" s="1"/>
  <c r="EI161" i="3"/>
  <c r="EI203" i="3" s="1"/>
  <c r="EI223" i="3" s="1"/>
  <c r="EJ161" i="3"/>
  <c r="EJ203" i="3" s="1"/>
  <c r="EJ223" i="3" s="1"/>
  <c r="EK161" i="3"/>
  <c r="EK203" i="3" s="1"/>
  <c r="EL161" i="3"/>
  <c r="EL203" i="3" s="1"/>
  <c r="EM161" i="3"/>
  <c r="EM203" i="3" s="1"/>
  <c r="EM223" i="3" s="1"/>
  <c r="EN161" i="3"/>
  <c r="H23" i="12" s="1"/>
  <c r="EO161" i="3"/>
  <c r="EO203" i="3" s="1"/>
  <c r="EO223" i="3" s="1"/>
  <c r="EP161" i="3"/>
  <c r="EP203" i="3" s="1"/>
  <c r="EP223" i="3" s="1"/>
  <c r="EQ161" i="3"/>
  <c r="EQ203" i="3" s="1"/>
  <c r="EQ223" i="3" s="1"/>
  <c r="ER161" i="3"/>
  <c r="ER203" i="3" s="1"/>
  <c r="ER223" i="3" s="1"/>
  <c r="ES161" i="3"/>
  <c r="ES203" i="3" s="1"/>
  <c r="ET161" i="3"/>
  <c r="ET203" i="3" s="1"/>
  <c r="EU161" i="3"/>
  <c r="EU203" i="3" s="1"/>
  <c r="EU223" i="3" s="1"/>
  <c r="EV161" i="3"/>
  <c r="EV203" i="3" s="1"/>
  <c r="EV223" i="3" s="1"/>
  <c r="EW161" i="3"/>
  <c r="I23" i="12" s="1"/>
  <c r="EX161" i="3"/>
  <c r="EX203" i="3" s="1"/>
  <c r="EX223" i="3" s="1"/>
  <c r="EY161" i="3"/>
  <c r="EY203" i="3" s="1"/>
  <c r="EY223" i="3" s="1"/>
  <c r="EZ161" i="3"/>
  <c r="EZ203" i="3" s="1"/>
  <c r="EZ223" i="3" s="1"/>
  <c r="FA161" i="3"/>
  <c r="FA203" i="3" s="1"/>
  <c r="FB161" i="3"/>
  <c r="FB203" i="3" s="1"/>
  <c r="FC161" i="3"/>
  <c r="FC203" i="3" s="1"/>
  <c r="FC223" i="3" s="1"/>
  <c r="FD161" i="3"/>
  <c r="FD203" i="3" s="1"/>
  <c r="FD223" i="3" s="1"/>
  <c r="FE161" i="3"/>
  <c r="FE203" i="3" s="1"/>
  <c r="FE223" i="3" s="1"/>
  <c r="FF161" i="3"/>
  <c r="J23" i="12" s="1"/>
  <c r="FG161" i="3"/>
  <c r="FG203" i="3" s="1"/>
  <c r="FG223" i="3" s="1"/>
  <c r="FH161" i="3"/>
  <c r="FH203" i="3" s="1"/>
  <c r="FH223" i="3" s="1"/>
  <c r="FI161" i="3"/>
  <c r="FI203" i="3" s="1"/>
  <c r="FJ161" i="3"/>
  <c r="FJ203" i="3" s="1"/>
  <c r="FK161" i="3"/>
  <c r="FK203" i="3" s="1"/>
  <c r="FK223" i="3" s="1"/>
  <c r="FL161" i="3"/>
  <c r="FL203" i="3" s="1"/>
  <c r="FL223" i="3" s="1"/>
  <c r="FM161" i="3"/>
  <c r="FM203" i="3" s="1"/>
  <c r="FM223" i="3" s="1"/>
  <c r="FN161" i="3"/>
  <c r="FN203" i="3" s="1"/>
  <c r="FN223" i="3" s="1"/>
  <c r="FO161" i="3"/>
  <c r="K23" i="12" s="1"/>
  <c r="FP161" i="3"/>
  <c r="FP203" i="3" s="1"/>
  <c r="FP223" i="3" s="1"/>
  <c r="FQ161" i="3"/>
  <c r="FQ203" i="3" s="1"/>
  <c r="FR161" i="3"/>
  <c r="FR203" i="3" s="1"/>
  <c r="FS161" i="3"/>
  <c r="FS203" i="3" s="1"/>
  <c r="FS223" i="3" s="1"/>
  <c r="FT161" i="3"/>
  <c r="FT203" i="3" s="1"/>
  <c r="FT223" i="3" s="1"/>
  <c r="FU161" i="3"/>
  <c r="FU203" i="3" s="1"/>
  <c r="FU223" i="3" s="1"/>
  <c r="FV161" i="3"/>
  <c r="FV203" i="3" s="1"/>
  <c r="FV223" i="3" s="1"/>
  <c r="FW161" i="3"/>
  <c r="FW203" i="3" s="1"/>
  <c r="FW223" i="3" s="1"/>
  <c r="FX161" i="3"/>
  <c r="L23" i="12" s="1"/>
  <c r="FY161" i="3"/>
  <c r="FY203" i="3" s="1"/>
  <c r="FZ161" i="3"/>
  <c r="FZ203" i="3" s="1"/>
  <c r="GA161" i="3"/>
  <c r="GA203" i="3" s="1"/>
  <c r="GA223" i="3" s="1"/>
  <c r="GB161" i="3"/>
  <c r="GB203" i="3" s="1"/>
  <c r="GB223" i="3" s="1"/>
  <c r="GC161" i="3"/>
  <c r="GC203" i="3" s="1"/>
  <c r="GC223" i="3" s="1"/>
  <c r="GD161" i="3"/>
  <c r="GD203" i="3" s="1"/>
  <c r="GD223" i="3" s="1"/>
  <c r="GE161" i="3"/>
  <c r="GE203" i="3" s="1"/>
  <c r="GE223" i="3" s="1"/>
  <c r="GF161" i="3"/>
  <c r="GF203" i="3" s="1"/>
  <c r="GF223" i="3" s="1"/>
  <c r="GG161" i="3"/>
  <c r="GH161" i="3"/>
  <c r="GH203" i="3" s="1"/>
  <c r="GI161" i="3"/>
  <c r="GI203" i="3" s="1"/>
  <c r="GI223" i="3" s="1"/>
  <c r="GJ161" i="3"/>
  <c r="GJ203" i="3" s="1"/>
  <c r="GJ223" i="3" s="1"/>
  <c r="GK161" i="3"/>
  <c r="GK203" i="3" s="1"/>
  <c r="GK223" i="3" s="1"/>
  <c r="GL161" i="3"/>
  <c r="GL203" i="3" s="1"/>
  <c r="GL223" i="3" s="1"/>
  <c r="GM161" i="3"/>
  <c r="GM203" i="3" s="1"/>
  <c r="GM223" i="3" s="1"/>
  <c r="GN161" i="3"/>
  <c r="GN203" i="3" s="1"/>
  <c r="GN223" i="3" s="1"/>
  <c r="GO161" i="3"/>
  <c r="GO203" i="3" s="1"/>
  <c r="GP161" i="3"/>
  <c r="GQ161" i="3"/>
  <c r="GQ203" i="3" s="1"/>
  <c r="GQ223" i="3" s="1"/>
  <c r="GR161" i="3"/>
  <c r="GR203" i="3" s="1"/>
  <c r="GR223" i="3" s="1"/>
  <c r="GS161" i="3"/>
  <c r="GS203" i="3" s="1"/>
  <c r="GS223" i="3" s="1"/>
  <c r="GT161" i="3"/>
  <c r="GT203" i="3" s="1"/>
  <c r="GT223" i="3" s="1"/>
  <c r="GU161" i="3"/>
  <c r="GU203" i="3" s="1"/>
  <c r="GU223" i="3" s="1"/>
  <c r="GV161" i="3"/>
  <c r="GV203" i="3" s="1"/>
  <c r="GV223" i="3" s="1"/>
  <c r="GW161" i="3"/>
  <c r="GW203" i="3" s="1"/>
  <c r="GX161" i="3"/>
  <c r="GX203" i="3" s="1"/>
  <c r="GY161" i="3"/>
  <c r="O23" i="12" s="1"/>
  <c r="GZ161" i="3"/>
  <c r="GZ203" i="3" s="1"/>
  <c r="GZ223" i="3" s="1"/>
  <c r="HA161" i="3"/>
  <c r="HA203" i="3" s="1"/>
  <c r="HA223" i="3" s="1"/>
  <c r="HB161" i="3"/>
  <c r="HB203" i="3" s="1"/>
  <c r="HB223" i="3" s="1"/>
  <c r="HC161" i="3"/>
  <c r="HC203" i="3" s="1"/>
  <c r="HC223" i="3" s="1"/>
  <c r="HD161" i="3"/>
  <c r="HD203" i="3" s="1"/>
  <c r="HD223" i="3" s="1"/>
  <c r="HE161" i="3"/>
  <c r="HE203" i="3" s="1"/>
  <c r="HF161" i="3"/>
  <c r="HF203" i="3" s="1"/>
  <c r="HG161" i="3"/>
  <c r="HG203" i="3" s="1"/>
  <c r="HG223" i="3" s="1"/>
  <c r="HH161" i="3"/>
  <c r="HH203" i="3" s="1"/>
  <c r="HH223" i="3" s="1"/>
  <c r="DE162" i="3"/>
  <c r="DE204" i="3" s="1"/>
  <c r="DF162" i="3"/>
  <c r="DF204" i="3" s="1"/>
  <c r="DG162" i="3"/>
  <c r="DG204" i="3" s="1"/>
  <c r="DH162" i="3"/>
  <c r="DH204" i="3" s="1"/>
  <c r="DI162" i="3"/>
  <c r="DI204" i="3" s="1"/>
  <c r="DJ162" i="3"/>
  <c r="DJ204" i="3" s="1"/>
  <c r="DK162" i="3"/>
  <c r="DL162" i="3"/>
  <c r="D24" i="12" s="1"/>
  <c r="DM162" i="3"/>
  <c r="E24" i="12" s="1"/>
  <c r="DN162" i="3"/>
  <c r="DN204" i="3" s="1"/>
  <c r="DO162" i="3"/>
  <c r="DO204" i="3" s="1"/>
  <c r="DP162" i="3"/>
  <c r="DP204" i="3" s="1"/>
  <c r="DQ162" i="3"/>
  <c r="DQ204" i="3" s="1"/>
  <c r="DR162" i="3"/>
  <c r="DR204" i="3" s="1"/>
  <c r="DS162" i="3"/>
  <c r="DS204" i="3" s="1"/>
  <c r="DT162" i="3"/>
  <c r="DT204" i="3" s="1"/>
  <c r="DU162" i="3"/>
  <c r="DU204" i="3" s="1"/>
  <c r="DV162" i="3"/>
  <c r="F24" i="12" s="1"/>
  <c r="DW162" i="3"/>
  <c r="DW204" i="3" s="1"/>
  <c r="DX162" i="3"/>
  <c r="DX204" i="3" s="1"/>
  <c r="DY162" i="3"/>
  <c r="DY204" i="3" s="1"/>
  <c r="DZ162" i="3"/>
  <c r="DZ204" i="3" s="1"/>
  <c r="EA162" i="3"/>
  <c r="EA204" i="3" s="1"/>
  <c r="EB162" i="3"/>
  <c r="EB204" i="3" s="1"/>
  <c r="EC162" i="3"/>
  <c r="EC204" i="3" s="1"/>
  <c r="ED162" i="3"/>
  <c r="ED204" i="3" s="1"/>
  <c r="EE162" i="3"/>
  <c r="G24" i="12" s="1"/>
  <c r="EF162" i="3"/>
  <c r="EF204" i="3" s="1"/>
  <c r="EG162" i="3"/>
  <c r="EG204" i="3" s="1"/>
  <c r="EH162" i="3"/>
  <c r="EH204" i="3" s="1"/>
  <c r="EI162" i="3"/>
  <c r="EI204" i="3" s="1"/>
  <c r="EJ162" i="3"/>
  <c r="EJ204" i="3" s="1"/>
  <c r="EK162" i="3"/>
  <c r="EK204" i="3" s="1"/>
  <c r="EL162" i="3"/>
  <c r="EL204" i="3" s="1"/>
  <c r="EM162" i="3"/>
  <c r="EM204" i="3" s="1"/>
  <c r="EN162" i="3"/>
  <c r="H24" i="12" s="1"/>
  <c r="EO162" i="3"/>
  <c r="EO204" i="3" s="1"/>
  <c r="EP162" i="3"/>
  <c r="EP204" i="3" s="1"/>
  <c r="EQ162" i="3"/>
  <c r="EQ204" i="3" s="1"/>
  <c r="ER162" i="3"/>
  <c r="ER204" i="3" s="1"/>
  <c r="ES162" i="3"/>
  <c r="ES204" i="3" s="1"/>
  <c r="ET162" i="3"/>
  <c r="ET204" i="3" s="1"/>
  <c r="EU162" i="3"/>
  <c r="EU204" i="3" s="1"/>
  <c r="EV162" i="3"/>
  <c r="EV204" i="3" s="1"/>
  <c r="EW162" i="3"/>
  <c r="I24" i="12" s="1"/>
  <c r="EX162" i="3"/>
  <c r="EX204" i="3" s="1"/>
  <c r="EY162" i="3"/>
  <c r="EY204" i="3" s="1"/>
  <c r="EZ162" i="3"/>
  <c r="EZ204" i="3" s="1"/>
  <c r="FA162" i="3"/>
  <c r="FA204" i="3" s="1"/>
  <c r="FB162" i="3"/>
  <c r="FB204" i="3" s="1"/>
  <c r="FC162" i="3"/>
  <c r="FC204" i="3" s="1"/>
  <c r="FD162" i="3"/>
  <c r="FD204" i="3" s="1"/>
  <c r="FE162" i="3"/>
  <c r="FE204" i="3" s="1"/>
  <c r="FF162" i="3"/>
  <c r="J24" i="12" s="1"/>
  <c r="FG162" i="3"/>
  <c r="FG204" i="3" s="1"/>
  <c r="FH162" i="3"/>
  <c r="FH204" i="3" s="1"/>
  <c r="FI162" i="3"/>
  <c r="FI204" i="3" s="1"/>
  <c r="FJ162" i="3"/>
  <c r="FJ204" i="3" s="1"/>
  <c r="FK162" i="3"/>
  <c r="FK204" i="3" s="1"/>
  <c r="FL162" i="3"/>
  <c r="FL204" i="3" s="1"/>
  <c r="FM162" i="3"/>
  <c r="FM204" i="3" s="1"/>
  <c r="FN162" i="3"/>
  <c r="FN204" i="3" s="1"/>
  <c r="FO162" i="3"/>
  <c r="K24" i="12" s="1"/>
  <c r="FP162" i="3"/>
  <c r="FP204" i="3" s="1"/>
  <c r="FQ162" i="3"/>
  <c r="FQ204" i="3" s="1"/>
  <c r="FR162" i="3"/>
  <c r="FR204" i="3" s="1"/>
  <c r="FS162" i="3"/>
  <c r="FS204" i="3" s="1"/>
  <c r="FT162" i="3"/>
  <c r="FT204" i="3" s="1"/>
  <c r="FU162" i="3"/>
  <c r="FU204" i="3" s="1"/>
  <c r="FV162" i="3"/>
  <c r="FV204" i="3" s="1"/>
  <c r="FW162" i="3"/>
  <c r="FW204" i="3" s="1"/>
  <c r="FX162" i="3"/>
  <c r="L24" i="12" s="1"/>
  <c r="FY162" i="3"/>
  <c r="FY204" i="3" s="1"/>
  <c r="FZ162" i="3"/>
  <c r="FZ204" i="3" s="1"/>
  <c r="GA162" i="3"/>
  <c r="GA204" i="3" s="1"/>
  <c r="GB162" i="3"/>
  <c r="GB204" i="3" s="1"/>
  <c r="GC162" i="3"/>
  <c r="GC204" i="3" s="1"/>
  <c r="GD162" i="3"/>
  <c r="GD204" i="3" s="1"/>
  <c r="GE162" i="3"/>
  <c r="GE204" i="3" s="1"/>
  <c r="GF162" i="3"/>
  <c r="GF204" i="3" s="1"/>
  <c r="GG162" i="3"/>
  <c r="M24" i="12" s="1"/>
  <c r="GH162" i="3"/>
  <c r="GH204" i="3" s="1"/>
  <c r="GI162" i="3"/>
  <c r="GI204" i="3" s="1"/>
  <c r="GJ162" i="3"/>
  <c r="GJ204" i="3" s="1"/>
  <c r="GK162" i="3"/>
  <c r="GK204" i="3" s="1"/>
  <c r="GL162" i="3"/>
  <c r="GL204" i="3" s="1"/>
  <c r="GM162" i="3"/>
  <c r="GM204" i="3" s="1"/>
  <c r="GN162" i="3"/>
  <c r="GN204" i="3" s="1"/>
  <c r="GO162" i="3"/>
  <c r="GO204" i="3" s="1"/>
  <c r="GP162" i="3"/>
  <c r="N24" i="12" s="1"/>
  <c r="GQ162" i="3"/>
  <c r="GQ204" i="3" s="1"/>
  <c r="GR162" i="3"/>
  <c r="GR204" i="3" s="1"/>
  <c r="GS162" i="3"/>
  <c r="GS204" i="3" s="1"/>
  <c r="GT162" i="3"/>
  <c r="GT204" i="3" s="1"/>
  <c r="GU162" i="3"/>
  <c r="GU204" i="3" s="1"/>
  <c r="GV162" i="3"/>
  <c r="GV204" i="3" s="1"/>
  <c r="GW162" i="3"/>
  <c r="GW204" i="3" s="1"/>
  <c r="GX162" i="3"/>
  <c r="GX204" i="3" s="1"/>
  <c r="GY162" i="3"/>
  <c r="O24" i="12" s="1"/>
  <c r="GZ162" i="3"/>
  <c r="GZ204" i="3" s="1"/>
  <c r="HA162" i="3"/>
  <c r="HA204" i="3" s="1"/>
  <c r="HB162" i="3"/>
  <c r="HB204" i="3" s="1"/>
  <c r="HC162" i="3"/>
  <c r="HC204" i="3" s="1"/>
  <c r="HD162" i="3"/>
  <c r="HD204" i="3" s="1"/>
  <c r="HE162" i="3"/>
  <c r="HE204" i="3" s="1"/>
  <c r="HF162" i="3"/>
  <c r="HF204" i="3" s="1"/>
  <c r="HG162" i="3"/>
  <c r="HG204" i="3" s="1"/>
  <c r="HH162" i="3"/>
  <c r="HH204" i="3" s="1"/>
  <c r="DE163" i="3"/>
  <c r="DE205" i="3" s="1"/>
  <c r="DF163" i="3"/>
  <c r="DF205" i="3" s="1"/>
  <c r="DG163" i="3"/>
  <c r="DG205" i="3" s="1"/>
  <c r="DH163" i="3"/>
  <c r="DH205" i="3" s="1"/>
  <c r="DI163" i="3"/>
  <c r="DI205" i="3" s="1"/>
  <c r="DJ163" i="3"/>
  <c r="DJ205" i="3" s="1"/>
  <c r="DK163" i="3"/>
  <c r="DL163" i="3"/>
  <c r="D25" i="12" s="1"/>
  <c r="DM163" i="3"/>
  <c r="DN163" i="3"/>
  <c r="DN205" i="3" s="1"/>
  <c r="DO163" i="3"/>
  <c r="DO205" i="3" s="1"/>
  <c r="DP163" i="3"/>
  <c r="DP205" i="3" s="1"/>
  <c r="DQ163" i="3"/>
  <c r="DQ205" i="3" s="1"/>
  <c r="DR163" i="3"/>
  <c r="DR205" i="3" s="1"/>
  <c r="DS163" i="3"/>
  <c r="DS205" i="3" s="1"/>
  <c r="DT163" i="3"/>
  <c r="DT205" i="3" s="1"/>
  <c r="DU163" i="3"/>
  <c r="DU205" i="3" s="1"/>
  <c r="DV163" i="3"/>
  <c r="DW163" i="3"/>
  <c r="DW205" i="3" s="1"/>
  <c r="DX163" i="3"/>
  <c r="DX205" i="3" s="1"/>
  <c r="DY163" i="3"/>
  <c r="DY205" i="3" s="1"/>
  <c r="DZ163" i="3"/>
  <c r="DZ205" i="3" s="1"/>
  <c r="EA163" i="3"/>
  <c r="EA205" i="3" s="1"/>
  <c r="EB163" i="3"/>
  <c r="EB205" i="3" s="1"/>
  <c r="EC163" i="3"/>
  <c r="EC205" i="3" s="1"/>
  <c r="ED163" i="3"/>
  <c r="ED205" i="3" s="1"/>
  <c r="EE163" i="3"/>
  <c r="G25" i="12" s="1"/>
  <c r="EF163" i="3"/>
  <c r="EF205" i="3" s="1"/>
  <c r="EG163" i="3"/>
  <c r="EG205" i="3" s="1"/>
  <c r="EH163" i="3"/>
  <c r="EH205" i="3" s="1"/>
  <c r="EI163" i="3"/>
  <c r="EI205" i="3" s="1"/>
  <c r="EJ163" i="3"/>
  <c r="EJ205" i="3" s="1"/>
  <c r="EK163" i="3"/>
  <c r="EK205" i="3" s="1"/>
  <c r="EL163" i="3"/>
  <c r="EL205" i="3" s="1"/>
  <c r="EM163" i="3"/>
  <c r="EM205" i="3" s="1"/>
  <c r="EN163" i="3"/>
  <c r="H25" i="12" s="1"/>
  <c r="EO163" i="3"/>
  <c r="EO205" i="3" s="1"/>
  <c r="EP163" i="3"/>
  <c r="EP205" i="3" s="1"/>
  <c r="EQ163" i="3"/>
  <c r="EQ205" i="3" s="1"/>
  <c r="ER163" i="3"/>
  <c r="ER205" i="3" s="1"/>
  <c r="ES163" i="3"/>
  <c r="ES205" i="3" s="1"/>
  <c r="ET163" i="3"/>
  <c r="ET205" i="3" s="1"/>
  <c r="EU163" i="3"/>
  <c r="EU205" i="3" s="1"/>
  <c r="EV163" i="3"/>
  <c r="EV205" i="3" s="1"/>
  <c r="EW163" i="3"/>
  <c r="I25" i="12" s="1"/>
  <c r="EX163" i="3"/>
  <c r="EX205" i="3" s="1"/>
  <c r="EY163" i="3"/>
  <c r="EY205" i="3" s="1"/>
  <c r="EZ163" i="3"/>
  <c r="EZ205" i="3" s="1"/>
  <c r="FA163" i="3"/>
  <c r="FA205" i="3" s="1"/>
  <c r="FB163" i="3"/>
  <c r="FB205" i="3" s="1"/>
  <c r="FC163" i="3"/>
  <c r="FC205" i="3" s="1"/>
  <c r="FD163" i="3"/>
  <c r="FD205" i="3" s="1"/>
  <c r="FE163" i="3"/>
  <c r="FE205" i="3" s="1"/>
  <c r="FF163" i="3"/>
  <c r="J25" i="12" s="1"/>
  <c r="FG163" i="3"/>
  <c r="FG205" i="3" s="1"/>
  <c r="FH163" i="3"/>
  <c r="FH205" i="3" s="1"/>
  <c r="FI163" i="3"/>
  <c r="FI205" i="3" s="1"/>
  <c r="FJ163" i="3"/>
  <c r="FJ205" i="3" s="1"/>
  <c r="FK163" i="3"/>
  <c r="FK205" i="3" s="1"/>
  <c r="FL163" i="3"/>
  <c r="FL205" i="3" s="1"/>
  <c r="FM163" i="3"/>
  <c r="FM205" i="3" s="1"/>
  <c r="FN163" i="3"/>
  <c r="FN205" i="3" s="1"/>
  <c r="FO163" i="3"/>
  <c r="K25" i="12" s="1"/>
  <c r="FP163" i="3"/>
  <c r="FP205" i="3" s="1"/>
  <c r="FQ163" i="3"/>
  <c r="FQ205" i="3" s="1"/>
  <c r="FR163" i="3"/>
  <c r="FR205" i="3" s="1"/>
  <c r="FS163" i="3"/>
  <c r="FS205" i="3" s="1"/>
  <c r="FT163" i="3"/>
  <c r="FT205" i="3" s="1"/>
  <c r="FU163" i="3"/>
  <c r="FU205" i="3" s="1"/>
  <c r="FV163" i="3"/>
  <c r="FV205" i="3" s="1"/>
  <c r="FW163" i="3"/>
  <c r="FW205" i="3" s="1"/>
  <c r="FX163" i="3"/>
  <c r="L25" i="12" s="1"/>
  <c r="FY163" i="3"/>
  <c r="FY205" i="3" s="1"/>
  <c r="FZ163" i="3"/>
  <c r="FZ205" i="3" s="1"/>
  <c r="GA163" i="3"/>
  <c r="GA205" i="3" s="1"/>
  <c r="GB163" i="3"/>
  <c r="GB205" i="3" s="1"/>
  <c r="GC163" i="3"/>
  <c r="GC205" i="3" s="1"/>
  <c r="GD163" i="3"/>
  <c r="GD205" i="3" s="1"/>
  <c r="GE163" i="3"/>
  <c r="GE205" i="3" s="1"/>
  <c r="GF163" i="3"/>
  <c r="GF205" i="3" s="1"/>
  <c r="GG163" i="3"/>
  <c r="GH163" i="3"/>
  <c r="GH205" i="3" s="1"/>
  <c r="GI163" i="3"/>
  <c r="GI205" i="3" s="1"/>
  <c r="GJ163" i="3"/>
  <c r="GJ205" i="3" s="1"/>
  <c r="GK163" i="3"/>
  <c r="GK205" i="3" s="1"/>
  <c r="GL163" i="3"/>
  <c r="GL205" i="3" s="1"/>
  <c r="GM163" i="3"/>
  <c r="GM205" i="3" s="1"/>
  <c r="GN163" i="3"/>
  <c r="GN205" i="3" s="1"/>
  <c r="GO163" i="3"/>
  <c r="GO205" i="3" s="1"/>
  <c r="GP163" i="3"/>
  <c r="GQ163" i="3"/>
  <c r="GQ205" i="3" s="1"/>
  <c r="GR163" i="3"/>
  <c r="GR205" i="3" s="1"/>
  <c r="GS163" i="3"/>
  <c r="GS205" i="3" s="1"/>
  <c r="GT163" i="3"/>
  <c r="GT205" i="3" s="1"/>
  <c r="GU163" i="3"/>
  <c r="GU205" i="3" s="1"/>
  <c r="GV163" i="3"/>
  <c r="GV205" i="3" s="1"/>
  <c r="GW163" i="3"/>
  <c r="GW205" i="3" s="1"/>
  <c r="GX163" i="3"/>
  <c r="GX205" i="3" s="1"/>
  <c r="GY163" i="3"/>
  <c r="O25" i="12" s="1"/>
  <c r="GZ163" i="3"/>
  <c r="GZ205" i="3" s="1"/>
  <c r="HA163" i="3"/>
  <c r="HA205" i="3" s="1"/>
  <c r="HB163" i="3"/>
  <c r="HB205" i="3" s="1"/>
  <c r="HC163" i="3"/>
  <c r="HC205" i="3" s="1"/>
  <c r="HD163" i="3"/>
  <c r="HD205" i="3" s="1"/>
  <c r="HE163" i="3"/>
  <c r="HE205" i="3" s="1"/>
  <c r="HF163" i="3"/>
  <c r="HF205" i="3" s="1"/>
  <c r="HG163" i="3"/>
  <c r="HG205" i="3" s="1"/>
  <c r="HH163" i="3"/>
  <c r="HH205" i="3" s="1"/>
  <c r="DE164" i="3"/>
  <c r="DE206" i="3" s="1"/>
  <c r="DE226" i="3" s="1"/>
  <c r="DF164" i="3"/>
  <c r="DF206" i="3" s="1"/>
  <c r="DG164" i="3"/>
  <c r="DG206" i="3" s="1"/>
  <c r="DH164" i="3"/>
  <c r="DH206" i="3" s="1"/>
  <c r="DI164" i="3"/>
  <c r="DI206" i="3" s="1"/>
  <c r="DI226" i="3" s="1"/>
  <c r="DJ164" i="3"/>
  <c r="DJ206" i="3" s="1"/>
  <c r="DK164" i="3"/>
  <c r="DL164" i="3"/>
  <c r="D26" i="12" s="1"/>
  <c r="DM164" i="3"/>
  <c r="E26" i="12" s="1"/>
  <c r="DN164" i="3"/>
  <c r="DN206" i="3" s="1"/>
  <c r="DO164" i="3"/>
  <c r="DO206" i="3" s="1"/>
  <c r="DP164" i="3"/>
  <c r="DP206" i="3" s="1"/>
  <c r="DQ164" i="3"/>
  <c r="DQ206" i="3" s="1"/>
  <c r="DQ226" i="3" s="1"/>
  <c r="DR164" i="3"/>
  <c r="DR206" i="3" s="1"/>
  <c r="DS164" i="3"/>
  <c r="DS206" i="3" s="1"/>
  <c r="DT164" i="3"/>
  <c r="DT206" i="3" s="1"/>
  <c r="DU164" i="3"/>
  <c r="DU206" i="3" s="1"/>
  <c r="DU226" i="3" s="1"/>
  <c r="DV164" i="3"/>
  <c r="F26" i="12" s="1"/>
  <c r="DW164" i="3"/>
  <c r="DW206" i="3" s="1"/>
  <c r="DX164" i="3"/>
  <c r="DX206" i="3" s="1"/>
  <c r="DY164" i="3"/>
  <c r="DY206" i="3" s="1"/>
  <c r="DY226" i="3" s="1"/>
  <c r="DZ164" i="3"/>
  <c r="DZ206" i="3" s="1"/>
  <c r="EA164" i="3"/>
  <c r="EA206" i="3" s="1"/>
  <c r="EB164" i="3"/>
  <c r="EB206" i="3" s="1"/>
  <c r="EC164" i="3"/>
  <c r="EC206" i="3" s="1"/>
  <c r="EC226" i="3" s="1"/>
  <c r="ED164" i="3"/>
  <c r="ED206" i="3" s="1"/>
  <c r="EE164" i="3"/>
  <c r="G26" i="12" s="1"/>
  <c r="EF164" i="3"/>
  <c r="EF206" i="3" s="1"/>
  <c r="EG164" i="3"/>
  <c r="EG206" i="3" s="1"/>
  <c r="EG226" i="3" s="1"/>
  <c r="EH164" i="3"/>
  <c r="EH206" i="3" s="1"/>
  <c r="EI164" i="3"/>
  <c r="EI206" i="3" s="1"/>
  <c r="EJ164" i="3"/>
  <c r="EJ206" i="3" s="1"/>
  <c r="EK164" i="3"/>
  <c r="EK206" i="3" s="1"/>
  <c r="EK226" i="3" s="1"/>
  <c r="EL164" i="3"/>
  <c r="EL206" i="3" s="1"/>
  <c r="EM164" i="3"/>
  <c r="EM206" i="3" s="1"/>
  <c r="EN164" i="3"/>
  <c r="H26" i="12" s="1"/>
  <c r="EO164" i="3"/>
  <c r="EO206" i="3" s="1"/>
  <c r="EO226" i="3" s="1"/>
  <c r="EP164" i="3"/>
  <c r="EP206" i="3" s="1"/>
  <c r="EQ164" i="3"/>
  <c r="EQ206" i="3" s="1"/>
  <c r="ER164" i="3"/>
  <c r="ER206" i="3" s="1"/>
  <c r="ES164" i="3"/>
  <c r="ES206" i="3" s="1"/>
  <c r="ES226" i="3" s="1"/>
  <c r="ET164" i="3"/>
  <c r="ET206" i="3" s="1"/>
  <c r="EU164" i="3"/>
  <c r="EU206" i="3" s="1"/>
  <c r="EV164" i="3"/>
  <c r="EV206" i="3" s="1"/>
  <c r="EW164" i="3"/>
  <c r="I26" i="12" s="1"/>
  <c r="EX164" i="3"/>
  <c r="EX206" i="3" s="1"/>
  <c r="EY164" i="3"/>
  <c r="EY206" i="3" s="1"/>
  <c r="EZ164" i="3"/>
  <c r="EZ206" i="3" s="1"/>
  <c r="FA164" i="3"/>
  <c r="FA206" i="3" s="1"/>
  <c r="FA226" i="3" s="1"/>
  <c r="FB164" i="3"/>
  <c r="FB206" i="3" s="1"/>
  <c r="FC164" i="3"/>
  <c r="FC206" i="3" s="1"/>
  <c r="FD164" i="3"/>
  <c r="FD206" i="3" s="1"/>
  <c r="FE164" i="3"/>
  <c r="FE206" i="3" s="1"/>
  <c r="FE226" i="3" s="1"/>
  <c r="FF164" i="3"/>
  <c r="J26" i="12" s="1"/>
  <c r="FG164" i="3"/>
  <c r="FG206" i="3" s="1"/>
  <c r="FH164" i="3"/>
  <c r="FH206" i="3" s="1"/>
  <c r="FI164" i="3"/>
  <c r="FI206" i="3" s="1"/>
  <c r="FI226" i="3" s="1"/>
  <c r="FJ164" i="3"/>
  <c r="FJ206" i="3" s="1"/>
  <c r="FK164" i="3"/>
  <c r="FK206" i="3" s="1"/>
  <c r="FL164" i="3"/>
  <c r="FL206" i="3" s="1"/>
  <c r="FM164" i="3"/>
  <c r="FM206" i="3" s="1"/>
  <c r="FM226" i="3" s="1"/>
  <c r="FN164" i="3"/>
  <c r="FN206" i="3" s="1"/>
  <c r="FO164" i="3"/>
  <c r="K26" i="12" s="1"/>
  <c r="FP164" i="3"/>
  <c r="FP206" i="3" s="1"/>
  <c r="FQ164" i="3"/>
  <c r="FQ206" i="3" s="1"/>
  <c r="FQ226" i="3" s="1"/>
  <c r="FR164" i="3"/>
  <c r="FR206" i="3" s="1"/>
  <c r="FS164" i="3"/>
  <c r="FS206" i="3" s="1"/>
  <c r="FT164" i="3"/>
  <c r="FT206" i="3" s="1"/>
  <c r="FU164" i="3"/>
  <c r="FU206" i="3" s="1"/>
  <c r="FU226" i="3" s="1"/>
  <c r="FV164" i="3"/>
  <c r="FV206" i="3" s="1"/>
  <c r="FW164" i="3"/>
  <c r="FW206" i="3" s="1"/>
  <c r="FX164" i="3"/>
  <c r="L26" i="12" s="1"/>
  <c r="FY164" i="3"/>
  <c r="FY206" i="3" s="1"/>
  <c r="FY226" i="3" s="1"/>
  <c r="FZ164" i="3"/>
  <c r="FZ206" i="3" s="1"/>
  <c r="GA164" i="3"/>
  <c r="GA206" i="3" s="1"/>
  <c r="GB164" i="3"/>
  <c r="GB206" i="3" s="1"/>
  <c r="GC164" i="3"/>
  <c r="GC206" i="3" s="1"/>
  <c r="GC226" i="3" s="1"/>
  <c r="GD164" i="3"/>
  <c r="GD206" i="3" s="1"/>
  <c r="GE164" i="3"/>
  <c r="GE206" i="3" s="1"/>
  <c r="GF164" i="3"/>
  <c r="GF206" i="3" s="1"/>
  <c r="GG164" i="3"/>
  <c r="M26" i="12" s="1"/>
  <c r="GH164" i="3"/>
  <c r="GH206" i="3" s="1"/>
  <c r="GI164" i="3"/>
  <c r="GI206" i="3" s="1"/>
  <c r="GJ164" i="3"/>
  <c r="GJ206" i="3" s="1"/>
  <c r="GK164" i="3"/>
  <c r="GK206" i="3" s="1"/>
  <c r="GK226" i="3" s="1"/>
  <c r="GL164" i="3"/>
  <c r="GL206" i="3" s="1"/>
  <c r="GM164" i="3"/>
  <c r="GM206" i="3" s="1"/>
  <c r="GN164" i="3"/>
  <c r="GN206" i="3" s="1"/>
  <c r="GO164" i="3"/>
  <c r="GO206" i="3" s="1"/>
  <c r="GO226" i="3" s="1"/>
  <c r="GP164" i="3"/>
  <c r="N26" i="12" s="1"/>
  <c r="GQ164" i="3"/>
  <c r="GQ206" i="3" s="1"/>
  <c r="GR164" i="3"/>
  <c r="GR206" i="3" s="1"/>
  <c r="GS164" i="3"/>
  <c r="GS206" i="3" s="1"/>
  <c r="GS226" i="3" s="1"/>
  <c r="GT164" i="3"/>
  <c r="GT206" i="3" s="1"/>
  <c r="GU164" i="3"/>
  <c r="GU206" i="3" s="1"/>
  <c r="GV164" i="3"/>
  <c r="GV206" i="3" s="1"/>
  <c r="GW164" i="3"/>
  <c r="GW206" i="3" s="1"/>
  <c r="GW226" i="3" s="1"/>
  <c r="GX164" i="3"/>
  <c r="GX206" i="3" s="1"/>
  <c r="GY164" i="3"/>
  <c r="O26" i="12" s="1"/>
  <c r="GZ164" i="3"/>
  <c r="GZ206" i="3" s="1"/>
  <c r="HA164" i="3"/>
  <c r="HA206" i="3" s="1"/>
  <c r="HA226" i="3" s="1"/>
  <c r="HB164" i="3"/>
  <c r="HB206" i="3" s="1"/>
  <c r="HC164" i="3"/>
  <c r="HC206" i="3" s="1"/>
  <c r="HD164" i="3"/>
  <c r="HD206" i="3" s="1"/>
  <c r="HE164" i="3"/>
  <c r="HE206" i="3" s="1"/>
  <c r="HE226" i="3" s="1"/>
  <c r="HF164" i="3"/>
  <c r="HF206" i="3" s="1"/>
  <c r="HG164" i="3"/>
  <c r="HG206" i="3" s="1"/>
  <c r="HH164" i="3"/>
  <c r="HH206" i="3" s="1"/>
  <c r="DE165" i="3"/>
  <c r="DE207" i="3" s="1"/>
  <c r="DE227" i="3" s="1"/>
  <c r="DF165" i="3"/>
  <c r="DF207" i="3" s="1"/>
  <c r="DF227" i="3" s="1"/>
  <c r="DG165" i="3"/>
  <c r="DG207" i="3" s="1"/>
  <c r="DG227" i="3" s="1"/>
  <c r="DH165" i="3"/>
  <c r="DH207" i="3" s="1"/>
  <c r="DH227" i="3" s="1"/>
  <c r="DI165" i="3"/>
  <c r="DI207" i="3" s="1"/>
  <c r="DI227" i="3" s="1"/>
  <c r="DJ165" i="3"/>
  <c r="DJ207" i="3" s="1"/>
  <c r="DJ227" i="3" s="1"/>
  <c r="DK165" i="3"/>
  <c r="DL165" i="3"/>
  <c r="D27" i="12" s="1"/>
  <c r="DM165" i="3"/>
  <c r="DN165" i="3"/>
  <c r="DN207" i="3" s="1"/>
  <c r="DN227" i="3" s="1"/>
  <c r="DO165" i="3"/>
  <c r="DO207" i="3" s="1"/>
  <c r="DO227" i="3" s="1"/>
  <c r="DP165" i="3"/>
  <c r="DP207" i="3" s="1"/>
  <c r="DP227" i="3" s="1"/>
  <c r="DQ165" i="3"/>
  <c r="DQ207" i="3" s="1"/>
  <c r="DQ227" i="3" s="1"/>
  <c r="DR165" i="3"/>
  <c r="DR207" i="3" s="1"/>
  <c r="DR227" i="3" s="1"/>
  <c r="DS165" i="3"/>
  <c r="DS207" i="3" s="1"/>
  <c r="DS227" i="3" s="1"/>
  <c r="DT165" i="3"/>
  <c r="DT207" i="3" s="1"/>
  <c r="DT227" i="3" s="1"/>
  <c r="DU165" i="3"/>
  <c r="DU207" i="3" s="1"/>
  <c r="DU227" i="3" s="1"/>
  <c r="DV165" i="3"/>
  <c r="DW165" i="3"/>
  <c r="DW207" i="3" s="1"/>
  <c r="DW227" i="3" s="1"/>
  <c r="DX165" i="3"/>
  <c r="DX207" i="3" s="1"/>
  <c r="DX227" i="3" s="1"/>
  <c r="DY165" i="3"/>
  <c r="DY207" i="3" s="1"/>
  <c r="DY227" i="3" s="1"/>
  <c r="DZ165" i="3"/>
  <c r="DZ207" i="3" s="1"/>
  <c r="DZ227" i="3" s="1"/>
  <c r="EA165" i="3"/>
  <c r="EA207" i="3" s="1"/>
  <c r="EA227" i="3" s="1"/>
  <c r="EB165" i="3"/>
  <c r="EB207" i="3" s="1"/>
  <c r="EB227" i="3" s="1"/>
  <c r="EC165" i="3"/>
  <c r="EC207" i="3" s="1"/>
  <c r="EC227" i="3" s="1"/>
  <c r="ED165" i="3"/>
  <c r="ED207" i="3" s="1"/>
  <c r="ED227" i="3" s="1"/>
  <c r="EE165" i="3"/>
  <c r="G27" i="12" s="1"/>
  <c r="EF165" i="3"/>
  <c r="EF207" i="3" s="1"/>
  <c r="EF227" i="3" s="1"/>
  <c r="EG165" i="3"/>
  <c r="EG207" i="3" s="1"/>
  <c r="EG227" i="3" s="1"/>
  <c r="EH165" i="3"/>
  <c r="EH207" i="3" s="1"/>
  <c r="EH227" i="3" s="1"/>
  <c r="EI165" i="3"/>
  <c r="EI207" i="3" s="1"/>
  <c r="EI227" i="3" s="1"/>
  <c r="EJ165" i="3"/>
  <c r="EJ207" i="3" s="1"/>
  <c r="EJ227" i="3" s="1"/>
  <c r="EK165" i="3"/>
  <c r="EK207" i="3" s="1"/>
  <c r="EK227" i="3" s="1"/>
  <c r="EL165" i="3"/>
  <c r="EL207" i="3" s="1"/>
  <c r="EL227" i="3" s="1"/>
  <c r="EM165" i="3"/>
  <c r="EM207" i="3" s="1"/>
  <c r="EM227" i="3" s="1"/>
  <c r="EN165" i="3"/>
  <c r="H27" i="12" s="1"/>
  <c r="EO165" i="3"/>
  <c r="EO207" i="3" s="1"/>
  <c r="EO227" i="3" s="1"/>
  <c r="EP165" i="3"/>
  <c r="EP207" i="3" s="1"/>
  <c r="EP227" i="3" s="1"/>
  <c r="EQ165" i="3"/>
  <c r="EQ207" i="3" s="1"/>
  <c r="EQ227" i="3" s="1"/>
  <c r="ER165" i="3"/>
  <c r="ER207" i="3" s="1"/>
  <c r="ER227" i="3" s="1"/>
  <c r="ES165" i="3"/>
  <c r="ES207" i="3" s="1"/>
  <c r="ES227" i="3" s="1"/>
  <c r="ET165" i="3"/>
  <c r="ET207" i="3" s="1"/>
  <c r="ET227" i="3" s="1"/>
  <c r="EU165" i="3"/>
  <c r="EU207" i="3" s="1"/>
  <c r="EU227" i="3" s="1"/>
  <c r="EV165" i="3"/>
  <c r="EV207" i="3" s="1"/>
  <c r="EV227" i="3" s="1"/>
  <c r="EW165" i="3"/>
  <c r="I27" i="12" s="1"/>
  <c r="EX165" i="3"/>
  <c r="EX207" i="3" s="1"/>
  <c r="EX227" i="3" s="1"/>
  <c r="EY165" i="3"/>
  <c r="EY207" i="3" s="1"/>
  <c r="EY227" i="3" s="1"/>
  <c r="EZ165" i="3"/>
  <c r="EZ207" i="3" s="1"/>
  <c r="EZ227" i="3" s="1"/>
  <c r="FA165" i="3"/>
  <c r="FA207" i="3" s="1"/>
  <c r="FA227" i="3" s="1"/>
  <c r="FB165" i="3"/>
  <c r="FB207" i="3" s="1"/>
  <c r="FB227" i="3" s="1"/>
  <c r="FC165" i="3"/>
  <c r="FC207" i="3" s="1"/>
  <c r="FC227" i="3" s="1"/>
  <c r="FD165" i="3"/>
  <c r="FD207" i="3" s="1"/>
  <c r="FD227" i="3" s="1"/>
  <c r="FE165" i="3"/>
  <c r="FE207" i="3" s="1"/>
  <c r="FE227" i="3" s="1"/>
  <c r="FF165" i="3"/>
  <c r="J27" i="12" s="1"/>
  <c r="FG165" i="3"/>
  <c r="FG207" i="3" s="1"/>
  <c r="FG227" i="3" s="1"/>
  <c r="FH165" i="3"/>
  <c r="FH207" i="3" s="1"/>
  <c r="FH227" i="3" s="1"/>
  <c r="FI165" i="3"/>
  <c r="FI207" i="3" s="1"/>
  <c r="FI227" i="3" s="1"/>
  <c r="FJ165" i="3"/>
  <c r="FJ207" i="3" s="1"/>
  <c r="FJ227" i="3" s="1"/>
  <c r="FK165" i="3"/>
  <c r="FK207" i="3" s="1"/>
  <c r="FK227" i="3" s="1"/>
  <c r="FL165" i="3"/>
  <c r="FL207" i="3" s="1"/>
  <c r="FL227" i="3" s="1"/>
  <c r="FM165" i="3"/>
  <c r="FM207" i="3" s="1"/>
  <c r="FM227" i="3" s="1"/>
  <c r="FN165" i="3"/>
  <c r="FN207" i="3" s="1"/>
  <c r="FN227" i="3" s="1"/>
  <c r="FO165" i="3"/>
  <c r="K27" i="12" s="1"/>
  <c r="FP165" i="3"/>
  <c r="FP207" i="3" s="1"/>
  <c r="FP227" i="3" s="1"/>
  <c r="FQ165" i="3"/>
  <c r="FQ207" i="3" s="1"/>
  <c r="FQ227" i="3" s="1"/>
  <c r="FR165" i="3"/>
  <c r="FR207" i="3" s="1"/>
  <c r="FR227" i="3" s="1"/>
  <c r="FS165" i="3"/>
  <c r="FS207" i="3" s="1"/>
  <c r="FS227" i="3" s="1"/>
  <c r="FT165" i="3"/>
  <c r="FT207" i="3" s="1"/>
  <c r="FT227" i="3" s="1"/>
  <c r="FU165" i="3"/>
  <c r="FU207" i="3" s="1"/>
  <c r="FU227" i="3" s="1"/>
  <c r="FV165" i="3"/>
  <c r="FV207" i="3" s="1"/>
  <c r="FV227" i="3" s="1"/>
  <c r="FW165" i="3"/>
  <c r="FW207" i="3" s="1"/>
  <c r="FW227" i="3" s="1"/>
  <c r="FX165" i="3"/>
  <c r="L27" i="12" s="1"/>
  <c r="FY165" i="3"/>
  <c r="FY207" i="3" s="1"/>
  <c r="FY227" i="3" s="1"/>
  <c r="FZ165" i="3"/>
  <c r="FZ207" i="3" s="1"/>
  <c r="FZ227" i="3" s="1"/>
  <c r="GA165" i="3"/>
  <c r="GA207" i="3" s="1"/>
  <c r="GA227" i="3" s="1"/>
  <c r="GB165" i="3"/>
  <c r="GB207" i="3" s="1"/>
  <c r="GB227" i="3" s="1"/>
  <c r="GC165" i="3"/>
  <c r="GC207" i="3" s="1"/>
  <c r="GC227" i="3" s="1"/>
  <c r="GD165" i="3"/>
  <c r="GD207" i="3" s="1"/>
  <c r="GD227" i="3" s="1"/>
  <c r="GE165" i="3"/>
  <c r="GE207" i="3" s="1"/>
  <c r="GE227" i="3" s="1"/>
  <c r="GF165" i="3"/>
  <c r="GF207" i="3" s="1"/>
  <c r="GF227" i="3" s="1"/>
  <c r="GG165" i="3"/>
  <c r="GH165" i="3"/>
  <c r="GH207" i="3" s="1"/>
  <c r="GH227" i="3" s="1"/>
  <c r="GI165" i="3"/>
  <c r="GI207" i="3" s="1"/>
  <c r="GI227" i="3" s="1"/>
  <c r="GJ165" i="3"/>
  <c r="GJ207" i="3" s="1"/>
  <c r="GJ227" i="3" s="1"/>
  <c r="GK165" i="3"/>
  <c r="GK207" i="3" s="1"/>
  <c r="GK227" i="3" s="1"/>
  <c r="GL165" i="3"/>
  <c r="GL207" i="3" s="1"/>
  <c r="GL227" i="3" s="1"/>
  <c r="GM165" i="3"/>
  <c r="GM207" i="3" s="1"/>
  <c r="GM227" i="3" s="1"/>
  <c r="GN165" i="3"/>
  <c r="GN207" i="3" s="1"/>
  <c r="GN227" i="3" s="1"/>
  <c r="GO165" i="3"/>
  <c r="GO207" i="3" s="1"/>
  <c r="GO227" i="3" s="1"/>
  <c r="GP165" i="3"/>
  <c r="GQ165" i="3"/>
  <c r="GQ207" i="3" s="1"/>
  <c r="GQ227" i="3" s="1"/>
  <c r="GR165" i="3"/>
  <c r="GR207" i="3" s="1"/>
  <c r="GR227" i="3" s="1"/>
  <c r="GS165" i="3"/>
  <c r="GS207" i="3" s="1"/>
  <c r="GS227" i="3" s="1"/>
  <c r="GT165" i="3"/>
  <c r="GT207" i="3" s="1"/>
  <c r="GT227" i="3" s="1"/>
  <c r="GU165" i="3"/>
  <c r="GU207" i="3" s="1"/>
  <c r="GU227" i="3" s="1"/>
  <c r="GV165" i="3"/>
  <c r="GV207" i="3" s="1"/>
  <c r="GV227" i="3" s="1"/>
  <c r="GW165" i="3"/>
  <c r="GW207" i="3" s="1"/>
  <c r="GW227" i="3" s="1"/>
  <c r="GX165" i="3"/>
  <c r="GX207" i="3" s="1"/>
  <c r="GX227" i="3" s="1"/>
  <c r="GY165" i="3"/>
  <c r="O27" i="12" s="1"/>
  <c r="GZ165" i="3"/>
  <c r="GZ207" i="3" s="1"/>
  <c r="GZ227" i="3" s="1"/>
  <c r="HA165" i="3"/>
  <c r="HA207" i="3" s="1"/>
  <c r="HA227" i="3" s="1"/>
  <c r="HB165" i="3"/>
  <c r="HB207" i="3" s="1"/>
  <c r="HB227" i="3" s="1"/>
  <c r="HC165" i="3"/>
  <c r="HC207" i="3" s="1"/>
  <c r="HC227" i="3" s="1"/>
  <c r="HD165" i="3"/>
  <c r="HD207" i="3" s="1"/>
  <c r="HD227" i="3" s="1"/>
  <c r="HE165" i="3"/>
  <c r="HE207" i="3" s="1"/>
  <c r="HE227" i="3" s="1"/>
  <c r="HF165" i="3"/>
  <c r="HF207" i="3" s="1"/>
  <c r="HF227" i="3" s="1"/>
  <c r="HG165" i="3"/>
  <c r="HG207" i="3" s="1"/>
  <c r="HG227" i="3" s="1"/>
  <c r="HH165" i="3"/>
  <c r="HH207" i="3" s="1"/>
  <c r="HH227" i="3" s="1"/>
  <c r="DE166" i="3"/>
  <c r="DE208" i="3" s="1"/>
  <c r="DF166" i="3"/>
  <c r="DF208" i="3" s="1"/>
  <c r="DG166" i="3"/>
  <c r="DG208" i="3" s="1"/>
  <c r="DH166" i="3"/>
  <c r="DH208" i="3" s="1"/>
  <c r="DI166" i="3"/>
  <c r="DI208" i="3" s="1"/>
  <c r="DJ166" i="3"/>
  <c r="DJ208" i="3" s="1"/>
  <c r="DK166" i="3"/>
  <c r="DL166" i="3"/>
  <c r="D29" i="12" s="1"/>
  <c r="DM166" i="3"/>
  <c r="E29" i="12" s="1"/>
  <c r="DN166" i="3"/>
  <c r="DN208" i="3" s="1"/>
  <c r="DO166" i="3"/>
  <c r="DO208" i="3" s="1"/>
  <c r="DP166" i="3"/>
  <c r="DP208" i="3" s="1"/>
  <c r="DQ166" i="3"/>
  <c r="DQ208" i="3" s="1"/>
  <c r="DR166" i="3"/>
  <c r="DR208" i="3" s="1"/>
  <c r="DS166" i="3"/>
  <c r="DS208" i="3" s="1"/>
  <c r="DT166" i="3"/>
  <c r="DT208" i="3" s="1"/>
  <c r="DU166" i="3"/>
  <c r="DU208" i="3" s="1"/>
  <c r="DV166" i="3"/>
  <c r="F29" i="12" s="1"/>
  <c r="DW166" i="3"/>
  <c r="DW208" i="3" s="1"/>
  <c r="DX166" i="3"/>
  <c r="DX208" i="3" s="1"/>
  <c r="DY166" i="3"/>
  <c r="DY208" i="3" s="1"/>
  <c r="DZ166" i="3"/>
  <c r="DZ208" i="3" s="1"/>
  <c r="EA166" i="3"/>
  <c r="EA208" i="3" s="1"/>
  <c r="EB166" i="3"/>
  <c r="EB208" i="3" s="1"/>
  <c r="EC166" i="3"/>
  <c r="EC208" i="3" s="1"/>
  <c r="ED166" i="3"/>
  <c r="ED208" i="3" s="1"/>
  <c r="EE166" i="3"/>
  <c r="G29" i="12" s="1"/>
  <c r="EF166" i="3"/>
  <c r="EF208" i="3" s="1"/>
  <c r="EG166" i="3"/>
  <c r="EG208" i="3" s="1"/>
  <c r="EH166" i="3"/>
  <c r="EH208" i="3" s="1"/>
  <c r="EI166" i="3"/>
  <c r="EI208" i="3" s="1"/>
  <c r="EJ166" i="3"/>
  <c r="EJ208" i="3" s="1"/>
  <c r="EK166" i="3"/>
  <c r="EK208" i="3" s="1"/>
  <c r="EL166" i="3"/>
  <c r="EL208" i="3" s="1"/>
  <c r="EM166" i="3"/>
  <c r="EM208" i="3" s="1"/>
  <c r="EN166" i="3"/>
  <c r="H29" i="12" s="1"/>
  <c r="EO166" i="3"/>
  <c r="EO208" i="3" s="1"/>
  <c r="EP166" i="3"/>
  <c r="EP208" i="3" s="1"/>
  <c r="EQ166" i="3"/>
  <c r="EQ208" i="3" s="1"/>
  <c r="ER166" i="3"/>
  <c r="ER208" i="3" s="1"/>
  <c r="ES166" i="3"/>
  <c r="ES208" i="3" s="1"/>
  <c r="ET166" i="3"/>
  <c r="ET208" i="3" s="1"/>
  <c r="EU166" i="3"/>
  <c r="EU208" i="3" s="1"/>
  <c r="EV166" i="3"/>
  <c r="EV208" i="3" s="1"/>
  <c r="EW166" i="3"/>
  <c r="I29" i="12" s="1"/>
  <c r="EX166" i="3"/>
  <c r="EX208" i="3" s="1"/>
  <c r="EY166" i="3"/>
  <c r="EY208" i="3" s="1"/>
  <c r="EZ166" i="3"/>
  <c r="EZ208" i="3" s="1"/>
  <c r="FA166" i="3"/>
  <c r="FA208" i="3" s="1"/>
  <c r="FB166" i="3"/>
  <c r="FB208" i="3" s="1"/>
  <c r="FC166" i="3"/>
  <c r="FC208" i="3" s="1"/>
  <c r="FD166" i="3"/>
  <c r="FD208" i="3" s="1"/>
  <c r="FE166" i="3"/>
  <c r="FE208" i="3" s="1"/>
  <c r="FF166" i="3"/>
  <c r="J29" i="12" s="1"/>
  <c r="FG166" i="3"/>
  <c r="FG208" i="3" s="1"/>
  <c r="FH166" i="3"/>
  <c r="FH208" i="3" s="1"/>
  <c r="FI166" i="3"/>
  <c r="FI208" i="3" s="1"/>
  <c r="FJ166" i="3"/>
  <c r="FJ208" i="3" s="1"/>
  <c r="FK166" i="3"/>
  <c r="FK208" i="3" s="1"/>
  <c r="FL166" i="3"/>
  <c r="FL208" i="3" s="1"/>
  <c r="FM166" i="3"/>
  <c r="FM208" i="3" s="1"/>
  <c r="FN166" i="3"/>
  <c r="FN208" i="3" s="1"/>
  <c r="FO166" i="3"/>
  <c r="K29" i="12" s="1"/>
  <c r="FP166" i="3"/>
  <c r="FP208" i="3" s="1"/>
  <c r="FQ166" i="3"/>
  <c r="FQ208" i="3" s="1"/>
  <c r="FR166" i="3"/>
  <c r="FR208" i="3" s="1"/>
  <c r="FS166" i="3"/>
  <c r="FS208" i="3" s="1"/>
  <c r="FT166" i="3"/>
  <c r="FT208" i="3" s="1"/>
  <c r="FU166" i="3"/>
  <c r="FU208" i="3" s="1"/>
  <c r="FV166" i="3"/>
  <c r="FV208" i="3" s="1"/>
  <c r="FW166" i="3"/>
  <c r="FW208" i="3" s="1"/>
  <c r="FX166" i="3"/>
  <c r="L29" i="12" s="1"/>
  <c r="FY166" i="3"/>
  <c r="FY208" i="3" s="1"/>
  <c r="FZ166" i="3"/>
  <c r="FZ208" i="3" s="1"/>
  <c r="GA166" i="3"/>
  <c r="GA208" i="3" s="1"/>
  <c r="GB166" i="3"/>
  <c r="GB208" i="3" s="1"/>
  <c r="GC166" i="3"/>
  <c r="GC208" i="3" s="1"/>
  <c r="GD166" i="3"/>
  <c r="GD208" i="3" s="1"/>
  <c r="GE166" i="3"/>
  <c r="GE208" i="3" s="1"/>
  <c r="GF166" i="3"/>
  <c r="GF208" i="3" s="1"/>
  <c r="GG166" i="3"/>
  <c r="M29" i="12" s="1"/>
  <c r="GH166" i="3"/>
  <c r="GH208" i="3" s="1"/>
  <c r="GI166" i="3"/>
  <c r="GI208" i="3" s="1"/>
  <c r="GJ166" i="3"/>
  <c r="GJ208" i="3" s="1"/>
  <c r="GK166" i="3"/>
  <c r="GK208" i="3" s="1"/>
  <c r="GL166" i="3"/>
  <c r="GL208" i="3" s="1"/>
  <c r="GM166" i="3"/>
  <c r="GM208" i="3" s="1"/>
  <c r="GN166" i="3"/>
  <c r="GN208" i="3" s="1"/>
  <c r="GO166" i="3"/>
  <c r="GO208" i="3" s="1"/>
  <c r="GP166" i="3"/>
  <c r="N29" i="12" s="1"/>
  <c r="GQ166" i="3"/>
  <c r="GQ208" i="3" s="1"/>
  <c r="GR166" i="3"/>
  <c r="GR208" i="3" s="1"/>
  <c r="GS166" i="3"/>
  <c r="GS208" i="3" s="1"/>
  <c r="GT166" i="3"/>
  <c r="GT208" i="3" s="1"/>
  <c r="GU166" i="3"/>
  <c r="GU208" i="3" s="1"/>
  <c r="GV166" i="3"/>
  <c r="GV208" i="3" s="1"/>
  <c r="GW166" i="3"/>
  <c r="GW208" i="3" s="1"/>
  <c r="GX166" i="3"/>
  <c r="GX208" i="3" s="1"/>
  <c r="GY166" i="3"/>
  <c r="O29" i="12" s="1"/>
  <c r="GZ166" i="3"/>
  <c r="GZ208" i="3" s="1"/>
  <c r="HA166" i="3"/>
  <c r="HA208" i="3" s="1"/>
  <c r="HB166" i="3"/>
  <c r="HB208" i="3" s="1"/>
  <c r="HC166" i="3"/>
  <c r="HC208" i="3" s="1"/>
  <c r="HD166" i="3"/>
  <c r="HD208" i="3" s="1"/>
  <c r="HE166" i="3"/>
  <c r="HE208" i="3" s="1"/>
  <c r="HF166" i="3"/>
  <c r="HF208" i="3" s="1"/>
  <c r="HG166" i="3"/>
  <c r="HG208" i="3" s="1"/>
  <c r="HH166" i="3"/>
  <c r="HH208" i="3" s="1"/>
  <c r="DE167" i="3"/>
  <c r="DE209" i="3" s="1"/>
  <c r="DF167" i="3"/>
  <c r="DF209" i="3" s="1"/>
  <c r="DG167" i="3"/>
  <c r="DG209" i="3" s="1"/>
  <c r="DH167" i="3"/>
  <c r="DH209" i="3" s="1"/>
  <c r="DI167" i="3"/>
  <c r="DI209" i="3" s="1"/>
  <c r="DJ167" i="3"/>
  <c r="DJ209" i="3" s="1"/>
  <c r="DK167" i="3"/>
  <c r="DL167" i="3"/>
  <c r="D30" i="12" s="1"/>
  <c r="DM167" i="3"/>
  <c r="DN167" i="3"/>
  <c r="DN209" i="3" s="1"/>
  <c r="DO167" i="3"/>
  <c r="DO209" i="3" s="1"/>
  <c r="DP167" i="3"/>
  <c r="DP209" i="3" s="1"/>
  <c r="DQ167" i="3"/>
  <c r="DQ209" i="3" s="1"/>
  <c r="DR167" i="3"/>
  <c r="DR209" i="3" s="1"/>
  <c r="DS167" i="3"/>
  <c r="DS209" i="3" s="1"/>
  <c r="DT167" i="3"/>
  <c r="DT209" i="3" s="1"/>
  <c r="DU167" i="3"/>
  <c r="DU209" i="3" s="1"/>
  <c r="DV167" i="3"/>
  <c r="DW167" i="3"/>
  <c r="DW209" i="3" s="1"/>
  <c r="DX167" i="3"/>
  <c r="DX209" i="3" s="1"/>
  <c r="DY167" i="3"/>
  <c r="DY209" i="3" s="1"/>
  <c r="DZ167" i="3"/>
  <c r="DZ209" i="3" s="1"/>
  <c r="EA167" i="3"/>
  <c r="EA209" i="3" s="1"/>
  <c r="EB167" i="3"/>
  <c r="EB209" i="3" s="1"/>
  <c r="EC167" i="3"/>
  <c r="EC209" i="3" s="1"/>
  <c r="ED167" i="3"/>
  <c r="ED209" i="3" s="1"/>
  <c r="EE167" i="3"/>
  <c r="G30" i="12" s="1"/>
  <c r="EF167" i="3"/>
  <c r="EF209" i="3" s="1"/>
  <c r="EG167" i="3"/>
  <c r="EG209" i="3" s="1"/>
  <c r="EH167" i="3"/>
  <c r="EH209" i="3" s="1"/>
  <c r="EI167" i="3"/>
  <c r="EI209" i="3" s="1"/>
  <c r="EJ167" i="3"/>
  <c r="EJ209" i="3" s="1"/>
  <c r="EK167" i="3"/>
  <c r="EK209" i="3" s="1"/>
  <c r="EL167" i="3"/>
  <c r="EL209" i="3" s="1"/>
  <c r="EM167" i="3"/>
  <c r="EM209" i="3" s="1"/>
  <c r="EN167" i="3"/>
  <c r="H30" i="12" s="1"/>
  <c r="EO167" i="3"/>
  <c r="EO209" i="3" s="1"/>
  <c r="EP167" i="3"/>
  <c r="EP209" i="3" s="1"/>
  <c r="EQ167" i="3"/>
  <c r="EQ209" i="3" s="1"/>
  <c r="ER167" i="3"/>
  <c r="ER209" i="3" s="1"/>
  <c r="ES167" i="3"/>
  <c r="ES209" i="3" s="1"/>
  <c r="ET167" i="3"/>
  <c r="ET209" i="3" s="1"/>
  <c r="EU167" i="3"/>
  <c r="EU209" i="3" s="1"/>
  <c r="EV167" i="3"/>
  <c r="EV209" i="3" s="1"/>
  <c r="EW167" i="3"/>
  <c r="I30" i="12" s="1"/>
  <c r="EX167" i="3"/>
  <c r="EX209" i="3" s="1"/>
  <c r="EY167" i="3"/>
  <c r="EY209" i="3" s="1"/>
  <c r="EZ167" i="3"/>
  <c r="EZ209" i="3" s="1"/>
  <c r="FA167" i="3"/>
  <c r="FA209" i="3" s="1"/>
  <c r="FB167" i="3"/>
  <c r="FB209" i="3" s="1"/>
  <c r="FC167" i="3"/>
  <c r="FC209" i="3" s="1"/>
  <c r="FD167" i="3"/>
  <c r="FD209" i="3" s="1"/>
  <c r="FE167" i="3"/>
  <c r="FE209" i="3" s="1"/>
  <c r="FF167" i="3"/>
  <c r="J30" i="12" s="1"/>
  <c r="FG167" i="3"/>
  <c r="FG209" i="3" s="1"/>
  <c r="FH167" i="3"/>
  <c r="FH209" i="3" s="1"/>
  <c r="FI167" i="3"/>
  <c r="FI209" i="3" s="1"/>
  <c r="FJ167" i="3"/>
  <c r="FJ209" i="3" s="1"/>
  <c r="FK167" i="3"/>
  <c r="FK209" i="3" s="1"/>
  <c r="FL167" i="3"/>
  <c r="FL209" i="3" s="1"/>
  <c r="FM167" i="3"/>
  <c r="FM209" i="3" s="1"/>
  <c r="FN167" i="3"/>
  <c r="FN209" i="3" s="1"/>
  <c r="FO167" i="3"/>
  <c r="K30" i="12" s="1"/>
  <c r="FP167" i="3"/>
  <c r="FP209" i="3" s="1"/>
  <c r="FQ167" i="3"/>
  <c r="FQ209" i="3" s="1"/>
  <c r="FR167" i="3"/>
  <c r="FR209" i="3" s="1"/>
  <c r="FS167" i="3"/>
  <c r="FS209" i="3" s="1"/>
  <c r="FT167" i="3"/>
  <c r="FT209" i="3" s="1"/>
  <c r="FU167" i="3"/>
  <c r="FU209" i="3" s="1"/>
  <c r="FV167" i="3"/>
  <c r="FV209" i="3" s="1"/>
  <c r="FW167" i="3"/>
  <c r="FW209" i="3" s="1"/>
  <c r="FX167" i="3"/>
  <c r="L30" i="12" s="1"/>
  <c r="FY167" i="3"/>
  <c r="FY209" i="3" s="1"/>
  <c r="FZ167" i="3"/>
  <c r="FZ209" i="3" s="1"/>
  <c r="GA167" i="3"/>
  <c r="GA209" i="3" s="1"/>
  <c r="GB167" i="3"/>
  <c r="GB209" i="3" s="1"/>
  <c r="GC167" i="3"/>
  <c r="GC209" i="3" s="1"/>
  <c r="GD167" i="3"/>
  <c r="GD209" i="3" s="1"/>
  <c r="GE167" i="3"/>
  <c r="GE209" i="3" s="1"/>
  <c r="GF167" i="3"/>
  <c r="GF209" i="3" s="1"/>
  <c r="GG167" i="3"/>
  <c r="GH167" i="3"/>
  <c r="GH209" i="3" s="1"/>
  <c r="GI167" i="3"/>
  <c r="GI209" i="3" s="1"/>
  <c r="GJ167" i="3"/>
  <c r="GJ209" i="3" s="1"/>
  <c r="GK167" i="3"/>
  <c r="GK209" i="3" s="1"/>
  <c r="GL167" i="3"/>
  <c r="GL209" i="3" s="1"/>
  <c r="GM167" i="3"/>
  <c r="GM209" i="3" s="1"/>
  <c r="GN167" i="3"/>
  <c r="GN209" i="3" s="1"/>
  <c r="GO167" i="3"/>
  <c r="GO209" i="3" s="1"/>
  <c r="GP167" i="3"/>
  <c r="GQ167" i="3"/>
  <c r="GQ209" i="3" s="1"/>
  <c r="GR167" i="3"/>
  <c r="GR209" i="3" s="1"/>
  <c r="GS167" i="3"/>
  <c r="GS209" i="3" s="1"/>
  <c r="GT167" i="3"/>
  <c r="GT209" i="3" s="1"/>
  <c r="GU167" i="3"/>
  <c r="GU209" i="3" s="1"/>
  <c r="GV167" i="3"/>
  <c r="GV209" i="3" s="1"/>
  <c r="GW167" i="3"/>
  <c r="GW209" i="3" s="1"/>
  <c r="GX167" i="3"/>
  <c r="GX209" i="3" s="1"/>
  <c r="GY167" i="3"/>
  <c r="O30" i="12" s="1"/>
  <c r="GZ167" i="3"/>
  <c r="GZ209" i="3" s="1"/>
  <c r="HA167" i="3"/>
  <c r="HA209" i="3" s="1"/>
  <c r="HB167" i="3"/>
  <c r="HB209" i="3" s="1"/>
  <c r="HC167" i="3"/>
  <c r="HC209" i="3" s="1"/>
  <c r="HD167" i="3"/>
  <c r="HD209" i="3" s="1"/>
  <c r="HE167" i="3"/>
  <c r="HE209" i="3" s="1"/>
  <c r="HF167" i="3"/>
  <c r="HF209" i="3" s="1"/>
  <c r="HG167" i="3"/>
  <c r="HG209" i="3" s="1"/>
  <c r="HH167" i="3"/>
  <c r="HH209" i="3" s="1"/>
  <c r="DD153" i="3"/>
  <c r="DD154" i="3"/>
  <c r="DD155" i="3"/>
  <c r="DD156" i="3"/>
  <c r="DD157" i="3"/>
  <c r="DD158" i="3"/>
  <c r="DD159" i="3"/>
  <c r="DD160" i="3"/>
  <c r="DD161" i="3"/>
  <c r="DD162" i="3"/>
  <c r="DD163" i="3"/>
  <c r="DD164" i="3"/>
  <c r="DD165" i="3"/>
  <c r="DD166" i="3"/>
  <c r="DD167" i="3"/>
  <c r="DD152" i="3"/>
  <c r="CQ152" i="3"/>
  <c r="CQ194" i="3" s="1"/>
  <c r="CR152" i="3"/>
  <c r="CR194" i="3" s="1"/>
  <c r="CS152" i="3"/>
  <c r="CS194" i="3" s="1"/>
  <c r="CT152" i="3"/>
  <c r="CT194" i="3" s="1"/>
  <c r="CU152" i="3"/>
  <c r="CU194" i="3" s="1"/>
  <c r="CV152" i="3"/>
  <c r="CV194" i="3" s="1"/>
  <c r="CW152" i="3"/>
  <c r="CX152" i="3"/>
  <c r="CX194" i="3" s="1"/>
  <c r="CY152" i="3"/>
  <c r="CY194" i="3" s="1"/>
  <c r="CZ152" i="3"/>
  <c r="CZ194" i="3" s="1"/>
  <c r="DA152" i="3"/>
  <c r="DA194" i="3" s="1"/>
  <c r="DB152" i="3"/>
  <c r="DB194" i="3" s="1"/>
  <c r="DC152" i="3"/>
  <c r="DC194" i="3" s="1"/>
  <c r="CQ153" i="3"/>
  <c r="CQ195" i="3" s="1"/>
  <c r="CR153" i="3"/>
  <c r="CR195" i="3" s="1"/>
  <c r="CS153" i="3"/>
  <c r="CS195" i="3" s="1"/>
  <c r="CT153" i="3"/>
  <c r="CT195" i="3" s="1"/>
  <c r="CU153" i="3"/>
  <c r="CU195" i="3" s="1"/>
  <c r="CV153" i="3"/>
  <c r="CV195" i="3" s="1"/>
  <c r="CW153" i="3"/>
  <c r="CX153" i="3"/>
  <c r="CX195" i="3" s="1"/>
  <c r="CY153" i="3"/>
  <c r="CY195" i="3" s="1"/>
  <c r="CZ153" i="3"/>
  <c r="CZ195" i="3" s="1"/>
  <c r="DA153" i="3"/>
  <c r="DA195" i="3" s="1"/>
  <c r="DB153" i="3"/>
  <c r="DB195" i="3" s="1"/>
  <c r="DC153" i="3"/>
  <c r="DC195" i="3" s="1"/>
  <c r="CQ154" i="3"/>
  <c r="CQ196" i="3" s="1"/>
  <c r="CR154" i="3"/>
  <c r="CR196" i="3" s="1"/>
  <c r="CS154" i="3"/>
  <c r="CS196" i="3" s="1"/>
  <c r="CT154" i="3"/>
  <c r="CT196" i="3" s="1"/>
  <c r="CU154" i="3"/>
  <c r="CU196" i="3" s="1"/>
  <c r="CV154" i="3"/>
  <c r="CV196" i="3" s="1"/>
  <c r="CW154" i="3"/>
  <c r="CX154" i="3"/>
  <c r="CX196" i="3" s="1"/>
  <c r="CY154" i="3"/>
  <c r="CY196" i="3" s="1"/>
  <c r="CZ154" i="3"/>
  <c r="CZ196" i="3" s="1"/>
  <c r="DA154" i="3"/>
  <c r="DA196" i="3" s="1"/>
  <c r="DB154" i="3"/>
  <c r="DB196" i="3" s="1"/>
  <c r="DC154" i="3"/>
  <c r="DC196" i="3" s="1"/>
  <c r="CQ155" i="3"/>
  <c r="CQ197" i="3" s="1"/>
  <c r="CR155" i="3"/>
  <c r="CR197" i="3" s="1"/>
  <c r="CS155" i="3"/>
  <c r="CS197" i="3" s="1"/>
  <c r="CT155" i="3"/>
  <c r="CT197" i="3" s="1"/>
  <c r="CU155" i="3"/>
  <c r="CU197" i="3" s="1"/>
  <c r="CV155" i="3"/>
  <c r="CV197" i="3" s="1"/>
  <c r="CW155" i="3"/>
  <c r="CX155" i="3"/>
  <c r="CX197" i="3" s="1"/>
  <c r="CY155" i="3"/>
  <c r="CY197" i="3" s="1"/>
  <c r="CZ155" i="3"/>
  <c r="CZ197" i="3" s="1"/>
  <c r="DA155" i="3"/>
  <c r="DA197" i="3" s="1"/>
  <c r="DB155" i="3"/>
  <c r="DB197" i="3" s="1"/>
  <c r="DC155" i="3"/>
  <c r="DC197" i="3" s="1"/>
  <c r="CQ156" i="3"/>
  <c r="CQ198" i="3" s="1"/>
  <c r="CR156" i="3"/>
  <c r="CR198" i="3" s="1"/>
  <c r="CS156" i="3"/>
  <c r="CS198" i="3" s="1"/>
  <c r="CT156" i="3"/>
  <c r="CT198" i="3" s="1"/>
  <c r="CU156" i="3"/>
  <c r="CU198" i="3" s="1"/>
  <c r="CV156" i="3"/>
  <c r="CV198" i="3" s="1"/>
  <c r="CW156" i="3"/>
  <c r="CX156" i="3"/>
  <c r="CX198" i="3" s="1"/>
  <c r="CY156" i="3"/>
  <c r="CY198" i="3" s="1"/>
  <c r="CZ156" i="3"/>
  <c r="CZ198" i="3" s="1"/>
  <c r="DA156" i="3"/>
  <c r="DA198" i="3" s="1"/>
  <c r="DB156" i="3"/>
  <c r="DB198" i="3" s="1"/>
  <c r="DC156" i="3"/>
  <c r="DC198" i="3" s="1"/>
  <c r="CQ157" i="3"/>
  <c r="CQ199" i="3" s="1"/>
  <c r="CR157" i="3"/>
  <c r="CR199" i="3" s="1"/>
  <c r="CS157" i="3"/>
  <c r="CS199" i="3" s="1"/>
  <c r="CT157" i="3"/>
  <c r="CT199" i="3" s="1"/>
  <c r="CU157" i="3"/>
  <c r="CU199" i="3" s="1"/>
  <c r="CV157" i="3"/>
  <c r="CV199" i="3" s="1"/>
  <c r="CW157" i="3"/>
  <c r="CX157" i="3"/>
  <c r="CX199" i="3" s="1"/>
  <c r="CY157" i="3"/>
  <c r="CY199" i="3" s="1"/>
  <c r="CZ157" i="3"/>
  <c r="CZ199" i="3" s="1"/>
  <c r="DA157" i="3"/>
  <c r="DA199" i="3" s="1"/>
  <c r="DB157" i="3"/>
  <c r="DB199" i="3" s="1"/>
  <c r="DC157" i="3"/>
  <c r="DC199" i="3" s="1"/>
  <c r="CQ158" i="3"/>
  <c r="CQ200" i="3" s="1"/>
  <c r="CR158" i="3"/>
  <c r="CR200" i="3" s="1"/>
  <c r="CS158" i="3"/>
  <c r="CS200" i="3" s="1"/>
  <c r="CT158" i="3"/>
  <c r="CT200" i="3" s="1"/>
  <c r="CU158" i="3"/>
  <c r="CU200" i="3" s="1"/>
  <c r="CV158" i="3"/>
  <c r="CV200" i="3" s="1"/>
  <c r="CW158" i="3"/>
  <c r="CX158" i="3"/>
  <c r="CX200" i="3" s="1"/>
  <c r="CY158" i="3"/>
  <c r="CY200" i="3" s="1"/>
  <c r="CZ158" i="3"/>
  <c r="CZ200" i="3" s="1"/>
  <c r="DA158" i="3"/>
  <c r="DA200" i="3" s="1"/>
  <c r="DB158" i="3"/>
  <c r="DB200" i="3" s="1"/>
  <c r="DC158" i="3"/>
  <c r="DC200" i="3" s="1"/>
  <c r="CQ159" i="3"/>
  <c r="CQ201" i="3" s="1"/>
  <c r="CR159" i="3"/>
  <c r="CR201" i="3" s="1"/>
  <c r="CS159" i="3"/>
  <c r="CS201" i="3" s="1"/>
  <c r="CT159" i="3"/>
  <c r="CT201" i="3" s="1"/>
  <c r="CU159" i="3"/>
  <c r="CU201" i="3" s="1"/>
  <c r="CV159" i="3"/>
  <c r="CV201" i="3" s="1"/>
  <c r="CW159" i="3"/>
  <c r="C54" i="14" s="1"/>
  <c r="CX159" i="3"/>
  <c r="CX201" i="3" s="1"/>
  <c r="CY159" i="3"/>
  <c r="CY201" i="3" s="1"/>
  <c r="CZ159" i="3"/>
  <c r="CZ201" i="3" s="1"/>
  <c r="DA159" i="3"/>
  <c r="DA201" i="3" s="1"/>
  <c r="DB159" i="3"/>
  <c r="DB201" i="3" s="1"/>
  <c r="DC159" i="3"/>
  <c r="DC201" i="3" s="1"/>
  <c r="CQ160" i="3"/>
  <c r="CQ202" i="3" s="1"/>
  <c r="CR160" i="3"/>
  <c r="CR202" i="3" s="1"/>
  <c r="CS160" i="3"/>
  <c r="CS202" i="3" s="1"/>
  <c r="CT160" i="3"/>
  <c r="CT202" i="3" s="1"/>
  <c r="CU160" i="3"/>
  <c r="CU202" i="3" s="1"/>
  <c r="CV160" i="3"/>
  <c r="CV202" i="3" s="1"/>
  <c r="CW160" i="3"/>
  <c r="C55" i="14" s="1"/>
  <c r="CX160" i="3"/>
  <c r="CX202" i="3" s="1"/>
  <c r="CY160" i="3"/>
  <c r="CY202" i="3" s="1"/>
  <c r="CZ160" i="3"/>
  <c r="CZ202" i="3" s="1"/>
  <c r="DA160" i="3"/>
  <c r="DA202" i="3" s="1"/>
  <c r="DB160" i="3"/>
  <c r="DB202" i="3" s="1"/>
  <c r="CQ161" i="3"/>
  <c r="CQ203" i="3" s="1"/>
  <c r="CR161" i="3"/>
  <c r="CR203" i="3" s="1"/>
  <c r="CS161" i="3"/>
  <c r="CS203" i="3" s="1"/>
  <c r="CT161" i="3"/>
  <c r="CT203" i="3" s="1"/>
  <c r="CU161" i="3"/>
  <c r="CU203" i="3" s="1"/>
  <c r="CV161" i="3"/>
  <c r="CV203" i="3" s="1"/>
  <c r="CW161" i="3"/>
  <c r="C23" i="14" s="1"/>
  <c r="CX161" i="3"/>
  <c r="CX203" i="3" s="1"/>
  <c r="CY161" i="3"/>
  <c r="CY203" i="3" s="1"/>
  <c r="CZ161" i="3"/>
  <c r="CZ203" i="3" s="1"/>
  <c r="DA161" i="3"/>
  <c r="DA203" i="3" s="1"/>
  <c r="DB161" i="3"/>
  <c r="DB203" i="3" s="1"/>
  <c r="DC161" i="3"/>
  <c r="DC203" i="3" s="1"/>
  <c r="CQ162" i="3"/>
  <c r="CQ204" i="3" s="1"/>
  <c r="CR162" i="3"/>
  <c r="CR204" i="3" s="1"/>
  <c r="CS162" i="3"/>
  <c r="CS204" i="3" s="1"/>
  <c r="CT162" i="3"/>
  <c r="CT204" i="3" s="1"/>
  <c r="CU162" i="3"/>
  <c r="CU204" i="3" s="1"/>
  <c r="CV162" i="3"/>
  <c r="CV204" i="3" s="1"/>
  <c r="CW162" i="3"/>
  <c r="CX162" i="3"/>
  <c r="CX204" i="3" s="1"/>
  <c r="CY162" i="3"/>
  <c r="CY204" i="3" s="1"/>
  <c r="CZ162" i="3"/>
  <c r="CZ204" i="3" s="1"/>
  <c r="DA162" i="3"/>
  <c r="DA204" i="3" s="1"/>
  <c r="DB162" i="3"/>
  <c r="DB204" i="3" s="1"/>
  <c r="DC162" i="3"/>
  <c r="DC204" i="3" s="1"/>
  <c r="CQ163" i="3"/>
  <c r="CQ205" i="3" s="1"/>
  <c r="CR163" i="3"/>
  <c r="CR205" i="3" s="1"/>
  <c r="CS163" i="3"/>
  <c r="CS205" i="3" s="1"/>
  <c r="CT163" i="3"/>
  <c r="CT205" i="3" s="1"/>
  <c r="CU163" i="3"/>
  <c r="CU205" i="3" s="1"/>
  <c r="CV163" i="3"/>
  <c r="CV205" i="3" s="1"/>
  <c r="CW163" i="3"/>
  <c r="CX163" i="3"/>
  <c r="CX205" i="3" s="1"/>
  <c r="CY163" i="3"/>
  <c r="CY205" i="3" s="1"/>
  <c r="CZ163" i="3"/>
  <c r="CZ205" i="3" s="1"/>
  <c r="DA163" i="3"/>
  <c r="DA205" i="3" s="1"/>
  <c r="DB163" i="3"/>
  <c r="DB205" i="3" s="1"/>
  <c r="DC163" i="3"/>
  <c r="DC205" i="3" s="1"/>
  <c r="CQ164" i="3"/>
  <c r="CQ206" i="3" s="1"/>
  <c r="CR164" i="3"/>
  <c r="CR206" i="3" s="1"/>
  <c r="CS164" i="3"/>
  <c r="CS206" i="3" s="1"/>
  <c r="CT164" i="3"/>
  <c r="CT206" i="3" s="1"/>
  <c r="CU164" i="3"/>
  <c r="CU206" i="3" s="1"/>
  <c r="CV164" i="3"/>
  <c r="CV206" i="3" s="1"/>
  <c r="CW164" i="3"/>
  <c r="CX164" i="3"/>
  <c r="CX206" i="3" s="1"/>
  <c r="CY164" i="3"/>
  <c r="CY206" i="3" s="1"/>
  <c r="CZ164" i="3"/>
  <c r="CZ206" i="3" s="1"/>
  <c r="DA164" i="3"/>
  <c r="DA206" i="3" s="1"/>
  <c r="DB164" i="3"/>
  <c r="DB206" i="3" s="1"/>
  <c r="DC164" i="3"/>
  <c r="DC206" i="3" s="1"/>
  <c r="CQ165" i="3"/>
  <c r="CQ207" i="3" s="1"/>
  <c r="CR165" i="3"/>
  <c r="CR207" i="3" s="1"/>
  <c r="CS165" i="3"/>
  <c r="CS207" i="3" s="1"/>
  <c r="CT165" i="3"/>
  <c r="CT207" i="3" s="1"/>
  <c r="CU165" i="3"/>
  <c r="CU207" i="3" s="1"/>
  <c r="CV165" i="3"/>
  <c r="CV207" i="3" s="1"/>
  <c r="CW165" i="3"/>
  <c r="CX165" i="3"/>
  <c r="CX207" i="3" s="1"/>
  <c r="CY165" i="3"/>
  <c r="CY207" i="3" s="1"/>
  <c r="CZ165" i="3"/>
  <c r="CZ207" i="3" s="1"/>
  <c r="DA165" i="3"/>
  <c r="DA207" i="3" s="1"/>
  <c r="DB165" i="3"/>
  <c r="DB207" i="3" s="1"/>
  <c r="DC165" i="3"/>
  <c r="DC207" i="3" s="1"/>
  <c r="CQ166" i="3"/>
  <c r="CQ208" i="3" s="1"/>
  <c r="CR166" i="3"/>
  <c r="CR208" i="3" s="1"/>
  <c r="CS166" i="3"/>
  <c r="CS208" i="3" s="1"/>
  <c r="CT166" i="3"/>
  <c r="CT208" i="3" s="1"/>
  <c r="CU166" i="3"/>
  <c r="CU208" i="3" s="1"/>
  <c r="CV166" i="3"/>
  <c r="CV208" i="3" s="1"/>
  <c r="CW166" i="3"/>
  <c r="CX166" i="3"/>
  <c r="CX208" i="3" s="1"/>
  <c r="CY166" i="3"/>
  <c r="CY208" i="3" s="1"/>
  <c r="CZ166" i="3"/>
  <c r="CZ208" i="3" s="1"/>
  <c r="DA166" i="3"/>
  <c r="DA208" i="3" s="1"/>
  <c r="DB166" i="3"/>
  <c r="DB208" i="3" s="1"/>
  <c r="DC166" i="3"/>
  <c r="DC208" i="3" s="1"/>
  <c r="CQ167" i="3"/>
  <c r="CQ209" i="3" s="1"/>
  <c r="CR167" i="3"/>
  <c r="CR209" i="3" s="1"/>
  <c r="CS167" i="3"/>
  <c r="CS209" i="3" s="1"/>
  <c r="CT167" i="3"/>
  <c r="CT209" i="3" s="1"/>
  <c r="CU167" i="3"/>
  <c r="CU209" i="3" s="1"/>
  <c r="CV167" i="3"/>
  <c r="CV209" i="3" s="1"/>
  <c r="CW167" i="3"/>
  <c r="CX167" i="3"/>
  <c r="CX209" i="3" s="1"/>
  <c r="CY167" i="3"/>
  <c r="CY209" i="3" s="1"/>
  <c r="CZ167" i="3"/>
  <c r="CZ209" i="3" s="1"/>
  <c r="DA167" i="3"/>
  <c r="DA209" i="3" s="1"/>
  <c r="DB167" i="3"/>
  <c r="DB209" i="3" s="1"/>
  <c r="DC167" i="3"/>
  <c r="DC209" i="3" s="1"/>
  <c r="CP153" i="3"/>
  <c r="CP154" i="3"/>
  <c r="CP155" i="3"/>
  <c r="CP156" i="3"/>
  <c r="CP157" i="3"/>
  <c r="CP158" i="3"/>
  <c r="CP159" i="3"/>
  <c r="CP160" i="3"/>
  <c r="CP161" i="3"/>
  <c r="CP162" i="3"/>
  <c r="CP163" i="3"/>
  <c r="CP164" i="3"/>
  <c r="CP165" i="3"/>
  <c r="CP166" i="3"/>
  <c r="CP167" i="3"/>
  <c r="CP152" i="3"/>
  <c r="AA152" i="3"/>
  <c r="AB152" i="3"/>
  <c r="AB194" i="3" s="1"/>
  <c r="AB214" i="3" s="1"/>
  <c r="AC152" i="3"/>
  <c r="AC194" i="3" s="1"/>
  <c r="AD152" i="3"/>
  <c r="AD194" i="3" s="1"/>
  <c r="AE152" i="3"/>
  <c r="AE194" i="3" s="1"/>
  <c r="AF152" i="3"/>
  <c r="AF194" i="3" s="1"/>
  <c r="AF214" i="3" s="1"/>
  <c r="AG152" i="3"/>
  <c r="AG194" i="3" s="1"/>
  <c r="AH152" i="3"/>
  <c r="AH194" i="3" s="1"/>
  <c r="AI152" i="3"/>
  <c r="AI194" i="3" s="1"/>
  <c r="AJ152" i="3"/>
  <c r="AJ194" i="3" s="1"/>
  <c r="AJ214" i="3" s="1"/>
  <c r="AK152" i="3"/>
  <c r="AK194" i="3" s="1"/>
  <c r="AL152" i="3"/>
  <c r="AL194" i="3" s="1"/>
  <c r="AM152" i="3"/>
  <c r="AN152" i="3"/>
  <c r="AN194" i="3" s="1"/>
  <c r="AN214" i="3" s="1"/>
  <c r="AO152" i="3"/>
  <c r="AO194" i="3" s="1"/>
  <c r="AP152" i="3"/>
  <c r="AP194" i="3" s="1"/>
  <c r="AQ152" i="3"/>
  <c r="AQ194" i="3" s="1"/>
  <c r="AR152" i="3"/>
  <c r="AR194" i="3" s="1"/>
  <c r="AR214" i="3" s="1"/>
  <c r="AS152" i="3"/>
  <c r="AS194" i="3" s="1"/>
  <c r="AT152" i="3"/>
  <c r="AT194" i="3" s="1"/>
  <c r="AU152" i="3"/>
  <c r="AU194" i="3" s="1"/>
  <c r="AV152" i="3"/>
  <c r="AV194" i="3" s="1"/>
  <c r="AV214" i="3" s="1"/>
  <c r="AW152" i="3"/>
  <c r="AW194" i="3" s="1"/>
  <c r="AX152" i="3"/>
  <c r="AX194" i="3" s="1"/>
  <c r="AY152" i="3"/>
  <c r="AZ152" i="3"/>
  <c r="BA152" i="3"/>
  <c r="BA194" i="3" s="1"/>
  <c r="BB152" i="3"/>
  <c r="BB194" i="3" s="1"/>
  <c r="BC152" i="3"/>
  <c r="BC194" i="3" s="1"/>
  <c r="BD152" i="3"/>
  <c r="BD194" i="3" s="1"/>
  <c r="BD214" i="3" s="1"/>
  <c r="BE152" i="3"/>
  <c r="BE194" i="3" s="1"/>
  <c r="BF152" i="3"/>
  <c r="BF194" i="3" s="1"/>
  <c r="BN152" i="3"/>
  <c r="BO152" i="3"/>
  <c r="BO194" i="3" s="1"/>
  <c r="BO214" i="3" s="1"/>
  <c r="BP152" i="3"/>
  <c r="BP194" i="3" s="1"/>
  <c r="BQ152" i="3"/>
  <c r="BQ194" i="3" s="1"/>
  <c r="BR152" i="3"/>
  <c r="BR194" i="3" s="1"/>
  <c r="BS152" i="3"/>
  <c r="BS194" i="3" s="1"/>
  <c r="BS214" i="3" s="1"/>
  <c r="BT152" i="3"/>
  <c r="BT194" i="3" s="1"/>
  <c r="BU152" i="3"/>
  <c r="BV152" i="3"/>
  <c r="BV194" i="3" s="1"/>
  <c r="BW152" i="3"/>
  <c r="BW194" i="3" s="1"/>
  <c r="BW214" i="3" s="1"/>
  <c r="BX152" i="3"/>
  <c r="BX194" i="3" s="1"/>
  <c r="BY152" i="3"/>
  <c r="BY194" i="3" s="1"/>
  <c r="BZ152" i="3"/>
  <c r="BZ194" i="3" s="1"/>
  <c r="CA152" i="3"/>
  <c r="CA194" i="3" s="1"/>
  <c r="CA214" i="3" s="1"/>
  <c r="CB152" i="3"/>
  <c r="CC152" i="3"/>
  <c r="CC194" i="3" s="1"/>
  <c r="CD152" i="3"/>
  <c r="CD194" i="3" s="1"/>
  <c r="CE152" i="3"/>
  <c r="CE194" i="3" s="1"/>
  <c r="CE214" i="3" s="1"/>
  <c r="CF152" i="3"/>
  <c r="CF194" i="3" s="1"/>
  <c r="CG152" i="3"/>
  <c r="CG194" i="3" s="1"/>
  <c r="CH152" i="3"/>
  <c r="CH194" i="3" s="1"/>
  <c r="CI152" i="3"/>
  <c r="CJ152" i="3"/>
  <c r="CJ194" i="3" s="1"/>
  <c r="CK152" i="3"/>
  <c r="CK194" i="3" s="1"/>
  <c r="CL152" i="3"/>
  <c r="CL194" i="3" s="1"/>
  <c r="CM152" i="3"/>
  <c r="CM194" i="3" s="1"/>
  <c r="CM214" i="3" s="1"/>
  <c r="CN152" i="3"/>
  <c r="CN194" i="3" s="1"/>
  <c r="CO152" i="3"/>
  <c r="CO194" i="3" s="1"/>
  <c r="AA153" i="3"/>
  <c r="D46" i="8" s="1"/>
  <c r="AB153" i="3"/>
  <c r="AB195" i="3" s="1"/>
  <c r="AC153" i="3"/>
  <c r="AC195" i="3" s="1"/>
  <c r="AD153" i="3"/>
  <c r="AD195" i="3" s="1"/>
  <c r="AD215" i="3" s="1"/>
  <c r="AE153" i="3"/>
  <c r="AE195" i="3" s="1"/>
  <c r="AE215" i="3" s="1"/>
  <c r="AF153" i="3"/>
  <c r="AF195" i="3" s="1"/>
  <c r="AF215" i="3" s="1"/>
  <c r="AG153" i="3"/>
  <c r="AG195" i="3" s="1"/>
  <c r="AG215" i="3" s="1"/>
  <c r="AH153" i="3"/>
  <c r="AH195" i="3" s="1"/>
  <c r="AH215" i="3" s="1"/>
  <c r="AI153" i="3"/>
  <c r="AI195" i="3" s="1"/>
  <c r="AI215" i="3" s="1"/>
  <c r="AJ153" i="3"/>
  <c r="AJ195" i="3" s="1"/>
  <c r="AK153" i="3"/>
  <c r="AK195" i="3" s="1"/>
  <c r="AL153" i="3"/>
  <c r="AL195" i="3" s="1"/>
  <c r="AL215" i="3" s="1"/>
  <c r="AM153" i="3"/>
  <c r="E46" i="8" s="1"/>
  <c r="AN153" i="3"/>
  <c r="AN195" i="3" s="1"/>
  <c r="AN215" i="3" s="1"/>
  <c r="AO153" i="3"/>
  <c r="AO195" i="3" s="1"/>
  <c r="AO215" i="3" s="1"/>
  <c r="AP153" i="3"/>
  <c r="AP195" i="3" s="1"/>
  <c r="AP215" i="3" s="1"/>
  <c r="AQ153" i="3"/>
  <c r="AQ195" i="3" s="1"/>
  <c r="AQ215" i="3" s="1"/>
  <c r="AR153" i="3"/>
  <c r="AR195" i="3" s="1"/>
  <c r="AS153" i="3"/>
  <c r="AS195" i="3" s="1"/>
  <c r="AT153" i="3"/>
  <c r="AT195" i="3" s="1"/>
  <c r="AT215" i="3" s="1"/>
  <c r="AU153" i="3"/>
  <c r="AU195" i="3" s="1"/>
  <c r="AU215" i="3" s="1"/>
  <c r="AV153" i="3"/>
  <c r="AV195" i="3" s="1"/>
  <c r="AV215" i="3" s="1"/>
  <c r="AW153" i="3"/>
  <c r="AW195" i="3" s="1"/>
  <c r="AW215" i="3" s="1"/>
  <c r="AX153" i="3"/>
  <c r="AX195" i="3" s="1"/>
  <c r="AX215" i="3" s="1"/>
  <c r="AY153" i="3"/>
  <c r="AZ153" i="3"/>
  <c r="BA153" i="3"/>
  <c r="BA195" i="3" s="1"/>
  <c r="BB153" i="3"/>
  <c r="BB195" i="3" s="1"/>
  <c r="BB215" i="3" s="1"/>
  <c r="BC153" i="3"/>
  <c r="BC195" i="3" s="1"/>
  <c r="BC215" i="3" s="1"/>
  <c r="BD153" i="3"/>
  <c r="BD195" i="3" s="1"/>
  <c r="BD215" i="3" s="1"/>
  <c r="BE153" i="3"/>
  <c r="BE195" i="3" s="1"/>
  <c r="BE215" i="3" s="1"/>
  <c r="BF153" i="3"/>
  <c r="BF195" i="3" s="1"/>
  <c r="BF215" i="3" s="1"/>
  <c r="BN153" i="3"/>
  <c r="F46" i="1" s="1"/>
  <c r="BO153" i="3"/>
  <c r="BO195" i="3" s="1"/>
  <c r="BP153" i="3"/>
  <c r="BP195" i="3" s="1"/>
  <c r="BQ153" i="3"/>
  <c r="BQ195" i="3" s="1"/>
  <c r="BQ215" i="3" s="1"/>
  <c r="BR153" i="3"/>
  <c r="BR195" i="3" s="1"/>
  <c r="BR215" i="3" s="1"/>
  <c r="BS153" i="3"/>
  <c r="BS195" i="3" s="1"/>
  <c r="BS215" i="3" s="1"/>
  <c r="BT153" i="3"/>
  <c r="BT195" i="3" s="1"/>
  <c r="BT215" i="3" s="1"/>
  <c r="BU153" i="3"/>
  <c r="G46" i="1" s="1"/>
  <c r="BV153" i="3"/>
  <c r="BV195" i="3" s="1"/>
  <c r="BV215" i="3" s="1"/>
  <c r="BW153" i="3"/>
  <c r="BW195" i="3" s="1"/>
  <c r="BX153" i="3"/>
  <c r="BX195" i="3" s="1"/>
  <c r="BY153" i="3"/>
  <c r="BY195" i="3" s="1"/>
  <c r="BY215" i="3" s="1"/>
  <c r="BZ153" i="3"/>
  <c r="BZ195" i="3" s="1"/>
  <c r="BZ215" i="3" s="1"/>
  <c r="CA153" i="3"/>
  <c r="CA195" i="3" s="1"/>
  <c r="CA215" i="3" s="1"/>
  <c r="CB153" i="3"/>
  <c r="H46" i="1" s="1"/>
  <c r="CC153" i="3"/>
  <c r="CC195" i="3" s="1"/>
  <c r="CC215" i="3" s="1"/>
  <c r="CD153" i="3"/>
  <c r="CD195" i="3" s="1"/>
  <c r="CD215" i="3" s="1"/>
  <c r="CE153" i="3"/>
  <c r="CE195" i="3" s="1"/>
  <c r="CF153" i="3"/>
  <c r="CF195" i="3" s="1"/>
  <c r="CG153" i="3"/>
  <c r="CG195" i="3" s="1"/>
  <c r="CG215" i="3" s="1"/>
  <c r="CH153" i="3"/>
  <c r="CH195" i="3" s="1"/>
  <c r="CH215" i="3" s="1"/>
  <c r="CI153" i="3"/>
  <c r="I46" i="1" s="1"/>
  <c r="CJ153" i="3"/>
  <c r="CJ195" i="3" s="1"/>
  <c r="CJ215" i="3" s="1"/>
  <c r="CK153" i="3"/>
  <c r="CK195" i="3" s="1"/>
  <c r="CK215" i="3" s="1"/>
  <c r="CL153" i="3"/>
  <c r="CL195" i="3" s="1"/>
  <c r="CL215" i="3" s="1"/>
  <c r="CM153" i="3"/>
  <c r="CM195" i="3" s="1"/>
  <c r="CN153" i="3"/>
  <c r="CN195" i="3" s="1"/>
  <c r="CO153" i="3"/>
  <c r="CO195" i="3" s="1"/>
  <c r="CO215" i="3" s="1"/>
  <c r="AA154" i="3"/>
  <c r="D47" i="8" s="1"/>
  <c r="AB154" i="3"/>
  <c r="AB196" i="3" s="1"/>
  <c r="AB216" i="3" s="1"/>
  <c r="AC154" i="3"/>
  <c r="AC196" i="3" s="1"/>
  <c r="AC216" i="3" s="1"/>
  <c r="AD154" i="3"/>
  <c r="AD196" i="3" s="1"/>
  <c r="AD216" i="3" s="1"/>
  <c r="AE154" i="3"/>
  <c r="AE196" i="3" s="1"/>
  <c r="AE216" i="3" s="1"/>
  <c r="AF154" i="3"/>
  <c r="AF196" i="3" s="1"/>
  <c r="AF216" i="3" s="1"/>
  <c r="AG154" i="3"/>
  <c r="AG196" i="3" s="1"/>
  <c r="AG216" i="3" s="1"/>
  <c r="AH154" i="3"/>
  <c r="AH196" i="3" s="1"/>
  <c r="AH216" i="3" s="1"/>
  <c r="AI154" i="3"/>
  <c r="AI196" i="3" s="1"/>
  <c r="AI216" i="3" s="1"/>
  <c r="AJ154" i="3"/>
  <c r="AJ196" i="3" s="1"/>
  <c r="AJ216" i="3" s="1"/>
  <c r="AK154" i="3"/>
  <c r="AK196" i="3" s="1"/>
  <c r="AK216" i="3" s="1"/>
  <c r="AL154" i="3"/>
  <c r="AL196" i="3" s="1"/>
  <c r="AL216" i="3" s="1"/>
  <c r="AM154" i="3"/>
  <c r="E47" i="8" s="1"/>
  <c r="AN154" i="3"/>
  <c r="AN196" i="3" s="1"/>
  <c r="AN216" i="3" s="1"/>
  <c r="AO154" i="3"/>
  <c r="AO196" i="3" s="1"/>
  <c r="AO216" i="3" s="1"/>
  <c r="AP154" i="3"/>
  <c r="AP196" i="3" s="1"/>
  <c r="AP216" i="3" s="1"/>
  <c r="AQ154" i="3"/>
  <c r="AQ196" i="3" s="1"/>
  <c r="AQ216" i="3" s="1"/>
  <c r="AR154" i="3"/>
  <c r="AR196" i="3" s="1"/>
  <c r="AR216" i="3" s="1"/>
  <c r="AS154" i="3"/>
  <c r="AS196" i="3" s="1"/>
  <c r="AS216" i="3" s="1"/>
  <c r="AT154" i="3"/>
  <c r="AT196" i="3" s="1"/>
  <c r="AT216" i="3" s="1"/>
  <c r="AU154" i="3"/>
  <c r="AU196" i="3" s="1"/>
  <c r="AU216" i="3" s="1"/>
  <c r="AV154" i="3"/>
  <c r="AV196" i="3" s="1"/>
  <c r="AV216" i="3" s="1"/>
  <c r="AW154" i="3"/>
  <c r="AW196" i="3" s="1"/>
  <c r="AW216" i="3" s="1"/>
  <c r="AX154" i="3"/>
  <c r="AX196" i="3" s="1"/>
  <c r="AX216" i="3" s="1"/>
  <c r="AY154" i="3"/>
  <c r="AZ154" i="3"/>
  <c r="D47" i="1" s="1"/>
  <c r="BA154" i="3"/>
  <c r="BA196" i="3" s="1"/>
  <c r="BA216" i="3" s="1"/>
  <c r="BB154" i="3"/>
  <c r="BB196" i="3" s="1"/>
  <c r="BB216" i="3" s="1"/>
  <c r="BC154" i="3"/>
  <c r="BC196" i="3" s="1"/>
  <c r="BC216" i="3" s="1"/>
  <c r="BD154" i="3"/>
  <c r="BD196" i="3" s="1"/>
  <c r="BD216" i="3" s="1"/>
  <c r="BE154" i="3"/>
  <c r="BE196" i="3" s="1"/>
  <c r="BE216" i="3" s="1"/>
  <c r="BF154" i="3"/>
  <c r="BF196" i="3" s="1"/>
  <c r="BF216" i="3" s="1"/>
  <c r="BN154" i="3"/>
  <c r="F47" i="1" s="1"/>
  <c r="BO154" i="3"/>
  <c r="BO196" i="3" s="1"/>
  <c r="BO216" i="3" s="1"/>
  <c r="BP154" i="3"/>
  <c r="BP196" i="3" s="1"/>
  <c r="BP216" i="3" s="1"/>
  <c r="BQ154" i="3"/>
  <c r="BQ196" i="3" s="1"/>
  <c r="BQ216" i="3" s="1"/>
  <c r="BR154" i="3"/>
  <c r="BR196" i="3" s="1"/>
  <c r="BR216" i="3" s="1"/>
  <c r="BS154" i="3"/>
  <c r="BS196" i="3" s="1"/>
  <c r="BS216" i="3" s="1"/>
  <c r="BT154" i="3"/>
  <c r="BT196" i="3" s="1"/>
  <c r="BT216" i="3" s="1"/>
  <c r="BU154" i="3"/>
  <c r="G47" i="1" s="1"/>
  <c r="BV154" i="3"/>
  <c r="BV196" i="3" s="1"/>
  <c r="BV216" i="3" s="1"/>
  <c r="BW154" i="3"/>
  <c r="BW196" i="3" s="1"/>
  <c r="BW216" i="3" s="1"/>
  <c r="BX154" i="3"/>
  <c r="BX196" i="3" s="1"/>
  <c r="BX216" i="3" s="1"/>
  <c r="BY154" i="3"/>
  <c r="BY196" i="3" s="1"/>
  <c r="BY216" i="3" s="1"/>
  <c r="BZ154" i="3"/>
  <c r="BZ196" i="3" s="1"/>
  <c r="BZ216" i="3" s="1"/>
  <c r="CA154" i="3"/>
  <c r="CA196" i="3" s="1"/>
  <c r="CA216" i="3" s="1"/>
  <c r="CB154" i="3"/>
  <c r="H47" i="1" s="1"/>
  <c r="CC154" i="3"/>
  <c r="CC196" i="3" s="1"/>
  <c r="CC216" i="3" s="1"/>
  <c r="CD154" i="3"/>
  <c r="CD196" i="3" s="1"/>
  <c r="CD216" i="3" s="1"/>
  <c r="CE154" i="3"/>
  <c r="CE196" i="3" s="1"/>
  <c r="CE216" i="3" s="1"/>
  <c r="CF154" i="3"/>
  <c r="CF196" i="3" s="1"/>
  <c r="CF216" i="3" s="1"/>
  <c r="CG154" i="3"/>
  <c r="CG196" i="3" s="1"/>
  <c r="CG216" i="3" s="1"/>
  <c r="CH154" i="3"/>
  <c r="CH196" i="3" s="1"/>
  <c r="CH216" i="3" s="1"/>
  <c r="CI154" i="3"/>
  <c r="I47" i="1" s="1"/>
  <c r="CJ154" i="3"/>
  <c r="CJ196" i="3" s="1"/>
  <c r="CJ216" i="3" s="1"/>
  <c r="CK154" i="3"/>
  <c r="CK196" i="3" s="1"/>
  <c r="CK216" i="3" s="1"/>
  <c r="CL154" i="3"/>
  <c r="CL196" i="3" s="1"/>
  <c r="CL216" i="3" s="1"/>
  <c r="CM154" i="3"/>
  <c r="CM196" i="3" s="1"/>
  <c r="CM216" i="3" s="1"/>
  <c r="CN154" i="3"/>
  <c r="CN196" i="3" s="1"/>
  <c r="CN216" i="3" s="1"/>
  <c r="CO154" i="3"/>
  <c r="CO196" i="3" s="1"/>
  <c r="CO216" i="3" s="1"/>
  <c r="AA155" i="3"/>
  <c r="D48" i="8" s="1"/>
  <c r="AB155" i="3"/>
  <c r="AB197" i="3" s="1"/>
  <c r="AC155" i="3"/>
  <c r="AC197" i="3" s="1"/>
  <c r="AD155" i="3"/>
  <c r="AD197" i="3" s="1"/>
  <c r="AD217" i="3" s="1"/>
  <c r="AE155" i="3"/>
  <c r="AE197" i="3" s="1"/>
  <c r="AE217" i="3" s="1"/>
  <c r="AF155" i="3"/>
  <c r="AF197" i="3" s="1"/>
  <c r="AF217" i="3" s="1"/>
  <c r="AG155" i="3"/>
  <c r="AG197" i="3" s="1"/>
  <c r="AG217" i="3" s="1"/>
  <c r="AH155" i="3"/>
  <c r="AH197" i="3" s="1"/>
  <c r="AH217" i="3" s="1"/>
  <c r="AI155" i="3"/>
  <c r="AI197" i="3" s="1"/>
  <c r="AI217" i="3" s="1"/>
  <c r="AJ155" i="3"/>
  <c r="AJ197" i="3" s="1"/>
  <c r="AK155" i="3"/>
  <c r="AK197" i="3" s="1"/>
  <c r="AL155" i="3"/>
  <c r="AL197" i="3" s="1"/>
  <c r="AL217" i="3" s="1"/>
  <c r="AM155" i="3"/>
  <c r="E48" i="8" s="1"/>
  <c r="AN155" i="3"/>
  <c r="AN197" i="3" s="1"/>
  <c r="AN217" i="3" s="1"/>
  <c r="AO155" i="3"/>
  <c r="AO197" i="3" s="1"/>
  <c r="AO217" i="3" s="1"/>
  <c r="AP155" i="3"/>
  <c r="AP197" i="3" s="1"/>
  <c r="AP217" i="3" s="1"/>
  <c r="AQ155" i="3"/>
  <c r="AQ197" i="3" s="1"/>
  <c r="AQ217" i="3" s="1"/>
  <c r="AR155" i="3"/>
  <c r="AR197" i="3" s="1"/>
  <c r="AS155" i="3"/>
  <c r="AS197" i="3" s="1"/>
  <c r="AT155" i="3"/>
  <c r="AT197" i="3" s="1"/>
  <c r="AT217" i="3" s="1"/>
  <c r="AU155" i="3"/>
  <c r="AU197" i="3" s="1"/>
  <c r="AU217" i="3" s="1"/>
  <c r="AV155" i="3"/>
  <c r="AV197" i="3" s="1"/>
  <c r="AV217" i="3" s="1"/>
  <c r="AW155" i="3"/>
  <c r="AW197" i="3" s="1"/>
  <c r="AW217" i="3" s="1"/>
  <c r="AX155" i="3"/>
  <c r="AX197" i="3" s="1"/>
  <c r="AX217" i="3" s="1"/>
  <c r="AY155" i="3"/>
  <c r="AZ155" i="3"/>
  <c r="BA155" i="3"/>
  <c r="BA197" i="3" s="1"/>
  <c r="BB155" i="3"/>
  <c r="BB197" i="3" s="1"/>
  <c r="BB217" i="3" s="1"/>
  <c r="BC155" i="3"/>
  <c r="BC197" i="3" s="1"/>
  <c r="BC217" i="3" s="1"/>
  <c r="BD155" i="3"/>
  <c r="BD197" i="3" s="1"/>
  <c r="BD217" i="3" s="1"/>
  <c r="BE155" i="3"/>
  <c r="BE197" i="3" s="1"/>
  <c r="BE217" i="3" s="1"/>
  <c r="BF155" i="3"/>
  <c r="BF197" i="3" s="1"/>
  <c r="BF217" i="3" s="1"/>
  <c r="BN155" i="3"/>
  <c r="F48" i="1" s="1"/>
  <c r="BO155" i="3"/>
  <c r="BO197" i="3" s="1"/>
  <c r="BP155" i="3"/>
  <c r="BP197" i="3" s="1"/>
  <c r="BQ155" i="3"/>
  <c r="BQ197" i="3" s="1"/>
  <c r="BQ217" i="3" s="1"/>
  <c r="BR155" i="3"/>
  <c r="BR197" i="3" s="1"/>
  <c r="BR217" i="3" s="1"/>
  <c r="BS155" i="3"/>
  <c r="BS197" i="3" s="1"/>
  <c r="BS217" i="3" s="1"/>
  <c r="BT155" i="3"/>
  <c r="BT197" i="3" s="1"/>
  <c r="BT217" i="3" s="1"/>
  <c r="BU155" i="3"/>
  <c r="G48" i="1" s="1"/>
  <c r="BV155" i="3"/>
  <c r="BV197" i="3" s="1"/>
  <c r="BV217" i="3" s="1"/>
  <c r="BW155" i="3"/>
  <c r="BW197" i="3" s="1"/>
  <c r="BX155" i="3"/>
  <c r="BX197" i="3" s="1"/>
  <c r="BY155" i="3"/>
  <c r="BY197" i="3" s="1"/>
  <c r="BY217" i="3" s="1"/>
  <c r="BZ155" i="3"/>
  <c r="BZ197" i="3" s="1"/>
  <c r="BZ217" i="3" s="1"/>
  <c r="CA155" i="3"/>
  <c r="CA197" i="3" s="1"/>
  <c r="CA217" i="3" s="1"/>
  <c r="CB155" i="3"/>
  <c r="H48" i="1" s="1"/>
  <c r="CC155" i="3"/>
  <c r="CC197" i="3" s="1"/>
  <c r="CC217" i="3" s="1"/>
  <c r="CD155" i="3"/>
  <c r="CD197" i="3" s="1"/>
  <c r="CD217" i="3" s="1"/>
  <c r="CE155" i="3"/>
  <c r="CE197" i="3" s="1"/>
  <c r="CF155" i="3"/>
  <c r="CF197" i="3" s="1"/>
  <c r="CG155" i="3"/>
  <c r="CG197" i="3" s="1"/>
  <c r="CG217" i="3" s="1"/>
  <c r="CH155" i="3"/>
  <c r="CH197" i="3" s="1"/>
  <c r="CH217" i="3" s="1"/>
  <c r="CI155" i="3"/>
  <c r="I48" i="1" s="1"/>
  <c r="CJ155" i="3"/>
  <c r="CJ197" i="3" s="1"/>
  <c r="CJ217" i="3" s="1"/>
  <c r="CK155" i="3"/>
  <c r="CK197" i="3" s="1"/>
  <c r="CK217" i="3" s="1"/>
  <c r="CL155" i="3"/>
  <c r="CL197" i="3" s="1"/>
  <c r="CL217" i="3" s="1"/>
  <c r="CM155" i="3"/>
  <c r="CM197" i="3" s="1"/>
  <c r="CN155" i="3"/>
  <c r="CN197" i="3" s="1"/>
  <c r="CO155" i="3"/>
  <c r="CO197" i="3" s="1"/>
  <c r="CO217" i="3" s="1"/>
  <c r="AA156" i="3"/>
  <c r="D49" i="8" s="1"/>
  <c r="AB156" i="3"/>
  <c r="AB198" i="3" s="1"/>
  <c r="AB218" i="3" s="1"/>
  <c r="AC156" i="3"/>
  <c r="AC198" i="3" s="1"/>
  <c r="AC218" i="3" s="1"/>
  <c r="AD156" i="3"/>
  <c r="AD198" i="3" s="1"/>
  <c r="AD218" i="3" s="1"/>
  <c r="AE156" i="3"/>
  <c r="AE198" i="3" s="1"/>
  <c r="AE218" i="3" s="1"/>
  <c r="AF156" i="3"/>
  <c r="AF198" i="3" s="1"/>
  <c r="AF218" i="3" s="1"/>
  <c r="AG156" i="3"/>
  <c r="AG198" i="3" s="1"/>
  <c r="AG218" i="3" s="1"/>
  <c r="AH156" i="3"/>
  <c r="AH198" i="3" s="1"/>
  <c r="AH218" i="3" s="1"/>
  <c r="AI156" i="3"/>
  <c r="AI198" i="3" s="1"/>
  <c r="AI218" i="3" s="1"/>
  <c r="AJ156" i="3"/>
  <c r="AJ198" i="3" s="1"/>
  <c r="AJ218" i="3" s="1"/>
  <c r="AK156" i="3"/>
  <c r="AK198" i="3" s="1"/>
  <c r="AK218" i="3" s="1"/>
  <c r="AL156" i="3"/>
  <c r="AL198" i="3" s="1"/>
  <c r="AL218" i="3" s="1"/>
  <c r="AM156" i="3"/>
  <c r="E49" i="8" s="1"/>
  <c r="AN156" i="3"/>
  <c r="AN198" i="3" s="1"/>
  <c r="AN218" i="3" s="1"/>
  <c r="AO156" i="3"/>
  <c r="AO198" i="3" s="1"/>
  <c r="AO218" i="3" s="1"/>
  <c r="AP156" i="3"/>
  <c r="AP198" i="3" s="1"/>
  <c r="AP218" i="3" s="1"/>
  <c r="AQ156" i="3"/>
  <c r="AQ198" i="3" s="1"/>
  <c r="AQ218" i="3" s="1"/>
  <c r="AR156" i="3"/>
  <c r="AR198" i="3" s="1"/>
  <c r="AR218" i="3" s="1"/>
  <c r="AS156" i="3"/>
  <c r="AS198" i="3" s="1"/>
  <c r="AS218" i="3" s="1"/>
  <c r="AT156" i="3"/>
  <c r="AT198" i="3" s="1"/>
  <c r="AT218" i="3" s="1"/>
  <c r="AU156" i="3"/>
  <c r="AU198" i="3" s="1"/>
  <c r="AU218" i="3" s="1"/>
  <c r="AV156" i="3"/>
  <c r="AV198" i="3" s="1"/>
  <c r="AV218" i="3" s="1"/>
  <c r="AW156" i="3"/>
  <c r="AW198" i="3" s="1"/>
  <c r="AW218" i="3" s="1"/>
  <c r="AX156" i="3"/>
  <c r="AX198" i="3" s="1"/>
  <c r="AX218" i="3" s="1"/>
  <c r="AY156" i="3"/>
  <c r="AZ156" i="3"/>
  <c r="D49" i="1" s="1"/>
  <c r="BA156" i="3"/>
  <c r="BA198" i="3" s="1"/>
  <c r="BA218" i="3" s="1"/>
  <c r="BB156" i="3"/>
  <c r="BB198" i="3" s="1"/>
  <c r="BB218" i="3" s="1"/>
  <c r="BC156" i="3"/>
  <c r="BC198" i="3" s="1"/>
  <c r="BC218" i="3" s="1"/>
  <c r="BD156" i="3"/>
  <c r="BD198" i="3" s="1"/>
  <c r="BD218" i="3" s="1"/>
  <c r="BE156" i="3"/>
  <c r="BE198" i="3" s="1"/>
  <c r="BE218" i="3" s="1"/>
  <c r="BF156" i="3"/>
  <c r="BF198" i="3" s="1"/>
  <c r="BF218" i="3" s="1"/>
  <c r="BN156" i="3"/>
  <c r="F49" i="1" s="1"/>
  <c r="BO156" i="3"/>
  <c r="BO198" i="3" s="1"/>
  <c r="BO218" i="3" s="1"/>
  <c r="BP156" i="3"/>
  <c r="BP198" i="3" s="1"/>
  <c r="BP218" i="3" s="1"/>
  <c r="BQ156" i="3"/>
  <c r="BQ198" i="3" s="1"/>
  <c r="BQ218" i="3" s="1"/>
  <c r="BR156" i="3"/>
  <c r="BR198" i="3" s="1"/>
  <c r="BR218" i="3" s="1"/>
  <c r="BS156" i="3"/>
  <c r="BS198" i="3" s="1"/>
  <c r="BS218" i="3" s="1"/>
  <c r="BT156" i="3"/>
  <c r="BT198" i="3" s="1"/>
  <c r="BT218" i="3" s="1"/>
  <c r="BU156" i="3"/>
  <c r="G49" i="1" s="1"/>
  <c r="BV156" i="3"/>
  <c r="BV198" i="3" s="1"/>
  <c r="BV218" i="3" s="1"/>
  <c r="BW156" i="3"/>
  <c r="BW198" i="3" s="1"/>
  <c r="BW218" i="3" s="1"/>
  <c r="BX156" i="3"/>
  <c r="BX198" i="3" s="1"/>
  <c r="BX218" i="3" s="1"/>
  <c r="BY156" i="3"/>
  <c r="BY198" i="3" s="1"/>
  <c r="BY218" i="3" s="1"/>
  <c r="BZ156" i="3"/>
  <c r="BZ198" i="3" s="1"/>
  <c r="BZ218" i="3" s="1"/>
  <c r="CA156" i="3"/>
  <c r="CA198" i="3" s="1"/>
  <c r="CA218" i="3" s="1"/>
  <c r="CB156" i="3"/>
  <c r="H49" i="1" s="1"/>
  <c r="CC156" i="3"/>
  <c r="CC198" i="3" s="1"/>
  <c r="CC218" i="3" s="1"/>
  <c r="CD156" i="3"/>
  <c r="CD198" i="3" s="1"/>
  <c r="CD218" i="3" s="1"/>
  <c r="CE156" i="3"/>
  <c r="CE198" i="3" s="1"/>
  <c r="CE218" i="3" s="1"/>
  <c r="CF156" i="3"/>
  <c r="CF198" i="3" s="1"/>
  <c r="CF218" i="3" s="1"/>
  <c r="CG156" i="3"/>
  <c r="CG198" i="3" s="1"/>
  <c r="CG218" i="3" s="1"/>
  <c r="CH156" i="3"/>
  <c r="CH198" i="3" s="1"/>
  <c r="CH218" i="3" s="1"/>
  <c r="CI156" i="3"/>
  <c r="I49" i="1" s="1"/>
  <c r="CJ156" i="3"/>
  <c r="CJ198" i="3" s="1"/>
  <c r="CJ218" i="3" s="1"/>
  <c r="CK156" i="3"/>
  <c r="CK198" i="3" s="1"/>
  <c r="CK218" i="3" s="1"/>
  <c r="CL156" i="3"/>
  <c r="CL198" i="3" s="1"/>
  <c r="CL218" i="3" s="1"/>
  <c r="CM156" i="3"/>
  <c r="CM198" i="3" s="1"/>
  <c r="CM218" i="3" s="1"/>
  <c r="CN156" i="3"/>
  <c r="CN198" i="3" s="1"/>
  <c r="CN218" i="3" s="1"/>
  <c r="CO156" i="3"/>
  <c r="CO198" i="3" s="1"/>
  <c r="CO218" i="3" s="1"/>
  <c r="AA157" i="3"/>
  <c r="D50" i="8" s="1"/>
  <c r="AB157" i="3"/>
  <c r="AB199" i="3" s="1"/>
  <c r="AC157" i="3"/>
  <c r="AC199" i="3" s="1"/>
  <c r="AD157" i="3"/>
  <c r="AD199" i="3" s="1"/>
  <c r="AD219" i="3" s="1"/>
  <c r="AE157" i="3"/>
  <c r="AE199" i="3" s="1"/>
  <c r="AE219" i="3" s="1"/>
  <c r="AF157" i="3"/>
  <c r="AF199" i="3" s="1"/>
  <c r="AF219" i="3" s="1"/>
  <c r="AG157" i="3"/>
  <c r="AG199" i="3" s="1"/>
  <c r="AG219" i="3" s="1"/>
  <c r="AH157" i="3"/>
  <c r="AH199" i="3" s="1"/>
  <c r="AH219" i="3" s="1"/>
  <c r="AI157" i="3"/>
  <c r="AI199" i="3" s="1"/>
  <c r="AI219" i="3" s="1"/>
  <c r="AJ157" i="3"/>
  <c r="AJ199" i="3" s="1"/>
  <c r="AK157" i="3"/>
  <c r="AK199" i="3" s="1"/>
  <c r="AL157" i="3"/>
  <c r="AL199" i="3" s="1"/>
  <c r="AL219" i="3" s="1"/>
  <c r="AM157" i="3"/>
  <c r="E50" i="8" s="1"/>
  <c r="AN157" i="3"/>
  <c r="AN199" i="3" s="1"/>
  <c r="AN219" i="3" s="1"/>
  <c r="AO157" i="3"/>
  <c r="AO199" i="3" s="1"/>
  <c r="AO219" i="3" s="1"/>
  <c r="AP157" i="3"/>
  <c r="AP199" i="3" s="1"/>
  <c r="AP219" i="3" s="1"/>
  <c r="AQ157" i="3"/>
  <c r="AQ199" i="3" s="1"/>
  <c r="AQ219" i="3" s="1"/>
  <c r="AR157" i="3"/>
  <c r="AR199" i="3" s="1"/>
  <c r="AS157" i="3"/>
  <c r="AS199" i="3" s="1"/>
  <c r="AT157" i="3"/>
  <c r="AT199" i="3" s="1"/>
  <c r="AT219" i="3" s="1"/>
  <c r="AU157" i="3"/>
  <c r="AU199" i="3" s="1"/>
  <c r="AU219" i="3" s="1"/>
  <c r="AV157" i="3"/>
  <c r="AV199" i="3" s="1"/>
  <c r="AV219" i="3" s="1"/>
  <c r="AW157" i="3"/>
  <c r="AW199" i="3" s="1"/>
  <c r="AW219" i="3" s="1"/>
  <c r="AX157" i="3"/>
  <c r="AX199" i="3" s="1"/>
  <c r="AX219" i="3" s="1"/>
  <c r="AY157" i="3"/>
  <c r="AZ157" i="3"/>
  <c r="BA157" i="3"/>
  <c r="BA199" i="3" s="1"/>
  <c r="BB157" i="3"/>
  <c r="BB199" i="3" s="1"/>
  <c r="BB219" i="3" s="1"/>
  <c r="BC157" i="3"/>
  <c r="BC199" i="3" s="1"/>
  <c r="BC219" i="3" s="1"/>
  <c r="BD157" i="3"/>
  <c r="BD199" i="3" s="1"/>
  <c r="BD219" i="3" s="1"/>
  <c r="BE157" i="3"/>
  <c r="BE199" i="3" s="1"/>
  <c r="BE219" i="3" s="1"/>
  <c r="BF157" i="3"/>
  <c r="BF199" i="3" s="1"/>
  <c r="BF219" i="3" s="1"/>
  <c r="BN157" i="3"/>
  <c r="F50" i="1" s="1"/>
  <c r="BO157" i="3"/>
  <c r="BO199" i="3" s="1"/>
  <c r="BP157" i="3"/>
  <c r="BP199" i="3" s="1"/>
  <c r="BQ157" i="3"/>
  <c r="BQ199" i="3" s="1"/>
  <c r="BQ219" i="3" s="1"/>
  <c r="BR157" i="3"/>
  <c r="BR199" i="3" s="1"/>
  <c r="BR219" i="3" s="1"/>
  <c r="BS157" i="3"/>
  <c r="BS199" i="3" s="1"/>
  <c r="BS219" i="3" s="1"/>
  <c r="BT157" i="3"/>
  <c r="BT199" i="3" s="1"/>
  <c r="BT219" i="3" s="1"/>
  <c r="BU157" i="3"/>
  <c r="G50" i="1" s="1"/>
  <c r="BV157" i="3"/>
  <c r="BV199" i="3" s="1"/>
  <c r="BV219" i="3" s="1"/>
  <c r="BW157" i="3"/>
  <c r="BW199" i="3" s="1"/>
  <c r="BX157" i="3"/>
  <c r="BX199" i="3" s="1"/>
  <c r="BY157" i="3"/>
  <c r="BY199" i="3" s="1"/>
  <c r="BY219" i="3" s="1"/>
  <c r="BZ157" i="3"/>
  <c r="BZ199" i="3" s="1"/>
  <c r="BZ219" i="3" s="1"/>
  <c r="CA157" i="3"/>
  <c r="CA199" i="3" s="1"/>
  <c r="CA219" i="3" s="1"/>
  <c r="CB157" i="3"/>
  <c r="H50" i="1" s="1"/>
  <c r="CC157" i="3"/>
  <c r="CC199" i="3" s="1"/>
  <c r="CC219" i="3" s="1"/>
  <c r="CD157" i="3"/>
  <c r="CD199" i="3" s="1"/>
  <c r="CD219" i="3" s="1"/>
  <c r="CE157" i="3"/>
  <c r="CE199" i="3" s="1"/>
  <c r="CF157" i="3"/>
  <c r="CF199" i="3" s="1"/>
  <c r="CG157" i="3"/>
  <c r="CG199" i="3" s="1"/>
  <c r="CG219" i="3" s="1"/>
  <c r="CH157" i="3"/>
  <c r="CH199" i="3" s="1"/>
  <c r="CH219" i="3" s="1"/>
  <c r="CI157" i="3"/>
  <c r="I50" i="1" s="1"/>
  <c r="CJ157" i="3"/>
  <c r="CJ199" i="3" s="1"/>
  <c r="CJ219" i="3" s="1"/>
  <c r="CK157" i="3"/>
  <c r="CK199" i="3" s="1"/>
  <c r="CK219" i="3" s="1"/>
  <c r="CL157" i="3"/>
  <c r="CL199" i="3" s="1"/>
  <c r="CL219" i="3" s="1"/>
  <c r="CM157" i="3"/>
  <c r="CM199" i="3" s="1"/>
  <c r="CN157" i="3"/>
  <c r="CN199" i="3" s="1"/>
  <c r="CO157" i="3"/>
  <c r="CO199" i="3" s="1"/>
  <c r="CO219" i="3" s="1"/>
  <c r="AA158" i="3"/>
  <c r="D51" i="8" s="1"/>
  <c r="AB158" i="3"/>
  <c r="AB200" i="3" s="1"/>
  <c r="AB220" i="3" s="1"/>
  <c r="AC158" i="3"/>
  <c r="AC200" i="3" s="1"/>
  <c r="AC220" i="3" s="1"/>
  <c r="AD158" i="3"/>
  <c r="AD200" i="3" s="1"/>
  <c r="AD220" i="3" s="1"/>
  <c r="AE158" i="3"/>
  <c r="AE200" i="3" s="1"/>
  <c r="AE220" i="3" s="1"/>
  <c r="AF158" i="3"/>
  <c r="AF200" i="3" s="1"/>
  <c r="AF220" i="3" s="1"/>
  <c r="AG158" i="3"/>
  <c r="AG200" i="3" s="1"/>
  <c r="AG220" i="3" s="1"/>
  <c r="AH158" i="3"/>
  <c r="AH200" i="3" s="1"/>
  <c r="AH220" i="3" s="1"/>
  <c r="AI158" i="3"/>
  <c r="AI200" i="3" s="1"/>
  <c r="AI220" i="3" s="1"/>
  <c r="AJ158" i="3"/>
  <c r="AJ200" i="3" s="1"/>
  <c r="AJ220" i="3" s="1"/>
  <c r="AK158" i="3"/>
  <c r="AK200" i="3" s="1"/>
  <c r="AK220" i="3" s="1"/>
  <c r="AL158" i="3"/>
  <c r="AL200" i="3" s="1"/>
  <c r="AL220" i="3" s="1"/>
  <c r="AM158" i="3"/>
  <c r="E51" i="8" s="1"/>
  <c r="AN158" i="3"/>
  <c r="AN200" i="3" s="1"/>
  <c r="AN220" i="3" s="1"/>
  <c r="AO158" i="3"/>
  <c r="AO200" i="3" s="1"/>
  <c r="AO220" i="3" s="1"/>
  <c r="AP158" i="3"/>
  <c r="AP200" i="3" s="1"/>
  <c r="AP220" i="3" s="1"/>
  <c r="AQ158" i="3"/>
  <c r="AQ200" i="3" s="1"/>
  <c r="AQ220" i="3" s="1"/>
  <c r="AR158" i="3"/>
  <c r="AR200" i="3" s="1"/>
  <c r="AR220" i="3" s="1"/>
  <c r="AS158" i="3"/>
  <c r="AS200" i="3" s="1"/>
  <c r="AS220" i="3" s="1"/>
  <c r="AT158" i="3"/>
  <c r="AT200" i="3" s="1"/>
  <c r="AT220" i="3" s="1"/>
  <c r="AU158" i="3"/>
  <c r="AU200" i="3" s="1"/>
  <c r="AU220" i="3" s="1"/>
  <c r="AV158" i="3"/>
  <c r="AV200" i="3" s="1"/>
  <c r="AV220" i="3" s="1"/>
  <c r="AW158" i="3"/>
  <c r="AW200" i="3" s="1"/>
  <c r="AW220" i="3" s="1"/>
  <c r="AX158" i="3"/>
  <c r="AX200" i="3" s="1"/>
  <c r="AX220" i="3" s="1"/>
  <c r="AY158" i="3"/>
  <c r="AZ158" i="3"/>
  <c r="D51" i="1" s="1"/>
  <c r="BA158" i="3"/>
  <c r="BA200" i="3" s="1"/>
  <c r="BA220" i="3" s="1"/>
  <c r="BB158" i="3"/>
  <c r="BB200" i="3" s="1"/>
  <c r="BB220" i="3" s="1"/>
  <c r="BC158" i="3"/>
  <c r="BC200" i="3" s="1"/>
  <c r="BC220" i="3" s="1"/>
  <c r="BD158" i="3"/>
  <c r="BD200" i="3" s="1"/>
  <c r="BD220" i="3" s="1"/>
  <c r="BE158" i="3"/>
  <c r="BE200" i="3" s="1"/>
  <c r="BE220" i="3" s="1"/>
  <c r="BF158" i="3"/>
  <c r="BF200" i="3" s="1"/>
  <c r="BF220" i="3" s="1"/>
  <c r="BN158" i="3"/>
  <c r="F51" i="1" s="1"/>
  <c r="BO158" i="3"/>
  <c r="BO200" i="3" s="1"/>
  <c r="BO220" i="3" s="1"/>
  <c r="BP158" i="3"/>
  <c r="BP200" i="3" s="1"/>
  <c r="BP220" i="3" s="1"/>
  <c r="BQ158" i="3"/>
  <c r="BQ200" i="3" s="1"/>
  <c r="BQ220" i="3" s="1"/>
  <c r="BR158" i="3"/>
  <c r="BR200" i="3" s="1"/>
  <c r="BR220" i="3" s="1"/>
  <c r="BS158" i="3"/>
  <c r="BS200" i="3" s="1"/>
  <c r="BS220" i="3" s="1"/>
  <c r="BT158" i="3"/>
  <c r="BT200" i="3" s="1"/>
  <c r="BT220" i="3" s="1"/>
  <c r="BU158" i="3"/>
  <c r="G51" i="1" s="1"/>
  <c r="BV158" i="3"/>
  <c r="BV200" i="3" s="1"/>
  <c r="BV220" i="3" s="1"/>
  <c r="BW158" i="3"/>
  <c r="BW200" i="3" s="1"/>
  <c r="BW220" i="3" s="1"/>
  <c r="BX158" i="3"/>
  <c r="BX200" i="3" s="1"/>
  <c r="BX220" i="3" s="1"/>
  <c r="BY158" i="3"/>
  <c r="BY200" i="3" s="1"/>
  <c r="BY220" i="3" s="1"/>
  <c r="BZ158" i="3"/>
  <c r="BZ200" i="3" s="1"/>
  <c r="BZ220" i="3" s="1"/>
  <c r="CA158" i="3"/>
  <c r="CA200" i="3" s="1"/>
  <c r="CA220" i="3" s="1"/>
  <c r="CB158" i="3"/>
  <c r="H51" i="1" s="1"/>
  <c r="CC158" i="3"/>
  <c r="CC200" i="3" s="1"/>
  <c r="CC220" i="3" s="1"/>
  <c r="CD158" i="3"/>
  <c r="CD200" i="3" s="1"/>
  <c r="CD220" i="3" s="1"/>
  <c r="CE158" i="3"/>
  <c r="CE200" i="3" s="1"/>
  <c r="CE220" i="3" s="1"/>
  <c r="CF158" i="3"/>
  <c r="CF200" i="3" s="1"/>
  <c r="CF220" i="3" s="1"/>
  <c r="CG158" i="3"/>
  <c r="CG200" i="3" s="1"/>
  <c r="CG220" i="3" s="1"/>
  <c r="CH158" i="3"/>
  <c r="CH200" i="3" s="1"/>
  <c r="CH220" i="3" s="1"/>
  <c r="CI158" i="3"/>
  <c r="I51" i="1" s="1"/>
  <c r="CJ158" i="3"/>
  <c r="CJ200" i="3" s="1"/>
  <c r="CJ220" i="3" s="1"/>
  <c r="CK158" i="3"/>
  <c r="CK200" i="3" s="1"/>
  <c r="CK220" i="3" s="1"/>
  <c r="CL158" i="3"/>
  <c r="CL200" i="3" s="1"/>
  <c r="CL220" i="3" s="1"/>
  <c r="CM158" i="3"/>
  <c r="CM200" i="3" s="1"/>
  <c r="CM220" i="3" s="1"/>
  <c r="CN158" i="3"/>
  <c r="CN200" i="3" s="1"/>
  <c r="CN220" i="3" s="1"/>
  <c r="CO158" i="3"/>
  <c r="CO200" i="3" s="1"/>
  <c r="CO220" i="3" s="1"/>
  <c r="AA159" i="3"/>
  <c r="D52" i="8" s="1"/>
  <c r="AB159" i="3"/>
  <c r="AB201" i="3" s="1"/>
  <c r="AC159" i="3"/>
  <c r="AC201" i="3" s="1"/>
  <c r="AD159" i="3"/>
  <c r="AD201" i="3" s="1"/>
  <c r="AD221" i="3" s="1"/>
  <c r="AE159" i="3"/>
  <c r="AE201" i="3" s="1"/>
  <c r="AE221" i="3" s="1"/>
  <c r="AF159" i="3"/>
  <c r="AF201" i="3" s="1"/>
  <c r="AF221" i="3" s="1"/>
  <c r="AG159" i="3"/>
  <c r="AG201" i="3" s="1"/>
  <c r="AG221" i="3" s="1"/>
  <c r="AH159" i="3"/>
  <c r="AH201" i="3" s="1"/>
  <c r="AH221" i="3" s="1"/>
  <c r="AI159" i="3"/>
  <c r="AI201" i="3" s="1"/>
  <c r="AI221" i="3" s="1"/>
  <c r="AJ159" i="3"/>
  <c r="AJ201" i="3" s="1"/>
  <c r="AK159" i="3"/>
  <c r="AK201" i="3" s="1"/>
  <c r="AL159" i="3"/>
  <c r="AL201" i="3" s="1"/>
  <c r="AL221" i="3" s="1"/>
  <c r="AM159" i="3"/>
  <c r="E52" i="8" s="1"/>
  <c r="AN159" i="3"/>
  <c r="AN201" i="3" s="1"/>
  <c r="AN221" i="3" s="1"/>
  <c r="AO159" i="3"/>
  <c r="AO201" i="3" s="1"/>
  <c r="AO221" i="3" s="1"/>
  <c r="AP159" i="3"/>
  <c r="AP201" i="3" s="1"/>
  <c r="AP221" i="3" s="1"/>
  <c r="AQ159" i="3"/>
  <c r="AQ201" i="3" s="1"/>
  <c r="AQ221" i="3" s="1"/>
  <c r="AR159" i="3"/>
  <c r="AR201" i="3" s="1"/>
  <c r="AS159" i="3"/>
  <c r="AS201" i="3" s="1"/>
  <c r="AT159" i="3"/>
  <c r="AT201" i="3" s="1"/>
  <c r="AT221" i="3" s="1"/>
  <c r="AU159" i="3"/>
  <c r="AU201" i="3" s="1"/>
  <c r="AU221" i="3" s="1"/>
  <c r="AV159" i="3"/>
  <c r="AV201" i="3" s="1"/>
  <c r="AV221" i="3" s="1"/>
  <c r="AW159" i="3"/>
  <c r="AW201" i="3" s="1"/>
  <c r="AW221" i="3" s="1"/>
  <c r="AX159" i="3"/>
  <c r="AX201" i="3" s="1"/>
  <c r="AX221" i="3" s="1"/>
  <c r="AY159" i="3"/>
  <c r="AZ159" i="3"/>
  <c r="BA159" i="3"/>
  <c r="BA201" i="3" s="1"/>
  <c r="BB159" i="3"/>
  <c r="BB201" i="3" s="1"/>
  <c r="BB221" i="3" s="1"/>
  <c r="BC159" i="3"/>
  <c r="BC201" i="3" s="1"/>
  <c r="BC221" i="3" s="1"/>
  <c r="BD159" i="3"/>
  <c r="BD201" i="3" s="1"/>
  <c r="BD221" i="3" s="1"/>
  <c r="BE159" i="3"/>
  <c r="BE201" i="3" s="1"/>
  <c r="BE221" i="3" s="1"/>
  <c r="BF159" i="3"/>
  <c r="BF201" i="3" s="1"/>
  <c r="BF221" i="3" s="1"/>
  <c r="BN159" i="3"/>
  <c r="F52" i="1" s="1"/>
  <c r="BO159" i="3"/>
  <c r="BO201" i="3" s="1"/>
  <c r="BP159" i="3"/>
  <c r="BP201" i="3" s="1"/>
  <c r="BQ159" i="3"/>
  <c r="BQ201" i="3" s="1"/>
  <c r="BQ221" i="3" s="1"/>
  <c r="BR159" i="3"/>
  <c r="BR201" i="3" s="1"/>
  <c r="BR221" i="3" s="1"/>
  <c r="BS159" i="3"/>
  <c r="BS201" i="3" s="1"/>
  <c r="BS221" i="3" s="1"/>
  <c r="BT159" i="3"/>
  <c r="BT201" i="3" s="1"/>
  <c r="BT221" i="3" s="1"/>
  <c r="BU159" i="3"/>
  <c r="G52" i="1" s="1"/>
  <c r="BV159" i="3"/>
  <c r="BV201" i="3" s="1"/>
  <c r="BV221" i="3" s="1"/>
  <c r="BW159" i="3"/>
  <c r="BW201" i="3" s="1"/>
  <c r="BX159" i="3"/>
  <c r="BX201" i="3" s="1"/>
  <c r="BY159" i="3"/>
  <c r="BY201" i="3" s="1"/>
  <c r="BY221" i="3" s="1"/>
  <c r="BZ159" i="3"/>
  <c r="BZ201" i="3" s="1"/>
  <c r="BZ221" i="3" s="1"/>
  <c r="CA159" i="3"/>
  <c r="CA201" i="3" s="1"/>
  <c r="CA221" i="3" s="1"/>
  <c r="CB159" i="3"/>
  <c r="H52" i="1" s="1"/>
  <c r="CC159" i="3"/>
  <c r="CC201" i="3" s="1"/>
  <c r="CC221" i="3" s="1"/>
  <c r="CD159" i="3"/>
  <c r="CD201" i="3" s="1"/>
  <c r="CD221" i="3" s="1"/>
  <c r="CE159" i="3"/>
  <c r="CE201" i="3" s="1"/>
  <c r="CF159" i="3"/>
  <c r="CF201" i="3" s="1"/>
  <c r="CG159" i="3"/>
  <c r="CG201" i="3" s="1"/>
  <c r="CG221" i="3" s="1"/>
  <c r="CH159" i="3"/>
  <c r="CH201" i="3" s="1"/>
  <c r="CH221" i="3" s="1"/>
  <c r="CI159" i="3"/>
  <c r="I52" i="1" s="1"/>
  <c r="CJ159" i="3"/>
  <c r="CJ201" i="3" s="1"/>
  <c r="CJ221" i="3" s="1"/>
  <c r="CK159" i="3"/>
  <c r="CK201" i="3" s="1"/>
  <c r="CK221" i="3" s="1"/>
  <c r="CL159" i="3"/>
  <c r="CL201" i="3" s="1"/>
  <c r="CL221" i="3" s="1"/>
  <c r="CM159" i="3"/>
  <c r="CM201" i="3" s="1"/>
  <c r="CN159" i="3"/>
  <c r="CN201" i="3" s="1"/>
  <c r="CO159" i="3"/>
  <c r="CO201" i="3" s="1"/>
  <c r="CO221" i="3" s="1"/>
  <c r="AA160" i="3"/>
  <c r="D53" i="8" s="1"/>
  <c r="AB160" i="3"/>
  <c r="AB202" i="3" s="1"/>
  <c r="AB222" i="3" s="1"/>
  <c r="AC160" i="3"/>
  <c r="AC202" i="3" s="1"/>
  <c r="AC222" i="3" s="1"/>
  <c r="AD160" i="3"/>
  <c r="AD202" i="3" s="1"/>
  <c r="AD222" i="3" s="1"/>
  <c r="AE160" i="3"/>
  <c r="AE202" i="3" s="1"/>
  <c r="AE222" i="3" s="1"/>
  <c r="AF160" i="3"/>
  <c r="AF202" i="3" s="1"/>
  <c r="AF222" i="3" s="1"/>
  <c r="AG160" i="3"/>
  <c r="AG202" i="3" s="1"/>
  <c r="AG222" i="3" s="1"/>
  <c r="AH160" i="3"/>
  <c r="AH202" i="3" s="1"/>
  <c r="AH222" i="3" s="1"/>
  <c r="AI160" i="3"/>
  <c r="AI202" i="3" s="1"/>
  <c r="AI222" i="3" s="1"/>
  <c r="AJ160" i="3"/>
  <c r="AJ202" i="3" s="1"/>
  <c r="AJ222" i="3" s="1"/>
  <c r="AK160" i="3"/>
  <c r="AK202" i="3" s="1"/>
  <c r="AK222" i="3" s="1"/>
  <c r="AL160" i="3"/>
  <c r="AL202" i="3" s="1"/>
  <c r="AL222" i="3" s="1"/>
  <c r="AM160" i="3"/>
  <c r="E53" i="8" s="1"/>
  <c r="AN160" i="3"/>
  <c r="AN202" i="3" s="1"/>
  <c r="AN222" i="3" s="1"/>
  <c r="AO160" i="3"/>
  <c r="AO202" i="3" s="1"/>
  <c r="AO222" i="3" s="1"/>
  <c r="AP160" i="3"/>
  <c r="AP202" i="3" s="1"/>
  <c r="AP222" i="3" s="1"/>
  <c r="AQ160" i="3"/>
  <c r="AQ202" i="3" s="1"/>
  <c r="AQ222" i="3" s="1"/>
  <c r="AR160" i="3"/>
  <c r="AR202" i="3" s="1"/>
  <c r="AR222" i="3" s="1"/>
  <c r="AS160" i="3"/>
  <c r="AS202" i="3" s="1"/>
  <c r="AS222" i="3" s="1"/>
  <c r="AT160" i="3"/>
  <c r="AT202" i="3" s="1"/>
  <c r="AT222" i="3" s="1"/>
  <c r="AU160" i="3"/>
  <c r="AU202" i="3" s="1"/>
  <c r="AU222" i="3" s="1"/>
  <c r="AV160" i="3"/>
  <c r="AV202" i="3" s="1"/>
  <c r="AV222" i="3" s="1"/>
  <c r="AW160" i="3"/>
  <c r="AW202" i="3" s="1"/>
  <c r="AW222" i="3" s="1"/>
  <c r="AX160" i="3"/>
  <c r="AX202" i="3" s="1"/>
  <c r="AX222" i="3" s="1"/>
  <c r="AY160" i="3"/>
  <c r="AZ160" i="3"/>
  <c r="D53" i="1" s="1"/>
  <c r="BA160" i="3"/>
  <c r="BA202" i="3" s="1"/>
  <c r="BA222" i="3" s="1"/>
  <c r="BB160" i="3"/>
  <c r="BB202" i="3" s="1"/>
  <c r="BB222" i="3" s="1"/>
  <c r="BC160" i="3"/>
  <c r="BC202" i="3" s="1"/>
  <c r="BC222" i="3" s="1"/>
  <c r="BD160" i="3"/>
  <c r="BD202" i="3" s="1"/>
  <c r="BD222" i="3" s="1"/>
  <c r="BE160" i="3"/>
  <c r="BE202" i="3" s="1"/>
  <c r="BE222" i="3" s="1"/>
  <c r="BF160" i="3"/>
  <c r="BF202" i="3" s="1"/>
  <c r="BF222" i="3" s="1"/>
  <c r="BN160" i="3"/>
  <c r="F53" i="1" s="1"/>
  <c r="BO160" i="3"/>
  <c r="BO202" i="3" s="1"/>
  <c r="BO222" i="3" s="1"/>
  <c r="BP160" i="3"/>
  <c r="BP202" i="3" s="1"/>
  <c r="BP222" i="3" s="1"/>
  <c r="BQ160" i="3"/>
  <c r="BQ202" i="3" s="1"/>
  <c r="BQ222" i="3" s="1"/>
  <c r="BR160" i="3"/>
  <c r="BR202" i="3" s="1"/>
  <c r="BR222" i="3" s="1"/>
  <c r="BS160" i="3"/>
  <c r="BS202" i="3" s="1"/>
  <c r="BS222" i="3" s="1"/>
  <c r="BT160" i="3"/>
  <c r="BT202" i="3" s="1"/>
  <c r="BT222" i="3" s="1"/>
  <c r="BU160" i="3"/>
  <c r="G53" i="1" s="1"/>
  <c r="BV160" i="3"/>
  <c r="BV202" i="3" s="1"/>
  <c r="BV222" i="3" s="1"/>
  <c r="BW160" i="3"/>
  <c r="BW202" i="3" s="1"/>
  <c r="BW222" i="3" s="1"/>
  <c r="BX160" i="3"/>
  <c r="BX202" i="3" s="1"/>
  <c r="BX222" i="3" s="1"/>
  <c r="BY160" i="3"/>
  <c r="BY202" i="3" s="1"/>
  <c r="BY222" i="3" s="1"/>
  <c r="BZ160" i="3"/>
  <c r="BZ202" i="3" s="1"/>
  <c r="BZ222" i="3" s="1"/>
  <c r="CA160" i="3"/>
  <c r="CA202" i="3" s="1"/>
  <c r="CA222" i="3" s="1"/>
  <c r="CB160" i="3"/>
  <c r="H53" i="1" s="1"/>
  <c r="CC160" i="3"/>
  <c r="CC202" i="3" s="1"/>
  <c r="CC222" i="3" s="1"/>
  <c r="CD160" i="3"/>
  <c r="CD202" i="3" s="1"/>
  <c r="CD222" i="3" s="1"/>
  <c r="CE160" i="3"/>
  <c r="CE202" i="3" s="1"/>
  <c r="CE222" i="3" s="1"/>
  <c r="CF160" i="3"/>
  <c r="CF202" i="3" s="1"/>
  <c r="CF222" i="3" s="1"/>
  <c r="CG160" i="3"/>
  <c r="CG202" i="3" s="1"/>
  <c r="CG222" i="3" s="1"/>
  <c r="CH160" i="3"/>
  <c r="CH202" i="3" s="1"/>
  <c r="CH222" i="3" s="1"/>
  <c r="CI160" i="3"/>
  <c r="I53" i="1" s="1"/>
  <c r="CJ160" i="3"/>
  <c r="CJ202" i="3" s="1"/>
  <c r="CJ222" i="3" s="1"/>
  <c r="CK160" i="3"/>
  <c r="CK202" i="3" s="1"/>
  <c r="CK222" i="3" s="1"/>
  <c r="CL160" i="3"/>
  <c r="CL202" i="3" s="1"/>
  <c r="CL222" i="3" s="1"/>
  <c r="CM160" i="3"/>
  <c r="CM202" i="3" s="1"/>
  <c r="CM222" i="3" s="1"/>
  <c r="CN160" i="3"/>
  <c r="CN202" i="3" s="1"/>
  <c r="CN222" i="3" s="1"/>
  <c r="CO160" i="3"/>
  <c r="CO202" i="3" s="1"/>
  <c r="CO222" i="3" s="1"/>
  <c r="AA161" i="3"/>
  <c r="AB161" i="3"/>
  <c r="AB203" i="3" s="1"/>
  <c r="AC161" i="3"/>
  <c r="AC203" i="3" s="1"/>
  <c r="AD161" i="3"/>
  <c r="AD203" i="3" s="1"/>
  <c r="AD223" i="3" s="1"/>
  <c r="AE161" i="3"/>
  <c r="AE203" i="3" s="1"/>
  <c r="AE223" i="3" s="1"/>
  <c r="AF161" i="3"/>
  <c r="AF203" i="3" s="1"/>
  <c r="AF223" i="3" s="1"/>
  <c r="AG161" i="3"/>
  <c r="AG203" i="3" s="1"/>
  <c r="AG223" i="3" s="1"/>
  <c r="AH161" i="3"/>
  <c r="AH203" i="3" s="1"/>
  <c r="AH223" i="3" s="1"/>
  <c r="AI161" i="3"/>
  <c r="AI203" i="3" s="1"/>
  <c r="AI223" i="3" s="1"/>
  <c r="AJ161" i="3"/>
  <c r="AJ203" i="3" s="1"/>
  <c r="AK161" i="3"/>
  <c r="AK203" i="3" s="1"/>
  <c r="AL161" i="3"/>
  <c r="AL203" i="3" s="1"/>
  <c r="AL223" i="3" s="1"/>
  <c r="AM161" i="3"/>
  <c r="AN161" i="3"/>
  <c r="AN203" i="3" s="1"/>
  <c r="AN223" i="3" s="1"/>
  <c r="AO161" i="3"/>
  <c r="AO203" i="3" s="1"/>
  <c r="AO223" i="3" s="1"/>
  <c r="AP161" i="3"/>
  <c r="AP203" i="3" s="1"/>
  <c r="AP223" i="3" s="1"/>
  <c r="AQ161" i="3"/>
  <c r="AQ203" i="3" s="1"/>
  <c r="AQ223" i="3" s="1"/>
  <c r="AR161" i="3"/>
  <c r="AR203" i="3" s="1"/>
  <c r="AS161" i="3"/>
  <c r="AS203" i="3" s="1"/>
  <c r="AT161" i="3"/>
  <c r="AT203" i="3" s="1"/>
  <c r="AT223" i="3" s="1"/>
  <c r="AU161" i="3"/>
  <c r="AU203" i="3" s="1"/>
  <c r="AU223" i="3" s="1"/>
  <c r="AV161" i="3"/>
  <c r="AV203" i="3" s="1"/>
  <c r="AV223" i="3" s="1"/>
  <c r="AW161" i="3"/>
  <c r="AW203" i="3" s="1"/>
  <c r="AW223" i="3" s="1"/>
  <c r="AX161" i="3"/>
  <c r="AX203" i="3" s="1"/>
  <c r="AX223" i="3" s="1"/>
  <c r="AY161" i="3"/>
  <c r="D24" i="19" s="1"/>
  <c r="AZ161" i="3"/>
  <c r="BA161" i="3"/>
  <c r="BA203" i="3" s="1"/>
  <c r="BB161" i="3"/>
  <c r="BB203" i="3" s="1"/>
  <c r="BB223" i="3" s="1"/>
  <c r="BC161" i="3"/>
  <c r="BC203" i="3" s="1"/>
  <c r="BC223" i="3" s="1"/>
  <c r="BD161" i="3"/>
  <c r="BD203" i="3" s="1"/>
  <c r="BD223" i="3" s="1"/>
  <c r="BE161" i="3"/>
  <c r="BE203" i="3" s="1"/>
  <c r="BE223" i="3" s="1"/>
  <c r="BF161" i="3"/>
  <c r="BF203" i="3" s="1"/>
  <c r="BF223" i="3" s="1"/>
  <c r="BN161" i="3"/>
  <c r="BO161" i="3"/>
  <c r="BO203" i="3" s="1"/>
  <c r="BP161" i="3"/>
  <c r="BP203" i="3" s="1"/>
  <c r="BQ161" i="3"/>
  <c r="BQ203" i="3" s="1"/>
  <c r="BQ223" i="3" s="1"/>
  <c r="BR161" i="3"/>
  <c r="BR203" i="3" s="1"/>
  <c r="BR223" i="3" s="1"/>
  <c r="BS161" i="3"/>
  <c r="BS203" i="3" s="1"/>
  <c r="BS223" i="3" s="1"/>
  <c r="BT161" i="3"/>
  <c r="BT203" i="3" s="1"/>
  <c r="BT223" i="3" s="1"/>
  <c r="BU161" i="3"/>
  <c r="BV161" i="3"/>
  <c r="BV203" i="3" s="1"/>
  <c r="BV223" i="3" s="1"/>
  <c r="BW161" i="3"/>
  <c r="BW203" i="3" s="1"/>
  <c r="BX161" i="3"/>
  <c r="BX203" i="3" s="1"/>
  <c r="BY161" i="3"/>
  <c r="BY203" i="3" s="1"/>
  <c r="BY223" i="3" s="1"/>
  <c r="BZ161" i="3"/>
  <c r="BZ203" i="3" s="1"/>
  <c r="BZ223" i="3" s="1"/>
  <c r="CA161" i="3"/>
  <c r="CA203" i="3" s="1"/>
  <c r="CA223" i="3" s="1"/>
  <c r="CB161" i="3"/>
  <c r="CC161" i="3"/>
  <c r="CC203" i="3" s="1"/>
  <c r="CC223" i="3" s="1"/>
  <c r="CD161" i="3"/>
  <c r="CD203" i="3" s="1"/>
  <c r="CD223" i="3" s="1"/>
  <c r="CE161" i="3"/>
  <c r="CE203" i="3" s="1"/>
  <c r="CF161" i="3"/>
  <c r="CF203" i="3" s="1"/>
  <c r="CG161" i="3"/>
  <c r="CG203" i="3" s="1"/>
  <c r="CG223" i="3" s="1"/>
  <c r="CH161" i="3"/>
  <c r="CH203" i="3" s="1"/>
  <c r="CH223" i="3" s="1"/>
  <c r="CI161" i="3"/>
  <c r="CJ161" i="3"/>
  <c r="CJ203" i="3" s="1"/>
  <c r="CJ223" i="3" s="1"/>
  <c r="CK161" i="3"/>
  <c r="CK203" i="3" s="1"/>
  <c r="CK223" i="3" s="1"/>
  <c r="CL161" i="3"/>
  <c r="CL203" i="3" s="1"/>
  <c r="CL223" i="3" s="1"/>
  <c r="CM161" i="3"/>
  <c r="CM203" i="3" s="1"/>
  <c r="CN161" i="3"/>
  <c r="CN203" i="3" s="1"/>
  <c r="CO161" i="3"/>
  <c r="CO203" i="3" s="1"/>
  <c r="CO223" i="3" s="1"/>
  <c r="AA162" i="3"/>
  <c r="D23" i="8" s="1"/>
  <c r="AB162" i="3"/>
  <c r="AB204" i="3" s="1"/>
  <c r="AB224" i="3" s="1"/>
  <c r="AC162" i="3"/>
  <c r="AC204" i="3" s="1"/>
  <c r="AC224" i="3" s="1"/>
  <c r="AD162" i="3"/>
  <c r="AD204" i="3" s="1"/>
  <c r="AD224" i="3" s="1"/>
  <c r="AE162" i="3"/>
  <c r="AE204" i="3" s="1"/>
  <c r="AE224" i="3" s="1"/>
  <c r="AF162" i="3"/>
  <c r="AF204" i="3" s="1"/>
  <c r="AF224" i="3" s="1"/>
  <c r="AG162" i="3"/>
  <c r="AG204" i="3" s="1"/>
  <c r="AG224" i="3" s="1"/>
  <c r="AH162" i="3"/>
  <c r="AH204" i="3" s="1"/>
  <c r="AH224" i="3" s="1"/>
  <c r="AI162" i="3"/>
  <c r="AI204" i="3" s="1"/>
  <c r="AI224" i="3" s="1"/>
  <c r="AJ162" i="3"/>
  <c r="AJ204" i="3" s="1"/>
  <c r="AJ224" i="3" s="1"/>
  <c r="AK162" i="3"/>
  <c r="AK204" i="3" s="1"/>
  <c r="AK224" i="3" s="1"/>
  <c r="AL162" i="3"/>
  <c r="AL204" i="3" s="1"/>
  <c r="AL224" i="3" s="1"/>
  <c r="AM162" i="3"/>
  <c r="E23" i="8" s="1"/>
  <c r="AN162" i="3"/>
  <c r="AN204" i="3" s="1"/>
  <c r="AN224" i="3" s="1"/>
  <c r="AO162" i="3"/>
  <c r="AO204" i="3" s="1"/>
  <c r="AO224" i="3" s="1"/>
  <c r="AP162" i="3"/>
  <c r="AP204" i="3" s="1"/>
  <c r="AP224" i="3" s="1"/>
  <c r="AQ162" i="3"/>
  <c r="AQ204" i="3" s="1"/>
  <c r="AQ224" i="3" s="1"/>
  <c r="AR162" i="3"/>
  <c r="AR204" i="3" s="1"/>
  <c r="AR224" i="3" s="1"/>
  <c r="AS162" i="3"/>
  <c r="AS204" i="3" s="1"/>
  <c r="AS224" i="3" s="1"/>
  <c r="AT162" i="3"/>
  <c r="AT204" i="3" s="1"/>
  <c r="AT224" i="3" s="1"/>
  <c r="AU162" i="3"/>
  <c r="AU204" i="3" s="1"/>
  <c r="AU224" i="3" s="1"/>
  <c r="AV162" i="3"/>
  <c r="AV204" i="3" s="1"/>
  <c r="AV224" i="3" s="1"/>
  <c r="AW162" i="3"/>
  <c r="AW204" i="3" s="1"/>
  <c r="AW224" i="3" s="1"/>
  <c r="AX162" i="3"/>
  <c r="AX204" i="3" s="1"/>
  <c r="AX224" i="3" s="1"/>
  <c r="AY162" i="3"/>
  <c r="AZ162" i="3"/>
  <c r="D23" i="1" s="1"/>
  <c r="BA162" i="3"/>
  <c r="BA204" i="3" s="1"/>
  <c r="BA224" i="3" s="1"/>
  <c r="BB162" i="3"/>
  <c r="BB204" i="3" s="1"/>
  <c r="BB224" i="3" s="1"/>
  <c r="BC162" i="3"/>
  <c r="BC204" i="3" s="1"/>
  <c r="BC224" i="3" s="1"/>
  <c r="BD162" i="3"/>
  <c r="BD204" i="3" s="1"/>
  <c r="BD224" i="3" s="1"/>
  <c r="BE162" i="3"/>
  <c r="BE204" i="3" s="1"/>
  <c r="BE224" i="3" s="1"/>
  <c r="BF162" i="3"/>
  <c r="BF204" i="3" s="1"/>
  <c r="BF224" i="3" s="1"/>
  <c r="BN162" i="3"/>
  <c r="F23" i="1" s="1"/>
  <c r="BO162" i="3"/>
  <c r="BO204" i="3" s="1"/>
  <c r="BO224" i="3" s="1"/>
  <c r="BP162" i="3"/>
  <c r="BP204" i="3" s="1"/>
  <c r="BP224" i="3" s="1"/>
  <c r="BQ162" i="3"/>
  <c r="BQ204" i="3" s="1"/>
  <c r="BQ224" i="3" s="1"/>
  <c r="BR162" i="3"/>
  <c r="BR204" i="3" s="1"/>
  <c r="BR224" i="3" s="1"/>
  <c r="BS162" i="3"/>
  <c r="BS204" i="3" s="1"/>
  <c r="BS224" i="3" s="1"/>
  <c r="BT162" i="3"/>
  <c r="BT204" i="3" s="1"/>
  <c r="BT224" i="3" s="1"/>
  <c r="BU162" i="3"/>
  <c r="G23" i="1" s="1"/>
  <c r="BV162" i="3"/>
  <c r="BV204" i="3" s="1"/>
  <c r="BV224" i="3" s="1"/>
  <c r="BW162" i="3"/>
  <c r="BW204" i="3" s="1"/>
  <c r="BW224" i="3" s="1"/>
  <c r="BX162" i="3"/>
  <c r="BX204" i="3" s="1"/>
  <c r="BX224" i="3" s="1"/>
  <c r="BY162" i="3"/>
  <c r="BY204" i="3" s="1"/>
  <c r="BY224" i="3" s="1"/>
  <c r="BZ162" i="3"/>
  <c r="BZ204" i="3" s="1"/>
  <c r="BZ224" i="3" s="1"/>
  <c r="CA162" i="3"/>
  <c r="CA204" i="3" s="1"/>
  <c r="CA224" i="3" s="1"/>
  <c r="CB162" i="3"/>
  <c r="H23" i="1" s="1"/>
  <c r="CC162" i="3"/>
  <c r="CC204" i="3" s="1"/>
  <c r="CC224" i="3" s="1"/>
  <c r="CD162" i="3"/>
  <c r="CD204" i="3" s="1"/>
  <c r="CD224" i="3" s="1"/>
  <c r="CE162" i="3"/>
  <c r="CE204" i="3" s="1"/>
  <c r="CE224" i="3" s="1"/>
  <c r="CF162" i="3"/>
  <c r="CF204" i="3" s="1"/>
  <c r="CF224" i="3" s="1"/>
  <c r="CG162" i="3"/>
  <c r="CG204" i="3" s="1"/>
  <c r="CG224" i="3" s="1"/>
  <c r="CH162" i="3"/>
  <c r="CH204" i="3" s="1"/>
  <c r="CH224" i="3" s="1"/>
  <c r="CI162" i="3"/>
  <c r="I23" i="1" s="1"/>
  <c r="CJ162" i="3"/>
  <c r="CJ204" i="3" s="1"/>
  <c r="CJ224" i="3" s="1"/>
  <c r="CK162" i="3"/>
  <c r="CK204" i="3" s="1"/>
  <c r="CK224" i="3" s="1"/>
  <c r="CL162" i="3"/>
  <c r="CL204" i="3" s="1"/>
  <c r="CL224" i="3" s="1"/>
  <c r="CM162" i="3"/>
  <c r="CM204" i="3" s="1"/>
  <c r="CM224" i="3" s="1"/>
  <c r="CN162" i="3"/>
  <c r="CN204" i="3" s="1"/>
  <c r="CN224" i="3" s="1"/>
  <c r="CO162" i="3"/>
  <c r="CO204" i="3" s="1"/>
  <c r="CO224" i="3" s="1"/>
  <c r="AA163" i="3"/>
  <c r="D24" i="8" s="1"/>
  <c r="AB163" i="3"/>
  <c r="AB205" i="3" s="1"/>
  <c r="AC163" i="3"/>
  <c r="AC205" i="3" s="1"/>
  <c r="AD163" i="3"/>
  <c r="AD205" i="3" s="1"/>
  <c r="AD225" i="3" s="1"/>
  <c r="AE163" i="3"/>
  <c r="AE205" i="3" s="1"/>
  <c r="AE225" i="3" s="1"/>
  <c r="AF163" i="3"/>
  <c r="AF205" i="3" s="1"/>
  <c r="AF225" i="3" s="1"/>
  <c r="AG163" i="3"/>
  <c r="AG205" i="3" s="1"/>
  <c r="AG225" i="3" s="1"/>
  <c r="AH163" i="3"/>
  <c r="AH205" i="3" s="1"/>
  <c r="AH225" i="3" s="1"/>
  <c r="AI163" i="3"/>
  <c r="AI205" i="3" s="1"/>
  <c r="AI225" i="3" s="1"/>
  <c r="AJ163" i="3"/>
  <c r="AJ205" i="3" s="1"/>
  <c r="AK163" i="3"/>
  <c r="AK205" i="3" s="1"/>
  <c r="AL163" i="3"/>
  <c r="AL205" i="3" s="1"/>
  <c r="AL225" i="3" s="1"/>
  <c r="AM163" i="3"/>
  <c r="E24" i="8" s="1"/>
  <c r="AN163" i="3"/>
  <c r="AN205" i="3" s="1"/>
  <c r="AN225" i="3" s="1"/>
  <c r="AO163" i="3"/>
  <c r="AO205" i="3" s="1"/>
  <c r="AO225" i="3" s="1"/>
  <c r="AP163" i="3"/>
  <c r="AP205" i="3" s="1"/>
  <c r="AP225" i="3" s="1"/>
  <c r="AQ163" i="3"/>
  <c r="AQ205" i="3" s="1"/>
  <c r="AQ225" i="3" s="1"/>
  <c r="AR163" i="3"/>
  <c r="AR205" i="3" s="1"/>
  <c r="AS163" i="3"/>
  <c r="AS205" i="3" s="1"/>
  <c r="AT163" i="3"/>
  <c r="AT205" i="3" s="1"/>
  <c r="AT225" i="3" s="1"/>
  <c r="AU163" i="3"/>
  <c r="AU205" i="3" s="1"/>
  <c r="AU225" i="3" s="1"/>
  <c r="AV163" i="3"/>
  <c r="AV205" i="3" s="1"/>
  <c r="AV225" i="3" s="1"/>
  <c r="AW163" i="3"/>
  <c r="AW205" i="3" s="1"/>
  <c r="AW225" i="3" s="1"/>
  <c r="AX163" i="3"/>
  <c r="AX205" i="3" s="1"/>
  <c r="AX225" i="3" s="1"/>
  <c r="AY163" i="3"/>
  <c r="AZ163" i="3"/>
  <c r="BA163" i="3"/>
  <c r="BA205" i="3" s="1"/>
  <c r="BB163" i="3"/>
  <c r="BB205" i="3" s="1"/>
  <c r="BB225" i="3" s="1"/>
  <c r="BC163" i="3"/>
  <c r="BC205" i="3" s="1"/>
  <c r="BC225" i="3" s="1"/>
  <c r="BD163" i="3"/>
  <c r="BD205" i="3" s="1"/>
  <c r="BD225" i="3" s="1"/>
  <c r="BE163" i="3"/>
  <c r="BE205" i="3" s="1"/>
  <c r="BE225" i="3" s="1"/>
  <c r="BF163" i="3"/>
  <c r="BF205" i="3" s="1"/>
  <c r="BF225" i="3" s="1"/>
  <c r="BN163" i="3"/>
  <c r="F24" i="1" s="1"/>
  <c r="BO163" i="3"/>
  <c r="BO205" i="3" s="1"/>
  <c r="BP163" i="3"/>
  <c r="BP205" i="3" s="1"/>
  <c r="BQ163" i="3"/>
  <c r="BQ205" i="3" s="1"/>
  <c r="BQ225" i="3" s="1"/>
  <c r="BR163" i="3"/>
  <c r="BR205" i="3" s="1"/>
  <c r="BR225" i="3" s="1"/>
  <c r="BS163" i="3"/>
  <c r="BS205" i="3" s="1"/>
  <c r="BS225" i="3" s="1"/>
  <c r="BT163" i="3"/>
  <c r="BT205" i="3" s="1"/>
  <c r="BT225" i="3" s="1"/>
  <c r="BU163" i="3"/>
  <c r="G24" i="1" s="1"/>
  <c r="BV163" i="3"/>
  <c r="BV205" i="3" s="1"/>
  <c r="BV225" i="3" s="1"/>
  <c r="BW163" i="3"/>
  <c r="BW205" i="3" s="1"/>
  <c r="BX163" i="3"/>
  <c r="BX205" i="3" s="1"/>
  <c r="BY163" i="3"/>
  <c r="BY205" i="3" s="1"/>
  <c r="BY225" i="3" s="1"/>
  <c r="BZ163" i="3"/>
  <c r="BZ205" i="3" s="1"/>
  <c r="BZ225" i="3" s="1"/>
  <c r="CA163" i="3"/>
  <c r="CA205" i="3" s="1"/>
  <c r="CA225" i="3" s="1"/>
  <c r="CB163" i="3"/>
  <c r="H24" i="1" s="1"/>
  <c r="CC163" i="3"/>
  <c r="CC205" i="3" s="1"/>
  <c r="CC225" i="3" s="1"/>
  <c r="CD163" i="3"/>
  <c r="CD205" i="3" s="1"/>
  <c r="CD225" i="3" s="1"/>
  <c r="CE163" i="3"/>
  <c r="CE205" i="3" s="1"/>
  <c r="CF163" i="3"/>
  <c r="CF205" i="3" s="1"/>
  <c r="CG163" i="3"/>
  <c r="CG205" i="3" s="1"/>
  <c r="CG225" i="3" s="1"/>
  <c r="CH163" i="3"/>
  <c r="CH205" i="3" s="1"/>
  <c r="CH225" i="3" s="1"/>
  <c r="CI163" i="3"/>
  <c r="I24" i="1" s="1"/>
  <c r="CJ163" i="3"/>
  <c r="CJ205" i="3" s="1"/>
  <c r="CJ225" i="3" s="1"/>
  <c r="CK163" i="3"/>
  <c r="CK205" i="3" s="1"/>
  <c r="CK225" i="3" s="1"/>
  <c r="CL163" i="3"/>
  <c r="CL205" i="3" s="1"/>
  <c r="CL225" i="3" s="1"/>
  <c r="CM163" i="3"/>
  <c r="CM205" i="3" s="1"/>
  <c r="CN163" i="3"/>
  <c r="CN205" i="3" s="1"/>
  <c r="CO163" i="3"/>
  <c r="CO205" i="3" s="1"/>
  <c r="CO225" i="3" s="1"/>
  <c r="AA164" i="3"/>
  <c r="D25" i="8" s="1"/>
  <c r="AB164" i="3"/>
  <c r="AB206" i="3" s="1"/>
  <c r="AB226" i="3" s="1"/>
  <c r="AC164" i="3"/>
  <c r="AC206" i="3" s="1"/>
  <c r="AC226" i="3" s="1"/>
  <c r="AD164" i="3"/>
  <c r="AD206" i="3" s="1"/>
  <c r="AD226" i="3" s="1"/>
  <c r="AE164" i="3"/>
  <c r="AE206" i="3" s="1"/>
  <c r="AE226" i="3" s="1"/>
  <c r="AF164" i="3"/>
  <c r="AF206" i="3" s="1"/>
  <c r="AF226" i="3" s="1"/>
  <c r="AG164" i="3"/>
  <c r="AG206" i="3" s="1"/>
  <c r="AG226" i="3" s="1"/>
  <c r="AH164" i="3"/>
  <c r="AH206" i="3" s="1"/>
  <c r="AH226" i="3" s="1"/>
  <c r="AI164" i="3"/>
  <c r="AI206" i="3" s="1"/>
  <c r="AI226" i="3" s="1"/>
  <c r="AJ164" i="3"/>
  <c r="AJ206" i="3" s="1"/>
  <c r="AJ226" i="3" s="1"/>
  <c r="AK164" i="3"/>
  <c r="AK206" i="3" s="1"/>
  <c r="AK226" i="3" s="1"/>
  <c r="AL164" i="3"/>
  <c r="AL206" i="3" s="1"/>
  <c r="AL226" i="3" s="1"/>
  <c r="AM164" i="3"/>
  <c r="E25" i="8" s="1"/>
  <c r="AN164" i="3"/>
  <c r="AN206" i="3" s="1"/>
  <c r="AN226" i="3" s="1"/>
  <c r="AO164" i="3"/>
  <c r="AO206" i="3" s="1"/>
  <c r="AO226" i="3" s="1"/>
  <c r="AP164" i="3"/>
  <c r="AP206" i="3" s="1"/>
  <c r="AP226" i="3" s="1"/>
  <c r="AQ164" i="3"/>
  <c r="AQ206" i="3" s="1"/>
  <c r="AQ226" i="3" s="1"/>
  <c r="AR164" i="3"/>
  <c r="AR206" i="3" s="1"/>
  <c r="AR226" i="3" s="1"/>
  <c r="AS164" i="3"/>
  <c r="AS206" i="3" s="1"/>
  <c r="AS226" i="3" s="1"/>
  <c r="AT164" i="3"/>
  <c r="AT206" i="3" s="1"/>
  <c r="AT226" i="3" s="1"/>
  <c r="AU164" i="3"/>
  <c r="AU206" i="3" s="1"/>
  <c r="AU226" i="3" s="1"/>
  <c r="AV164" i="3"/>
  <c r="AV206" i="3" s="1"/>
  <c r="AV226" i="3" s="1"/>
  <c r="AW164" i="3"/>
  <c r="AW206" i="3" s="1"/>
  <c r="AW226" i="3" s="1"/>
  <c r="AX164" i="3"/>
  <c r="AX206" i="3" s="1"/>
  <c r="AX226" i="3" s="1"/>
  <c r="AY164" i="3"/>
  <c r="AZ164" i="3"/>
  <c r="D25" i="1" s="1"/>
  <c r="BA164" i="3"/>
  <c r="BA206" i="3" s="1"/>
  <c r="BA226" i="3" s="1"/>
  <c r="BB164" i="3"/>
  <c r="BB206" i="3" s="1"/>
  <c r="BB226" i="3" s="1"/>
  <c r="BC164" i="3"/>
  <c r="BC206" i="3" s="1"/>
  <c r="BC226" i="3" s="1"/>
  <c r="BD164" i="3"/>
  <c r="BD206" i="3" s="1"/>
  <c r="BD226" i="3" s="1"/>
  <c r="BE164" i="3"/>
  <c r="BE206" i="3" s="1"/>
  <c r="BE226" i="3" s="1"/>
  <c r="BF164" i="3"/>
  <c r="BF206" i="3" s="1"/>
  <c r="BF226" i="3" s="1"/>
  <c r="BN164" i="3"/>
  <c r="F25" i="1" s="1"/>
  <c r="BO164" i="3"/>
  <c r="BO206" i="3" s="1"/>
  <c r="BO226" i="3" s="1"/>
  <c r="BP164" i="3"/>
  <c r="BP206" i="3" s="1"/>
  <c r="BP226" i="3" s="1"/>
  <c r="BQ164" i="3"/>
  <c r="BQ206" i="3" s="1"/>
  <c r="BQ226" i="3" s="1"/>
  <c r="BR164" i="3"/>
  <c r="BR206" i="3" s="1"/>
  <c r="BR226" i="3" s="1"/>
  <c r="BS164" i="3"/>
  <c r="BS206" i="3" s="1"/>
  <c r="BS226" i="3" s="1"/>
  <c r="BT164" i="3"/>
  <c r="BT206" i="3" s="1"/>
  <c r="BT226" i="3" s="1"/>
  <c r="BU164" i="3"/>
  <c r="G25" i="1" s="1"/>
  <c r="BV164" i="3"/>
  <c r="BV206" i="3" s="1"/>
  <c r="BV226" i="3" s="1"/>
  <c r="BW164" i="3"/>
  <c r="BW206" i="3" s="1"/>
  <c r="BW226" i="3" s="1"/>
  <c r="BX164" i="3"/>
  <c r="BX206" i="3" s="1"/>
  <c r="BX226" i="3" s="1"/>
  <c r="BY164" i="3"/>
  <c r="BY206" i="3" s="1"/>
  <c r="BY226" i="3" s="1"/>
  <c r="BZ164" i="3"/>
  <c r="BZ206" i="3" s="1"/>
  <c r="BZ226" i="3" s="1"/>
  <c r="CA164" i="3"/>
  <c r="CA206" i="3" s="1"/>
  <c r="CA226" i="3" s="1"/>
  <c r="CB164" i="3"/>
  <c r="H25" i="1" s="1"/>
  <c r="CC164" i="3"/>
  <c r="CC206" i="3" s="1"/>
  <c r="CC226" i="3" s="1"/>
  <c r="CD164" i="3"/>
  <c r="CD206" i="3" s="1"/>
  <c r="CD226" i="3" s="1"/>
  <c r="CE164" i="3"/>
  <c r="CE206" i="3" s="1"/>
  <c r="CE226" i="3" s="1"/>
  <c r="CF164" i="3"/>
  <c r="CF206" i="3" s="1"/>
  <c r="CF226" i="3" s="1"/>
  <c r="CG164" i="3"/>
  <c r="CG206" i="3" s="1"/>
  <c r="CG226" i="3" s="1"/>
  <c r="CH164" i="3"/>
  <c r="CH206" i="3" s="1"/>
  <c r="CH226" i="3" s="1"/>
  <c r="CI164" i="3"/>
  <c r="I25" i="1" s="1"/>
  <c r="CJ164" i="3"/>
  <c r="CJ206" i="3" s="1"/>
  <c r="CJ226" i="3" s="1"/>
  <c r="CK164" i="3"/>
  <c r="CK206" i="3" s="1"/>
  <c r="CK226" i="3" s="1"/>
  <c r="CL164" i="3"/>
  <c r="CL206" i="3" s="1"/>
  <c r="CL226" i="3" s="1"/>
  <c r="CM164" i="3"/>
  <c r="CM206" i="3" s="1"/>
  <c r="CM226" i="3" s="1"/>
  <c r="CN164" i="3"/>
  <c r="CN206" i="3" s="1"/>
  <c r="CN226" i="3" s="1"/>
  <c r="CO164" i="3"/>
  <c r="CO206" i="3" s="1"/>
  <c r="CO226" i="3" s="1"/>
  <c r="AA165" i="3"/>
  <c r="D26" i="8" s="1"/>
  <c r="AB165" i="3"/>
  <c r="AB207" i="3" s="1"/>
  <c r="AC165" i="3"/>
  <c r="AC207" i="3" s="1"/>
  <c r="AD165" i="3"/>
  <c r="AD207" i="3" s="1"/>
  <c r="AD227" i="3" s="1"/>
  <c r="AE165" i="3"/>
  <c r="AE207" i="3" s="1"/>
  <c r="AE227" i="3" s="1"/>
  <c r="AF165" i="3"/>
  <c r="AF207" i="3" s="1"/>
  <c r="AF227" i="3" s="1"/>
  <c r="AG165" i="3"/>
  <c r="AG207" i="3" s="1"/>
  <c r="AG227" i="3" s="1"/>
  <c r="AH165" i="3"/>
  <c r="AH207" i="3" s="1"/>
  <c r="AH227" i="3" s="1"/>
  <c r="AI165" i="3"/>
  <c r="AI207" i="3" s="1"/>
  <c r="AI227" i="3" s="1"/>
  <c r="AJ165" i="3"/>
  <c r="AJ207" i="3" s="1"/>
  <c r="AK165" i="3"/>
  <c r="AK207" i="3" s="1"/>
  <c r="AL165" i="3"/>
  <c r="AL207" i="3" s="1"/>
  <c r="AL227" i="3" s="1"/>
  <c r="AM165" i="3"/>
  <c r="E26" i="8" s="1"/>
  <c r="AN165" i="3"/>
  <c r="AN207" i="3" s="1"/>
  <c r="AN227" i="3" s="1"/>
  <c r="AO165" i="3"/>
  <c r="AO207" i="3" s="1"/>
  <c r="AO227" i="3" s="1"/>
  <c r="AP165" i="3"/>
  <c r="AP207" i="3" s="1"/>
  <c r="AP227" i="3" s="1"/>
  <c r="AQ165" i="3"/>
  <c r="AQ207" i="3" s="1"/>
  <c r="AQ227" i="3" s="1"/>
  <c r="AR165" i="3"/>
  <c r="AR207" i="3" s="1"/>
  <c r="AS165" i="3"/>
  <c r="AS207" i="3" s="1"/>
  <c r="AT165" i="3"/>
  <c r="AT207" i="3" s="1"/>
  <c r="AT227" i="3" s="1"/>
  <c r="AU165" i="3"/>
  <c r="AU207" i="3" s="1"/>
  <c r="AU227" i="3" s="1"/>
  <c r="AV165" i="3"/>
  <c r="AV207" i="3" s="1"/>
  <c r="AV227" i="3" s="1"/>
  <c r="AW165" i="3"/>
  <c r="AW207" i="3" s="1"/>
  <c r="AW227" i="3" s="1"/>
  <c r="AX165" i="3"/>
  <c r="AX207" i="3" s="1"/>
  <c r="AX227" i="3" s="1"/>
  <c r="AY165" i="3"/>
  <c r="AZ165" i="3"/>
  <c r="BA165" i="3"/>
  <c r="BA207" i="3" s="1"/>
  <c r="BB165" i="3"/>
  <c r="BB207" i="3" s="1"/>
  <c r="BB227" i="3" s="1"/>
  <c r="BC165" i="3"/>
  <c r="BC207" i="3" s="1"/>
  <c r="BC227" i="3" s="1"/>
  <c r="BD165" i="3"/>
  <c r="BD207" i="3" s="1"/>
  <c r="BD227" i="3" s="1"/>
  <c r="BE165" i="3"/>
  <c r="BE207" i="3" s="1"/>
  <c r="BE227" i="3" s="1"/>
  <c r="BF165" i="3"/>
  <c r="BF207" i="3" s="1"/>
  <c r="BF227" i="3" s="1"/>
  <c r="BN165" i="3"/>
  <c r="F26" i="1" s="1"/>
  <c r="BO165" i="3"/>
  <c r="BO207" i="3" s="1"/>
  <c r="BP165" i="3"/>
  <c r="BP207" i="3" s="1"/>
  <c r="BQ165" i="3"/>
  <c r="BQ207" i="3" s="1"/>
  <c r="BQ227" i="3" s="1"/>
  <c r="BR165" i="3"/>
  <c r="BR207" i="3" s="1"/>
  <c r="BR227" i="3" s="1"/>
  <c r="BS165" i="3"/>
  <c r="BS207" i="3" s="1"/>
  <c r="BS227" i="3" s="1"/>
  <c r="BT165" i="3"/>
  <c r="BT207" i="3" s="1"/>
  <c r="BT227" i="3" s="1"/>
  <c r="BU165" i="3"/>
  <c r="G26" i="1" s="1"/>
  <c r="BV165" i="3"/>
  <c r="BV207" i="3" s="1"/>
  <c r="BV227" i="3" s="1"/>
  <c r="BW165" i="3"/>
  <c r="BW207" i="3" s="1"/>
  <c r="BX165" i="3"/>
  <c r="BX207" i="3" s="1"/>
  <c r="BY165" i="3"/>
  <c r="BY207" i="3" s="1"/>
  <c r="BY227" i="3" s="1"/>
  <c r="BZ165" i="3"/>
  <c r="BZ207" i="3" s="1"/>
  <c r="BZ227" i="3" s="1"/>
  <c r="CA165" i="3"/>
  <c r="CA207" i="3" s="1"/>
  <c r="CA227" i="3" s="1"/>
  <c r="CB165" i="3"/>
  <c r="H26" i="1" s="1"/>
  <c r="CC165" i="3"/>
  <c r="CC207" i="3" s="1"/>
  <c r="CC227" i="3" s="1"/>
  <c r="CD165" i="3"/>
  <c r="CD207" i="3" s="1"/>
  <c r="CD227" i="3" s="1"/>
  <c r="CE165" i="3"/>
  <c r="CE207" i="3" s="1"/>
  <c r="CF165" i="3"/>
  <c r="CF207" i="3" s="1"/>
  <c r="CG165" i="3"/>
  <c r="CG207" i="3" s="1"/>
  <c r="CG227" i="3" s="1"/>
  <c r="CH165" i="3"/>
  <c r="CH207" i="3" s="1"/>
  <c r="CH227" i="3" s="1"/>
  <c r="CI165" i="3"/>
  <c r="I26" i="1" s="1"/>
  <c r="CJ165" i="3"/>
  <c r="CJ207" i="3" s="1"/>
  <c r="CJ227" i="3" s="1"/>
  <c r="CK165" i="3"/>
  <c r="CK207" i="3" s="1"/>
  <c r="CK227" i="3" s="1"/>
  <c r="CL165" i="3"/>
  <c r="CL207" i="3" s="1"/>
  <c r="CL227" i="3" s="1"/>
  <c r="CM165" i="3"/>
  <c r="CM207" i="3" s="1"/>
  <c r="CN165" i="3"/>
  <c r="CN207" i="3" s="1"/>
  <c r="CO165" i="3"/>
  <c r="CO207" i="3" s="1"/>
  <c r="CO227" i="3" s="1"/>
  <c r="AA166" i="3"/>
  <c r="D28" i="8" s="1"/>
  <c r="AB166" i="3"/>
  <c r="AB208" i="3" s="1"/>
  <c r="AB228" i="3" s="1"/>
  <c r="AC166" i="3"/>
  <c r="AC208" i="3" s="1"/>
  <c r="AC228" i="3" s="1"/>
  <c r="AD166" i="3"/>
  <c r="AD208" i="3" s="1"/>
  <c r="AD228" i="3" s="1"/>
  <c r="AE166" i="3"/>
  <c r="AE208" i="3" s="1"/>
  <c r="AE228" i="3" s="1"/>
  <c r="AF166" i="3"/>
  <c r="AF208" i="3" s="1"/>
  <c r="AF228" i="3" s="1"/>
  <c r="AG166" i="3"/>
  <c r="AG208" i="3" s="1"/>
  <c r="AG228" i="3" s="1"/>
  <c r="AH166" i="3"/>
  <c r="AH208" i="3" s="1"/>
  <c r="AH228" i="3" s="1"/>
  <c r="AI166" i="3"/>
  <c r="AI208" i="3" s="1"/>
  <c r="AI228" i="3" s="1"/>
  <c r="AJ166" i="3"/>
  <c r="AJ208" i="3" s="1"/>
  <c r="AJ228" i="3" s="1"/>
  <c r="AK166" i="3"/>
  <c r="AK208" i="3" s="1"/>
  <c r="AK228" i="3" s="1"/>
  <c r="AL166" i="3"/>
  <c r="AL208" i="3" s="1"/>
  <c r="AL228" i="3" s="1"/>
  <c r="AM166" i="3"/>
  <c r="E28" i="8" s="1"/>
  <c r="AN166" i="3"/>
  <c r="AN208" i="3" s="1"/>
  <c r="AN228" i="3" s="1"/>
  <c r="AO166" i="3"/>
  <c r="AO208" i="3" s="1"/>
  <c r="AO228" i="3" s="1"/>
  <c r="AP166" i="3"/>
  <c r="AP208" i="3" s="1"/>
  <c r="AP228" i="3" s="1"/>
  <c r="AQ166" i="3"/>
  <c r="AQ208" i="3" s="1"/>
  <c r="AQ228" i="3" s="1"/>
  <c r="AR166" i="3"/>
  <c r="AR208" i="3" s="1"/>
  <c r="AR228" i="3" s="1"/>
  <c r="AS166" i="3"/>
  <c r="AS208" i="3" s="1"/>
  <c r="AS228" i="3" s="1"/>
  <c r="AT166" i="3"/>
  <c r="AT208" i="3" s="1"/>
  <c r="AT228" i="3" s="1"/>
  <c r="AU166" i="3"/>
  <c r="AU208" i="3" s="1"/>
  <c r="AU228" i="3" s="1"/>
  <c r="AV166" i="3"/>
  <c r="AV208" i="3" s="1"/>
  <c r="AV228" i="3" s="1"/>
  <c r="AW166" i="3"/>
  <c r="AW208" i="3" s="1"/>
  <c r="AW228" i="3" s="1"/>
  <c r="AX166" i="3"/>
  <c r="AX208" i="3" s="1"/>
  <c r="AX228" i="3" s="1"/>
  <c r="AY166" i="3"/>
  <c r="AZ166" i="3"/>
  <c r="D28" i="1" s="1"/>
  <c r="BA166" i="3"/>
  <c r="BA208" i="3" s="1"/>
  <c r="BA228" i="3" s="1"/>
  <c r="BB166" i="3"/>
  <c r="BB208" i="3" s="1"/>
  <c r="BB228" i="3" s="1"/>
  <c r="BC166" i="3"/>
  <c r="BC208" i="3" s="1"/>
  <c r="BC228" i="3" s="1"/>
  <c r="BD166" i="3"/>
  <c r="BD208" i="3" s="1"/>
  <c r="BD228" i="3" s="1"/>
  <c r="BE166" i="3"/>
  <c r="BE208" i="3" s="1"/>
  <c r="BE228" i="3" s="1"/>
  <c r="BF166" i="3"/>
  <c r="BF208" i="3" s="1"/>
  <c r="BF228" i="3" s="1"/>
  <c r="BN166" i="3"/>
  <c r="F28" i="1" s="1"/>
  <c r="BO166" i="3"/>
  <c r="BO208" i="3" s="1"/>
  <c r="BO228" i="3" s="1"/>
  <c r="BP166" i="3"/>
  <c r="BP208" i="3" s="1"/>
  <c r="BP228" i="3" s="1"/>
  <c r="BQ166" i="3"/>
  <c r="BQ208" i="3" s="1"/>
  <c r="BQ228" i="3" s="1"/>
  <c r="BR166" i="3"/>
  <c r="BR208" i="3" s="1"/>
  <c r="BR228" i="3" s="1"/>
  <c r="BS166" i="3"/>
  <c r="BS208" i="3" s="1"/>
  <c r="BS228" i="3" s="1"/>
  <c r="BT166" i="3"/>
  <c r="BT208" i="3" s="1"/>
  <c r="BT228" i="3" s="1"/>
  <c r="BU166" i="3"/>
  <c r="G28" i="1" s="1"/>
  <c r="BV166" i="3"/>
  <c r="BV208" i="3" s="1"/>
  <c r="BV228" i="3" s="1"/>
  <c r="BW166" i="3"/>
  <c r="BW208" i="3" s="1"/>
  <c r="BW228" i="3" s="1"/>
  <c r="BX166" i="3"/>
  <c r="BX208" i="3" s="1"/>
  <c r="BX228" i="3" s="1"/>
  <c r="BY166" i="3"/>
  <c r="BY208" i="3" s="1"/>
  <c r="BY228" i="3" s="1"/>
  <c r="BZ166" i="3"/>
  <c r="BZ208" i="3" s="1"/>
  <c r="BZ228" i="3" s="1"/>
  <c r="CA166" i="3"/>
  <c r="CA208" i="3" s="1"/>
  <c r="CA228" i="3" s="1"/>
  <c r="CB166" i="3"/>
  <c r="H28" i="1" s="1"/>
  <c r="CC166" i="3"/>
  <c r="CC208" i="3" s="1"/>
  <c r="CC228" i="3" s="1"/>
  <c r="CD166" i="3"/>
  <c r="CD208" i="3" s="1"/>
  <c r="CD228" i="3" s="1"/>
  <c r="CE166" i="3"/>
  <c r="CE208" i="3" s="1"/>
  <c r="CE228" i="3" s="1"/>
  <c r="CF166" i="3"/>
  <c r="CF208" i="3" s="1"/>
  <c r="CF228" i="3" s="1"/>
  <c r="CG166" i="3"/>
  <c r="CG208" i="3" s="1"/>
  <c r="CG228" i="3" s="1"/>
  <c r="CH166" i="3"/>
  <c r="CH208" i="3" s="1"/>
  <c r="CH228" i="3" s="1"/>
  <c r="CI166" i="3"/>
  <c r="I28" i="1" s="1"/>
  <c r="CJ166" i="3"/>
  <c r="CJ208" i="3" s="1"/>
  <c r="CJ228" i="3" s="1"/>
  <c r="CK166" i="3"/>
  <c r="CK208" i="3" s="1"/>
  <c r="CK228" i="3" s="1"/>
  <c r="CL166" i="3"/>
  <c r="CL208" i="3" s="1"/>
  <c r="CL228" i="3" s="1"/>
  <c r="CM166" i="3"/>
  <c r="CM208" i="3" s="1"/>
  <c r="CM228" i="3" s="1"/>
  <c r="CN166" i="3"/>
  <c r="CN208" i="3" s="1"/>
  <c r="CN228" i="3" s="1"/>
  <c r="CO166" i="3"/>
  <c r="CO208" i="3" s="1"/>
  <c r="CO228" i="3" s="1"/>
  <c r="AA167" i="3"/>
  <c r="D29" i="8" s="1"/>
  <c r="AB167" i="3"/>
  <c r="AB209" i="3" s="1"/>
  <c r="AC167" i="3"/>
  <c r="AC209" i="3" s="1"/>
  <c r="AD167" i="3"/>
  <c r="AD209" i="3" s="1"/>
  <c r="AD229" i="3" s="1"/>
  <c r="AE167" i="3"/>
  <c r="AE209" i="3" s="1"/>
  <c r="AE229" i="3" s="1"/>
  <c r="AF167" i="3"/>
  <c r="AF209" i="3" s="1"/>
  <c r="AF229" i="3" s="1"/>
  <c r="AG167" i="3"/>
  <c r="AG209" i="3" s="1"/>
  <c r="AG229" i="3" s="1"/>
  <c r="AH167" i="3"/>
  <c r="AH209" i="3" s="1"/>
  <c r="AH229" i="3" s="1"/>
  <c r="AI167" i="3"/>
  <c r="AI209" i="3" s="1"/>
  <c r="AI229" i="3" s="1"/>
  <c r="AJ167" i="3"/>
  <c r="AJ209" i="3" s="1"/>
  <c r="AK167" i="3"/>
  <c r="AK209" i="3" s="1"/>
  <c r="AL167" i="3"/>
  <c r="AL209" i="3" s="1"/>
  <c r="AL229" i="3" s="1"/>
  <c r="AM167" i="3"/>
  <c r="E29" i="8" s="1"/>
  <c r="AN167" i="3"/>
  <c r="AN209" i="3" s="1"/>
  <c r="AN229" i="3" s="1"/>
  <c r="AO167" i="3"/>
  <c r="AO209" i="3" s="1"/>
  <c r="AO229" i="3" s="1"/>
  <c r="AP167" i="3"/>
  <c r="AP209" i="3" s="1"/>
  <c r="AP229" i="3" s="1"/>
  <c r="AQ167" i="3"/>
  <c r="AQ209" i="3" s="1"/>
  <c r="AQ229" i="3" s="1"/>
  <c r="AR167" i="3"/>
  <c r="AR209" i="3" s="1"/>
  <c r="AS167" i="3"/>
  <c r="AS209" i="3" s="1"/>
  <c r="AT167" i="3"/>
  <c r="AT209" i="3" s="1"/>
  <c r="AT229" i="3" s="1"/>
  <c r="AU167" i="3"/>
  <c r="AU209" i="3" s="1"/>
  <c r="AU229" i="3" s="1"/>
  <c r="AV167" i="3"/>
  <c r="AV209" i="3" s="1"/>
  <c r="AV229" i="3" s="1"/>
  <c r="AW167" i="3"/>
  <c r="AW209" i="3" s="1"/>
  <c r="AW229" i="3" s="1"/>
  <c r="AX167" i="3"/>
  <c r="AX209" i="3" s="1"/>
  <c r="AX229" i="3" s="1"/>
  <c r="AY167" i="3"/>
  <c r="AZ167" i="3"/>
  <c r="BA167" i="3"/>
  <c r="BA209" i="3" s="1"/>
  <c r="BB167" i="3"/>
  <c r="BB209" i="3" s="1"/>
  <c r="BB229" i="3" s="1"/>
  <c r="BC167" i="3"/>
  <c r="BC209" i="3" s="1"/>
  <c r="BC229" i="3" s="1"/>
  <c r="BD167" i="3"/>
  <c r="BD209" i="3" s="1"/>
  <c r="BD229" i="3" s="1"/>
  <c r="BE167" i="3"/>
  <c r="BE209" i="3" s="1"/>
  <c r="BE229" i="3" s="1"/>
  <c r="BF167" i="3"/>
  <c r="BF209" i="3" s="1"/>
  <c r="BF229" i="3" s="1"/>
  <c r="BN167" i="3"/>
  <c r="F29" i="1" s="1"/>
  <c r="BO167" i="3"/>
  <c r="BO209" i="3" s="1"/>
  <c r="BP167" i="3"/>
  <c r="BP209" i="3" s="1"/>
  <c r="BQ167" i="3"/>
  <c r="BQ209" i="3" s="1"/>
  <c r="BQ229" i="3" s="1"/>
  <c r="BR167" i="3"/>
  <c r="BR209" i="3" s="1"/>
  <c r="BR229" i="3" s="1"/>
  <c r="BS167" i="3"/>
  <c r="BS209" i="3" s="1"/>
  <c r="BS229" i="3" s="1"/>
  <c r="BT167" i="3"/>
  <c r="BT209" i="3" s="1"/>
  <c r="BT229" i="3" s="1"/>
  <c r="BU167" i="3"/>
  <c r="G29" i="1" s="1"/>
  <c r="BV167" i="3"/>
  <c r="BV209" i="3" s="1"/>
  <c r="BV229" i="3" s="1"/>
  <c r="BW167" i="3"/>
  <c r="BW209" i="3" s="1"/>
  <c r="BX167" i="3"/>
  <c r="BX209" i="3" s="1"/>
  <c r="BY167" i="3"/>
  <c r="BY209" i="3" s="1"/>
  <c r="BY229" i="3" s="1"/>
  <c r="BZ167" i="3"/>
  <c r="BZ209" i="3" s="1"/>
  <c r="BZ229" i="3" s="1"/>
  <c r="CA167" i="3"/>
  <c r="CA209" i="3" s="1"/>
  <c r="CA229" i="3" s="1"/>
  <c r="CB167" i="3"/>
  <c r="H29" i="1" s="1"/>
  <c r="CC167" i="3"/>
  <c r="CC209" i="3" s="1"/>
  <c r="CC229" i="3" s="1"/>
  <c r="CD167" i="3"/>
  <c r="CD209" i="3" s="1"/>
  <c r="CD229" i="3" s="1"/>
  <c r="CE167" i="3"/>
  <c r="CE209" i="3" s="1"/>
  <c r="CF167" i="3"/>
  <c r="CF209" i="3" s="1"/>
  <c r="CG167" i="3"/>
  <c r="CG209" i="3" s="1"/>
  <c r="CG229" i="3" s="1"/>
  <c r="CH167" i="3"/>
  <c r="CH209" i="3" s="1"/>
  <c r="CH229" i="3" s="1"/>
  <c r="CI167" i="3"/>
  <c r="I29" i="1" s="1"/>
  <c r="CJ167" i="3"/>
  <c r="CJ209" i="3" s="1"/>
  <c r="CJ229" i="3" s="1"/>
  <c r="CK167" i="3"/>
  <c r="CK209" i="3" s="1"/>
  <c r="CK229" i="3" s="1"/>
  <c r="CL167" i="3"/>
  <c r="CL209" i="3" s="1"/>
  <c r="CL229" i="3" s="1"/>
  <c r="CM167" i="3"/>
  <c r="CM209" i="3" s="1"/>
  <c r="CN167" i="3"/>
  <c r="CN209" i="3" s="1"/>
  <c r="CO167" i="3"/>
  <c r="CO209" i="3" s="1"/>
  <c r="CO229" i="3" s="1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52" i="3"/>
  <c r="C153" i="3"/>
  <c r="D153" i="3"/>
  <c r="E153" i="3"/>
  <c r="F153" i="3"/>
  <c r="F195" i="3" s="1"/>
  <c r="G153" i="3"/>
  <c r="G195" i="3" s="1"/>
  <c r="H153" i="3"/>
  <c r="I153" i="3"/>
  <c r="I195" i="3" s="1"/>
  <c r="J153" i="3"/>
  <c r="J195" i="3" s="1"/>
  <c r="K153" i="3"/>
  <c r="L153" i="3"/>
  <c r="L195" i="3" s="1"/>
  <c r="L215" i="3" s="1"/>
  <c r="M153" i="3"/>
  <c r="M195" i="3" s="1"/>
  <c r="Q153" i="3"/>
  <c r="R153" i="3"/>
  <c r="R195" i="3" s="1"/>
  <c r="S153" i="3"/>
  <c r="S195" i="3" s="1"/>
  <c r="S215" i="3" s="1"/>
  <c r="T153" i="3"/>
  <c r="U153" i="3"/>
  <c r="U195" i="3" s="1"/>
  <c r="V153" i="3"/>
  <c r="V195" i="3" s="1"/>
  <c r="W153" i="3"/>
  <c r="X153" i="3"/>
  <c r="X195" i="3" s="1"/>
  <c r="Y153" i="3"/>
  <c r="Y195" i="3" s="1"/>
  <c r="C154" i="3"/>
  <c r="D154" i="3"/>
  <c r="E154" i="3"/>
  <c r="F154" i="3"/>
  <c r="F196" i="3" s="1"/>
  <c r="G154" i="3"/>
  <c r="G196" i="3" s="1"/>
  <c r="H154" i="3"/>
  <c r="I154" i="3"/>
  <c r="I196" i="3" s="1"/>
  <c r="J154" i="3"/>
  <c r="J196" i="3" s="1"/>
  <c r="K154" i="3"/>
  <c r="L154" i="3"/>
  <c r="L196" i="3" s="1"/>
  <c r="L216" i="3" s="1"/>
  <c r="M154" i="3"/>
  <c r="M196" i="3" s="1"/>
  <c r="Q154" i="3"/>
  <c r="R154" i="3"/>
  <c r="R196" i="3" s="1"/>
  <c r="S154" i="3"/>
  <c r="S196" i="3" s="1"/>
  <c r="S216" i="3" s="1"/>
  <c r="T154" i="3"/>
  <c r="U154" i="3"/>
  <c r="U196" i="3" s="1"/>
  <c r="V154" i="3"/>
  <c r="V196" i="3" s="1"/>
  <c r="W154" i="3"/>
  <c r="X154" i="3"/>
  <c r="X196" i="3" s="1"/>
  <c r="Y154" i="3"/>
  <c r="Y196" i="3" s="1"/>
  <c r="C155" i="3"/>
  <c r="D155" i="3"/>
  <c r="E155" i="3"/>
  <c r="F155" i="3"/>
  <c r="F197" i="3" s="1"/>
  <c r="G155" i="3"/>
  <c r="G197" i="3" s="1"/>
  <c r="H155" i="3"/>
  <c r="I155" i="3"/>
  <c r="I197" i="3" s="1"/>
  <c r="J155" i="3"/>
  <c r="J197" i="3" s="1"/>
  <c r="K155" i="3"/>
  <c r="L155" i="3"/>
  <c r="L197" i="3" s="1"/>
  <c r="L217" i="3" s="1"/>
  <c r="M155" i="3"/>
  <c r="M197" i="3" s="1"/>
  <c r="Q155" i="3"/>
  <c r="R155" i="3"/>
  <c r="R197" i="3" s="1"/>
  <c r="S155" i="3"/>
  <c r="S197" i="3" s="1"/>
  <c r="S217" i="3" s="1"/>
  <c r="T155" i="3"/>
  <c r="U155" i="3"/>
  <c r="U197" i="3" s="1"/>
  <c r="V155" i="3"/>
  <c r="V197" i="3" s="1"/>
  <c r="W155" i="3"/>
  <c r="X155" i="3"/>
  <c r="X197" i="3" s="1"/>
  <c r="Y155" i="3"/>
  <c r="Y197" i="3" s="1"/>
  <c r="C156" i="3"/>
  <c r="D156" i="3"/>
  <c r="E156" i="3"/>
  <c r="F156" i="3"/>
  <c r="F198" i="3" s="1"/>
  <c r="G156" i="3"/>
  <c r="G198" i="3" s="1"/>
  <c r="H156" i="3"/>
  <c r="I156" i="3"/>
  <c r="I198" i="3" s="1"/>
  <c r="J156" i="3"/>
  <c r="J198" i="3" s="1"/>
  <c r="K156" i="3"/>
  <c r="L156" i="3"/>
  <c r="L198" i="3" s="1"/>
  <c r="L218" i="3" s="1"/>
  <c r="M156" i="3"/>
  <c r="M198" i="3" s="1"/>
  <c r="Q156" i="3"/>
  <c r="R156" i="3"/>
  <c r="R198" i="3" s="1"/>
  <c r="S156" i="3"/>
  <c r="S198" i="3" s="1"/>
  <c r="S218" i="3" s="1"/>
  <c r="T156" i="3"/>
  <c r="U156" i="3"/>
  <c r="U198" i="3" s="1"/>
  <c r="V156" i="3"/>
  <c r="V198" i="3" s="1"/>
  <c r="W156" i="3"/>
  <c r="X156" i="3"/>
  <c r="X198" i="3" s="1"/>
  <c r="Y156" i="3"/>
  <c r="Y198" i="3" s="1"/>
  <c r="C157" i="3"/>
  <c r="D157" i="3"/>
  <c r="E157" i="3"/>
  <c r="F157" i="3"/>
  <c r="F199" i="3" s="1"/>
  <c r="G157" i="3"/>
  <c r="G199" i="3" s="1"/>
  <c r="H157" i="3"/>
  <c r="I157" i="3"/>
  <c r="I199" i="3" s="1"/>
  <c r="J157" i="3"/>
  <c r="J199" i="3" s="1"/>
  <c r="K157" i="3"/>
  <c r="L157" i="3"/>
  <c r="L199" i="3" s="1"/>
  <c r="L219" i="3" s="1"/>
  <c r="M157" i="3"/>
  <c r="M199" i="3" s="1"/>
  <c r="Q157" i="3"/>
  <c r="R157" i="3"/>
  <c r="R199" i="3" s="1"/>
  <c r="S157" i="3"/>
  <c r="S199" i="3" s="1"/>
  <c r="S219" i="3" s="1"/>
  <c r="T157" i="3"/>
  <c r="U157" i="3"/>
  <c r="U199" i="3" s="1"/>
  <c r="V157" i="3"/>
  <c r="V199" i="3" s="1"/>
  <c r="W157" i="3"/>
  <c r="X157" i="3"/>
  <c r="X199" i="3" s="1"/>
  <c r="Y157" i="3"/>
  <c r="Y199" i="3" s="1"/>
  <c r="C158" i="3"/>
  <c r="D158" i="3"/>
  <c r="E158" i="3"/>
  <c r="F158" i="3"/>
  <c r="F200" i="3" s="1"/>
  <c r="G158" i="3"/>
  <c r="G200" i="3" s="1"/>
  <c r="H158" i="3"/>
  <c r="I158" i="3"/>
  <c r="I200" i="3" s="1"/>
  <c r="J158" i="3"/>
  <c r="J200" i="3" s="1"/>
  <c r="K158" i="3"/>
  <c r="L158" i="3"/>
  <c r="L200" i="3" s="1"/>
  <c r="L220" i="3" s="1"/>
  <c r="M158" i="3"/>
  <c r="M200" i="3" s="1"/>
  <c r="Q158" i="3"/>
  <c r="R158" i="3"/>
  <c r="R200" i="3" s="1"/>
  <c r="S158" i="3"/>
  <c r="S200" i="3" s="1"/>
  <c r="S220" i="3" s="1"/>
  <c r="T158" i="3"/>
  <c r="U158" i="3"/>
  <c r="U200" i="3" s="1"/>
  <c r="V158" i="3"/>
  <c r="V200" i="3" s="1"/>
  <c r="W158" i="3"/>
  <c r="X158" i="3"/>
  <c r="X200" i="3" s="1"/>
  <c r="Y158" i="3"/>
  <c r="Y200" i="3" s="1"/>
  <c r="C159" i="3"/>
  <c r="D159" i="3"/>
  <c r="E159" i="3"/>
  <c r="F159" i="3"/>
  <c r="F201" i="3" s="1"/>
  <c r="G159" i="3"/>
  <c r="G201" i="3" s="1"/>
  <c r="H159" i="3"/>
  <c r="I159" i="3"/>
  <c r="I201" i="3" s="1"/>
  <c r="J159" i="3"/>
  <c r="J201" i="3" s="1"/>
  <c r="K159" i="3"/>
  <c r="L159" i="3"/>
  <c r="L201" i="3" s="1"/>
  <c r="L221" i="3" s="1"/>
  <c r="M159" i="3"/>
  <c r="M201" i="3" s="1"/>
  <c r="Q159" i="3"/>
  <c r="R159" i="3"/>
  <c r="R201" i="3" s="1"/>
  <c r="S159" i="3"/>
  <c r="S201" i="3" s="1"/>
  <c r="S221" i="3" s="1"/>
  <c r="T159" i="3"/>
  <c r="U159" i="3"/>
  <c r="U201" i="3" s="1"/>
  <c r="V159" i="3"/>
  <c r="V201" i="3" s="1"/>
  <c r="W159" i="3"/>
  <c r="X159" i="3"/>
  <c r="X201" i="3" s="1"/>
  <c r="Y159" i="3"/>
  <c r="Y201" i="3" s="1"/>
  <c r="C160" i="3"/>
  <c r="D160" i="3"/>
  <c r="E160" i="3"/>
  <c r="F160" i="3"/>
  <c r="F202" i="3" s="1"/>
  <c r="G160" i="3"/>
  <c r="G202" i="3" s="1"/>
  <c r="H160" i="3"/>
  <c r="I160" i="3"/>
  <c r="I202" i="3" s="1"/>
  <c r="J160" i="3"/>
  <c r="J202" i="3" s="1"/>
  <c r="K160" i="3"/>
  <c r="L160" i="3"/>
  <c r="L202" i="3" s="1"/>
  <c r="L222" i="3" s="1"/>
  <c r="M160" i="3"/>
  <c r="M202" i="3" s="1"/>
  <c r="Q160" i="3"/>
  <c r="R160" i="3"/>
  <c r="R202" i="3" s="1"/>
  <c r="S160" i="3"/>
  <c r="S202" i="3" s="1"/>
  <c r="T160" i="3"/>
  <c r="U160" i="3"/>
  <c r="U202" i="3" s="1"/>
  <c r="V160" i="3"/>
  <c r="V202" i="3" s="1"/>
  <c r="W160" i="3"/>
  <c r="X160" i="3"/>
  <c r="X202" i="3" s="1"/>
  <c r="Y160" i="3"/>
  <c r="Y202" i="3" s="1"/>
  <c r="C161" i="3"/>
  <c r="D161" i="3"/>
  <c r="E161" i="3"/>
  <c r="F161" i="3"/>
  <c r="F203" i="3" s="1"/>
  <c r="G161" i="3"/>
  <c r="G203" i="3" s="1"/>
  <c r="H161" i="3"/>
  <c r="I161" i="3"/>
  <c r="I203" i="3" s="1"/>
  <c r="J161" i="3"/>
  <c r="J203" i="3" s="1"/>
  <c r="K161" i="3"/>
  <c r="L161" i="3"/>
  <c r="L203" i="3" s="1"/>
  <c r="L223" i="3" s="1"/>
  <c r="M161" i="3"/>
  <c r="M203" i="3" s="1"/>
  <c r="Q161" i="3"/>
  <c r="R161" i="3"/>
  <c r="R203" i="3" s="1"/>
  <c r="S161" i="3"/>
  <c r="S203" i="3" s="1"/>
  <c r="S223" i="3" s="1"/>
  <c r="T161" i="3"/>
  <c r="U161" i="3"/>
  <c r="U203" i="3" s="1"/>
  <c r="V161" i="3"/>
  <c r="V203" i="3" s="1"/>
  <c r="W161" i="3"/>
  <c r="X161" i="3"/>
  <c r="X203" i="3" s="1"/>
  <c r="Y161" i="3"/>
  <c r="Y203" i="3" s="1"/>
  <c r="C162" i="3"/>
  <c r="D162" i="3"/>
  <c r="E162" i="3"/>
  <c r="F162" i="3"/>
  <c r="F204" i="3" s="1"/>
  <c r="G162" i="3"/>
  <c r="G204" i="3" s="1"/>
  <c r="H162" i="3"/>
  <c r="I162" i="3"/>
  <c r="I204" i="3" s="1"/>
  <c r="J162" i="3"/>
  <c r="J204" i="3" s="1"/>
  <c r="K162" i="3"/>
  <c r="L162" i="3"/>
  <c r="L204" i="3" s="1"/>
  <c r="L224" i="3" s="1"/>
  <c r="M162" i="3"/>
  <c r="M204" i="3" s="1"/>
  <c r="Q162" i="3"/>
  <c r="R162" i="3"/>
  <c r="R204" i="3" s="1"/>
  <c r="S162" i="3"/>
  <c r="S204" i="3" s="1"/>
  <c r="S224" i="3" s="1"/>
  <c r="T162" i="3"/>
  <c r="U162" i="3"/>
  <c r="U204" i="3" s="1"/>
  <c r="V162" i="3"/>
  <c r="V204" i="3" s="1"/>
  <c r="W162" i="3"/>
  <c r="X162" i="3"/>
  <c r="X204" i="3" s="1"/>
  <c r="Y162" i="3"/>
  <c r="Y204" i="3" s="1"/>
  <c r="C163" i="3"/>
  <c r="D163" i="3"/>
  <c r="E163" i="3"/>
  <c r="F163" i="3"/>
  <c r="F205" i="3" s="1"/>
  <c r="G163" i="3"/>
  <c r="G205" i="3" s="1"/>
  <c r="H163" i="3"/>
  <c r="I163" i="3"/>
  <c r="I205" i="3" s="1"/>
  <c r="J163" i="3"/>
  <c r="J205" i="3" s="1"/>
  <c r="K163" i="3"/>
  <c r="L163" i="3"/>
  <c r="L205" i="3" s="1"/>
  <c r="L225" i="3" s="1"/>
  <c r="M163" i="3"/>
  <c r="M205" i="3" s="1"/>
  <c r="Q163" i="3"/>
  <c r="R163" i="3"/>
  <c r="R205" i="3" s="1"/>
  <c r="S163" i="3"/>
  <c r="S205" i="3" s="1"/>
  <c r="S225" i="3" s="1"/>
  <c r="T163" i="3"/>
  <c r="U163" i="3"/>
  <c r="U205" i="3" s="1"/>
  <c r="V163" i="3"/>
  <c r="V205" i="3" s="1"/>
  <c r="W163" i="3"/>
  <c r="X163" i="3"/>
  <c r="X205" i="3" s="1"/>
  <c r="Y163" i="3"/>
  <c r="Y205" i="3" s="1"/>
  <c r="C164" i="3"/>
  <c r="D164" i="3"/>
  <c r="E164" i="3"/>
  <c r="F164" i="3"/>
  <c r="F206" i="3" s="1"/>
  <c r="G164" i="3"/>
  <c r="G206" i="3" s="1"/>
  <c r="H164" i="3"/>
  <c r="I164" i="3"/>
  <c r="I206" i="3" s="1"/>
  <c r="J164" i="3"/>
  <c r="J206" i="3" s="1"/>
  <c r="K164" i="3"/>
  <c r="L164" i="3"/>
  <c r="L206" i="3" s="1"/>
  <c r="L226" i="3" s="1"/>
  <c r="M164" i="3"/>
  <c r="M206" i="3" s="1"/>
  <c r="Q164" i="3"/>
  <c r="R164" i="3"/>
  <c r="R206" i="3" s="1"/>
  <c r="S164" i="3"/>
  <c r="S206" i="3" s="1"/>
  <c r="S226" i="3" s="1"/>
  <c r="T164" i="3"/>
  <c r="U164" i="3"/>
  <c r="U206" i="3" s="1"/>
  <c r="V164" i="3"/>
  <c r="V206" i="3" s="1"/>
  <c r="W164" i="3"/>
  <c r="X164" i="3"/>
  <c r="X206" i="3" s="1"/>
  <c r="Y164" i="3"/>
  <c r="Y206" i="3" s="1"/>
  <c r="C165" i="3"/>
  <c r="D165" i="3"/>
  <c r="E165" i="3"/>
  <c r="F165" i="3"/>
  <c r="F207" i="3" s="1"/>
  <c r="G165" i="3"/>
  <c r="G207" i="3" s="1"/>
  <c r="H165" i="3"/>
  <c r="I165" i="3"/>
  <c r="I207" i="3" s="1"/>
  <c r="J165" i="3"/>
  <c r="J207" i="3" s="1"/>
  <c r="K165" i="3"/>
  <c r="L165" i="3"/>
  <c r="L207" i="3" s="1"/>
  <c r="L227" i="3" s="1"/>
  <c r="M165" i="3"/>
  <c r="M207" i="3" s="1"/>
  <c r="Q165" i="3"/>
  <c r="R165" i="3"/>
  <c r="R207" i="3" s="1"/>
  <c r="S165" i="3"/>
  <c r="S207" i="3" s="1"/>
  <c r="S227" i="3" s="1"/>
  <c r="T165" i="3"/>
  <c r="U165" i="3"/>
  <c r="U207" i="3" s="1"/>
  <c r="V165" i="3"/>
  <c r="V207" i="3" s="1"/>
  <c r="W165" i="3"/>
  <c r="X165" i="3"/>
  <c r="X207" i="3" s="1"/>
  <c r="Y165" i="3"/>
  <c r="Y207" i="3" s="1"/>
  <c r="C166" i="3"/>
  <c r="D166" i="3"/>
  <c r="E166" i="3"/>
  <c r="F166" i="3"/>
  <c r="F208" i="3" s="1"/>
  <c r="G166" i="3"/>
  <c r="G208" i="3" s="1"/>
  <c r="H166" i="3"/>
  <c r="I166" i="3"/>
  <c r="I208" i="3" s="1"/>
  <c r="J166" i="3"/>
  <c r="J208" i="3" s="1"/>
  <c r="K166" i="3"/>
  <c r="L166" i="3"/>
  <c r="L208" i="3" s="1"/>
  <c r="L228" i="3" s="1"/>
  <c r="M166" i="3"/>
  <c r="M208" i="3" s="1"/>
  <c r="Q166" i="3"/>
  <c r="R166" i="3"/>
  <c r="R208" i="3" s="1"/>
  <c r="S166" i="3"/>
  <c r="S208" i="3" s="1"/>
  <c r="S228" i="3" s="1"/>
  <c r="T166" i="3"/>
  <c r="U166" i="3"/>
  <c r="U208" i="3" s="1"/>
  <c r="V166" i="3"/>
  <c r="V208" i="3" s="1"/>
  <c r="W166" i="3"/>
  <c r="X166" i="3"/>
  <c r="X208" i="3" s="1"/>
  <c r="Y166" i="3"/>
  <c r="Y208" i="3" s="1"/>
  <c r="C167" i="3"/>
  <c r="D167" i="3"/>
  <c r="E167" i="3"/>
  <c r="F167" i="3"/>
  <c r="F209" i="3" s="1"/>
  <c r="G167" i="3"/>
  <c r="G209" i="3" s="1"/>
  <c r="H167" i="3"/>
  <c r="I167" i="3"/>
  <c r="I209" i="3" s="1"/>
  <c r="J167" i="3"/>
  <c r="J209" i="3" s="1"/>
  <c r="K167" i="3"/>
  <c r="L167" i="3"/>
  <c r="L209" i="3" s="1"/>
  <c r="L229" i="3" s="1"/>
  <c r="M167" i="3"/>
  <c r="M209" i="3" s="1"/>
  <c r="Q167" i="3"/>
  <c r="R167" i="3"/>
  <c r="R209" i="3" s="1"/>
  <c r="S167" i="3"/>
  <c r="S209" i="3" s="1"/>
  <c r="S229" i="3" s="1"/>
  <c r="T167" i="3"/>
  <c r="U167" i="3"/>
  <c r="U209" i="3" s="1"/>
  <c r="V167" i="3"/>
  <c r="V209" i="3" s="1"/>
  <c r="W167" i="3"/>
  <c r="X167" i="3"/>
  <c r="X209" i="3" s="1"/>
  <c r="Y167" i="3"/>
  <c r="Y209" i="3" s="1"/>
  <c r="D152" i="3"/>
  <c r="E152" i="3"/>
  <c r="F152" i="3"/>
  <c r="F194" i="3" s="1"/>
  <c r="G152" i="3"/>
  <c r="G194" i="3" s="1"/>
  <c r="H152" i="3"/>
  <c r="I152" i="3"/>
  <c r="I194" i="3" s="1"/>
  <c r="J152" i="3"/>
  <c r="J194" i="3" s="1"/>
  <c r="K152" i="3"/>
  <c r="L152" i="3"/>
  <c r="L194" i="3" s="1"/>
  <c r="M152" i="3"/>
  <c r="M194" i="3" s="1"/>
  <c r="Q152" i="3"/>
  <c r="R152" i="3"/>
  <c r="R194" i="3" s="1"/>
  <c r="S152" i="3"/>
  <c r="S194" i="3" s="1"/>
  <c r="T152" i="3"/>
  <c r="U152" i="3"/>
  <c r="U194" i="3" s="1"/>
  <c r="V152" i="3"/>
  <c r="V194" i="3" s="1"/>
  <c r="W152" i="3"/>
  <c r="X152" i="3"/>
  <c r="X194" i="3" s="1"/>
  <c r="Y152" i="3"/>
  <c r="Y194" i="3" s="1"/>
  <c r="C152" i="3"/>
  <c r="DE59" i="3"/>
  <c r="DF59" i="3"/>
  <c r="DG59" i="3"/>
  <c r="DH59" i="3"/>
  <c r="DI59" i="3"/>
  <c r="DJ59" i="3"/>
  <c r="DN59" i="3"/>
  <c r="DO59" i="3"/>
  <c r="DP59" i="3"/>
  <c r="DQ59" i="3"/>
  <c r="DR59" i="3"/>
  <c r="DS59" i="3"/>
  <c r="DT59" i="3"/>
  <c r="DU59" i="3"/>
  <c r="DW59" i="3"/>
  <c r="DX59" i="3"/>
  <c r="DY59" i="3"/>
  <c r="DZ59" i="3"/>
  <c r="EA59" i="3"/>
  <c r="EB59" i="3"/>
  <c r="EC59" i="3"/>
  <c r="ED59" i="3"/>
  <c r="EF59" i="3"/>
  <c r="EG59" i="3"/>
  <c r="EH59" i="3"/>
  <c r="EI59" i="3"/>
  <c r="EJ59" i="3"/>
  <c r="EK59" i="3"/>
  <c r="EL59" i="3"/>
  <c r="EM59" i="3"/>
  <c r="EO59" i="3"/>
  <c r="EP59" i="3"/>
  <c r="EQ59" i="3"/>
  <c r="ER59" i="3"/>
  <c r="ES59" i="3"/>
  <c r="ET59" i="3"/>
  <c r="EU59" i="3"/>
  <c r="EV59" i="3"/>
  <c r="EX59" i="3"/>
  <c r="EY59" i="3"/>
  <c r="EZ59" i="3"/>
  <c r="FA59" i="3"/>
  <c r="FB59" i="3"/>
  <c r="FC59" i="3"/>
  <c r="FD59" i="3"/>
  <c r="FE59" i="3"/>
  <c r="FG59" i="3"/>
  <c r="FH59" i="3"/>
  <c r="FI59" i="3"/>
  <c r="FJ59" i="3"/>
  <c r="FK59" i="3"/>
  <c r="FL59" i="3"/>
  <c r="FM59" i="3"/>
  <c r="FN59" i="3"/>
  <c r="FP59" i="3"/>
  <c r="FQ59" i="3"/>
  <c r="FR59" i="3"/>
  <c r="FS59" i="3"/>
  <c r="FT59" i="3"/>
  <c r="FU59" i="3"/>
  <c r="FV59" i="3"/>
  <c r="FW59" i="3"/>
  <c r="FY59" i="3"/>
  <c r="FZ59" i="3"/>
  <c r="GA59" i="3"/>
  <c r="GB59" i="3"/>
  <c r="GC59" i="3"/>
  <c r="GD59" i="3"/>
  <c r="GE59" i="3"/>
  <c r="GF59" i="3"/>
  <c r="GH59" i="3"/>
  <c r="GI59" i="3"/>
  <c r="GJ59" i="3"/>
  <c r="GK59" i="3"/>
  <c r="GL59" i="3"/>
  <c r="GM59" i="3"/>
  <c r="GN59" i="3"/>
  <c r="GO59" i="3"/>
  <c r="GQ59" i="3"/>
  <c r="GR59" i="3"/>
  <c r="GS59" i="3"/>
  <c r="GT59" i="3"/>
  <c r="GU59" i="3"/>
  <c r="GV59" i="3"/>
  <c r="GW59" i="3"/>
  <c r="GX59" i="3"/>
  <c r="GZ59" i="3"/>
  <c r="HA59" i="3"/>
  <c r="HB59" i="3"/>
  <c r="HC59" i="3"/>
  <c r="HD59" i="3"/>
  <c r="HE59" i="3"/>
  <c r="HF59" i="3"/>
  <c r="HG59" i="3"/>
  <c r="HH59" i="3"/>
  <c r="DE47" i="3"/>
  <c r="DE55" i="3" s="1"/>
  <c r="DE58" i="3" s="1"/>
  <c r="DF47" i="3"/>
  <c r="DF55" i="3" s="1"/>
  <c r="DF58" i="3" s="1"/>
  <c r="DG47" i="3"/>
  <c r="DG55" i="3" s="1"/>
  <c r="DG58" i="3" s="1"/>
  <c r="DH47" i="3"/>
  <c r="DH55" i="3" s="1"/>
  <c r="DH58" i="3" s="1"/>
  <c r="DI47" i="3"/>
  <c r="DI55" i="3" s="1"/>
  <c r="DI58" i="3" s="1"/>
  <c r="DJ47" i="3"/>
  <c r="DJ55" i="3" s="1"/>
  <c r="DJ58" i="3" s="1"/>
  <c r="DK47" i="3"/>
  <c r="DL47" i="3"/>
  <c r="D7" i="12" s="1"/>
  <c r="DM47" i="3"/>
  <c r="E7" i="12" s="1"/>
  <c r="DN47" i="3"/>
  <c r="DN55" i="3" s="1"/>
  <c r="DN58" i="3" s="1"/>
  <c r="DO47" i="3"/>
  <c r="DO55" i="3" s="1"/>
  <c r="DO58" i="3" s="1"/>
  <c r="DP47" i="3"/>
  <c r="DP55" i="3" s="1"/>
  <c r="DP58" i="3" s="1"/>
  <c r="DQ47" i="3"/>
  <c r="DQ55" i="3" s="1"/>
  <c r="DQ58" i="3" s="1"/>
  <c r="DR47" i="3"/>
  <c r="DR55" i="3" s="1"/>
  <c r="DR58" i="3" s="1"/>
  <c r="DS47" i="3"/>
  <c r="DS55" i="3" s="1"/>
  <c r="DS58" i="3" s="1"/>
  <c r="DT47" i="3"/>
  <c r="DT55" i="3" s="1"/>
  <c r="DT58" i="3" s="1"/>
  <c r="DU47" i="3"/>
  <c r="DU55" i="3" s="1"/>
  <c r="DU58" i="3" s="1"/>
  <c r="DV47" i="3"/>
  <c r="F7" i="12" s="1"/>
  <c r="DW47" i="3"/>
  <c r="DW55" i="3" s="1"/>
  <c r="DW58" i="3" s="1"/>
  <c r="DX47" i="3"/>
  <c r="DX55" i="3" s="1"/>
  <c r="DX58" i="3" s="1"/>
  <c r="DY47" i="3"/>
  <c r="DY55" i="3" s="1"/>
  <c r="DY58" i="3" s="1"/>
  <c r="DZ47" i="3"/>
  <c r="DZ55" i="3" s="1"/>
  <c r="DZ58" i="3" s="1"/>
  <c r="EA47" i="3"/>
  <c r="EA55" i="3" s="1"/>
  <c r="EA58" i="3" s="1"/>
  <c r="EB47" i="3"/>
  <c r="EB55" i="3" s="1"/>
  <c r="EB58" i="3" s="1"/>
  <c r="EC47" i="3"/>
  <c r="EC55" i="3" s="1"/>
  <c r="EC58" i="3" s="1"/>
  <c r="ED47" i="3"/>
  <c r="ED55" i="3" s="1"/>
  <c r="ED58" i="3" s="1"/>
  <c r="EE47" i="3"/>
  <c r="G7" i="12" s="1"/>
  <c r="EF47" i="3"/>
  <c r="EF55" i="3" s="1"/>
  <c r="EF58" i="3" s="1"/>
  <c r="EG47" i="3"/>
  <c r="EG55" i="3" s="1"/>
  <c r="EG58" i="3" s="1"/>
  <c r="EH47" i="3"/>
  <c r="EH55" i="3" s="1"/>
  <c r="EH58" i="3" s="1"/>
  <c r="EI47" i="3"/>
  <c r="EI55" i="3" s="1"/>
  <c r="EI58" i="3" s="1"/>
  <c r="EJ47" i="3"/>
  <c r="EJ55" i="3" s="1"/>
  <c r="EJ58" i="3" s="1"/>
  <c r="EK47" i="3"/>
  <c r="EK55" i="3" s="1"/>
  <c r="EK58" i="3" s="1"/>
  <c r="EL47" i="3"/>
  <c r="EL55" i="3" s="1"/>
  <c r="EL58" i="3" s="1"/>
  <c r="EM47" i="3"/>
  <c r="EM55" i="3" s="1"/>
  <c r="EM58" i="3" s="1"/>
  <c r="EN47" i="3"/>
  <c r="H7" i="12" s="1"/>
  <c r="EO47" i="3"/>
  <c r="EO55" i="3" s="1"/>
  <c r="EO58" i="3" s="1"/>
  <c r="EP47" i="3"/>
  <c r="EP55" i="3" s="1"/>
  <c r="EP58" i="3" s="1"/>
  <c r="EQ47" i="3"/>
  <c r="EQ55" i="3" s="1"/>
  <c r="EQ58" i="3" s="1"/>
  <c r="ER47" i="3"/>
  <c r="ER55" i="3" s="1"/>
  <c r="ER58" i="3" s="1"/>
  <c r="ES47" i="3"/>
  <c r="ES55" i="3" s="1"/>
  <c r="ES58" i="3" s="1"/>
  <c r="ET47" i="3"/>
  <c r="ET55" i="3" s="1"/>
  <c r="ET58" i="3" s="1"/>
  <c r="EU47" i="3"/>
  <c r="EU55" i="3" s="1"/>
  <c r="EU58" i="3" s="1"/>
  <c r="EV47" i="3"/>
  <c r="EV55" i="3" s="1"/>
  <c r="EV58" i="3" s="1"/>
  <c r="EW47" i="3"/>
  <c r="I7" i="12" s="1"/>
  <c r="EX47" i="3"/>
  <c r="EX55" i="3" s="1"/>
  <c r="EX58" i="3" s="1"/>
  <c r="EY47" i="3"/>
  <c r="EY55" i="3" s="1"/>
  <c r="EY58" i="3" s="1"/>
  <c r="EZ47" i="3"/>
  <c r="EZ55" i="3" s="1"/>
  <c r="EZ58" i="3" s="1"/>
  <c r="FA47" i="3"/>
  <c r="FA55" i="3" s="1"/>
  <c r="FA58" i="3" s="1"/>
  <c r="FB47" i="3"/>
  <c r="FB55" i="3" s="1"/>
  <c r="FB58" i="3" s="1"/>
  <c r="FC47" i="3"/>
  <c r="FC55" i="3" s="1"/>
  <c r="FC58" i="3" s="1"/>
  <c r="FD47" i="3"/>
  <c r="FD55" i="3" s="1"/>
  <c r="FD58" i="3" s="1"/>
  <c r="FE47" i="3"/>
  <c r="FE55" i="3" s="1"/>
  <c r="FE58" i="3" s="1"/>
  <c r="FF47" i="3"/>
  <c r="J7" i="12" s="1"/>
  <c r="FG47" i="3"/>
  <c r="FG55" i="3" s="1"/>
  <c r="FG58" i="3" s="1"/>
  <c r="FH47" i="3"/>
  <c r="FH55" i="3" s="1"/>
  <c r="FH58" i="3" s="1"/>
  <c r="FI47" i="3"/>
  <c r="FI55" i="3" s="1"/>
  <c r="FI58" i="3" s="1"/>
  <c r="FJ47" i="3"/>
  <c r="FJ55" i="3" s="1"/>
  <c r="FJ58" i="3" s="1"/>
  <c r="FK47" i="3"/>
  <c r="FK55" i="3" s="1"/>
  <c r="FK58" i="3" s="1"/>
  <c r="FL47" i="3"/>
  <c r="FL55" i="3" s="1"/>
  <c r="FL58" i="3" s="1"/>
  <c r="FM47" i="3"/>
  <c r="FM55" i="3" s="1"/>
  <c r="FM58" i="3" s="1"/>
  <c r="FN47" i="3"/>
  <c r="FN55" i="3" s="1"/>
  <c r="FN58" i="3" s="1"/>
  <c r="FO47" i="3"/>
  <c r="K7" i="12" s="1"/>
  <c r="FP47" i="3"/>
  <c r="FP55" i="3" s="1"/>
  <c r="FP58" i="3" s="1"/>
  <c r="FQ47" i="3"/>
  <c r="FQ55" i="3" s="1"/>
  <c r="FQ58" i="3" s="1"/>
  <c r="FR47" i="3"/>
  <c r="FR55" i="3" s="1"/>
  <c r="FR58" i="3" s="1"/>
  <c r="FS47" i="3"/>
  <c r="FS55" i="3" s="1"/>
  <c r="FS58" i="3" s="1"/>
  <c r="FT47" i="3"/>
  <c r="FT55" i="3" s="1"/>
  <c r="FT58" i="3" s="1"/>
  <c r="FU47" i="3"/>
  <c r="FU55" i="3" s="1"/>
  <c r="FU58" i="3" s="1"/>
  <c r="FV47" i="3"/>
  <c r="FV55" i="3" s="1"/>
  <c r="FV58" i="3" s="1"/>
  <c r="FW47" i="3"/>
  <c r="FW55" i="3" s="1"/>
  <c r="FW58" i="3" s="1"/>
  <c r="FX47" i="3"/>
  <c r="L7" i="12" s="1"/>
  <c r="FY47" i="3"/>
  <c r="FY55" i="3" s="1"/>
  <c r="FY58" i="3" s="1"/>
  <c r="FZ47" i="3"/>
  <c r="FZ55" i="3" s="1"/>
  <c r="FZ58" i="3" s="1"/>
  <c r="GA47" i="3"/>
  <c r="GA55" i="3" s="1"/>
  <c r="GA58" i="3" s="1"/>
  <c r="GB47" i="3"/>
  <c r="GB55" i="3" s="1"/>
  <c r="GB58" i="3" s="1"/>
  <c r="GC47" i="3"/>
  <c r="GC55" i="3" s="1"/>
  <c r="GC58" i="3" s="1"/>
  <c r="GD47" i="3"/>
  <c r="GD55" i="3" s="1"/>
  <c r="GD58" i="3" s="1"/>
  <c r="GE47" i="3"/>
  <c r="GE55" i="3" s="1"/>
  <c r="GE58" i="3" s="1"/>
  <c r="GF47" i="3"/>
  <c r="GF55" i="3" s="1"/>
  <c r="GF58" i="3" s="1"/>
  <c r="GG47" i="3"/>
  <c r="M7" i="12" s="1"/>
  <c r="GH47" i="3"/>
  <c r="GH55" i="3" s="1"/>
  <c r="GH58" i="3" s="1"/>
  <c r="GI47" i="3"/>
  <c r="GI55" i="3" s="1"/>
  <c r="GI58" i="3" s="1"/>
  <c r="GJ47" i="3"/>
  <c r="GJ55" i="3" s="1"/>
  <c r="GJ58" i="3" s="1"/>
  <c r="GK47" i="3"/>
  <c r="GK55" i="3" s="1"/>
  <c r="GK58" i="3" s="1"/>
  <c r="GL47" i="3"/>
  <c r="GL55" i="3" s="1"/>
  <c r="GL58" i="3" s="1"/>
  <c r="GM47" i="3"/>
  <c r="GM55" i="3" s="1"/>
  <c r="GM58" i="3" s="1"/>
  <c r="GN47" i="3"/>
  <c r="GN55" i="3" s="1"/>
  <c r="GN58" i="3" s="1"/>
  <c r="GO47" i="3"/>
  <c r="GO55" i="3" s="1"/>
  <c r="GO58" i="3" s="1"/>
  <c r="GP47" i="3"/>
  <c r="N7" i="12" s="1"/>
  <c r="GQ47" i="3"/>
  <c r="GQ55" i="3" s="1"/>
  <c r="GQ58" i="3" s="1"/>
  <c r="GR47" i="3"/>
  <c r="GR55" i="3" s="1"/>
  <c r="GR58" i="3" s="1"/>
  <c r="GS47" i="3"/>
  <c r="GS55" i="3" s="1"/>
  <c r="GS58" i="3" s="1"/>
  <c r="GT47" i="3"/>
  <c r="GT55" i="3" s="1"/>
  <c r="GT58" i="3" s="1"/>
  <c r="GU47" i="3"/>
  <c r="GU55" i="3" s="1"/>
  <c r="GU58" i="3" s="1"/>
  <c r="GV47" i="3"/>
  <c r="GV55" i="3" s="1"/>
  <c r="GV58" i="3" s="1"/>
  <c r="GW47" i="3"/>
  <c r="GW55" i="3" s="1"/>
  <c r="GW58" i="3" s="1"/>
  <c r="GX47" i="3"/>
  <c r="GX55" i="3" s="1"/>
  <c r="GX58" i="3" s="1"/>
  <c r="GY47" i="3"/>
  <c r="O7" i="12" s="1"/>
  <c r="GZ47" i="3"/>
  <c r="GZ55" i="3" s="1"/>
  <c r="GZ58" i="3" s="1"/>
  <c r="HA47" i="3"/>
  <c r="HA55" i="3" s="1"/>
  <c r="HA58" i="3" s="1"/>
  <c r="HB47" i="3"/>
  <c r="HB55" i="3" s="1"/>
  <c r="HB58" i="3" s="1"/>
  <c r="HC47" i="3"/>
  <c r="HC55" i="3" s="1"/>
  <c r="HC58" i="3" s="1"/>
  <c r="HD47" i="3"/>
  <c r="HD55" i="3" s="1"/>
  <c r="HD58" i="3" s="1"/>
  <c r="HE47" i="3"/>
  <c r="HE55" i="3" s="1"/>
  <c r="HE58" i="3" s="1"/>
  <c r="HF47" i="3"/>
  <c r="HF55" i="3" s="1"/>
  <c r="HF58" i="3" s="1"/>
  <c r="HG47" i="3"/>
  <c r="HG55" i="3" s="1"/>
  <c r="HG58" i="3" s="1"/>
  <c r="HH47" i="3"/>
  <c r="HH55" i="3" s="1"/>
  <c r="HH58" i="3" s="1"/>
  <c r="DE48" i="3"/>
  <c r="DF48" i="3"/>
  <c r="DG48" i="3"/>
  <c r="DH48" i="3"/>
  <c r="DI48" i="3"/>
  <c r="DJ48" i="3"/>
  <c r="DK48" i="3"/>
  <c r="G10" i="19" s="1"/>
  <c r="DL48" i="3"/>
  <c r="D10" i="12" s="1"/>
  <c r="DM48" i="3"/>
  <c r="E10" i="12" s="1"/>
  <c r="DN48" i="3"/>
  <c r="DO48" i="3"/>
  <c r="DP48" i="3"/>
  <c r="DQ48" i="3"/>
  <c r="DR48" i="3"/>
  <c r="DS48" i="3"/>
  <c r="DT48" i="3"/>
  <c r="DU48" i="3"/>
  <c r="DV48" i="3"/>
  <c r="F10" i="12" s="1"/>
  <c r="DW48" i="3"/>
  <c r="DX48" i="3"/>
  <c r="DY48" i="3"/>
  <c r="DZ48" i="3"/>
  <c r="EA48" i="3"/>
  <c r="EB48" i="3"/>
  <c r="EC48" i="3"/>
  <c r="ED48" i="3"/>
  <c r="EE48" i="3"/>
  <c r="G10" i="12" s="1"/>
  <c r="EF48" i="3"/>
  <c r="EG48" i="3"/>
  <c r="EH48" i="3"/>
  <c r="EI48" i="3"/>
  <c r="EJ48" i="3"/>
  <c r="EK48" i="3"/>
  <c r="EL48" i="3"/>
  <c r="EM48" i="3"/>
  <c r="EN48" i="3"/>
  <c r="H10" i="12" s="1"/>
  <c r="EO48" i="3"/>
  <c r="EP48" i="3"/>
  <c r="EQ48" i="3"/>
  <c r="ER48" i="3"/>
  <c r="ES48" i="3"/>
  <c r="ET48" i="3"/>
  <c r="EU48" i="3"/>
  <c r="EV48" i="3"/>
  <c r="EW48" i="3"/>
  <c r="I10" i="12" s="1"/>
  <c r="EX48" i="3"/>
  <c r="EY48" i="3"/>
  <c r="EZ48" i="3"/>
  <c r="FA48" i="3"/>
  <c r="FB48" i="3"/>
  <c r="FC48" i="3"/>
  <c r="FD48" i="3"/>
  <c r="FE48" i="3"/>
  <c r="FF48" i="3"/>
  <c r="J10" i="12" s="1"/>
  <c r="FG48" i="3"/>
  <c r="FH48" i="3"/>
  <c r="FI48" i="3"/>
  <c r="FJ48" i="3"/>
  <c r="FK48" i="3"/>
  <c r="FL48" i="3"/>
  <c r="FM48" i="3"/>
  <c r="FN48" i="3"/>
  <c r="FO48" i="3"/>
  <c r="K10" i="12" s="1"/>
  <c r="FP48" i="3"/>
  <c r="FQ48" i="3"/>
  <c r="FR48" i="3"/>
  <c r="FS48" i="3"/>
  <c r="FT48" i="3"/>
  <c r="FU48" i="3"/>
  <c r="FV48" i="3"/>
  <c r="FW48" i="3"/>
  <c r="FX48" i="3"/>
  <c r="L10" i="12" s="1"/>
  <c r="FY48" i="3"/>
  <c r="FZ48" i="3"/>
  <c r="GA48" i="3"/>
  <c r="GB48" i="3"/>
  <c r="GC48" i="3"/>
  <c r="GD48" i="3"/>
  <c r="GE48" i="3"/>
  <c r="GF48" i="3"/>
  <c r="GG48" i="3"/>
  <c r="M10" i="12" s="1"/>
  <c r="GH48" i="3"/>
  <c r="GI48" i="3"/>
  <c r="GJ48" i="3"/>
  <c r="GK48" i="3"/>
  <c r="GL48" i="3"/>
  <c r="GM48" i="3"/>
  <c r="GN48" i="3"/>
  <c r="GO48" i="3"/>
  <c r="GP48" i="3"/>
  <c r="N10" i="12" s="1"/>
  <c r="GQ48" i="3"/>
  <c r="GR48" i="3"/>
  <c r="GS48" i="3"/>
  <c r="GT48" i="3"/>
  <c r="GU48" i="3"/>
  <c r="GV48" i="3"/>
  <c r="GW48" i="3"/>
  <c r="GX48" i="3"/>
  <c r="GY48" i="3"/>
  <c r="O10" i="12" s="1"/>
  <c r="GZ48" i="3"/>
  <c r="HA48" i="3"/>
  <c r="HB48" i="3"/>
  <c r="HC48" i="3"/>
  <c r="HD48" i="3"/>
  <c r="HE48" i="3"/>
  <c r="HF48" i="3"/>
  <c r="HG48" i="3"/>
  <c r="HH48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O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DE50" i="3"/>
  <c r="DF50" i="3"/>
  <c r="DG50" i="3"/>
  <c r="DH50" i="3"/>
  <c r="DI50" i="3"/>
  <c r="DJ50" i="3"/>
  <c r="DK50" i="3"/>
  <c r="G12" i="19" s="1"/>
  <c r="DL50" i="3"/>
  <c r="D12" i="12" s="1"/>
  <c r="DM50" i="3"/>
  <c r="E12" i="12" s="1"/>
  <c r="DN50" i="3"/>
  <c r="DO50" i="3"/>
  <c r="DP50" i="3"/>
  <c r="DQ50" i="3"/>
  <c r="DR50" i="3"/>
  <c r="DS50" i="3"/>
  <c r="DT50" i="3"/>
  <c r="DU50" i="3"/>
  <c r="DV50" i="3"/>
  <c r="F12" i="12" s="1"/>
  <c r="DW50" i="3"/>
  <c r="DX50" i="3"/>
  <c r="DY50" i="3"/>
  <c r="DZ50" i="3"/>
  <c r="EA50" i="3"/>
  <c r="EB50" i="3"/>
  <c r="EC50" i="3"/>
  <c r="ED50" i="3"/>
  <c r="EE50" i="3"/>
  <c r="G12" i="12" s="1"/>
  <c r="EF50" i="3"/>
  <c r="EG50" i="3"/>
  <c r="EH50" i="3"/>
  <c r="EI50" i="3"/>
  <c r="EJ50" i="3"/>
  <c r="EK50" i="3"/>
  <c r="EL50" i="3"/>
  <c r="EM50" i="3"/>
  <c r="EN50" i="3"/>
  <c r="H12" i="12" s="1"/>
  <c r="EO50" i="3"/>
  <c r="EP50" i="3"/>
  <c r="EQ50" i="3"/>
  <c r="ER50" i="3"/>
  <c r="ES50" i="3"/>
  <c r="ET50" i="3"/>
  <c r="EU50" i="3"/>
  <c r="EV50" i="3"/>
  <c r="EW50" i="3"/>
  <c r="I12" i="12" s="1"/>
  <c r="EX50" i="3"/>
  <c r="EY50" i="3"/>
  <c r="EZ50" i="3"/>
  <c r="FA50" i="3"/>
  <c r="FB50" i="3"/>
  <c r="FC50" i="3"/>
  <c r="FD50" i="3"/>
  <c r="FE50" i="3"/>
  <c r="FF50" i="3"/>
  <c r="J12" i="12" s="1"/>
  <c r="FG50" i="3"/>
  <c r="FH50" i="3"/>
  <c r="FI50" i="3"/>
  <c r="FJ50" i="3"/>
  <c r="FK50" i="3"/>
  <c r="FL50" i="3"/>
  <c r="FM50" i="3"/>
  <c r="FN50" i="3"/>
  <c r="FO50" i="3"/>
  <c r="K12" i="12" s="1"/>
  <c r="FP50" i="3"/>
  <c r="FQ50" i="3"/>
  <c r="FR50" i="3"/>
  <c r="FS50" i="3"/>
  <c r="FT50" i="3"/>
  <c r="FU50" i="3"/>
  <c r="FV50" i="3"/>
  <c r="FW50" i="3"/>
  <c r="FX50" i="3"/>
  <c r="L12" i="12" s="1"/>
  <c r="FY50" i="3"/>
  <c r="FZ50" i="3"/>
  <c r="GA50" i="3"/>
  <c r="GB50" i="3"/>
  <c r="GC50" i="3"/>
  <c r="GD50" i="3"/>
  <c r="GE50" i="3"/>
  <c r="GF50" i="3"/>
  <c r="GG50" i="3"/>
  <c r="M12" i="12" s="1"/>
  <c r="GH50" i="3"/>
  <c r="GI50" i="3"/>
  <c r="GJ50" i="3"/>
  <c r="GK50" i="3"/>
  <c r="GL50" i="3"/>
  <c r="GM50" i="3"/>
  <c r="GN50" i="3"/>
  <c r="GO50" i="3"/>
  <c r="GP50" i="3"/>
  <c r="N12" i="12" s="1"/>
  <c r="GQ50" i="3"/>
  <c r="GR50" i="3"/>
  <c r="GS50" i="3"/>
  <c r="GT50" i="3"/>
  <c r="GU50" i="3"/>
  <c r="GV50" i="3"/>
  <c r="GW50" i="3"/>
  <c r="GX50" i="3"/>
  <c r="GY50" i="3"/>
  <c r="O12" i="12" s="1"/>
  <c r="GZ50" i="3"/>
  <c r="HA50" i="3"/>
  <c r="HB50" i="3"/>
  <c r="HC50" i="3"/>
  <c r="HD50" i="3"/>
  <c r="HE50" i="3"/>
  <c r="HF50" i="3"/>
  <c r="HG50" i="3"/>
  <c r="HH50" i="3"/>
  <c r="DE51" i="3"/>
  <c r="DF51" i="3"/>
  <c r="DG51" i="3"/>
  <c r="DH51" i="3"/>
  <c r="DI51" i="3"/>
  <c r="DJ51" i="3"/>
  <c r="DK51" i="3"/>
  <c r="G11" i="19" s="1"/>
  <c r="DL51" i="3"/>
  <c r="D11" i="12" s="1"/>
  <c r="DM51" i="3"/>
  <c r="E11" i="12" s="1"/>
  <c r="DN51" i="3"/>
  <c r="DO51" i="3"/>
  <c r="DP51" i="3"/>
  <c r="DQ51" i="3"/>
  <c r="DR51" i="3"/>
  <c r="DS51" i="3"/>
  <c r="DT51" i="3"/>
  <c r="DU51" i="3"/>
  <c r="DV51" i="3"/>
  <c r="F11" i="12" s="1"/>
  <c r="DW51" i="3"/>
  <c r="DX51" i="3"/>
  <c r="DY51" i="3"/>
  <c r="DZ51" i="3"/>
  <c r="EA51" i="3"/>
  <c r="EB51" i="3"/>
  <c r="EC51" i="3"/>
  <c r="ED51" i="3"/>
  <c r="EE51" i="3"/>
  <c r="G11" i="12" s="1"/>
  <c r="EF51" i="3"/>
  <c r="EG51" i="3"/>
  <c r="EH51" i="3"/>
  <c r="EI51" i="3"/>
  <c r="EJ51" i="3"/>
  <c r="EK51" i="3"/>
  <c r="EL51" i="3"/>
  <c r="EM51" i="3"/>
  <c r="EN51" i="3"/>
  <c r="H11" i="12" s="1"/>
  <c r="EO51" i="3"/>
  <c r="EP51" i="3"/>
  <c r="EQ51" i="3"/>
  <c r="ER51" i="3"/>
  <c r="ES51" i="3"/>
  <c r="ET51" i="3"/>
  <c r="EU51" i="3"/>
  <c r="EV51" i="3"/>
  <c r="EW51" i="3"/>
  <c r="I11" i="12" s="1"/>
  <c r="EX51" i="3"/>
  <c r="EY51" i="3"/>
  <c r="EZ51" i="3"/>
  <c r="FA51" i="3"/>
  <c r="FB51" i="3"/>
  <c r="FC51" i="3"/>
  <c r="FD51" i="3"/>
  <c r="FE51" i="3"/>
  <c r="FF51" i="3"/>
  <c r="J11" i="12" s="1"/>
  <c r="FG51" i="3"/>
  <c r="FH51" i="3"/>
  <c r="FI51" i="3"/>
  <c r="FJ51" i="3"/>
  <c r="FK51" i="3"/>
  <c r="FL51" i="3"/>
  <c r="FM51" i="3"/>
  <c r="FN51" i="3"/>
  <c r="FO51" i="3"/>
  <c r="K11" i="12" s="1"/>
  <c r="FP51" i="3"/>
  <c r="FQ51" i="3"/>
  <c r="FR51" i="3"/>
  <c r="FS51" i="3"/>
  <c r="FT51" i="3"/>
  <c r="FU51" i="3"/>
  <c r="FV51" i="3"/>
  <c r="FW51" i="3"/>
  <c r="FX51" i="3"/>
  <c r="L11" i="12" s="1"/>
  <c r="FY51" i="3"/>
  <c r="FZ51" i="3"/>
  <c r="GA51" i="3"/>
  <c r="GB51" i="3"/>
  <c r="GC51" i="3"/>
  <c r="GD51" i="3"/>
  <c r="GE51" i="3"/>
  <c r="GF51" i="3"/>
  <c r="GG51" i="3"/>
  <c r="M11" i="12" s="1"/>
  <c r="GH51" i="3"/>
  <c r="GI51" i="3"/>
  <c r="GJ51" i="3"/>
  <c r="GK51" i="3"/>
  <c r="GL51" i="3"/>
  <c r="GM51" i="3"/>
  <c r="GN51" i="3"/>
  <c r="GO51" i="3"/>
  <c r="GP51" i="3"/>
  <c r="N11" i="12" s="1"/>
  <c r="GQ51" i="3"/>
  <c r="GR51" i="3"/>
  <c r="GS51" i="3"/>
  <c r="GT51" i="3"/>
  <c r="GU51" i="3"/>
  <c r="GV51" i="3"/>
  <c r="GW51" i="3"/>
  <c r="GX51" i="3"/>
  <c r="GY51" i="3"/>
  <c r="O11" i="12" s="1"/>
  <c r="GZ51" i="3"/>
  <c r="HA51" i="3"/>
  <c r="HB51" i="3"/>
  <c r="HC51" i="3"/>
  <c r="HD51" i="3"/>
  <c r="HE51" i="3"/>
  <c r="HF51" i="3"/>
  <c r="HG51" i="3"/>
  <c r="HH51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O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DE53" i="3"/>
  <c r="DF53" i="3"/>
  <c r="DG53" i="3"/>
  <c r="DH53" i="3"/>
  <c r="DI53" i="3"/>
  <c r="DJ53" i="3"/>
  <c r="DK53" i="3"/>
  <c r="G14" i="19" s="1"/>
  <c r="DL53" i="3"/>
  <c r="D14" i="12" s="1"/>
  <c r="DM53" i="3"/>
  <c r="E14" i="12" s="1"/>
  <c r="DN53" i="3"/>
  <c r="DO53" i="3"/>
  <c r="DP53" i="3"/>
  <c r="DQ53" i="3"/>
  <c r="DR53" i="3"/>
  <c r="DS53" i="3"/>
  <c r="DT53" i="3"/>
  <c r="DU53" i="3"/>
  <c r="DV53" i="3"/>
  <c r="F14" i="12" s="1"/>
  <c r="DW53" i="3"/>
  <c r="DX53" i="3"/>
  <c r="DY53" i="3"/>
  <c r="DZ53" i="3"/>
  <c r="EA53" i="3"/>
  <c r="EB53" i="3"/>
  <c r="EC53" i="3"/>
  <c r="ED53" i="3"/>
  <c r="EE53" i="3"/>
  <c r="G14" i="12" s="1"/>
  <c r="EF53" i="3"/>
  <c r="EG53" i="3"/>
  <c r="EH53" i="3"/>
  <c r="EI53" i="3"/>
  <c r="EJ53" i="3"/>
  <c r="EK53" i="3"/>
  <c r="EL53" i="3"/>
  <c r="EM53" i="3"/>
  <c r="EN53" i="3"/>
  <c r="H14" i="12" s="1"/>
  <c r="EO53" i="3"/>
  <c r="EP53" i="3"/>
  <c r="EQ53" i="3"/>
  <c r="ER53" i="3"/>
  <c r="ES53" i="3"/>
  <c r="ET53" i="3"/>
  <c r="EU53" i="3"/>
  <c r="EV53" i="3"/>
  <c r="EW53" i="3"/>
  <c r="I14" i="12" s="1"/>
  <c r="EX53" i="3"/>
  <c r="EY53" i="3"/>
  <c r="EZ53" i="3"/>
  <c r="FA53" i="3"/>
  <c r="FB53" i="3"/>
  <c r="FC53" i="3"/>
  <c r="FD53" i="3"/>
  <c r="FE53" i="3"/>
  <c r="FF53" i="3"/>
  <c r="J14" i="12" s="1"/>
  <c r="FG53" i="3"/>
  <c r="FH53" i="3"/>
  <c r="FI53" i="3"/>
  <c r="FJ53" i="3"/>
  <c r="FK53" i="3"/>
  <c r="FL53" i="3"/>
  <c r="FM53" i="3"/>
  <c r="FN53" i="3"/>
  <c r="FO53" i="3"/>
  <c r="K14" i="12" s="1"/>
  <c r="FP53" i="3"/>
  <c r="FQ53" i="3"/>
  <c r="FR53" i="3"/>
  <c r="FS53" i="3"/>
  <c r="FT53" i="3"/>
  <c r="FU53" i="3"/>
  <c r="FV53" i="3"/>
  <c r="FW53" i="3"/>
  <c r="FX53" i="3"/>
  <c r="L14" i="12" s="1"/>
  <c r="FY53" i="3"/>
  <c r="FZ53" i="3"/>
  <c r="GA53" i="3"/>
  <c r="GB53" i="3"/>
  <c r="GC53" i="3"/>
  <c r="GD53" i="3"/>
  <c r="GE53" i="3"/>
  <c r="GF53" i="3"/>
  <c r="GG53" i="3"/>
  <c r="M14" i="12" s="1"/>
  <c r="GH53" i="3"/>
  <c r="GI53" i="3"/>
  <c r="GJ53" i="3"/>
  <c r="GK53" i="3"/>
  <c r="GL53" i="3"/>
  <c r="GM53" i="3"/>
  <c r="GN53" i="3"/>
  <c r="GO53" i="3"/>
  <c r="GP53" i="3"/>
  <c r="N14" i="12" s="1"/>
  <c r="GQ53" i="3"/>
  <c r="GR53" i="3"/>
  <c r="GS53" i="3"/>
  <c r="GT53" i="3"/>
  <c r="GU53" i="3"/>
  <c r="GV53" i="3"/>
  <c r="GW53" i="3"/>
  <c r="GX53" i="3"/>
  <c r="GY53" i="3"/>
  <c r="O14" i="12" s="1"/>
  <c r="GZ53" i="3"/>
  <c r="HA53" i="3"/>
  <c r="HB53" i="3"/>
  <c r="HC53" i="3"/>
  <c r="HD53" i="3"/>
  <c r="HE53" i="3"/>
  <c r="HF53" i="3"/>
  <c r="HG53" i="3"/>
  <c r="HH53" i="3"/>
  <c r="DD47" i="3"/>
  <c r="H7" i="19" s="1"/>
  <c r="I40" i="23" s="1"/>
  <c r="DD48" i="3"/>
  <c r="H10" i="19" s="1"/>
  <c r="DD49" i="3"/>
  <c r="DD50" i="3"/>
  <c r="H12" i="19" s="1"/>
  <c r="DD51" i="3"/>
  <c r="H11" i="19" s="1"/>
  <c r="DD52" i="3"/>
  <c r="DD53" i="3"/>
  <c r="H14" i="19" s="1"/>
  <c r="CQ59" i="3"/>
  <c r="CR59" i="3"/>
  <c r="CS59" i="3"/>
  <c r="CT59" i="3"/>
  <c r="CU59" i="3"/>
  <c r="CV59" i="3"/>
  <c r="CX59" i="3"/>
  <c r="CY59" i="3"/>
  <c r="CZ59" i="3"/>
  <c r="DA59" i="3"/>
  <c r="DB59" i="3"/>
  <c r="DC59" i="3"/>
  <c r="CQ47" i="3"/>
  <c r="CQ55" i="3" s="1"/>
  <c r="CQ58" i="3" s="1"/>
  <c r="CR47" i="3"/>
  <c r="CR55" i="3" s="1"/>
  <c r="CR58" i="3" s="1"/>
  <c r="CS47" i="3"/>
  <c r="CS55" i="3" s="1"/>
  <c r="CS58" i="3" s="1"/>
  <c r="CT47" i="3"/>
  <c r="CT55" i="3" s="1"/>
  <c r="CT58" i="3" s="1"/>
  <c r="CU47" i="3"/>
  <c r="CU55" i="3" s="1"/>
  <c r="CU58" i="3" s="1"/>
  <c r="CV47" i="3"/>
  <c r="CV55" i="3" s="1"/>
  <c r="CV58" i="3" s="1"/>
  <c r="CW47" i="3"/>
  <c r="CX47" i="3"/>
  <c r="CX55" i="3" s="1"/>
  <c r="CX58" i="3" s="1"/>
  <c r="CY47" i="3"/>
  <c r="CY55" i="3" s="1"/>
  <c r="CY58" i="3" s="1"/>
  <c r="CZ47" i="3"/>
  <c r="CZ55" i="3" s="1"/>
  <c r="CZ58" i="3" s="1"/>
  <c r="DA47" i="3"/>
  <c r="DA55" i="3" s="1"/>
  <c r="DA58" i="3" s="1"/>
  <c r="DB47" i="3"/>
  <c r="DB55" i="3" s="1"/>
  <c r="DB58" i="3" s="1"/>
  <c r="DC47" i="3"/>
  <c r="DC55" i="3" s="1"/>
  <c r="DC58" i="3" s="1"/>
  <c r="CQ48" i="3"/>
  <c r="CR48" i="3"/>
  <c r="CS48" i="3"/>
  <c r="CT48" i="3"/>
  <c r="CU48" i="3"/>
  <c r="CV48" i="3"/>
  <c r="CW48" i="3"/>
  <c r="J10" i="19" s="1"/>
  <c r="CX48" i="3"/>
  <c r="CY48" i="3"/>
  <c r="CZ48" i="3"/>
  <c r="DA48" i="3"/>
  <c r="DB48" i="3"/>
  <c r="DC48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CQ51" i="3"/>
  <c r="CR51" i="3"/>
  <c r="CS51" i="3"/>
  <c r="CT51" i="3"/>
  <c r="CU51" i="3"/>
  <c r="CV51" i="3"/>
  <c r="CW51" i="3"/>
  <c r="J11" i="19" s="1"/>
  <c r="CX51" i="3"/>
  <c r="CY51" i="3"/>
  <c r="CZ51" i="3"/>
  <c r="DA51" i="3"/>
  <c r="DB51" i="3"/>
  <c r="DC51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CQ53" i="3"/>
  <c r="CR53" i="3"/>
  <c r="CS53" i="3"/>
  <c r="CT53" i="3"/>
  <c r="CU53" i="3"/>
  <c r="CV53" i="3"/>
  <c r="CW53" i="3"/>
  <c r="J14" i="19" s="1"/>
  <c r="CX53" i="3"/>
  <c r="CY53" i="3"/>
  <c r="CZ53" i="3"/>
  <c r="DA53" i="3"/>
  <c r="DB53" i="3"/>
  <c r="DC53" i="3"/>
  <c r="CP47" i="3"/>
  <c r="CP48" i="3"/>
  <c r="CP49" i="3"/>
  <c r="CP50" i="3"/>
  <c r="CP51" i="3"/>
  <c r="I11" i="19" s="1"/>
  <c r="CP52" i="3"/>
  <c r="CP53" i="3"/>
  <c r="I14" i="19" s="1"/>
  <c r="AB59" i="3"/>
  <c r="AC59" i="3"/>
  <c r="AD59" i="3"/>
  <c r="AE59" i="3"/>
  <c r="AF59" i="3"/>
  <c r="AG59" i="3"/>
  <c r="AH59" i="3"/>
  <c r="AI59" i="3"/>
  <c r="AJ59" i="3"/>
  <c r="AK59" i="3"/>
  <c r="AL59" i="3"/>
  <c r="AN59" i="3"/>
  <c r="AO59" i="3"/>
  <c r="AP59" i="3"/>
  <c r="AQ59" i="3"/>
  <c r="AR59" i="3"/>
  <c r="AS59" i="3"/>
  <c r="AT59" i="3"/>
  <c r="AU59" i="3"/>
  <c r="AV59" i="3"/>
  <c r="AW59" i="3"/>
  <c r="AX59" i="3"/>
  <c r="BA59" i="3"/>
  <c r="BB59" i="3"/>
  <c r="BC59" i="3"/>
  <c r="BD59" i="3"/>
  <c r="BE59" i="3"/>
  <c r="BF59" i="3"/>
  <c r="AA47" i="3"/>
  <c r="D7" i="8" s="1"/>
  <c r="AB47" i="3"/>
  <c r="AB55" i="3" s="1"/>
  <c r="AB58" i="3" s="1"/>
  <c r="AC47" i="3"/>
  <c r="AC55" i="3" s="1"/>
  <c r="AC58" i="3" s="1"/>
  <c r="AD47" i="3"/>
  <c r="AD55" i="3" s="1"/>
  <c r="AD58" i="3" s="1"/>
  <c r="AE47" i="3"/>
  <c r="AE55" i="3" s="1"/>
  <c r="AE58" i="3" s="1"/>
  <c r="AF47" i="3"/>
  <c r="AF55" i="3" s="1"/>
  <c r="AF58" i="3" s="1"/>
  <c r="AG47" i="3"/>
  <c r="AG55" i="3" s="1"/>
  <c r="AG58" i="3" s="1"/>
  <c r="AH47" i="3"/>
  <c r="AH55" i="3" s="1"/>
  <c r="AH58" i="3" s="1"/>
  <c r="AI47" i="3"/>
  <c r="AI55" i="3" s="1"/>
  <c r="AI58" i="3" s="1"/>
  <c r="AJ47" i="3"/>
  <c r="AJ55" i="3" s="1"/>
  <c r="AJ58" i="3" s="1"/>
  <c r="AK47" i="3"/>
  <c r="AK55" i="3" s="1"/>
  <c r="AK58" i="3" s="1"/>
  <c r="AL47" i="3"/>
  <c r="AL55" i="3" s="1"/>
  <c r="AL58" i="3" s="1"/>
  <c r="AM47" i="3"/>
  <c r="E7" i="8" s="1"/>
  <c r="AN47" i="3"/>
  <c r="AN55" i="3" s="1"/>
  <c r="AN58" i="3" s="1"/>
  <c r="AO47" i="3"/>
  <c r="AO55" i="3" s="1"/>
  <c r="AO58" i="3" s="1"/>
  <c r="AP47" i="3"/>
  <c r="AP55" i="3" s="1"/>
  <c r="AP58" i="3" s="1"/>
  <c r="AQ47" i="3"/>
  <c r="AQ55" i="3" s="1"/>
  <c r="AQ58" i="3" s="1"/>
  <c r="AR47" i="3"/>
  <c r="AR55" i="3" s="1"/>
  <c r="AR58" i="3" s="1"/>
  <c r="AS47" i="3"/>
  <c r="AS55" i="3" s="1"/>
  <c r="AS58" i="3" s="1"/>
  <c r="AT47" i="3"/>
  <c r="AT55" i="3" s="1"/>
  <c r="AT58" i="3" s="1"/>
  <c r="AU47" i="3"/>
  <c r="AU55" i="3" s="1"/>
  <c r="AU58" i="3" s="1"/>
  <c r="AV47" i="3"/>
  <c r="AV55" i="3" s="1"/>
  <c r="AV58" i="3" s="1"/>
  <c r="AW47" i="3"/>
  <c r="AW55" i="3" s="1"/>
  <c r="AW58" i="3" s="1"/>
  <c r="AX47" i="3"/>
  <c r="AX55" i="3" s="1"/>
  <c r="AX58" i="3" s="1"/>
  <c r="AY47" i="3"/>
  <c r="D7" i="19" s="1"/>
  <c r="E40" i="23" s="1"/>
  <c r="AZ47" i="3"/>
  <c r="D7" i="1" s="1"/>
  <c r="BA47" i="3"/>
  <c r="BA55" i="3" s="1"/>
  <c r="BA58" i="3" s="1"/>
  <c r="BB47" i="3"/>
  <c r="BB55" i="3" s="1"/>
  <c r="BB58" i="3" s="1"/>
  <c r="BC47" i="3"/>
  <c r="BC55" i="3" s="1"/>
  <c r="BC58" i="3" s="1"/>
  <c r="BD47" i="3"/>
  <c r="BD55" i="3" s="1"/>
  <c r="BD58" i="3" s="1"/>
  <c r="BE47" i="3"/>
  <c r="BE55" i="3" s="1"/>
  <c r="BE58" i="3" s="1"/>
  <c r="BF47" i="3"/>
  <c r="BF55" i="3" s="1"/>
  <c r="BF58" i="3" s="1"/>
  <c r="BN47" i="3"/>
  <c r="F7" i="1" s="1"/>
  <c r="BO47" i="3"/>
  <c r="BO55" i="3" s="1"/>
  <c r="BP47" i="3"/>
  <c r="BP55" i="3" s="1"/>
  <c r="BQ47" i="3"/>
  <c r="BQ55" i="3" s="1"/>
  <c r="BR47" i="3"/>
  <c r="BR55" i="3" s="1"/>
  <c r="BS47" i="3"/>
  <c r="BS55" i="3" s="1"/>
  <c r="BT47" i="3"/>
  <c r="BT55" i="3" s="1"/>
  <c r="BU47" i="3"/>
  <c r="G7" i="1" s="1"/>
  <c r="BV47" i="3"/>
  <c r="BV55" i="3" s="1"/>
  <c r="BW47" i="3"/>
  <c r="BW55" i="3" s="1"/>
  <c r="BX47" i="3"/>
  <c r="BX55" i="3" s="1"/>
  <c r="BY47" i="3"/>
  <c r="BY55" i="3" s="1"/>
  <c r="BZ47" i="3"/>
  <c r="BZ55" i="3" s="1"/>
  <c r="CA47" i="3"/>
  <c r="CA55" i="3" s="1"/>
  <c r="CB47" i="3"/>
  <c r="H7" i="1" s="1"/>
  <c r="CC47" i="3"/>
  <c r="CC55" i="3" s="1"/>
  <c r="CD47" i="3"/>
  <c r="CD55" i="3" s="1"/>
  <c r="CE47" i="3"/>
  <c r="CE55" i="3" s="1"/>
  <c r="CF47" i="3"/>
  <c r="CF55" i="3" s="1"/>
  <c r="CG47" i="3"/>
  <c r="CG55" i="3" s="1"/>
  <c r="CH47" i="3"/>
  <c r="CH55" i="3" s="1"/>
  <c r="CI47" i="3"/>
  <c r="I7" i="1" s="1"/>
  <c r="CJ47" i="3"/>
  <c r="CJ55" i="3" s="1"/>
  <c r="CK47" i="3"/>
  <c r="CK55" i="3" s="1"/>
  <c r="CL47" i="3"/>
  <c r="CL55" i="3" s="1"/>
  <c r="CM47" i="3"/>
  <c r="CM55" i="3" s="1"/>
  <c r="CN47" i="3"/>
  <c r="CN55" i="3" s="1"/>
  <c r="CO47" i="3"/>
  <c r="CO55" i="3" s="1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AA50" i="3"/>
  <c r="D12" i="8" s="1"/>
  <c r="AB50" i="3"/>
  <c r="AC50" i="3"/>
  <c r="AD50" i="3"/>
  <c r="AE50" i="3"/>
  <c r="AF50" i="3"/>
  <c r="AG50" i="3"/>
  <c r="AH50" i="3"/>
  <c r="AI50" i="3"/>
  <c r="AJ50" i="3"/>
  <c r="AK50" i="3"/>
  <c r="AL50" i="3"/>
  <c r="AM50" i="3"/>
  <c r="E12" i="8" s="1"/>
  <c r="AN50" i="3"/>
  <c r="AO50" i="3"/>
  <c r="AP50" i="3"/>
  <c r="AQ50" i="3"/>
  <c r="AR50" i="3"/>
  <c r="AS50" i="3"/>
  <c r="AT50" i="3"/>
  <c r="AU50" i="3"/>
  <c r="AV50" i="3"/>
  <c r="AW50" i="3"/>
  <c r="AX50" i="3"/>
  <c r="AY50" i="3"/>
  <c r="D12" i="19" s="1"/>
  <c r="AZ50" i="3"/>
  <c r="D12" i="1" s="1"/>
  <c r="BA50" i="3"/>
  <c r="BB50" i="3"/>
  <c r="BC50" i="3"/>
  <c r="BD50" i="3"/>
  <c r="BE50" i="3"/>
  <c r="BF50" i="3"/>
  <c r="BN50" i="3"/>
  <c r="F12" i="1" s="1"/>
  <c r="BO50" i="3"/>
  <c r="BP50" i="3"/>
  <c r="BQ50" i="3"/>
  <c r="BR50" i="3"/>
  <c r="BS50" i="3"/>
  <c r="BT50" i="3"/>
  <c r="BU50" i="3"/>
  <c r="G12" i="1" s="1"/>
  <c r="BV50" i="3"/>
  <c r="BW50" i="3"/>
  <c r="BX50" i="3"/>
  <c r="BY50" i="3"/>
  <c r="BZ50" i="3"/>
  <c r="CA50" i="3"/>
  <c r="CB50" i="3"/>
  <c r="H12" i="1" s="1"/>
  <c r="CC50" i="3"/>
  <c r="CD50" i="3"/>
  <c r="CE50" i="3"/>
  <c r="CF50" i="3"/>
  <c r="CG50" i="3"/>
  <c r="CH50" i="3"/>
  <c r="CI50" i="3"/>
  <c r="I12" i="1" s="1"/>
  <c r="CJ50" i="3"/>
  <c r="CK50" i="3"/>
  <c r="CL50" i="3"/>
  <c r="CM50" i="3"/>
  <c r="CN50" i="3"/>
  <c r="CO50" i="3"/>
  <c r="AA51" i="3"/>
  <c r="D11" i="8" s="1"/>
  <c r="AB51" i="3"/>
  <c r="AC51" i="3"/>
  <c r="AD51" i="3"/>
  <c r="AE51" i="3"/>
  <c r="AF51" i="3"/>
  <c r="AG51" i="3"/>
  <c r="AH51" i="3"/>
  <c r="AI51" i="3"/>
  <c r="AJ51" i="3"/>
  <c r="AK51" i="3"/>
  <c r="AL51" i="3"/>
  <c r="AM51" i="3"/>
  <c r="E11" i="8" s="1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D11" i="1" s="1"/>
  <c r="BA51" i="3"/>
  <c r="BB51" i="3"/>
  <c r="BC51" i="3"/>
  <c r="BD51" i="3"/>
  <c r="BE51" i="3"/>
  <c r="BF51" i="3"/>
  <c r="BN51" i="3"/>
  <c r="F11" i="1" s="1"/>
  <c r="BO51" i="3"/>
  <c r="BP51" i="3"/>
  <c r="BQ51" i="3"/>
  <c r="BR51" i="3"/>
  <c r="BS51" i="3"/>
  <c r="BT51" i="3"/>
  <c r="BU51" i="3"/>
  <c r="G11" i="1" s="1"/>
  <c r="BV51" i="3"/>
  <c r="BW51" i="3"/>
  <c r="BX51" i="3"/>
  <c r="BY51" i="3"/>
  <c r="BZ51" i="3"/>
  <c r="CA51" i="3"/>
  <c r="CB51" i="3"/>
  <c r="H11" i="1" s="1"/>
  <c r="CC51" i="3"/>
  <c r="CD51" i="3"/>
  <c r="CE51" i="3"/>
  <c r="CF51" i="3"/>
  <c r="CG51" i="3"/>
  <c r="CH51" i="3"/>
  <c r="CI51" i="3"/>
  <c r="I11" i="1" s="1"/>
  <c r="CJ51" i="3"/>
  <c r="CK51" i="3"/>
  <c r="CL51" i="3"/>
  <c r="CM51" i="3"/>
  <c r="CN51" i="3"/>
  <c r="CO51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AA53" i="3"/>
  <c r="D14" i="8" s="1"/>
  <c r="AB53" i="3"/>
  <c r="AC53" i="3"/>
  <c r="AD53" i="3"/>
  <c r="AE53" i="3"/>
  <c r="AF53" i="3"/>
  <c r="AG53" i="3"/>
  <c r="AH53" i="3"/>
  <c r="AI53" i="3"/>
  <c r="AJ53" i="3"/>
  <c r="AK53" i="3"/>
  <c r="AL53" i="3"/>
  <c r="AM53" i="3"/>
  <c r="E14" i="8" s="1"/>
  <c r="AN53" i="3"/>
  <c r="AO53" i="3"/>
  <c r="AP53" i="3"/>
  <c r="AQ53" i="3"/>
  <c r="AR53" i="3"/>
  <c r="AS53" i="3"/>
  <c r="AT53" i="3"/>
  <c r="AU53" i="3"/>
  <c r="AV53" i="3"/>
  <c r="AW53" i="3"/>
  <c r="AX53" i="3"/>
  <c r="AY53" i="3"/>
  <c r="D14" i="19" s="1"/>
  <c r="AZ53" i="3"/>
  <c r="D14" i="1" s="1"/>
  <c r="BA53" i="3"/>
  <c r="BB53" i="3"/>
  <c r="BC53" i="3"/>
  <c r="BD53" i="3"/>
  <c r="BE53" i="3"/>
  <c r="BF53" i="3"/>
  <c r="BN53" i="3"/>
  <c r="F14" i="1" s="1"/>
  <c r="BO53" i="3"/>
  <c r="BP53" i="3"/>
  <c r="BQ53" i="3"/>
  <c r="BR53" i="3"/>
  <c r="BS53" i="3"/>
  <c r="BT53" i="3"/>
  <c r="BU53" i="3"/>
  <c r="G14" i="1" s="1"/>
  <c r="BV53" i="3"/>
  <c r="BW53" i="3"/>
  <c r="BX53" i="3"/>
  <c r="BY53" i="3"/>
  <c r="BZ53" i="3"/>
  <c r="CA53" i="3"/>
  <c r="CB53" i="3"/>
  <c r="H14" i="1" s="1"/>
  <c r="CC53" i="3"/>
  <c r="CD53" i="3"/>
  <c r="CE53" i="3"/>
  <c r="CF53" i="3"/>
  <c r="CG53" i="3"/>
  <c r="CH53" i="3"/>
  <c r="CI53" i="3"/>
  <c r="I14" i="1" s="1"/>
  <c r="CJ53" i="3"/>
  <c r="CK53" i="3"/>
  <c r="CL53" i="3"/>
  <c r="CM53" i="3"/>
  <c r="CN53" i="3"/>
  <c r="CO53" i="3"/>
  <c r="Z47" i="3"/>
  <c r="Z49" i="3"/>
  <c r="Z50" i="3"/>
  <c r="E12" i="19" s="1"/>
  <c r="Z51" i="3"/>
  <c r="E11" i="19" s="1"/>
  <c r="Z52" i="3"/>
  <c r="Z53" i="3"/>
  <c r="C47" i="3"/>
  <c r="F7" i="19" s="1"/>
  <c r="G40" i="23" s="1"/>
  <c r="D47" i="3"/>
  <c r="D7" i="10" s="1"/>
  <c r="E47" i="3"/>
  <c r="E7" i="10" s="1"/>
  <c r="F47" i="3"/>
  <c r="F55" i="3" s="1"/>
  <c r="G47" i="3"/>
  <c r="G55" i="3" s="1"/>
  <c r="G58" i="3" s="1"/>
  <c r="H47" i="3"/>
  <c r="F7" i="10" s="1"/>
  <c r="I47" i="3"/>
  <c r="I55" i="3" s="1"/>
  <c r="J47" i="3"/>
  <c r="J55" i="3" s="1"/>
  <c r="J58" i="3" s="1"/>
  <c r="K47" i="3"/>
  <c r="G7" i="10" s="1"/>
  <c r="L47" i="3"/>
  <c r="L55" i="3" s="1"/>
  <c r="L58" i="3" s="1"/>
  <c r="M47" i="3"/>
  <c r="M55" i="3" s="1"/>
  <c r="M58" i="3" s="1"/>
  <c r="Q47" i="3"/>
  <c r="H7" i="10" s="1"/>
  <c r="R47" i="3"/>
  <c r="R55" i="3" s="1"/>
  <c r="S47" i="3"/>
  <c r="S55" i="3" s="1"/>
  <c r="S58" i="3" s="1"/>
  <c r="T47" i="3"/>
  <c r="I7" i="10" s="1"/>
  <c r="U47" i="3"/>
  <c r="U55" i="3" s="1"/>
  <c r="V47" i="3"/>
  <c r="V55" i="3" s="1"/>
  <c r="V58" i="3" s="1"/>
  <c r="W47" i="3"/>
  <c r="J7" i="10" s="1"/>
  <c r="X47" i="3"/>
  <c r="X55" i="3" s="1"/>
  <c r="Y47" i="3"/>
  <c r="Y55" i="3" s="1"/>
  <c r="Y58" i="3" s="1"/>
  <c r="C49" i="3"/>
  <c r="D49" i="3"/>
  <c r="E49" i="3"/>
  <c r="F49" i="3"/>
  <c r="G49" i="3"/>
  <c r="H49" i="3"/>
  <c r="I49" i="3"/>
  <c r="J49" i="3"/>
  <c r="K49" i="3"/>
  <c r="L49" i="3"/>
  <c r="M49" i="3"/>
  <c r="Q49" i="3"/>
  <c r="R49" i="3"/>
  <c r="S49" i="3"/>
  <c r="T49" i="3"/>
  <c r="U49" i="3"/>
  <c r="V49" i="3"/>
  <c r="W49" i="3"/>
  <c r="X49" i="3"/>
  <c r="Y49" i="3"/>
  <c r="C50" i="3"/>
  <c r="F12" i="19" s="1"/>
  <c r="D50" i="3"/>
  <c r="D12" i="10" s="1"/>
  <c r="E50" i="3"/>
  <c r="E12" i="10" s="1"/>
  <c r="F50" i="3"/>
  <c r="G50" i="3"/>
  <c r="H50" i="3"/>
  <c r="F12" i="10" s="1"/>
  <c r="I50" i="3"/>
  <c r="J50" i="3"/>
  <c r="K50" i="3"/>
  <c r="G12" i="10" s="1"/>
  <c r="L50" i="3"/>
  <c r="M50" i="3"/>
  <c r="Q50" i="3"/>
  <c r="H12" i="10" s="1"/>
  <c r="R50" i="3"/>
  <c r="S50" i="3"/>
  <c r="T50" i="3"/>
  <c r="I12" i="10" s="1"/>
  <c r="U50" i="3"/>
  <c r="V50" i="3"/>
  <c r="W50" i="3"/>
  <c r="J12" i="10" s="1"/>
  <c r="X50" i="3"/>
  <c r="Y50" i="3"/>
  <c r="C51" i="3"/>
  <c r="D51" i="3"/>
  <c r="D11" i="10" s="1"/>
  <c r="E51" i="3"/>
  <c r="E11" i="10" s="1"/>
  <c r="F51" i="3"/>
  <c r="G51" i="3"/>
  <c r="H51" i="3"/>
  <c r="F11" i="10" s="1"/>
  <c r="I51" i="3"/>
  <c r="J51" i="3"/>
  <c r="K51" i="3"/>
  <c r="G11" i="10" s="1"/>
  <c r="L51" i="3"/>
  <c r="M51" i="3"/>
  <c r="Q51" i="3"/>
  <c r="H11" i="10" s="1"/>
  <c r="R51" i="3"/>
  <c r="S51" i="3"/>
  <c r="T51" i="3"/>
  <c r="I11" i="10" s="1"/>
  <c r="U51" i="3"/>
  <c r="V51" i="3"/>
  <c r="W51" i="3"/>
  <c r="J11" i="10" s="1"/>
  <c r="X51" i="3"/>
  <c r="Y51" i="3"/>
  <c r="C52" i="3"/>
  <c r="D52" i="3"/>
  <c r="E52" i="3"/>
  <c r="F52" i="3"/>
  <c r="G52" i="3"/>
  <c r="H52" i="3"/>
  <c r="I52" i="3"/>
  <c r="J52" i="3"/>
  <c r="K52" i="3"/>
  <c r="L52" i="3"/>
  <c r="M52" i="3"/>
  <c r="Q52" i="3"/>
  <c r="R52" i="3"/>
  <c r="S52" i="3"/>
  <c r="T52" i="3"/>
  <c r="U52" i="3"/>
  <c r="V52" i="3"/>
  <c r="W52" i="3"/>
  <c r="X52" i="3"/>
  <c r="Y52" i="3"/>
  <c r="C53" i="3"/>
  <c r="D53" i="3"/>
  <c r="D14" i="10" s="1"/>
  <c r="E53" i="3"/>
  <c r="E14" i="10" s="1"/>
  <c r="F53" i="3"/>
  <c r="G53" i="3"/>
  <c r="H53" i="3"/>
  <c r="F14" i="10" s="1"/>
  <c r="I53" i="3"/>
  <c r="J53" i="3"/>
  <c r="K53" i="3"/>
  <c r="G14" i="10" s="1"/>
  <c r="L53" i="3"/>
  <c r="M53" i="3"/>
  <c r="Q53" i="3"/>
  <c r="H14" i="10" s="1"/>
  <c r="R53" i="3"/>
  <c r="S53" i="3"/>
  <c r="T53" i="3"/>
  <c r="I14" i="10" s="1"/>
  <c r="U53" i="3"/>
  <c r="V53" i="3"/>
  <c r="W53" i="3"/>
  <c r="J14" i="10" s="1"/>
  <c r="X53" i="3"/>
  <c r="Y53" i="3"/>
  <c r="D9" i="10"/>
  <c r="E10" i="20" s="1"/>
  <c r="K10" i="20" s="1"/>
  <c r="E9" i="10"/>
  <c r="F9" i="10"/>
  <c r="G9" i="10"/>
  <c r="H9" i="10"/>
  <c r="E12" i="20" s="1"/>
  <c r="K12" i="20" s="1"/>
  <c r="I9" i="10"/>
  <c r="E11" i="20" s="1"/>
  <c r="K11" i="20" s="1"/>
  <c r="J9" i="10"/>
  <c r="E13" i="20" s="1"/>
  <c r="K13" i="20" s="1"/>
  <c r="B49" i="3"/>
  <c r="B50" i="3"/>
  <c r="C12" i="19" s="1"/>
  <c r="B51" i="3"/>
  <c r="C11" i="19" s="1"/>
  <c r="B52" i="3"/>
  <c r="B53" i="3"/>
  <c r="C14" i="19" s="1"/>
  <c r="CN229" i="3" l="1"/>
  <c r="CF229" i="3"/>
  <c r="BX229" i="3"/>
  <c r="BP229" i="3"/>
  <c r="BA229" i="3"/>
  <c r="AS229" i="3"/>
  <c r="AK229" i="3"/>
  <c r="AC229" i="3"/>
  <c r="CN227" i="3"/>
  <c r="CF227" i="3"/>
  <c r="BX227" i="3"/>
  <c r="BP227" i="3"/>
  <c r="BA227" i="3"/>
  <c r="AS227" i="3"/>
  <c r="AK227" i="3"/>
  <c r="AC227" i="3"/>
  <c r="CN225" i="3"/>
  <c r="CF225" i="3"/>
  <c r="BX225" i="3"/>
  <c r="BP225" i="3"/>
  <c r="CM229" i="3"/>
  <c r="CE229" i="3"/>
  <c r="BW229" i="3"/>
  <c r="BO229" i="3"/>
  <c r="D29" i="1"/>
  <c r="AJ229" i="3"/>
  <c r="AB229" i="3"/>
  <c r="CM227" i="3"/>
  <c r="CE227" i="3"/>
  <c r="BW227" i="3"/>
  <c r="BO227" i="3"/>
  <c r="D26" i="1"/>
  <c r="AR227" i="3"/>
  <c r="AJ227" i="3"/>
  <c r="AB227" i="3"/>
  <c r="CM225" i="3"/>
  <c r="CE225" i="3"/>
  <c r="BW225" i="3"/>
  <c r="BO225" i="3"/>
  <c r="D24" i="1"/>
  <c r="AR225" i="3"/>
  <c r="AJ225" i="3"/>
  <c r="AB225" i="3"/>
  <c r="CM223" i="3"/>
  <c r="CE223" i="3"/>
  <c r="BW223" i="3"/>
  <c r="BO223" i="3"/>
  <c r="AR223" i="3"/>
  <c r="AJ223" i="3"/>
  <c r="AB223" i="3"/>
  <c r="CM221" i="3"/>
  <c r="CE221" i="3"/>
  <c r="BW221" i="3"/>
  <c r="BO221" i="3"/>
  <c r="D52" i="1"/>
  <c r="AR221" i="3"/>
  <c r="AJ221" i="3"/>
  <c r="AB221" i="3"/>
  <c r="CM219" i="3"/>
  <c r="CE219" i="3"/>
  <c r="BW219" i="3"/>
  <c r="BO219" i="3"/>
  <c r="D50" i="1"/>
  <c r="AR219" i="3"/>
  <c r="AJ219" i="3"/>
  <c r="AB219" i="3"/>
  <c r="CM217" i="3"/>
  <c r="CE217" i="3"/>
  <c r="BO217" i="3"/>
  <c r="D48" i="1"/>
  <c r="AR217" i="3"/>
  <c r="AJ217" i="3"/>
  <c r="AB217" i="3"/>
  <c r="CM215" i="3"/>
  <c r="CE215" i="3"/>
  <c r="BW215" i="3"/>
  <c r="BO215" i="3"/>
  <c r="D46" i="1"/>
  <c r="AR215" i="3"/>
  <c r="AJ215" i="3"/>
  <c r="AB215" i="3"/>
  <c r="AR229" i="3"/>
  <c r="C52" i="14"/>
  <c r="BA225" i="3"/>
  <c r="AS225" i="3"/>
  <c r="AK225" i="3"/>
  <c r="AC225" i="3"/>
  <c r="CN223" i="3"/>
  <c r="CF223" i="3"/>
  <c r="BX223" i="3"/>
  <c r="BP223" i="3"/>
  <c r="BA223" i="3"/>
  <c r="AS223" i="3"/>
  <c r="AK223" i="3"/>
  <c r="AC223" i="3"/>
  <c r="CN221" i="3"/>
  <c r="CF221" i="3"/>
  <c r="BX221" i="3"/>
  <c r="BP221" i="3"/>
  <c r="BA221" i="3"/>
  <c r="AS221" i="3"/>
  <c r="AK221" i="3"/>
  <c r="AC221" i="3"/>
  <c r="CN219" i="3"/>
  <c r="CF219" i="3"/>
  <c r="BX219" i="3"/>
  <c r="BP219" i="3"/>
  <c r="BA219" i="3"/>
  <c r="AS219" i="3"/>
  <c r="AK219" i="3"/>
  <c r="AC219" i="3"/>
  <c r="CN217" i="3"/>
  <c r="CF217" i="3"/>
  <c r="BX217" i="3"/>
  <c r="BP217" i="3"/>
  <c r="BA217" i="3"/>
  <c r="AS217" i="3"/>
  <c r="AK217" i="3"/>
  <c r="AC217" i="3"/>
  <c r="CN215" i="3"/>
  <c r="CF215" i="3"/>
  <c r="BX215" i="3"/>
  <c r="BP215" i="3"/>
  <c r="BA215" i="3"/>
  <c r="AS215" i="3"/>
  <c r="AK215" i="3"/>
  <c r="AC215" i="3"/>
  <c r="C50" i="14"/>
  <c r="N30" i="12"/>
  <c r="F30" i="12"/>
  <c r="N27" i="12"/>
  <c r="F27" i="12"/>
  <c r="N25" i="12"/>
  <c r="F25" i="12"/>
  <c r="HF223" i="3"/>
  <c r="GX223" i="3"/>
  <c r="N23" i="12"/>
  <c r="GH223" i="3"/>
  <c r="FZ223" i="3"/>
  <c r="FR223" i="3"/>
  <c r="FJ223" i="3"/>
  <c r="FB223" i="3"/>
  <c r="ET223" i="3"/>
  <c r="EL223" i="3"/>
  <c r="ED223" i="3"/>
  <c r="F23" i="12"/>
  <c r="DN223" i="3"/>
  <c r="DF223" i="3"/>
  <c r="N54" i="12"/>
  <c r="F54" i="12"/>
  <c r="N52" i="12"/>
  <c r="F52" i="12"/>
  <c r="N50" i="12"/>
  <c r="F50" i="12"/>
  <c r="HF215" i="3"/>
  <c r="GX215" i="3"/>
  <c r="N48" i="12"/>
  <c r="GH215" i="3"/>
  <c r="FZ215" i="3"/>
  <c r="FR215" i="3"/>
  <c r="FJ215" i="3"/>
  <c r="FB215" i="3"/>
  <c r="ET215" i="3"/>
  <c r="EL215" i="3"/>
  <c r="ED215" i="3"/>
  <c r="F48" i="12"/>
  <c r="DN215" i="3"/>
  <c r="DF215" i="3"/>
  <c r="M30" i="12"/>
  <c r="E30" i="12"/>
  <c r="M27" i="12"/>
  <c r="E27" i="12"/>
  <c r="M25" i="12"/>
  <c r="E25" i="12"/>
  <c r="HE223" i="3"/>
  <c r="GW223" i="3"/>
  <c r="GO223" i="3"/>
  <c r="M23" i="12"/>
  <c r="FY223" i="3"/>
  <c r="FQ223" i="3"/>
  <c r="FI223" i="3"/>
  <c r="FA223" i="3"/>
  <c r="ES223" i="3"/>
  <c r="EK223" i="3"/>
  <c r="EC223" i="3"/>
  <c r="DU223" i="3"/>
  <c r="E23" i="12"/>
  <c r="DE223" i="3"/>
  <c r="M54" i="12"/>
  <c r="E54" i="12"/>
  <c r="M52" i="12"/>
  <c r="E52" i="12"/>
  <c r="M50" i="12"/>
  <c r="E50" i="12"/>
  <c r="HE215" i="3"/>
  <c r="GW215" i="3"/>
  <c r="GO215" i="3"/>
  <c r="M48" i="12"/>
  <c r="FY215" i="3"/>
  <c r="FQ215" i="3"/>
  <c r="FI215" i="3"/>
  <c r="FA215" i="3"/>
  <c r="ES215" i="3"/>
  <c r="EK215" i="3"/>
  <c r="EC215" i="3"/>
  <c r="DU215" i="3"/>
  <c r="E48" i="12"/>
  <c r="DE215" i="3"/>
  <c r="C48" i="14"/>
  <c r="K48" i="12"/>
  <c r="J30" i="10"/>
  <c r="F30" i="10"/>
  <c r="D30" i="10"/>
  <c r="J29" i="10"/>
  <c r="F29" i="10"/>
  <c r="C53" i="14"/>
  <c r="C49" i="14"/>
  <c r="CO214" i="3"/>
  <c r="CK214" i="3"/>
  <c r="CG214" i="3"/>
  <c r="CC214" i="3"/>
  <c r="BY214" i="3"/>
  <c r="BQ214" i="3"/>
  <c r="BF214" i="3"/>
  <c r="BB214" i="3"/>
  <c r="AX214" i="3"/>
  <c r="AT214" i="3"/>
  <c r="AP214" i="3"/>
  <c r="AL214" i="3"/>
  <c r="AH214" i="3"/>
  <c r="AD214" i="3"/>
  <c r="HG226" i="3"/>
  <c r="HC226" i="3"/>
  <c r="GU226" i="3"/>
  <c r="GQ226" i="3"/>
  <c r="GM226" i="3"/>
  <c r="GI226" i="3"/>
  <c r="GE226" i="3"/>
  <c r="GA226" i="3"/>
  <c r="D29" i="10"/>
  <c r="J27" i="10"/>
  <c r="I24" i="10"/>
  <c r="E24" i="10"/>
  <c r="F27" i="10"/>
  <c r="D27" i="10"/>
  <c r="J24" i="10"/>
  <c r="J48" i="10"/>
  <c r="J47" i="10"/>
  <c r="G24" i="10"/>
  <c r="G54" i="10"/>
  <c r="G53" i="10"/>
  <c r="G52" i="10"/>
  <c r="G49" i="10"/>
  <c r="G48" i="10"/>
  <c r="G47" i="10"/>
  <c r="H54" i="10"/>
  <c r="H53" i="10"/>
  <c r="H48" i="10"/>
  <c r="H47" i="10"/>
  <c r="C29" i="7"/>
  <c r="C24" i="7"/>
  <c r="C53" i="7"/>
  <c r="C49" i="7"/>
  <c r="CN214" i="3"/>
  <c r="BW217" i="3"/>
  <c r="CJ214" i="3"/>
  <c r="CF214" i="3"/>
  <c r="BX214" i="3"/>
  <c r="BT214" i="3"/>
  <c r="BP214" i="3"/>
  <c r="BE214" i="3"/>
  <c r="BA214" i="3"/>
  <c r="AW214" i="3"/>
  <c r="AS214" i="3"/>
  <c r="AO214" i="3"/>
  <c r="AK214" i="3"/>
  <c r="AG214" i="3"/>
  <c r="AC214" i="3"/>
  <c r="HF226" i="3"/>
  <c r="HB226" i="3"/>
  <c r="GX226" i="3"/>
  <c r="GT226" i="3"/>
  <c r="GL226" i="3"/>
  <c r="GH226" i="3"/>
  <c r="GD226" i="3"/>
  <c r="FZ226" i="3"/>
  <c r="FV226" i="3"/>
  <c r="FR226" i="3"/>
  <c r="FN226" i="3"/>
  <c r="FJ226" i="3"/>
  <c r="FB226" i="3"/>
  <c r="EX226" i="3"/>
  <c r="ET226" i="3"/>
  <c r="EP226" i="3"/>
  <c r="EL226" i="3"/>
  <c r="EH226" i="3"/>
  <c r="ED226" i="3"/>
  <c r="DZ226" i="3"/>
  <c r="DR226" i="3"/>
  <c r="DN226" i="3"/>
  <c r="DJ226" i="3"/>
  <c r="DF226" i="3"/>
  <c r="HF222" i="3"/>
  <c r="HB222" i="3"/>
  <c r="GX222" i="3"/>
  <c r="GT222" i="3"/>
  <c r="GL222" i="3"/>
  <c r="GH222" i="3"/>
  <c r="GD222" i="3"/>
  <c r="FZ222" i="3"/>
  <c r="FV222" i="3"/>
  <c r="FR222" i="3"/>
  <c r="FN222" i="3"/>
  <c r="FJ222" i="3"/>
  <c r="FB222" i="3"/>
  <c r="EX222" i="3"/>
  <c r="ET222" i="3"/>
  <c r="EP222" i="3"/>
  <c r="EL222" i="3"/>
  <c r="EH222" i="3"/>
  <c r="ED222" i="3"/>
  <c r="DZ222" i="3"/>
  <c r="DR222" i="3"/>
  <c r="DN222" i="3"/>
  <c r="DJ222" i="3"/>
  <c r="DF222" i="3"/>
  <c r="HF218" i="3"/>
  <c r="HB218" i="3"/>
  <c r="GX218" i="3"/>
  <c r="GT218" i="3"/>
  <c r="GL218" i="3"/>
  <c r="GH218" i="3"/>
  <c r="GD218" i="3"/>
  <c r="FZ218" i="3"/>
  <c r="FV218" i="3"/>
  <c r="FR218" i="3"/>
  <c r="FN218" i="3"/>
  <c r="FJ218" i="3"/>
  <c r="FB218" i="3"/>
  <c r="EX218" i="3"/>
  <c r="ET218" i="3"/>
  <c r="EP218" i="3"/>
  <c r="EL218" i="3"/>
  <c r="EH218" i="3"/>
  <c r="ED218" i="3"/>
  <c r="DZ218" i="3"/>
  <c r="DR218" i="3"/>
  <c r="DN218" i="3"/>
  <c r="DJ218" i="3"/>
  <c r="DF218" i="3"/>
  <c r="C30" i="13"/>
  <c r="C25" i="13"/>
  <c r="C54" i="13"/>
  <c r="C26" i="14"/>
  <c r="F24" i="10"/>
  <c r="C29" i="13"/>
  <c r="C30" i="14"/>
  <c r="C25" i="14"/>
  <c r="DC222" i="3"/>
  <c r="J28" i="19"/>
  <c r="C27" i="14"/>
  <c r="G51" i="10"/>
  <c r="C27" i="13"/>
  <c r="C23" i="13"/>
  <c r="C29" i="14"/>
  <c r="C24" i="14"/>
  <c r="J26" i="10"/>
  <c r="F26" i="10"/>
  <c r="D26" i="10"/>
  <c r="I54" i="10"/>
  <c r="I53" i="10"/>
  <c r="I51" i="10"/>
  <c r="I50" i="10"/>
  <c r="J52" i="10"/>
  <c r="J50" i="10"/>
  <c r="J49" i="10"/>
  <c r="G50" i="10"/>
  <c r="J25" i="10"/>
  <c r="C52" i="8"/>
  <c r="C29" i="8"/>
  <c r="C48" i="8"/>
  <c r="C28" i="8"/>
  <c r="C23" i="8"/>
  <c r="C51" i="8"/>
  <c r="C47" i="8"/>
  <c r="C24" i="8"/>
  <c r="J53" i="10"/>
  <c r="H27" i="10"/>
  <c r="C26" i="8"/>
  <c r="C50" i="8"/>
  <c r="C46" i="8"/>
  <c r="F47" i="10"/>
  <c r="G30" i="10"/>
  <c r="H24" i="10"/>
  <c r="H52" i="10"/>
  <c r="H49" i="10"/>
  <c r="I30" i="10"/>
  <c r="E30" i="10"/>
  <c r="I29" i="10"/>
  <c r="E29" i="10"/>
  <c r="I27" i="10"/>
  <c r="E27" i="10"/>
  <c r="I26" i="10"/>
  <c r="E26" i="10"/>
  <c r="I25" i="10"/>
  <c r="E25" i="10"/>
  <c r="E54" i="10"/>
  <c r="E53" i="10"/>
  <c r="I52" i="10"/>
  <c r="E52" i="10"/>
  <c r="E51" i="10"/>
  <c r="E50" i="10"/>
  <c r="I49" i="10"/>
  <c r="E49" i="10"/>
  <c r="I48" i="10"/>
  <c r="E48" i="10"/>
  <c r="I47" i="10"/>
  <c r="E47" i="10"/>
  <c r="C50" i="13"/>
  <c r="F25" i="10"/>
  <c r="D25" i="10"/>
  <c r="D24" i="10"/>
  <c r="J54" i="10"/>
  <c r="F54" i="10"/>
  <c r="D54" i="10"/>
  <c r="F53" i="10"/>
  <c r="D53" i="10"/>
  <c r="F52" i="10"/>
  <c r="D52" i="10"/>
  <c r="J51" i="10"/>
  <c r="F51" i="10"/>
  <c r="D51" i="10"/>
  <c r="F50" i="10"/>
  <c r="D50" i="10"/>
  <c r="F49" i="10"/>
  <c r="D49" i="10"/>
  <c r="F48" i="10"/>
  <c r="D48" i="10"/>
  <c r="D47" i="10"/>
  <c r="C24" i="13"/>
  <c r="C53" i="13"/>
  <c r="C49" i="13"/>
  <c r="C30" i="10"/>
  <c r="G29" i="10"/>
  <c r="C29" i="10"/>
  <c r="G27" i="10"/>
  <c r="C27" i="10"/>
  <c r="G26" i="10"/>
  <c r="C26" i="10"/>
  <c r="G25" i="10"/>
  <c r="C25" i="10"/>
  <c r="C24" i="10"/>
  <c r="C54" i="10"/>
  <c r="C53" i="10"/>
  <c r="C52" i="10"/>
  <c r="C51" i="10"/>
  <c r="C50" i="10"/>
  <c r="C49" i="10"/>
  <c r="C48" i="10"/>
  <c r="C47" i="10"/>
  <c r="C52" i="13"/>
  <c r="C48" i="13"/>
  <c r="H30" i="10"/>
  <c r="H29" i="10"/>
  <c r="H26" i="10"/>
  <c r="H25" i="10"/>
  <c r="H51" i="10"/>
  <c r="H50" i="10"/>
  <c r="C26" i="13"/>
  <c r="C55" i="13"/>
  <c r="C51" i="13"/>
  <c r="J53" i="19"/>
  <c r="C51" i="14"/>
  <c r="C27" i="7"/>
  <c r="C23" i="7"/>
  <c r="C52" i="7"/>
  <c r="C48" i="7"/>
  <c r="D31" i="19"/>
  <c r="C29" i="1"/>
  <c r="D30" i="19"/>
  <c r="C28" i="1"/>
  <c r="D28" i="19"/>
  <c r="C26" i="1"/>
  <c r="D27" i="19"/>
  <c r="C25" i="1"/>
  <c r="D26" i="19"/>
  <c r="C24" i="1"/>
  <c r="D25" i="19"/>
  <c r="C23" i="1"/>
  <c r="D57" i="19"/>
  <c r="C53" i="1"/>
  <c r="D56" i="19"/>
  <c r="C52" i="1"/>
  <c r="D55" i="19"/>
  <c r="C51" i="1"/>
  <c r="D54" i="19"/>
  <c r="C50" i="1"/>
  <c r="D53" i="19"/>
  <c r="C49" i="1"/>
  <c r="D52" i="19"/>
  <c r="C48" i="1"/>
  <c r="D51" i="19"/>
  <c r="C47" i="1"/>
  <c r="D50" i="19"/>
  <c r="C46" i="1"/>
  <c r="C26" i="7"/>
  <c r="C55" i="7"/>
  <c r="C51" i="7"/>
  <c r="C25" i="8"/>
  <c r="C53" i="8"/>
  <c r="C49" i="8"/>
  <c r="C30" i="7"/>
  <c r="C25" i="7"/>
  <c r="C54" i="7"/>
  <c r="C50" i="7"/>
  <c r="G31" i="19"/>
  <c r="C30" i="12"/>
  <c r="G30" i="19"/>
  <c r="C29" i="12"/>
  <c r="G28" i="19"/>
  <c r="C27" i="12"/>
  <c r="G27" i="19"/>
  <c r="C26" i="12"/>
  <c r="G26" i="19"/>
  <c r="C25" i="12"/>
  <c r="G25" i="19"/>
  <c r="C24" i="12"/>
  <c r="G24" i="19"/>
  <c r="C23" i="12"/>
  <c r="G57" i="19"/>
  <c r="C55" i="12"/>
  <c r="G56" i="19"/>
  <c r="C54" i="12"/>
  <c r="G55" i="19"/>
  <c r="C53" i="12"/>
  <c r="G54" i="19"/>
  <c r="C52" i="12"/>
  <c r="G53" i="19"/>
  <c r="C51" i="12"/>
  <c r="G52" i="19"/>
  <c r="C50" i="12"/>
  <c r="G51" i="19"/>
  <c r="C49" i="12"/>
  <c r="G50" i="19"/>
  <c r="C48" i="12"/>
  <c r="H28" i="19"/>
  <c r="B153" i="3"/>
  <c r="H30" i="19"/>
  <c r="H25" i="19"/>
  <c r="H55" i="19"/>
  <c r="H51" i="19"/>
  <c r="HF229" i="3"/>
  <c r="HB229" i="3"/>
  <c r="GX229" i="3"/>
  <c r="GT229" i="3"/>
  <c r="GL229" i="3"/>
  <c r="GH229" i="3"/>
  <c r="GD229" i="3"/>
  <c r="FZ229" i="3"/>
  <c r="FV229" i="3"/>
  <c r="FR229" i="3"/>
  <c r="FN229" i="3"/>
  <c r="FJ229" i="3"/>
  <c r="FB229" i="3"/>
  <c r="EX229" i="3"/>
  <c r="ET229" i="3"/>
  <c r="EP229" i="3"/>
  <c r="EL229" i="3"/>
  <c r="EH229" i="3"/>
  <c r="ED229" i="3"/>
  <c r="DZ229" i="3"/>
  <c r="DR229" i="3"/>
  <c r="DN229" i="3"/>
  <c r="DJ229" i="3"/>
  <c r="DF229" i="3"/>
  <c r="HF225" i="3"/>
  <c r="HB225" i="3"/>
  <c r="GX225" i="3"/>
  <c r="GT225" i="3"/>
  <c r="GL225" i="3"/>
  <c r="GH225" i="3"/>
  <c r="GD225" i="3"/>
  <c r="FZ225" i="3"/>
  <c r="FV225" i="3"/>
  <c r="FR225" i="3"/>
  <c r="FN225" i="3"/>
  <c r="FJ225" i="3"/>
  <c r="FB225" i="3"/>
  <c r="EX225" i="3"/>
  <c r="ET225" i="3"/>
  <c r="EP225" i="3"/>
  <c r="EL225" i="3"/>
  <c r="EH225" i="3"/>
  <c r="ED225" i="3"/>
  <c r="DZ225" i="3"/>
  <c r="DR225" i="3"/>
  <c r="DN225" i="3"/>
  <c r="DJ225" i="3"/>
  <c r="DF225" i="3"/>
  <c r="HF221" i="3"/>
  <c r="HB221" i="3"/>
  <c r="GX221" i="3"/>
  <c r="GT221" i="3"/>
  <c r="GL221" i="3"/>
  <c r="GH221" i="3"/>
  <c r="GD221" i="3"/>
  <c r="FZ221" i="3"/>
  <c r="FV221" i="3"/>
  <c r="FR221" i="3"/>
  <c r="FN221" i="3"/>
  <c r="FJ221" i="3"/>
  <c r="FB221" i="3"/>
  <c r="EX221" i="3"/>
  <c r="ET221" i="3"/>
  <c r="EP221" i="3"/>
  <c r="EL221" i="3"/>
  <c r="EH221" i="3"/>
  <c r="ED221" i="3"/>
  <c r="DZ221" i="3"/>
  <c r="DR221" i="3"/>
  <c r="DN221" i="3"/>
  <c r="DJ221" i="3"/>
  <c r="DF221" i="3"/>
  <c r="HF217" i="3"/>
  <c r="HB217" i="3"/>
  <c r="GX217" i="3"/>
  <c r="GT217" i="3"/>
  <c r="GL217" i="3"/>
  <c r="E209" i="3"/>
  <c r="E208" i="3"/>
  <c r="E228" i="3" s="1"/>
  <c r="E40" i="10" s="1"/>
  <c r="E207" i="3"/>
  <c r="E227" i="3" s="1"/>
  <c r="E38" i="10" s="1"/>
  <c r="E206" i="3"/>
  <c r="E205" i="3"/>
  <c r="E225" i="3" s="1"/>
  <c r="E36" i="10" s="1"/>
  <c r="E204" i="3"/>
  <c r="E224" i="3" s="1"/>
  <c r="E35" i="10" s="1"/>
  <c r="E203" i="3"/>
  <c r="E223" i="3" s="1"/>
  <c r="E202" i="3"/>
  <c r="E201" i="3"/>
  <c r="E200" i="3"/>
  <c r="E220" i="3" s="1"/>
  <c r="E64" i="10" s="1"/>
  <c r="E199" i="3"/>
  <c r="E198" i="3"/>
  <c r="E197" i="3"/>
  <c r="E217" i="3" s="1"/>
  <c r="E61" i="10" s="1"/>
  <c r="E196" i="3"/>
  <c r="E216" i="3" s="1"/>
  <c r="E60" i="10" s="1"/>
  <c r="H31" i="19"/>
  <c r="H26" i="19"/>
  <c r="H56" i="19"/>
  <c r="H52" i="19"/>
  <c r="HG228" i="3"/>
  <c r="HC228" i="3"/>
  <c r="GU228" i="3"/>
  <c r="GQ228" i="3"/>
  <c r="GM228" i="3"/>
  <c r="GI228" i="3"/>
  <c r="GE228" i="3"/>
  <c r="GA228" i="3"/>
  <c r="FW228" i="3"/>
  <c r="FS228" i="3"/>
  <c r="FK228" i="3"/>
  <c r="FG228" i="3"/>
  <c r="FC228" i="3"/>
  <c r="EY228" i="3"/>
  <c r="EU228" i="3"/>
  <c r="EQ228" i="3"/>
  <c r="EM228" i="3"/>
  <c r="EI228" i="3"/>
  <c r="EA228" i="3"/>
  <c r="DW228" i="3"/>
  <c r="DS228" i="3"/>
  <c r="DO228" i="3"/>
  <c r="DG228" i="3"/>
  <c r="FW226" i="3"/>
  <c r="FS226" i="3"/>
  <c r="FK226" i="3"/>
  <c r="FG226" i="3"/>
  <c r="FC226" i="3"/>
  <c r="EY226" i="3"/>
  <c r="EU226" i="3"/>
  <c r="EQ226" i="3"/>
  <c r="EM226" i="3"/>
  <c r="EI226" i="3"/>
  <c r="EA226" i="3"/>
  <c r="DW226" i="3"/>
  <c r="DS226" i="3"/>
  <c r="DO226" i="3"/>
  <c r="DG226" i="3"/>
  <c r="HG224" i="3"/>
  <c r="HC224" i="3"/>
  <c r="GU224" i="3"/>
  <c r="GQ224" i="3"/>
  <c r="GM224" i="3"/>
  <c r="GI224" i="3"/>
  <c r="GE224" i="3"/>
  <c r="HE222" i="3"/>
  <c r="HA222" i="3"/>
  <c r="GW222" i="3"/>
  <c r="GS222" i="3"/>
  <c r="GO222" i="3"/>
  <c r="GK222" i="3"/>
  <c r="GC222" i="3"/>
  <c r="FY222" i="3"/>
  <c r="FU222" i="3"/>
  <c r="FQ222" i="3"/>
  <c r="FM222" i="3"/>
  <c r="FI222" i="3"/>
  <c r="FE222" i="3"/>
  <c r="FA222" i="3"/>
  <c r="ES222" i="3"/>
  <c r="EO222" i="3"/>
  <c r="EK222" i="3"/>
  <c r="EG222" i="3"/>
  <c r="EC222" i="3"/>
  <c r="DY222" i="3"/>
  <c r="DU222" i="3"/>
  <c r="DQ222" i="3"/>
  <c r="DI222" i="3"/>
  <c r="DE222" i="3"/>
  <c r="HE218" i="3"/>
  <c r="HA218" i="3"/>
  <c r="GW218" i="3"/>
  <c r="GS218" i="3"/>
  <c r="GO218" i="3"/>
  <c r="GK218" i="3"/>
  <c r="GC218" i="3"/>
  <c r="FY218" i="3"/>
  <c r="FU218" i="3"/>
  <c r="FQ218" i="3"/>
  <c r="FM218" i="3"/>
  <c r="FI218" i="3"/>
  <c r="FE218" i="3"/>
  <c r="FA218" i="3"/>
  <c r="ES218" i="3"/>
  <c r="EO218" i="3"/>
  <c r="EK218" i="3"/>
  <c r="EG218" i="3"/>
  <c r="EC218" i="3"/>
  <c r="DY218" i="3"/>
  <c r="DU218" i="3"/>
  <c r="DQ218" i="3"/>
  <c r="DI218" i="3"/>
  <c r="DE218" i="3"/>
  <c r="GA224" i="3"/>
  <c r="FW224" i="3"/>
  <c r="FS224" i="3"/>
  <c r="FK224" i="3"/>
  <c r="FG224" i="3"/>
  <c r="FC224" i="3"/>
  <c r="EY224" i="3"/>
  <c r="EU224" i="3"/>
  <c r="EQ224" i="3"/>
  <c r="EM224" i="3"/>
  <c r="EI224" i="3"/>
  <c r="EA224" i="3"/>
  <c r="DW224" i="3"/>
  <c r="DS224" i="3"/>
  <c r="DO224" i="3"/>
  <c r="DG224" i="3"/>
  <c r="HG222" i="3"/>
  <c r="HC222" i="3"/>
  <c r="GU222" i="3"/>
  <c r="GQ222" i="3"/>
  <c r="GM222" i="3"/>
  <c r="GI222" i="3"/>
  <c r="GE222" i="3"/>
  <c r="GA222" i="3"/>
  <c r="FW222" i="3"/>
  <c r="FS222" i="3"/>
  <c r="FK222" i="3"/>
  <c r="FG222" i="3"/>
  <c r="FC222" i="3"/>
  <c r="EY222" i="3"/>
  <c r="EU222" i="3"/>
  <c r="EQ222" i="3"/>
  <c r="EM222" i="3"/>
  <c r="EI222" i="3"/>
  <c r="EA222" i="3"/>
  <c r="DW222" i="3"/>
  <c r="DS222" i="3"/>
  <c r="DO222" i="3"/>
  <c r="DG222" i="3"/>
  <c r="HG220" i="3"/>
  <c r="HC220" i="3"/>
  <c r="GU220" i="3"/>
  <c r="GQ220" i="3"/>
  <c r="GM220" i="3"/>
  <c r="GI220" i="3"/>
  <c r="GE220" i="3"/>
  <c r="GA220" i="3"/>
  <c r="FW220" i="3"/>
  <c r="FS220" i="3"/>
  <c r="FK220" i="3"/>
  <c r="FG220" i="3"/>
  <c r="FC220" i="3"/>
  <c r="EY220" i="3"/>
  <c r="EU220" i="3"/>
  <c r="EQ220" i="3"/>
  <c r="EM220" i="3"/>
  <c r="EI220" i="3"/>
  <c r="EA220" i="3"/>
  <c r="DW220" i="3"/>
  <c r="DS220" i="3"/>
  <c r="DO220" i="3"/>
  <c r="DG220" i="3"/>
  <c r="HG218" i="3"/>
  <c r="HC218" i="3"/>
  <c r="GU218" i="3"/>
  <c r="GQ218" i="3"/>
  <c r="GM218" i="3"/>
  <c r="GI218" i="3"/>
  <c r="GE218" i="3"/>
  <c r="GA218" i="3"/>
  <c r="FW218" i="3"/>
  <c r="FS218" i="3"/>
  <c r="FK218" i="3"/>
  <c r="FG218" i="3"/>
  <c r="FC218" i="3"/>
  <c r="EY218" i="3"/>
  <c r="EU218" i="3"/>
  <c r="EQ218" i="3"/>
  <c r="EM218" i="3"/>
  <c r="EI218" i="3"/>
  <c r="EA218" i="3"/>
  <c r="DW218" i="3"/>
  <c r="DS218" i="3"/>
  <c r="DO218" i="3"/>
  <c r="DG218" i="3"/>
  <c r="E195" i="3"/>
  <c r="BN22" i="3"/>
  <c r="BN59" i="3" s="1"/>
  <c r="F16" i="1" s="1"/>
  <c r="BM48" i="3"/>
  <c r="BM59" i="3"/>
  <c r="BM58" i="3"/>
  <c r="HH228" i="3"/>
  <c r="HD228" i="3"/>
  <c r="GZ228" i="3"/>
  <c r="GV228" i="3"/>
  <c r="GR228" i="3"/>
  <c r="GN228" i="3"/>
  <c r="GJ228" i="3"/>
  <c r="GF228" i="3"/>
  <c r="GB228" i="3"/>
  <c r="FT228" i="3"/>
  <c r="FP228" i="3"/>
  <c r="FL228" i="3"/>
  <c r="FH228" i="3"/>
  <c r="FD228" i="3"/>
  <c r="EZ228" i="3"/>
  <c r="EV228" i="3"/>
  <c r="ER228" i="3"/>
  <c r="EJ228" i="3"/>
  <c r="EF228" i="3"/>
  <c r="EB228" i="3"/>
  <c r="DX228" i="3"/>
  <c r="DT228" i="3"/>
  <c r="DP228" i="3"/>
  <c r="DH228" i="3"/>
  <c r="HH224" i="3"/>
  <c r="HD224" i="3"/>
  <c r="GZ224" i="3"/>
  <c r="GV224" i="3"/>
  <c r="GR224" i="3"/>
  <c r="GN224" i="3"/>
  <c r="GJ224" i="3"/>
  <c r="GF224" i="3"/>
  <c r="GB224" i="3"/>
  <c r="FT224" i="3"/>
  <c r="FP224" i="3"/>
  <c r="FL224" i="3"/>
  <c r="FH224" i="3"/>
  <c r="FD224" i="3"/>
  <c r="EZ224" i="3"/>
  <c r="EV224" i="3"/>
  <c r="ER224" i="3"/>
  <c r="EJ224" i="3"/>
  <c r="EF224" i="3"/>
  <c r="EB224" i="3"/>
  <c r="DX224" i="3"/>
  <c r="DT224" i="3"/>
  <c r="DP224" i="3"/>
  <c r="DH224" i="3"/>
  <c r="HH220" i="3"/>
  <c r="HD220" i="3"/>
  <c r="GZ220" i="3"/>
  <c r="GV220" i="3"/>
  <c r="GR220" i="3"/>
  <c r="GN220" i="3"/>
  <c r="GJ220" i="3"/>
  <c r="GF220" i="3"/>
  <c r="GB220" i="3"/>
  <c r="FT220" i="3"/>
  <c r="FP220" i="3"/>
  <c r="FL220" i="3"/>
  <c r="FH220" i="3"/>
  <c r="FD220" i="3"/>
  <c r="EZ220" i="3"/>
  <c r="EV220" i="3"/>
  <c r="ER220" i="3"/>
  <c r="EJ220" i="3"/>
  <c r="EF220" i="3"/>
  <c r="EB220" i="3"/>
  <c r="DX220" i="3"/>
  <c r="DT220" i="3"/>
  <c r="DP220" i="3"/>
  <c r="DH220" i="3"/>
  <c r="HH216" i="3"/>
  <c r="HD216" i="3"/>
  <c r="GZ216" i="3"/>
  <c r="GV216" i="3"/>
  <c r="GR216" i="3"/>
  <c r="GN216" i="3"/>
  <c r="GJ216" i="3"/>
  <c r="GF216" i="3"/>
  <c r="GB216" i="3"/>
  <c r="FT216" i="3"/>
  <c r="FP216" i="3"/>
  <c r="FL216" i="3"/>
  <c r="FH216" i="3"/>
  <c r="FD216" i="3"/>
  <c r="EZ216" i="3"/>
  <c r="EV216" i="3"/>
  <c r="ER216" i="3"/>
  <c r="EJ216" i="3"/>
  <c r="EF216" i="3"/>
  <c r="EB216" i="3"/>
  <c r="DX216" i="3"/>
  <c r="DT216" i="3"/>
  <c r="DP216" i="3"/>
  <c r="DH216" i="3"/>
  <c r="HG229" i="3"/>
  <c r="HC229" i="3"/>
  <c r="GU229" i="3"/>
  <c r="GQ229" i="3"/>
  <c r="GM229" i="3"/>
  <c r="GI229" i="3"/>
  <c r="GE229" i="3"/>
  <c r="GA229" i="3"/>
  <c r="FW229" i="3"/>
  <c r="FS229" i="3"/>
  <c r="FK229" i="3"/>
  <c r="FG229" i="3"/>
  <c r="FC229" i="3"/>
  <c r="EY229" i="3"/>
  <c r="EU229" i="3"/>
  <c r="EQ229" i="3"/>
  <c r="EM229" i="3"/>
  <c r="EI229" i="3"/>
  <c r="EA229" i="3"/>
  <c r="DW229" i="3"/>
  <c r="DS229" i="3"/>
  <c r="DO229" i="3"/>
  <c r="DG229" i="3"/>
  <c r="HG225" i="3"/>
  <c r="HC225" i="3"/>
  <c r="GU225" i="3"/>
  <c r="GQ225" i="3"/>
  <c r="GM225" i="3"/>
  <c r="GI225" i="3"/>
  <c r="GE225" i="3"/>
  <c r="GA225" i="3"/>
  <c r="FW225" i="3"/>
  <c r="FS225" i="3"/>
  <c r="FK225" i="3"/>
  <c r="FG225" i="3"/>
  <c r="FC225" i="3"/>
  <c r="EY225" i="3"/>
  <c r="EU225" i="3"/>
  <c r="EQ225" i="3"/>
  <c r="EM225" i="3"/>
  <c r="EI225" i="3"/>
  <c r="EA225" i="3"/>
  <c r="DW225" i="3"/>
  <c r="DS225" i="3"/>
  <c r="DO225" i="3"/>
  <c r="DG225" i="3"/>
  <c r="HG221" i="3"/>
  <c r="HC221" i="3"/>
  <c r="GU221" i="3"/>
  <c r="GQ221" i="3"/>
  <c r="GM221" i="3"/>
  <c r="GI221" i="3"/>
  <c r="GE221" i="3"/>
  <c r="GA221" i="3"/>
  <c r="FW221" i="3"/>
  <c r="FS221" i="3"/>
  <c r="FK221" i="3"/>
  <c r="FG221" i="3"/>
  <c r="FC221" i="3"/>
  <c r="EY221" i="3"/>
  <c r="EU221" i="3"/>
  <c r="EQ221" i="3"/>
  <c r="EM221" i="3"/>
  <c r="EI221" i="3"/>
  <c r="EA221" i="3"/>
  <c r="DW221" i="3"/>
  <c r="DS221" i="3"/>
  <c r="DO221" i="3"/>
  <c r="DG221" i="3"/>
  <c r="HG217" i="3"/>
  <c r="HC217" i="3"/>
  <c r="GU217" i="3"/>
  <c r="GQ217" i="3"/>
  <c r="GM217" i="3"/>
  <c r="GI217" i="3"/>
  <c r="GE217" i="3"/>
  <c r="GA217" i="3"/>
  <c r="FW217" i="3"/>
  <c r="FS217" i="3"/>
  <c r="FK217" i="3"/>
  <c r="FG217" i="3"/>
  <c r="FC217" i="3"/>
  <c r="EY217" i="3"/>
  <c r="EU217" i="3"/>
  <c r="EQ217" i="3"/>
  <c r="EM217" i="3"/>
  <c r="EI217" i="3"/>
  <c r="EA217" i="3"/>
  <c r="DW217" i="3"/>
  <c r="DS217" i="3"/>
  <c r="DO217" i="3"/>
  <c r="DG217" i="3"/>
  <c r="HG216" i="3"/>
  <c r="HC216" i="3"/>
  <c r="GU216" i="3"/>
  <c r="GQ216" i="3"/>
  <c r="GM216" i="3"/>
  <c r="GI216" i="3"/>
  <c r="GE216" i="3"/>
  <c r="GA216" i="3"/>
  <c r="FW216" i="3"/>
  <c r="FS216" i="3"/>
  <c r="FK216" i="3"/>
  <c r="FG216" i="3"/>
  <c r="FC216" i="3"/>
  <c r="EY216" i="3"/>
  <c r="EU216" i="3"/>
  <c r="EQ216" i="3"/>
  <c r="EM216" i="3"/>
  <c r="EI216" i="3"/>
  <c r="EA216" i="3"/>
  <c r="DW216" i="3"/>
  <c r="DS216" i="3"/>
  <c r="DO216" i="3"/>
  <c r="DG216" i="3"/>
  <c r="HG214" i="3"/>
  <c r="HC214" i="3"/>
  <c r="GU214" i="3"/>
  <c r="GQ214" i="3"/>
  <c r="GM214" i="3"/>
  <c r="GI214" i="3"/>
  <c r="GE214" i="3"/>
  <c r="GA214" i="3"/>
  <c r="FW214" i="3"/>
  <c r="FS214" i="3"/>
  <c r="FK214" i="3"/>
  <c r="FG214" i="3"/>
  <c r="FC214" i="3"/>
  <c r="EY214" i="3"/>
  <c r="EU214" i="3"/>
  <c r="EQ214" i="3"/>
  <c r="EM214" i="3"/>
  <c r="EI214" i="3"/>
  <c r="EA214" i="3"/>
  <c r="DW214" i="3"/>
  <c r="DS214" i="3"/>
  <c r="DO214" i="3"/>
  <c r="DG214" i="3"/>
  <c r="CZ214" i="3"/>
  <c r="CV214" i="3"/>
  <c r="CR214" i="3"/>
  <c r="DA226" i="3"/>
  <c r="CS226" i="3"/>
  <c r="DA225" i="3"/>
  <c r="CS225" i="3"/>
  <c r="DA224" i="3"/>
  <c r="CS224" i="3"/>
  <c r="DA221" i="3"/>
  <c r="CS221" i="3"/>
  <c r="DA220" i="3"/>
  <c r="CS220" i="3"/>
  <c r="DA219" i="3"/>
  <c r="CS219" i="3"/>
  <c r="DA217" i="3"/>
  <c r="CS217" i="3"/>
  <c r="DA216" i="3"/>
  <c r="CS216" i="3"/>
  <c r="DA215" i="3"/>
  <c r="CS215" i="3"/>
  <c r="DA229" i="3"/>
  <c r="CS229" i="3"/>
  <c r="DA228" i="3"/>
  <c r="CS228" i="3"/>
  <c r="GH217" i="3"/>
  <c r="GD217" i="3"/>
  <c r="FZ217" i="3"/>
  <c r="FV217" i="3"/>
  <c r="FR217" i="3"/>
  <c r="FN217" i="3"/>
  <c r="FJ217" i="3"/>
  <c r="FB217" i="3"/>
  <c r="EX217" i="3"/>
  <c r="ET217" i="3"/>
  <c r="EP217" i="3"/>
  <c r="EL217" i="3"/>
  <c r="EH217" i="3"/>
  <c r="ED217" i="3"/>
  <c r="DZ217" i="3"/>
  <c r="DR217" i="3"/>
  <c r="DN217" i="3"/>
  <c r="DJ217" i="3"/>
  <c r="DF217" i="3"/>
  <c r="HF214" i="3"/>
  <c r="HB214" i="3"/>
  <c r="GX214" i="3"/>
  <c r="GT214" i="3"/>
  <c r="GL214" i="3"/>
  <c r="GH214" i="3"/>
  <c r="GD214" i="3"/>
  <c r="FZ214" i="3"/>
  <c r="FV214" i="3"/>
  <c r="FR214" i="3"/>
  <c r="FN214" i="3"/>
  <c r="FJ214" i="3"/>
  <c r="FB214" i="3"/>
  <c r="EX214" i="3"/>
  <c r="ET214" i="3"/>
  <c r="EP214" i="3"/>
  <c r="EL214" i="3"/>
  <c r="EH214" i="3"/>
  <c r="ED214" i="3"/>
  <c r="DZ214" i="3"/>
  <c r="DR214" i="3"/>
  <c r="DN214" i="3"/>
  <c r="DJ214" i="3"/>
  <c r="DF214" i="3"/>
  <c r="V214" i="3"/>
  <c r="R214" i="3"/>
  <c r="G214" i="3"/>
  <c r="F31" i="19"/>
  <c r="F30" i="19"/>
  <c r="I57" i="19"/>
  <c r="J57" i="19"/>
  <c r="DA227" i="3"/>
  <c r="CS227" i="3"/>
  <c r="DA223" i="3"/>
  <c r="CS223" i="3"/>
  <c r="DA222" i="3"/>
  <c r="CS222" i="3"/>
  <c r="DA218" i="3"/>
  <c r="CS218" i="3"/>
  <c r="I27" i="19"/>
  <c r="I53" i="19"/>
  <c r="J24" i="19"/>
  <c r="I31" i="19"/>
  <c r="I26" i="19"/>
  <c r="I56" i="19"/>
  <c r="I52" i="19"/>
  <c r="J27" i="19"/>
  <c r="J56" i="19"/>
  <c r="J52" i="19"/>
  <c r="CY214" i="3"/>
  <c r="CU214" i="3"/>
  <c r="CQ214" i="3"/>
  <c r="CZ227" i="3"/>
  <c r="CV227" i="3"/>
  <c r="CR227" i="3"/>
  <c r="CZ226" i="3"/>
  <c r="CV226" i="3"/>
  <c r="CR226" i="3"/>
  <c r="CZ225" i="3"/>
  <c r="CV225" i="3"/>
  <c r="CR225" i="3"/>
  <c r="CZ224" i="3"/>
  <c r="CV224" i="3"/>
  <c r="CR224" i="3"/>
  <c r="CZ223" i="3"/>
  <c r="CV223" i="3"/>
  <c r="CR223" i="3"/>
  <c r="CZ222" i="3"/>
  <c r="CV222" i="3"/>
  <c r="CR222" i="3"/>
  <c r="CZ221" i="3"/>
  <c r="CV221" i="3"/>
  <c r="CR221" i="3"/>
  <c r="CZ220" i="3"/>
  <c r="CV220" i="3"/>
  <c r="CR220" i="3"/>
  <c r="CZ219" i="3"/>
  <c r="CV219" i="3"/>
  <c r="CR219" i="3"/>
  <c r="CZ218" i="3"/>
  <c r="CV218" i="3"/>
  <c r="CR218" i="3"/>
  <c r="CZ217" i="3"/>
  <c r="CV217" i="3"/>
  <c r="CR217" i="3"/>
  <c r="CZ216" i="3"/>
  <c r="CV216" i="3"/>
  <c r="CR216" i="3"/>
  <c r="CZ215" i="3"/>
  <c r="CV215" i="3"/>
  <c r="CR215" i="3"/>
  <c r="CZ229" i="3"/>
  <c r="CV229" i="3"/>
  <c r="CR229" i="3"/>
  <c r="CZ228" i="3"/>
  <c r="CV228" i="3"/>
  <c r="CR228" i="3"/>
  <c r="I30" i="19"/>
  <c r="I25" i="19"/>
  <c r="I55" i="19"/>
  <c r="I51" i="19"/>
  <c r="J31" i="19"/>
  <c r="J26" i="19"/>
  <c r="J55" i="19"/>
  <c r="J51" i="19"/>
  <c r="DC214" i="3"/>
  <c r="CX214" i="3"/>
  <c r="CT214" i="3"/>
  <c r="DC227" i="3"/>
  <c r="CY227" i="3"/>
  <c r="CU227" i="3"/>
  <c r="CQ227" i="3"/>
  <c r="DC226" i="3"/>
  <c r="CY226" i="3"/>
  <c r="CU226" i="3"/>
  <c r="CQ226" i="3"/>
  <c r="DC225" i="3"/>
  <c r="CY225" i="3"/>
  <c r="CU225" i="3"/>
  <c r="CQ225" i="3"/>
  <c r="DC224" i="3"/>
  <c r="CY224" i="3"/>
  <c r="CU224" i="3"/>
  <c r="CQ224" i="3"/>
  <c r="DC223" i="3"/>
  <c r="CY223" i="3"/>
  <c r="CU223" i="3"/>
  <c r="CQ223" i="3"/>
  <c r="CY222" i="3"/>
  <c r="CU222" i="3"/>
  <c r="CQ222" i="3"/>
  <c r="DC221" i="3"/>
  <c r="CY221" i="3"/>
  <c r="CU221" i="3"/>
  <c r="CQ221" i="3"/>
  <c r="DC220" i="3"/>
  <c r="CY220" i="3"/>
  <c r="CU220" i="3"/>
  <c r="CQ220" i="3"/>
  <c r="DC219" i="3"/>
  <c r="CY219" i="3"/>
  <c r="CU219" i="3"/>
  <c r="CQ219" i="3"/>
  <c r="DC218" i="3"/>
  <c r="CY218" i="3"/>
  <c r="CU218" i="3"/>
  <c r="CQ218" i="3"/>
  <c r="DC217" i="3"/>
  <c r="CY217" i="3"/>
  <c r="CU217" i="3"/>
  <c r="CQ217" i="3"/>
  <c r="DC216" i="3"/>
  <c r="CY216" i="3"/>
  <c r="CU216" i="3"/>
  <c r="CQ216" i="3"/>
  <c r="DC215" i="3"/>
  <c r="CY215" i="3"/>
  <c r="CU215" i="3"/>
  <c r="CQ215" i="3"/>
  <c r="DC229" i="3"/>
  <c r="CY229" i="3"/>
  <c r="CU229" i="3"/>
  <c r="CQ229" i="3"/>
  <c r="DC228" i="3"/>
  <c r="CY228" i="3"/>
  <c r="CU228" i="3"/>
  <c r="CQ228" i="3"/>
  <c r="F28" i="19"/>
  <c r="F27" i="19"/>
  <c r="F26" i="19"/>
  <c r="F25" i="19"/>
  <c r="F24" i="19"/>
  <c r="F57" i="19"/>
  <c r="F56" i="19"/>
  <c r="F55" i="19"/>
  <c r="F54" i="19"/>
  <c r="F53" i="19"/>
  <c r="F52" i="19"/>
  <c r="F51" i="19"/>
  <c r="F50" i="19"/>
  <c r="I28" i="19"/>
  <c r="I24" i="19"/>
  <c r="I54" i="19"/>
  <c r="I50" i="19"/>
  <c r="J30" i="19"/>
  <c r="J25" i="19"/>
  <c r="J54" i="19"/>
  <c r="J50" i="19"/>
  <c r="DB214" i="3"/>
  <c r="CS214" i="3"/>
  <c r="DB227" i="3"/>
  <c r="CX227" i="3"/>
  <c r="CT227" i="3"/>
  <c r="DB226" i="3"/>
  <c r="CX226" i="3"/>
  <c r="CT226" i="3"/>
  <c r="DB225" i="3"/>
  <c r="CX225" i="3"/>
  <c r="CT225" i="3"/>
  <c r="DB224" i="3"/>
  <c r="CX224" i="3"/>
  <c r="CT224" i="3"/>
  <c r="DB223" i="3"/>
  <c r="CX223" i="3"/>
  <c r="CT223" i="3"/>
  <c r="DB222" i="3"/>
  <c r="CX222" i="3"/>
  <c r="CT222" i="3"/>
  <c r="DB221" i="3"/>
  <c r="CX221" i="3"/>
  <c r="CT221" i="3"/>
  <c r="DB220" i="3"/>
  <c r="CX220" i="3"/>
  <c r="CT220" i="3"/>
  <c r="DB219" i="3"/>
  <c r="CX219" i="3"/>
  <c r="CT219" i="3"/>
  <c r="DB218" i="3"/>
  <c r="CX218" i="3"/>
  <c r="CT218" i="3"/>
  <c r="DB217" i="3"/>
  <c r="CX217" i="3"/>
  <c r="CT217" i="3"/>
  <c r="DB216" i="3"/>
  <c r="CX216" i="3"/>
  <c r="CT216" i="3"/>
  <c r="DB215" i="3"/>
  <c r="CX215" i="3"/>
  <c r="CT215" i="3"/>
  <c r="DB229" i="3"/>
  <c r="CX229" i="3"/>
  <c r="CT229" i="3"/>
  <c r="DB228" i="3"/>
  <c r="CX228" i="3"/>
  <c r="CT228" i="3"/>
  <c r="DA214" i="3"/>
  <c r="I9" i="19"/>
  <c r="C9" i="13"/>
  <c r="C12" i="13"/>
  <c r="I12" i="19"/>
  <c r="C7" i="14"/>
  <c r="J7" i="19"/>
  <c r="K40" i="23" s="1"/>
  <c r="F9" i="19"/>
  <c r="C9" i="10"/>
  <c r="C12" i="14"/>
  <c r="J12" i="19"/>
  <c r="J9" i="19"/>
  <c r="C9" i="14"/>
  <c r="C10" i="13"/>
  <c r="I10" i="19"/>
  <c r="C7" i="13"/>
  <c r="I7" i="19"/>
  <c r="J40" i="23" s="1"/>
  <c r="C10" i="10"/>
  <c r="F10" i="19"/>
  <c r="HB228" i="3"/>
  <c r="GT228" i="3"/>
  <c r="GH228" i="3"/>
  <c r="FZ228" i="3"/>
  <c r="FN228" i="3"/>
  <c r="FB228" i="3"/>
  <c r="ET228" i="3"/>
  <c r="EL228" i="3"/>
  <c r="ED228" i="3"/>
  <c r="DR228" i="3"/>
  <c r="DN228" i="3"/>
  <c r="DF228" i="3"/>
  <c r="HF224" i="3"/>
  <c r="GX224" i="3"/>
  <c r="GL224" i="3"/>
  <c r="GD224" i="3"/>
  <c r="FV224" i="3"/>
  <c r="FJ224" i="3"/>
  <c r="EX224" i="3"/>
  <c r="EP224" i="3"/>
  <c r="EH224" i="3"/>
  <c r="DZ224" i="3"/>
  <c r="DR224" i="3"/>
  <c r="DJ224" i="3"/>
  <c r="DF224" i="3"/>
  <c r="HF220" i="3"/>
  <c r="GT220" i="3"/>
  <c r="GL220" i="3"/>
  <c r="FZ220" i="3"/>
  <c r="FN220" i="3"/>
  <c r="FB220" i="3"/>
  <c r="ET220" i="3"/>
  <c r="EP220" i="3"/>
  <c r="EH220" i="3"/>
  <c r="DZ220" i="3"/>
  <c r="DN220" i="3"/>
  <c r="DJ220" i="3"/>
  <c r="DF220" i="3"/>
  <c r="HF216" i="3"/>
  <c r="HB216" i="3"/>
  <c r="GX216" i="3"/>
  <c r="GT216" i="3"/>
  <c r="GL216" i="3"/>
  <c r="GH216" i="3"/>
  <c r="GD216" i="3"/>
  <c r="FZ216" i="3"/>
  <c r="FV216" i="3"/>
  <c r="FR216" i="3"/>
  <c r="FN216" i="3"/>
  <c r="FJ216" i="3"/>
  <c r="FB216" i="3"/>
  <c r="EX216" i="3"/>
  <c r="ET216" i="3"/>
  <c r="EP216" i="3"/>
  <c r="EL216" i="3"/>
  <c r="EH216" i="3"/>
  <c r="ED216" i="3"/>
  <c r="DZ216" i="3"/>
  <c r="DR216" i="3"/>
  <c r="DN216" i="3"/>
  <c r="DJ216" i="3"/>
  <c r="DF216" i="3"/>
  <c r="HF228" i="3"/>
  <c r="GX228" i="3"/>
  <c r="GL228" i="3"/>
  <c r="GD228" i="3"/>
  <c r="FV228" i="3"/>
  <c r="FR228" i="3"/>
  <c r="FJ228" i="3"/>
  <c r="EX228" i="3"/>
  <c r="EP228" i="3"/>
  <c r="EH228" i="3"/>
  <c r="DZ228" i="3"/>
  <c r="DJ228" i="3"/>
  <c r="HB224" i="3"/>
  <c r="GT224" i="3"/>
  <c r="GH224" i="3"/>
  <c r="FZ224" i="3"/>
  <c r="FR224" i="3"/>
  <c r="FN224" i="3"/>
  <c r="FB224" i="3"/>
  <c r="ET224" i="3"/>
  <c r="EL224" i="3"/>
  <c r="ED224" i="3"/>
  <c r="DN224" i="3"/>
  <c r="HB220" i="3"/>
  <c r="GX220" i="3"/>
  <c r="GH220" i="3"/>
  <c r="GD220" i="3"/>
  <c r="FV220" i="3"/>
  <c r="FR220" i="3"/>
  <c r="FJ220" i="3"/>
  <c r="EX220" i="3"/>
  <c r="EL220" i="3"/>
  <c r="ED220" i="3"/>
  <c r="DR220" i="3"/>
  <c r="HE229" i="3"/>
  <c r="HA229" i="3"/>
  <c r="GW229" i="3"/>
  <c r="GS229" i="3"/>
  <c r="GO229" i="3"/>
  <c r="GK229" i="3"/>
  <c r="GC229" i="3"/>
  <c r="FY229" i="3"/>
  <c r="FU229" i="3"/>
  <c r="FQ229" i="3"/>
  <c r="FM229" i="3"/>
  <c r="FI229" i="3"/>
  <c r="FE229" i="3"/>
  <c r="FA229" i="3"/>
  <c r="ES229" i="3"/>
  <c r="EO229" i="3"/>
  <c r="EK229" i="3"/>
  <c r="EG229" i="3"/>
  <c r="EC229" i="3"/>
  <c r="DY229" i="3"/>
  <c r="DU229" i="3"/>
  <c r="DQ229" i="3"/>
  <c r="DI229" i="3"/>
  <c r="DE229" i="3"/>
  <c r="HE228" i="3"/>
  <c r="HA228" i="3"/>
  <c r="GW228" i="3"/>
  <c r="GS228" i="3"/>
  <c r="GO228" i="3"/>
  <c r="GK228" i="3"/>
  <c r="GC228" i="3"/>
  <c r="FY228" i="3"/>
  <c r="FU228" i="3"/>
  <c r="FQ228" i="3"/>
  <c r="FM228" i="3"/>
  <c r="FI228" i="3"/>
  <c r="FE228" i="3"/>
  <c r="FA228" i="3"/>
  <c r="ES228" i="3"/>
  <c r="EO228" i="3"/>
  <c r="EK228" i="3"/>
  <c r="EG228" i="3"/>
  <c r="EC228" i="3"/>
  <c r="DY228" i="3"/>
  <c r="DU228" i="3"/>
  <c r="DQ228" i="3"/>
  <c r="DI228" i="3"/>
  <c r="DE228" i="3"/>
  <c r="DG215" i="3"/>
  <c r="HH229" i="3"/>
  <c r="HD229" i="3"/>
  <c r="GZ229" i="3"/>
  <c r="GV229" i="3"/>
  <c r="GR229" i="3"/>
  <c r="GN229" i="3"/>
  <c r="GJ229" i="3"/>
  <c r="GF229" i="3"/>
  <c r="GB229" i="3"/>
  <c r="FT229" i="3"/>
  <c r="FP229" i="3"/>
  <c r="FL229" i="3"/>
  <c r="FH229" i="3"/>
  <c r="FD229" i="3"/>
  <c r="EZ229" i="3"/>
  <c r="EV229" i="3"/>
  <c r="ER229" i="3"/>
  <c r="EJ229" i="3"/>
  <c r="EF229" i="3"/>
  <c r="EB229" i="3"/>
  <c r="DX229" i="3"/>
  <c r="DT229" i="3"/>
  <c r="DP229" i="3"/>
  <c r="DH229" i="3"/>
  <c r="HH226" i="3"/>
  <c r="HD226" i="3"/>
  <c r="GZ226" i="3"/>
  <c r="GV226" i="3"/>
  <c r="GR226" i="3"/>
  <c r="GN226" i="3"/>
  <c r="GJ226" i="3"/>
  <c r="GF226" i="3"/>
  <c r="GB226" i="3"/>
  <c r="FT226" i="3"/>
  <c r="FP226" i="3"/>
  <c r="HE225" i="3"/>
  <c r="HA225" i="3"/>
  <c r="GW225" i="3"/>
  <c r="GS225" i="3"/>
  <c r="GO225" i="3"/>
  <c r="GK225" i="3"/>
  <c r="GC225" i="3"/>
  <c r="FY225" i="3"/>
  <c r="FU225" i="3"/>
  <c r="FQ225" i="3"/>
  <c r="FM225" i="3"/>
  <c r="FI225" i="3"/>
  <c r="FE225" i="3"/>
  <c r="FA225" i="3"/>
  <c r="ES225" i="3"/>
  <c r="EO225" i="3"/>
  <c r="EK225" i="3"/>
  <c r="EG225" i="3"/>
  <c r="EC225" i="3"/>
  <c r="DY225" i="3"/>
  <c r="DU225" i="3"/>
  <c r="DQ225" i="3"/>
  <c r="DI225" i="3"/>
  <c r="DE225" i="3"/>
  <c r="HE224" i="3"/>
  <c r="HA224" i="3"/>
  <c r="GW224" i="3"/>
  <c r="GS224" i="3"/>
  <c r="GO224" i="3"/>
  <c r="GK224" i="3"/>
  <c r="GC224" i="3"/>
  <c r="FY224" i="3"/>
  <c r="FU224" i="3"/>
  <c r="FQ224" i="3"/>
  <c r="FM224" i="3"/>
  <c r="FI224" i="3"/>
  <c r="FE224" i="3"/>
  <c r="FA224" i="3"/>
  <c r="ES224" i="3"/>
  <c r="EO224" i="3"/>
  <c r="EK224" i="3"/>
  <c r="EG224" i="3"/>
  <c r="EC224" i="3"/>
  <c r="DY224" i="3"/>
  <c r="DU224" i="3"/>
  <c r="DQ224" i="3"/>
  <c r="DI224" i="3"/>
  <c r="DE224" i="3"/>
  <c r="HE221" i="3"/>
  <c r="HA221" i="3"/>
  <c r="GW221" i="3"/>
  <c r="GS221" i="3"/>
  <c r="GO221" i="3"/>
  <c r="GK221" i="3"/>
  <c r="GC221" i="3"/>
  <c r="FY221" i="3"/>
  <c r="FU221" i="3"/>
  <c r="FQ221" i="3"/>
  <c r="FM221" i="3"/>
  <c r="FI221" i="3"/>
  <c r="FE221" i="3"/>
  <c r="FA221" i="3"/>
  <c r="ES221" i="3"/>
  <c r="EO221" i="3"/>
  <c r="EK221" i="3"/>
  <c r="EG221" i="3"/>
  <c r="EC221" i="3"/>
  <c r="DY221" i="3"/>
  <c r="DU221" i="3"/>
  <c r="DQ221" i="3"/>
  <c r="DI221" i="3"/>
  <c r="DE221" i="3"/>
  <c r="HE220" i="3"/>
  <c r="HA220" i="3"/>
  <c r="GW220" i="3"/>
  <c r="GS220" i="3"/>
  <c r="GO220" i="3"/>
  <c r="GK220" i="3"/>
  <c r="GC220" i="3"/>
  <c r="FY220" i="3"/>
  <c r="FU220" i="3"/>
  <c r="FQ220" i="3"/>
  <c r="FM220" i="3"/>
  <c r="FL226" i="3"/>
  <c r="FH226" i="3"/>
  <c r="FD226" i="3"/>
  <c r="EZ226" i="3"/>
  <c r="EV226" i="3"/>
  <c r="ER226" i="3"/>
  <c r="EJ226" i="3"/>
  <c r="EF226" i="3"/>
  <c r="EB226" i="3"/>
  <c r="DX226" i="3"/>
  <c r="DT226" i="3"/>
  <c r="DP226" i="3"/>
  <c r="DH226" i="3"/>
  <c r="HH225" i="3"/>
  <c r="HD225" i="3"/>
  <c r="GZ225" i="3"/>
  <c r="GV225" i="3"/>
  <c r="GR225" i="3"/>
  <c r="GN225" i="3"/>
  <c r="GJ225" i="3"/>
  <c r="GF225" i="3"/>
  <c r="GB225" i="3"/>
  <c r="FT225" i="3"/>
  <c r="FP225" i="3"/>
  <c r="FL225" i="3"/>
  <c r="FH225" i="3"/>
  <c r="FD225" i="3"/>
  <c r="EZ225" i="3"/>
  <c r="EV225" i="3"/>
  <c r="ER225" i="3"/>
  <c r="EJ225" i="3"/>
  <c r="EF225" i="3"/>
  <c r="EB225" i="3"/>
  <c r="DX225" i="3"/>
  <c r="DT225" i="3"/>
  <c r="DP225" i="3"/>
  <c r="DH225" i="3"/>
  <c r="HH222" i="3"/>
  <c r="HD222" i="3"/>
  <c r="GZ222" i="3"/>
  <c r="GV222" i="3"/>
  <c r="GR222" i="3"/>
  <c r="GN222" i="3"/>
  <c r="GJ222" i="3"/>
  <c r="GF222" i="3"/>
  <c r="GB222" i="3"/>
  <c r="FT222" i="3"/>
  <c r="FP222" i="3"/>
  <c r="FL222" i="3"/>
  <c r="FH222" i="3"/>
  <c r="FD222" i="3"/>
  <c r="EZ222" i="3"/>
  <c r="EV222" i="3"/>
  <c r="ER222" i="3"/>
  <c r="EJ222" i="3"/>
  <c r="EF222" i="3"/>
  <c r="EB222" i="3"/>
  <c r="DX222" i="3"/>
  <c r="DT222" i="3"/>
  <c r="DP222" i="3"/>
  <c r="DH222" i="3"/>
  <c r="HH221" i="3"/>
  <c r="HD221" i="3"/>
  <c r="GZ221" i="3"/>
  <c r="GV221" i="3"/>
  <c r="GR221" i="3"/>
  <c r="GN221" i="3"/>
  <c r="GJ221" i="3"/>
  <c r="GF221" i="3"/>
  <c r="GB221" i="3"/>
  <c r="FT221" i="3"/>
  <c r="FP221" i="3"/>
  <c r="FL221" i="3"/>
  <c r="FH221" i="3"/>
  <c r="FD221" i="3"/>
  <c r="EZ221" i="3"/>
  <c r="EV221" i="3"/>
  <c r="ER221" i="3"/>
  <c r="EJ221" i="3"/>
  <c r="EF221" i="3"/>
  <c r="EB221" i="3"/>
  <c r="DX221" i="3"/>
  <c r="DT221" i="3"/>
  <c r="DP221" i="3"/>
  <c r="DH221" i="3"/>
  <c r="FI220" i="3"/>
  <c r="FE220" i="3"/>
  <c r="FA220" i="3"/>
  <c r="ES220" i="3"/>
  <c r="EO220" i="3"/>
  <c r="EK220" i="3"/>
  <c r="EG220" i="3"/>
  <c r="EC220" i="3"/>
  <c r="DY220" i="3"/>
  <c r="DU220" i="3"/>
  <c r="DQ220" i="3"/>
  <c r="DI220" i="3"/>
  <c r="DE220" i="3"/>
  <c r="HE217" i="3"/>
  <c r="HA217" i="3"/>
  <c r="GW217" i="3"/>
  <c r="GS217" i="3"/>
  <c r="GO217" i="3"/>
  <c r="GK217" i="3"/>
  <c r="GC217" i="3"/>
  <c r="FY217" i="3"/>
  <c r="FU217" i="3"/>
  <c r="FQ217" i="3"/>
  <c r="FM217" i="3"/>
  <c r="FI217" i="3"/>
  <c r="FE217" i="3"/>
  <c r="FA217" i="3"/>
  <c r="ES217" i="3"/>
  <c r="EO217" i="3"/>
  <c r="EK217" i="3"/>
  <c r="EG217" i="3"/>
  <c r="EC217" i="3"/>
  <c r="DY217" i="3"/>
  <c r="DU217" i="3"/>
  <c r="DQ217" i="3"/>
  <c r="DI217" i="3"/>
  <c r="DE217" i="3"/>
  <c r="HE216" i="3"/>
  <c r="HA216" i="3"/>
  <c r="GW216" i="3"/>
  <c r="GS216" i="3"/>
  <c r="GO216" i="3"/>
  <c r="GK216" i="3"/>
  <c r="GC216" i="3"/>
  <c r="FY216" i="3"/>
  <c r="FU216" i="3"/>
  <c r="FQ216" i="3"/>
  <c r="FM216" i="3"/>
  <c r="FI216" i="3"/>
  <c r="FE216" i="3"/>
  <c r="FA216" i="3"/>
  <c r="ES216" i="3"/>
  <c r="EO216" i="3"/>
  <c r="EK216" i="3"/>
  <c r="EG216" i="3"/>
  <c r="EC216" i="3"/>
  <c r="DY216" i="3"/>
  <c r="DU216" i="3"/>
  <c r="DQ216" i="3"/>
  <c r="DI216" i="3"/>
  <c r="DE216" i="3"/>
  <c r="HE214" i="3"/>
  <c r="HA214" i="3"/>
  <c r="GW214" i="3"/>
  <c r="GS214" i="3"/>
  <c r="GO214" i="3"/>
  <c r="GK214" i="3"/>
  <c r="GC214" i="3"/>
  <c r="FY214" i="3"/>
  <c r="FU214" i="3"/>
  <c r="FQ214" i="3"/>
  <c r="FM214" i="3"/>
  <c r="FI214" i="3"/>
  <c r="FE214" i="3"/>
  <c r="FA214" i="3"/>
  <c r="ES214" i="3"/>
  <c r="EO214" i="3"/>
  <c r="EK214" i="3"/>
  <c r="EG214" i="3"/>
  <c r="EC214" i="3"/>
  <c r="DY214" i="3"/>
  <c r="DU214" i="3"/>
  <c r="DQ214" i="3"/>
  <c r="DI214" i="3"/>
  <c r="DE214" i="3"/>
  <c r="HH218" i="3"/>
  <c r="HD218" i="3"/>
  <c r="GZ218" i="3"/>
  <c r="GV218" i="3"/>
  <c r="GR218" i="3"/>
  <c r="GN218" i="3"/>
  <c r="GJ218" i="3"/>
  <c r="GF218" i="3"/>
  <c r="GB218" i="3"/>
  <c r="FT218" i="3"/>
  <c r="FP218" i="3"/>
  <c r="FL218" i="3"/>
  <c r="FH218" i="3"/>
  <c r="FD218" i="3"/>
  <c r="EZ218" i="3"/>
  <c r="EV218" i="3"/>
  <c r="ER218" i="3"/>
  <c r="EJ218" i="3"/>
  <c r="EF218" i="3"/>
  <c r="EB218" i="3"/>
  <c r="DX218" i="3"/>
  <c r="DT218" i="3"/>
  <c r="DP218" i="3"/>
  <c r="DH218" i="3"/>
  <c r="HH217" i="3"/>
  <c r="HD217" i="3"/>
  <c r="GZ217" i="3"/>
  <c r="GV217" i="3"/>
  <c r="GR217" i="3"/>
  <c r="GN217" i="3"/>
  <c r="GJ217" i="3"/>
  <c r="GF217" i="3"/>
  <c r="GB217" i="3"/>
  <c r="FT217" i="3"/>
  <c r="FP217" i="3"/>
  <c r="FL217" i="3"/>
  <c r="FH217" i="3"/>
  <c r="FD217" i="3"/>
  <c r="EZ217" i="3"/>
  <c r="EV217" i="3"/>
  <c r="ER217" i="3"/>
  <c r="EJ217" i="3"/>
  <c r="EF217" i="3"/>
  <c r="EB217" i="3"/>
  <c r="DX217" i="3"/>
  <c r="DT217" i="3"/>
  <c r="DP217" i="3"/>
  <c r="DH217" i="3"/>
  <c r="HH214" i="3"/>
  <c r="HD214" i="3"/>
  <c r="GZ214" i="3"/>
  <c r="GV214" i="3"/>
  <c r="GR214" i="3"/>
  <c r="GN214" i="3"/>
  <c r="GJ214" i="3"/>
  <c r="GF214" i="3"/>
  <c r="GB214" i="3"/>
  <c r="FT214" i="3"/>
  <c r="FP214" i="3"/>
  <c r="FL214" i="3"/>
  <c r="FH214" i="3"/>
  <c r="FD214" i="3"/>
  <c r="EZ214" i="3"/>
  <c r="EV214" i="3"/>
  <c r="ER214" i="3"/>
  <c r="EJ214" i="3"/>
  <c r="EF214" i="3"/>
  <c r="EB214" i="3"/>
  <c r="DX214" i="3"/>
  <c r="DT214" i="3"/>
  <c r="DP214" i="3"/>
  <c r="DH214" i="3"/>
  <c r="X229" i="3"/>
  <c r="M229" i="3"/>
  <c r="I229" i="3"/>
  <c r="X228" i="3"/>
  <c r="M228" i="3"/>
  <c r="I228" i="3"/>
  <c r="X227" i="3"/>
  <c r="M227" i="3"/>
  <c r="I227" i="3"/>
  <c r="X226" i="3"/>
  <c r="M226" i="3"/>
  <c r="I226" i="3"/>
  <c r="X225" i="3"/>
  <c r="M225" i="3"/>
  <c r="I225" i="3"/>
  <c r="X224" i="3"/>
  <c r="M224" i="3"/>
  <c r="I224" i="3"/>
  <c r="X223" i="3"/>
  <c r="M223" i="3"/>
  <c r="I223" i="3"/>
  <c r="X222" i="3"/>
  <c r="M222" i="3"/>
  <c r="I222" i="3"/>
  <c r="X221" i="3"/>
  <c r="M221" i="3"/>
  <c r="I221" i="3"/>
  <c r="X220" i="3"/>
  <c r="M220" i="3"/>
  <c r="I220" i="3"/>
  <c r="X219" i="3"/>
  <c r="M219" i="3"/>
  <c r="I219" i="3"/>
  <c r="X218" i="3"/>
  <c r="M218" i="3"/>
  <c r="I218" i="3"/>
  <c r="X217" i="3"/>
  <c r="M217" i="3"/>
  <c r="I217" i="3"/>
  <c r="X216" i="3"/>
  <c r="M216" i="3"/>
  <c r="I216" i="3"/>
  <c r="X215" i="3"/>
  <c r="M215" i="3"/>
  <c r="I215" i="3"/>
  <c r="E57" i="19"/>
  <c r="E56" i="19"/>
  <c r="E30" i="19"/>
  <c r="E25" i="19"/>
  <c r="E55" i="19"/>
  <c r="E51" i="19"/>
  <c r="H24" i="19"/>
  <c r="H54" i="19"/>
  <c r="H50" i="19"/>
  <c r="E27" i="19"/>
  <c r="E53" i="19"/>
  <c r="E31" i="19"/>
  <c r="E26" i="19"/>
  <c r="E52" i="19"/>
  <c r="E28" i="19"/>
  <c r="E24" i="19"/>
  <c r="E54" i="19"/>
  <c r="E50" i="19"/>
  <c r="H27" i="19"/>
  <c r="H57" i="19"/>
  <c r="H53" i="19"/>
  <c r="L9" i="12"/>
  <c r="FX59" i="3"/>
  <c r="L16" i="12" s="1"/>
  <c r="D9" i="12"/>
  <c r="DL59" i="3"/>
  <c r="D16" i="12" s="1"/>
  <c r="C7" i="12"/>
  <c r="G7" i="19"/>
  <c r="H40" i="23" s="1"/>
  <c r="O9" i="12"/>
  <c r="GY59" i="3"/>
  <c r="O16" i="12" s="1"/>
  <c r="K9" i="12"/>
  <c r="FO59" i="3"/>
  <c r="K16" i="12" s="1"/>
  <c r="G9" i="12"/>
  <c r="EE59" i="3"/>
  <c r="G16" i="12" s="1"/>
  <c r="G9" i="19"/>
  <c r="C9" i="12"/>
  <c r="DK59" i="3"/>
  <c r="G16" i="19" s="1"/>
  <c r="H9" i="12"/>
  <c r="EN59" i="3"/>
  <c r="H16" i="12" s="1"/>
  <c r="N9" i="12"/>
  <c r="GP59" i="3"/>
  <c r="N16" i="12" s="1"/>
  <c r="J9" i="12"/>
  <c r="FF59" i="3"/>
  <c r="J16" i="12" s="1"/>
  <c r="F9" i="12"/>
  <c r="DV59" i="3"/>
  <c r="F16" i="12" s="1"/>
  <c r="H9" i="19"/>
  <c r="C9" i="7"/>
  <c r="DD59" i="3"/>
  <c r="H16" i="19" s="1"/>
  <c r="M9" i="12"/>
  <c r="GG59" i="3"/>
  <c r="M16" i="12" s="1"/>
  <c r="I9" i="12"/>
  <c r="EW59" i="3"/>
  <c r="I16" i="12" s="1"/>
  <c r="E9" i="12"/>
  <c r="DM59" i="3"/>
  <c r="E16" i="12" s="1"/>
  <c r="E9" i="19"/>
  <c r="C9" i="8"/>
  <c r="Z59" i="3"/>
  <c r="E16" i="19" s="1"/>
  <c r="H9" i="1"/>
  <c r="Y214" i="3"/>
  <c r="J214" i="3"/>
  <c r="F214" i="3"/>
  <c r="R224" i="3"/>
  <c r="C14" i="8"/>
  <c r="E14" i="19"/>
  <c r="I9" i="1"/>
  <c r="D9" i="1"/>
  <c r="AZ59" i="3"/>
  <c r="D16" i="1" s="1"/>
  <c r="G9" i="1"/>
  <c r="U214" i="3"/>
  <c r="C7" i="8"/>
  <c r="E7" i="19"/>
  <c r="F40" i="23" s="1"/>
  <c r="C11" i="1"/>
  <c r="D11" i="19"/>
  <c r="F9" i="1"/>
  <c r="D9" i="19"/>
  <c r="C9" i="1"/>
  <c r="AY59" i="3"/>
  <c r="D16" i="19" s="1"/>
  <c r="E9" i="8"/>
  <c r="AM59" i="3"/>
  <c r="E16" i="8" s="1"/>
  <c r="D9" i="8"/>
  <c r="AA59" i="3"/>
  <c r="D16" i="8" s="1"/>
  <c r="V229" i="3"/>
  <c r="R229" i="3"/>
  <c r="G229" i="3"/>
  <c r="V228" i="3"/>
  <c r="R228" i="3"/>
  <c r="G228" i="3"/>
  <c r="V227" i="3"/>
  <c r="R227" i="3"/>
  <c r="G227" i="3"/>
  <c r="V226" i="3"/>
  <c r="R226" i="3"/>
  <c r="G226" i="3"/>
  <c r="V225" i="3"/>
  <c r="R225" i="3"/>
  <c r="G225" i="3"/>
  <c r="V224" i="3"/>
  <c r="G224" i="3"/>
  <c r="V223" i="3"/>
  <c r="R223" i="3"/>
  <c r="G223" i="3"/>
  <c r="V222" i="3"/>
  <c r="R222" i="3"/>
  <c r="G222" i="3"/>
  <c r="V221" i="3"/>
  <c r="R221" i="3"/>
  <c r="G221" i="3"/>
  <c r="V220" i="3"/>
  <c r="R220" i="3"/>
  <c r="G220" i="3"/>
  <c r="V219" i="3"/>
  <c r="R219" i="3"/>
  <c r="G219" i="3"/>
  <c r="V218" i="3"/>
  <c r="R218" i="3"/>
  <c r="G218" i="3"/>
  <c r="V217" i="3"/>
  <c r="R217" i="3"/>
  <c r="G217" i="3"/>
  <c r="V216" i="3"/>
  <c r="R216" i="3"/>
  <c r="G216" i="3"/>
  <c r="V215" i="3"/>
  <c r="R215" i="3"/>
  <c r="G215" i="3"/>
  <c r="CL214" i="3"/>
  <c r="CH214" i="3"/>
  <c r="CD214" i="3"/>
  <c r="BZ214" i="3"/>
  <c r="BV214" i="3"/>
  <c r="BR214" i="3"/>
  <c r="BC214" i="3"/>
  <c r="AU214" i="3"/>
  <c r="AQ214" i="3"/>
  <c r="AI214" i="3"/>
  <c r="AE214" i="3"/>
  <c r="M214" i="3"/>
  <c r="S214" i="3"/>
  <c r="L214" i="3"/>
  <c r="X214" i="3"/>
  <c r="I214" i="3"/>
  <c r="Q202" i="3"/>
  <c r="Q222" i="3" s="1"/>
  <c r="H66" i="10" s="1"/>
  <c r="S222" i="3"/>
  <c r="C14" i="10"/>
  <c r="F14" i="19"/>
  <c r="C11" i="10"/>
  <c r="F11" i="19"/>
  <c r="Y229" i="3"/>
  <c r="T209" i="3"/>
  <c r="T229" i="3" s="1"/>
  <c r="I41" i="10" s="1"/>
  <c r="U229" i="3"/>
  <c r="J229" i="3"/>
  <c r="F229" i="3"/>
  <c r="Y228" i="3"/>
  <c r="T208" i="3"/>
  <c r="T228" i="3" s="1"/>
  <c r="I40" i="10" s="1"/>
  <c r="U228" i="3"/>
  <c r="J228" i="3"/>
  <c r="F228" i="3"/>
  <c r="Y227" i="3"/>
  <c r="U227" i="3"/>
  <c r="J227" i="3"/>
  <c r="F227" i="3"/>
  <c r="Y226" i="3"/>
  <c r="U226" i="3"/>
  <c r="J226" i="3"/>
  <c r="F226" i="3"/>
  <c r="Y225" i="3"/>
  <c r="U225" i="3"/>
  <c r="J225" i="3"/>
  <c r="F225" i="3"/>
  <c r="Y224" i="3"/>
  <c r="U224" i="3"/>
  <c r="J224" i="3"/>
  <c r="F224" i="3"/>
  <c r="Y223" i="3"/>
  <c r="U223" i="3"/>
  <c r="J223" i="3"/>
  <c r="F223" i="3"/>
  <c r="Y222" i="3"/>
  <c r="U222" i="3"/>
  <c r="J222" i="3"/>
  <c r="F222" i="3"/>
  <c r="Y221" i="3"/>
  <c r="U221" i="3"/>
  <c r="J221" i="3"/>
  <c r="F221" i="3"/>
  <c r="Y220" i="3"/>
  <c r="T200" i="3"/>
  <c r="T220" i="3" s="1"/>
  <c r="I64" i="10" s="1"/>
  <c r="U220" i="3"/>
  <c r="J220" i="3"/>
  <c r="F220" i="3"/>
  <c r="Y219" i="3"/>
  <c r="U219" i="3"/>
  <c r="J219" i="3"/>
  <c r="F219" i="3"/>
  <c r="Y218" i="3"/>
  <c r="U218" i="3"/>
  <c r="J218" i="3"/>
  <c r="F218" i="3"/>
  <c r="Y217" i="3"/>
  <c r="U217" i="3"/>
  <c r="J217" i="3"/>
  <c r="F217" i="3"/>
  <c r="Y216" i="3"/>
  <c r="U216" i="3"/>
  <c r="J216" i="3"/>
  <c r="F216" i="3"/>
  <c r="Y215" i="3"/>
  <c r="U215" i="3"/>
  <c r="J215" i="3"/>
  <c r="F215" i="3"/>
  <c r="FP56" i="3"/>
  <c r="EJ56" i="3"/>
  <c r="E222" i="3"/>
  <c r="E66" i="10" s="1"/>
  <c r="K194" i="3"/>
  <c r="K214" i="3" s="1"/>
  <c r="Q209" i="3"/>
  <c r="K209" i="3"/>
  <c r="K206" i="3"/>
  <c r="K226" i="3" s="1"/>
  <c r="G37" i="10" s="1"/>
  <c r="K204" i="3"/>
  <c r="K224" i="3" s="1"/>
  <c r="G35" i="10" s="1"/>
  <c r="C59" i="3"/>
  <c r="F16" i="19" s="1"/>
  <c r="R59" i="3"/>
  <c r="R57" i="3"/>
  <c r="G59" i="3"/>
  <c r="G57" i="3"/>
  <c r="T55" i="3"/>
  <c r="T57" i="3" s="1"/>
  <c r="I17" i="10" s="1"/>
  <c r="U58" i="3"/>
  <c r="E55" i="3"/>
  <c r="F58" i="3"/>
  <c r="CW59" i="3"/>
  <c r="J16" i="19" s="1"/>
  <c r="U59" i="3"/>
  <c r="U57" i="3"/>
  <c r="J59" i="3"/>
  <c r="J57" i="3"/>
  <c r="CZ57" i="3"/>
  <c r="CR57" i="3"/>
  <c r="X59" i="3"/>
  <c r="X57" i="3"/>
  <c r="T59" i="3"/>
  <c r="I16" i="10" s="1"/>
  <c r="M59" i="3"/>
  <c r="M57" i="3"/>
  <c r="I59" i="3"/>
  <c r="I57" i="3"/>
  <c r="E59" i="3"/>
  <c r="E16" i="10" s="1"/>
  <c r="DC57" i="3"/>
  <c r="CY57" i="3"/>
  <c r="CU57" i="3"/>
  <c r="CQ57" i="3"/>
  <c r="V59" i="3"/>
  <c r="V57" i="3"/>
  <c r="K59" i="3"/>
  <c r="G16" i="10" s="1"/>
  <c r="DA57" i="3"/>
  <c r="CS57" i="3"/>
  <c r="Y59" i="3"/>
  <c r="Y57" i="3"/>
  <c r="Q59" i="3"/>
  <c r="H16" i="10" s="1"/>
  <c r="F59" i="3"/>
  <c r="F57" i="3"/>
  <c r="W55" i="3"/>
  <c r="W56" i="3" s="1"/>
  <c r="J13" i="10" s="1"/>
  <c r="X58" i="3"/>
  <c r="H55" i="3"/>
  <c r="I58" i="3"/>
  <c r="CV57" i="3"/>
  <c r="W59" i="3"/>
  <c r="J16" i="10" s="1"/>
  <c r="S59" i="3"/>
  <c r="S57" i="3"/>
  <c r="L59" i="3"/>
  <c r="L57" i="3"/>
  <c r="H59" i="3"/>
  <c r="F16" i="10" s="1"/>
  <c r="D59" i="3"/>
  <c r="D16" i="10" s="1"/>
  <c r="Q55" i="3"/>
  <c r="Q56" i="3" s="1"/>
  <c r="H13" i="10" s="1"/>
  <c r="R58" i="3"/>
  <c r="CP59" i="3"/>
  <c r="I16" i="19" s="1"/>
  <c r="DB57" i="3"/>
  <c r="CX57" i="3"/>
  <c r="CT57" i="3"/>
  <c r="GB56" i="3"/>
  <c r="FD56" i="3"/>
  <c r="HF56" i="3"/>
  <c r="FZ56" i="3"/>
  <c r="FJ56" i="3"/>
  <c r="DZ56" i="3"/>
  <c r="GT56" i="3"/>
  <c r="FV56" i="3"/>
  <c r="EP56" i="3"/>
  <c r="EL56" i="3"/>
  <c r="DF56" i="3"/>
  <c r="BN55" i="3"/>
  <c r="CM57" i="3"/>
  <c r="CA57" i="3"/>
  <c r="BW57" i="3"/>
  <c r="BO57" i="3"/>
  <c r="AR57" i="3"/>
  <c r="AN57" i="3"/>
  <c r="AF57" i="3"/>
  <c r="HB56" i="3"/>
  <c r="GH56" i="3"/>
  <c r="FR56" i="3"/>
  <c r="EX56" i="3"/>
  <c r="EH56" i="3"/>
  <c r="ED56" i="3"/>
  <c r="DR56" i="3"/>
  <c r="DJ56" i="3"/>
  <c r="HF57" i="3"/>
  <c r="GX57" i="3"/>
  <c r="GL57" i="3"/>
  <c r="GD57" i="3"/>
  <c r="FV57" i="3"/>
  <c r="FJ57" i="3"/>
  <c r="FB57" i="3"/>
  <c r="ET57" i="3"/>
  <c r="EP57" i="3"/>
  <c r="EH57" i="3"/>
  <c r="DZ57" i="3"/>
  <c r="DR57" i="3"/>
  <c r="DJ57" i="3"/>
  <c r="GN56" i="3"/>
  <c r="CL57" i="3"/>
  <c r="CD57" i="3"/>
  <c r="BV57" i="3"/>
  <c r="BC57" i="3"/>
  <c r="AU57" i="3"/>
  <c r="AE57" i="3"/>
  <c r="HE56" i="3"/>
  <c r="GW56" i="3"/>
  <c r="GS56" i="3"/>
  <c r="GK56" i="3"/>
  <c r="GC56" i="3"/>
  <c r="FI56" i="3"/>
  <c r="FA56" i="3"/>
  <c r="DY56" i="3"/>
  <c r="DQ56" i="3"/>
  <c r="HE57" i="3"/>
  <c r="GW57" i="3"/>
  <c r="GS57" i="3"/>
  <c r="GK57" i="3"/>
  <c r="GC57" i="3"/>
  <c r="FU57" i="3"/>
  <c r="FI57" i="3"/>
  <c r="ES57" i="3"/>
  <c r="EK57" i="3"/>
  <c r="EC57" i="3"/>
  <c r="DU57" i="3"/>
  <c r="DE57" i="3"/>
  <c r="DN56" i="3"/>
  <c r="CO57" i="3"/>
  <c r="CK57" i="3"/>
  <c r="CG57" i="3"/>
  <c r="CC57" i="3"/>
  <c r="BY57" i="3"/>
  <c r="BQ57" i="3"/>
  <c r="BF57" i="3"/>
  <c r="BB57" i="3"/>
  <c r="AX57" i="3"/>
  <c r="AT57" i="3"/>
  <c r="AP57" i="3"/>
  <c r="AL57" i="3"/>
  <c r="AH57" i="3"/>
  <c r="AD57" i="3"/>
  <c r="HH56" i="3"/>
  <c r="HD56" i="3"/>
  <c r="GZ56" i="3"/>
  <c r="GV56" i="3"/>
  <c r="GJ56" i="3"/>
  <c r="GF56" i="3"/>
  <c r="FT56" i="3"/>
  <c r="FL56" i="3"/>
  <c r="EZ56" i="3"/>
  <c r="EV56" i="3"/>
  <c r="EF56" i="3"/>
  <c r="EB56" i="3"/>
  <c r="DP56" i="3"/>
  <c r="DH56" i="3"/>
  <c r="HH57" i="3"/>
  <c r="HD57" i="3"/>
  <c r="GZ57" i="3"/>
  <c r="GV57" i="3"/>
  <c r="GR57" i="3"/>
  <c r="GN57" i="3"/>
  <c r="GJ57" i="3"/>
  <c r="GF57" i="3"/>
  <c r="GB57" i="3"/>
  <c r="FT57" i="3"/>
  <c r="FP57" i="3"/>
  <c r="FL57" i="3"/>
  <c r="FH57" i="3"/>
  <c r="FD57" i="3"/>
  <c r="EZ57" i="3"/>
  <c r="EV57" i="3"/>
  <c r="ER57" i="3"/>
  <c r="EJ57" i="3"/>
  <c r="EF57" i="3"/>
  <c r="EB57" i="3"/>
  <c r="DX57" i="3"/>
  <c r="DT57" i="3"/>
  <c r="DP57" i="3"/>
  <c r="DH57" i="3"/>
  <c r="CE57" i="3"/>
  <c r="BS57" i="3"/>
  <c r="BD57" i="3"/>
  <c r="AV57" i="3"/>
  <c r="AJ57" i="3"/>
  <c r="AB57" i="3"/>
  <c r="GX56" i="3"/>
  <c r="GD56" i="3"/>
  <c r="FN56" i="3"/>
  <c r="FB56" i="3"/>
  <c r="ET56" i="3"/>
  <c r="HB57" i="3"/>
  <c r="GT57" i="3"/>
  <c r="GH57" i="3"/>
  <c r="FZ57" i="3"/>
  <c r="FR57" i="3"/>
  <c r="FN57" i="3"/>
  <c r="EX57" i="3"/>
  <c r="EL57" i="3"/>
  <c r="ED57" i="3"/>
  <c r="DN57" i="3"/>
  <c r="DF57" i="3"/>
  <c r="DT56" i="3"/>
  <c r="CH57" i="3"/>
  <c r="BZ57" i="3"/>
  <c r="BR57" i="3"/>
  <c r="AQ57" i="3"/>
  <c r="AI57" i="3"/>
  <c r="GO56" i="3"/>
  <c r="FY56" i="3"/>
  <c r="FU56" i="3"/>
  <c r="FM56" i="3"/>
  <c r="FE56" i="3"/>
  <c r="ES56" i="3"/>
  <c r="EK56" i="3"/>
  <c r="EC56" i="3"/>
  <c r="DU56" i="3"/>
  <c r="DI56" i="3"/>
  <c r="HA57" i="3"/>
  <c r="GO57" i="3"/>
  <c r="FY57" i="3"/>
  <c r="FQ57" i="3"/>
  <c r="FM57" i="3"/>
  <c r="FE57" i="3"/>
  <c r="FA57" i="3"/>
  <c r="EO57" i="3"/>
  <c r="EG57" i="3"/>
  <c r="DY57" i="3"/>
  <c r="DQ57" i="3"/>
  <c r="DI57" i="3"/>
  <c r="ER56" i="3"/>
  <c r="GL56" i="3"/>
  <c r="CN57" i="3"/>
  <c r="CJ57" i="3"/>
  <c r="CF57" i="3"/>
  <c r="BX57" i="3"/>
  <c r="BT57" i="3"/>
  <c r="BP57" i="3"/>
  <c r="BE57" i="3"/>
  <c r="BA57" i="3"/>
  <c r="AW57" i="3"/>
  <c r="AS57" i="3"/>
  <c r="AO57" i="3"/>
  <c r="AK57" i="3"/>
  <c r="AG57" i="3"/>
  <c r="AC57" i="3"/>
  <c r="HG56" i="3"/>
  <c r="HC56" i="3"/>
  <c r="GU56" i="3"/>
  <c r="GQ56" i="3"/>
  <c r="GM56" i="3"/>
  <c r="GI56" i="3"/>
  <c r="GE56" i="3"/>
  <c r="GA56" i="3"/>
  <c r="FW56" i="3"/>
  <c r="FS56" i="3"/>
  <c r="FK56" i="3"/>
  <c r="FG56" i="3"/>
  <c r="FC56" i="3"/>
  <c r="EU56" i="3"/>
  <c r="EQ56" i="3"/>
  <c r="EM56" i="3"/>
  <c r="EI56" i="3"/>
  <c r="EA56" i="3"/>
  <c r="DW56" i="3"/>
  <c r="DS56" i="3"/>
  <c r="DG56" i="3"/>
  <c r="HG57" i="3"/>
  <c r="HC57" i="3"/>
  <c r="GU57" i="3"/>
  <c r="GQ57" i="3"/>
  <c r="GM57" i="3"/>
  <c r="GI57" i="3"/>
  <c r="GE57" i="3"/>
  <c r="GA57" i="3"/>
  <c r="FW57" i="3"/>
  <c r="FS57" i="3"/>
  <c r="FK57" i="3"/>
  <c r="FG57" i="3"/>
  <c r="FC57" i="3"/>
  <c r="EY57" i="3"/>
  <c r="EU57" i="3"/>
  <c r="EQ57" i="3"/>
  <c r="EM57" i="3"/>
  <c r="EI57" i="3"/>
  <c r="EA57" i="3"/>
  <c r="DW57" i="3"/>
  <c r="DS57" i="3"/>
  <c r="DO57" i="3"/>
  <c r="DG57" i="3"/>
  <c r="C14" i="13"/>
  <c r="L56" i="3"/>
  <c r="K55" i="3"/>
  <c r="K57" i="3" s="1"/>
  <c r="G17" i="10" s="1"/>
  <c r="CP55" i="3"/>
  <c r="CW55" i="3"/>
  <c r="Y56" i="3"/>
  <c r="U56" i="3"/>
  <c r="J56" i="3"/>
  <c r="F56" i="3"/>
  <c r="CS56" i="3"/>
  <c r="DA56" i="3"/>
  <c r="C12" i="10"/>
  <c r="C7" i="10"/>
  <c r="C11" i="14"/>
  <c r="X56" i="3"/>
  <c r="M56" i="3"/>
  <c r="I56" i="3"/>
  <c r="CT56" i="3"/>
  <c r="CX56" i="3"/>
  <c r="DB56" i="3"/>
  <c r="C11" i="13"/>
  <c r="C10" i="14"/>
  <c r="C14" i="14"/>
  <c r="S56" i="3"/>
  <c r="CQ56" i="3"/>
  <c r="CU56" i="3"/>
  <c r="CY56" i="3"/>
  <c r="DC56" i="3"/>
  <c r="V56" i="3"/>
  <c r="R56" i="3"/>
  <c r="G56" i="3"/>
  <c r="CR56" i="3"/>
  <c r="CV56" i="3"/>
  <c r="CZ56" i="3"/>
  <c r="T206" i="3"/>
  <c r="T226" i="3" s="1"/>
  <c r="I37" i="10" s="1"/>
  <c r="Q203" i="3"/>
  <c r="Q223" i="3" s="1"/>
  <c r="Q196" i="3"/>
  <c r="Q216" i="3" s="1"/>
  <c r="H60" i="10" s="1"/>
  <c r="W194" i="3"/>
  <c r="W214" i="3" s="1"/>
  <c r="K207" i="3"/>
  <c r="K227" i="3" s="1"/>
  <c r="G38" i="10" s="1"/>
  <c r="T204" i="3"/>
  <c r="T224" i="3" s="1"/>
  <c r="I35" i="10" s="1"/>
  <c r="H204" i="3"/>
  <c r="H224" i="3" s="1"/>
  <c r="F35" i="10" s="1"/>
  <c r="T198" i="3"/>
  <c r="T218" i="3" s="1"/>
  <c r="I62" i="10" s="1"/>
  <c r="H209" i="3"/>
  <c r="H229" i="3" s="1"/>
  <c r="F41" i="10" s="1"/>
  <c r="W202" i="3"/>
  <c r="W222" i="3" s="1"/>
  <c r="J66" i="10" s="1"/>
  <c r="CW206" i="3"/>
  <c r="CW226" i="3" s="1"/>
  <c r="C38" i="14" s="1"/>
  <c r="K205" i="3"/>
  <c r="K225" i="3" s="1"/>
  <c r="G36" i="10" s="1"/>
  <c r="K195" i="3"/>
  <c r="K215" i="3" s="1"/>
  <c r="G59" i="10" s="1"/>
  <c r="E194" i="3"/>
  <c r="T194" i="3"/>
  <c r="T214" i="3" s="1"/>
  <c r="CW207" i="3"/>
  <c r="CW227" i="3" s="1"/>
  <c r="C39" i="14" s="1"/>
  <c r="Q207" i="3"/>
  <c r="W203" i="3"/>
  <c r="W223" i="3" s="1"/>
  <c r="Q201" i="3"/>
  <c r="Q221" i="3" s="1"/>
  <c r="H65" i="10" s="1"/>
  <c r="K200" i="3"/>
  <c r="K220" i="3" s="1"/>
  <c r="G64" i="10" s="1"/>
  <c r="Q208" i="3"/>
  <c r="Q206" i="3"/>
  <c r="Q205" i="3"/>
  <c r="T203" i="3"/>
  <c r="T223" i="3" s="1"/>
  <c r="T199" i="3"/>
  <c r="T219" i="3" s="1"/>
  <c r="I63" i="10" s="1"/>
  <c r="Q197" i="3"/>
  <c r="Q217" i="3" s="1"/>
  <c r="H61" i="10" s="1"/>
  <c r="T195" i="3"/>
  <c r="T215" i="3" s="1"/>
  <c r="I59" i="10" s="1"/>
  <c r="CW204" i="3"/>
  <c r="CW224" i="3" s="1"/>
  <c r="C36" i="14" s="1"/>
  <c r="H206" i="3"/>
  <c r="H226" i="3" s="1"/>
  <c r="F37" i="10" s="1"/>
  <c r="W199" i="3"/>
  <c r="W219" i="3" s="1"/>
  <c r="J63" i="10" s="1"/>
  <c r="H195" i="3"/>
  <c r="W207" i="3"/>
  <c r="W227" i="3" s="1"/>
  <c r="J38" i="10" s="1"/>
  <c r="H207" i="3"/>
  <c r="H227" i="3" s="1"/>
  <c r="F38" i="10" s="1"/>
  <c r="W204" i="3"/>
  <c r="W224" i="3" s="1"/>
  <c r="J35" i="10" s="1"/>
  <c r="T202" i="3"/>
  <c r="T222" i="3" s="1"/>
  <c r="I66" i="10" s="1"/>
  <c r="T201" i="3"/>
  <c r="T221" i="3" s="1"/>
  <c r="I65" i="10" s="1"/>
  <c r="W200" i="3"/>
  <c r="W220" i="3" s="1"/>
  <c r="J64" i="10" s="1"/>
  <c r="H200" i="3"/>
  <c r="T197" i="3"/>
  <c r="T217" i="3" s="1"/>
  <c r="I61" i="10" s="1"/>
  <c r="W196" i="3"/>
  <c r="W216" i="3" s="1"/>
  <c r="J60" i="10" s="1"/>
  <c r="T196" i="3"/>
  <c r="T216" i="3" s="1"/>
  <c r="I60" i="10" s="1"/>
  <c r="H196" i="3"/>
  <c r="CW203" i="3"/>
  <c r="CW223" i="3" s="1"/>
  <c r="C35" i="14" s="1"/>
  <c r="T205" i="3"/>
  <c r="T225" i="3" s="1"/>
  <c r="I36" i="10" s="1"/>
  <c r="Q204" i="3"/>
  <c r="W209" i="3"/>
  <c r="K208" i="3"/>
  <c r="H208" i="3"/>
  <c r="W206" i="3"/>
  <c r="W226" i="3" s="1"/>
  <c r="J37" i="10" s="1"/>
  <c r="W205" i="3"/>
  <c r="W225" i="3" s="1"/>
  <c r="J36" i="10" s="1"/>
  <c r="H205" i="3"/>
  <c r="H225" i="3" s="1"/>
  <c r="F36" i="10" s="1"/>
  <c r="H202" i="3"/>
  <c r="H201" i="3"/>
  <c r="H199" i="3"/>
  <c r="W198" i="3"/>
  <c r="W218" i="3" s="1"/>
  <c r="J62" i="10" s="1"/>
  <c r="H197" i="3"/>
  <c r="W195" i="3"/>
  <c r="W215" i="3" s="1"/>
  <c r="J59" i="10" s="1"/>
  <c r="CP208" i="3"/>
  <c r="CP228" i="3" s="1"/>
  <c r="CP206" i="3"/>
  <c r="CP226" i="3" s="1"/>
  <c r="CW196" i="3"/>
  <c r="CW216" i="3" s="1"/>
  <c r="C61" i="14" s="1"/>
  <c r="H203" i="3"/>
  <c r="H223" i="3" s="1"/>
  <c r="K199" i="3"/>
  <c r="K219" i="3" s="1"/>
  <c r="G63" i="10" s="1"/>
  <c r="H198" i="3"/>
  <c r="K203" i="3"/>
  <c r="K223" i="3" s="1"/>
  <c r="Q198" i="3"/>
  <c r="Q218" i="3" s="1"/>
  <c r="H62" i="10" s="1"/>
  <c r="K196" i="3"/>
  <c r="K216" i="3" s="1"/>
  <c r="G60" i="10" s="1"/>
  <c r="CW200" i="3"/>
  <c r="CW220" i="3" s="1"/>
  <c r="C65" i="14" s="1"/>
  <c r="CP205" i="3"/>
  <c r="CP225" i="3" s="1"/>
  <c r="CP203" i="3"/>
  <c r="CP223" i="3" s="1"/>
  <c r="C35" i="13" s="1"/>
  <c r="GP203" i="3"/>
  <c r="GP223" i="3" s="1"/>
  <c r="N35" i="12" s="1"/>
  <c r="AM205" i="3"/>
  <c r="AM196" i="3"/>
  <c r="DV207" i="3"/>
  <c r="EE205" i="3"/>
  <c r="BU194" i="3"/>
  <c r="BU214" i="3" s="1"/>
  <c r="EE208" i="3"/>
  <c r="GP207" i="3"/>
  <c r="GP227" i="3" s="1"/>
  <c r="N39" i="12" s="1"/>
  <c r="DM200" i="3"/>
  <c r="EE194" i="3"/>
  <c r="EE214" i="3" s="1"/>
  <c r="BU208" i="3"/>
  <c r="BU206" i="3"/>
  <c r="BN206" i="3"/>
  <c r="AZ206" i="3"/>
  <c r="CI205" i="3"/>
  <c r="CB205" i="3"/>
  <c r="CB225" i="3" s="1"/>
  <c r="BU205" i="3"/>
  <c r="B160" i="3"/>
  <c r="B156" i="3"/>
  <c r="B152" i="3"/>
  <c r="B163" i="3"/>
  <c r="B159" i="3"/>
  <c r="B155" i="3"/>
  <c r="GG209" i="3"/>
  <c r="FO209" i="3"/>
  <c r="DV208" i="3"/>
  <c r="GY205" i="3"/>
  <c r="GY225" i="3" s="1"/>
  <c r="O37" i="12" s="1"/>
  <c r="GP205" i="3"/>
  <c r="GP225" i="3" s="1"/>
  <c r="N37" i="12" s="1"/>
  <c r="FO205" i="3"/>
  <c r="FO225" i="3" s="1"/>
  <c r="K37" i="12" s="1"/>
  <c r="DV205" i="3"/>
  <c r="B161" i="3"/>
  <c r="FO201" i="3"/>
  <c r="FO221" i="3" s="1"/>
  <c r="K66" i="12" s="1"/>
  <c r="DD201" i="3"/>
  <c r="DD221" i="3" s="1"/>
  <c r="B157" i="3"/>
  <c r="GY198" i="3"/>
  <c r="GP198" i="3"/>
  <c r="GP218" i="3" s="1"/>
  <c r="N63" i="12" s="1"/>
  <c r="FO197" i="3"/>
  <c r="FO217" i="3" s="1"/>
  <c r="K62" i="12" s="1"/>
  <c r="B154" i="3"/>
  <c r="GG194" i="3"/>
  <c r="GG214" i="3" s="1"/>
  <c r="FO202" i="3"/>
  <c r="FO222" i="3" s="1"/>
  <c r="K67" i="12" s="1"/>
  <c r="FO198" i="3"/>
  <c r="FO218" i="3" s="1"/>
  <c r="K63" i="12" s="1"/>
  <c r="DM194" i="3"/>
  <c r="DM214" i="3" s="1"/>
  <c r="AM194" i="3"/>
  <c r="BN209" i="3"/>
  <c r="AM209" i="3"/>
  <c r="CI208" i="3"/>
  <c r="AM208" i="3"/>
  <c r="AM204" i="3"/>
  <c r="AM203" i="3"/>
  <c r="AM223" i="3" s="1"/>
  <c r="AM202" i="3"/>
  <c r="AM200" i="3"/>
  <c r="AM199" i="3"/>
  <c r="CI198" i="3"/>
  <c r="CI218" i="3" s="1"/>
  <c r="AM198" i="3"/>
  <c r="AM197" i="3"/>
  <c r="AM195" i="3"/>
  <c r="GY208" i="3"/>
  <c r="GG208" i="3"/>
  <c r="FX208" i="3"/>
  <c r="GG207" i="3"/>
  <c r="GG227" i="3" s="1"/>
  <c r="M39" i="12" s="1"/>
  <c r="FX207" i="3"/>
  <c r="FX227" i="3" s="1"/>
  <c r="L39" i="12" s="1"/>
  <c r="DM207" i="3"/>
  <c r="EW206" i="3"/>
  <c r="DV203" i="3"/>
  <c r="DM203" i="3"/>
  <c r="DM223" i="3" s="1"/>
  <c r="E35" i="12" s="1"/>
  <c r="GG200" i="3"/>
  <c r="GG220" i="3" s="1"/>
  <c r="M65" i="12" s="1"/>
  <c r="EW199" i="3"/>
  <c r="DV199" i="3"/>
  <c r="DM199" i="3"/>
  <c r="GG196" i="3"/>
  <c r="GG216" i="3" s="1"/>
  <c r="M61" i="12" s="1"/>
  <c r="DV195" i="3"/>
  <c r="DM195" i="3"/>
  <c r="DM215" i="3" s="1"/>
  <c r="E60" i="12" s="1"/>
  <c r="EN194" i="3"/>
  <c r="EN214" i="3" s="1"/>
  <c r="DD194" i="3"/>
  <c r="DD214" i="3" s="1"/>
  <c r="GY209" i="3"/>
  <c r="EE209" i="3"/>
  <c r="CB207" i="3"/>
  <c r="CB227" i="3" s="1"/>
  <c r="BN203" i="3"/>
  <c r="BN223" i="3" s="1"/>
  <c r="AA203" i="3"/>
  <c r="AA223" i="3" s="1"/>
  <c r="BN202" i="3"/>
  <c r="AZ202" i="3"/>
  <c r="AA202" i="3"/>
  <c r="BN199" i="3"/>
  <c r="BN198" i="3"/>
  <c r="AZ198" i="3"/>
  <c r="BN195" i="3"/>
  <c r="DD208" i="3"/>
  <c r="DD228" i="3" s="1"/>
  <c r="EE207" i="3"/>
  <c r="EE206" i="3"/>
  <c r="EE204" i="3"/>
  <c r="DM204" i="3"/>
  <c r="EE202" i="3"/>
  <c r="EE201" i="3"/>
  <c r="EE200" i="3"/>
  <c r="EE199" i="3"/>
  <c r="EE198" i="3"/>
  <c r="EN197" i="3"/>
  <c r="EE197" i="3"/>
  <c r="EE196" i="3"/>
  <c r="DM196" i="3"/>
  <c r="EE195" i="3"/>
  <c r="AZ209" i="3"/>
  <c r="FF207" i="3"/>
  <c r="EE203" i="3"/>
  <c r="AZ208" i="3"/>
  <c r="BU207" i="3"/>
  <c r="CB204" i="3"/>
  <c r="CB224" i="3" s="1"/>
  <c r="BU204" i="3"/>
  <c r="CB201" i="3"/>
  <c r="CB221" i="3" s="1"/>
  <c r="H64" i="1" s="1"/>
  <c r="CI197" i="3"/>
  <c r="CI217" i="3" s="1"/>
  <c r="B167" i="3"/>
  <c r="GP206" i="3"/>
  <c r="GP226" i="3" s="1"/>
  <c r="N38" i="12" s="1"/>
  <c r="GG206" i="3"/>
  <c r="GG226" i="3" s="1"/>
  <c r="M38" i="12" s="1"/>
  <c r="DV206" i="3"/>
  <c r="FF204" i="3"/>
  <c r="DV204" i="3"/>
  <c r="FF202" i="3"/>
  <c r="DV202" i="3"/>
  <c r="FF198" i="3"/>
  <c r="GP195" i="3"/>
  <c r="BU55" i="3"/>
  <c r="FO55" i="3"/>
  <c r="FQ56" i="3"/>
  <c r="EG56" i="3"/>
  <c r="EE55" i="3"/>
  <c r="DD55" i="3"/>
  <c r="DE56" i="3"/>
  <c r="AA55" i="3"/>
  <c r="AA58" i="3" s="1"/>
  <c r="EY56" i="3"/>
  <c r="EW55" i="3"/>
  <c r="DM55" i="3"/>
  <c r="DO56" i="3"/>
  <c r="C14" i="1"/>
  <c r="C7" i="1"/>
  <c r="C11" i="7"/>
  <c r="C7" i="7"/>
  <c r="EN55" i="3"/>
  <c r="EO56" i="3"/>
  <c r="AE56" i="3"/>
  <c r="AI56" i="3"/>
  <c r="AQ56" i="3"/>
  <c r="AU56" i="3"/>
  <c r="BC56" i="3"/>
  <c r="BR56" i="3"/>
  <c r="BV56" i="3"/>
  <c r="BZ56" i="3"/>
  <c r="CD56" i="3"/>
  <c r="CH56" i="3"/>
  <c r="CL56" i="3"/>
  <c r="C12" i="1"/>
  <c r="C11" i="8"/>
  <c r="C12" i="7"/>
  <c r="C10" i="8"/>
  <c r="GG55" i="3"/>
  <c r="AB56" i="3"/>
  <c r="AF56" i="3"/>
  <c r="AJ56" i="3"/>
  <c r="C10" i="7"/>
  <c r="CI55" i="3"/>
  <c r="AZ55" i="3"/>
  <c r="C14" i="12"/>
  <c r="C11" i="12"/>
  <c r="C10" i="12"/>
  <c r="C10" i="1"/>
  <c r="AM55" i="3"/>
  <c r="AM58" i="3" s="1"/>
  <c r="CB55" i="3"/>
  <c r="DV55" i="3"/>
  <c r="DX56" i="3"/>
  <c r="FF55" i="3"/>
  <c r="FX55" i="3"/>
  <c r="GP55" i="3"/>
  <c r="GR56" i="3"/>
  <c r="C14" i="7"/>
  <c r="C12" i="12"/>
  <c r="AD56" i="3"/>
  <c r="AH56" i="3"/>
  <c r="FH56" i="3"/>
  <c r="C12" i="8"/>
  <c r="AC56" i="3"/>
  <c r="AG56" i="3"/>
  <c r="AK56" i="3"/>
  <c r="AO56" i="3"/>
  <c r="AS56" i="3"/>
  <c r="AW56" i="3"/>
  <c r="BA56" i="3"/>
  <c r="BE56" i="3"/>
  <c r="BP56" i="3"/>
  <c r="BT56" i="3"/>
  <c r="BX56" i="3"/>
  <c r="CF56" i="3"/>
  <c r="CJ56" i="3"/>
  <c r="CN56" i="3"/>
  <c r="AN56" i="3"/>
  <c r="AR56" i="3"/>
  <c r="BD56" i="3"/>
  <c r="BO56" i="3"/>
  <c r="BS56" i="3"/>
  <c r="BW56" i="3"/>
  <c r="CA56" i="3"/>
  <c r="CE56" i="3"/>
  <c r="CM56" i="3"/>
  <c r="AL56" i="3"/>
  <c r="AP56" i="3"/>
  <c r="AT56" i="3"/>
  <c r="AX56" i="3"/>
  <c r="BB56" i="3"/>
  <c r="BF56" i="3"/>
  <c r="BQ56" i="3"/>
  <c r="BY56" i="3"/>
  <c r="CC56" i="3"/>
  <c r="CG56" i="3"/>
  <c r="CK56" i="3"/>
  <c r="CO56" i="3"/>
  <c r="AM207" i="3"/>
  <c r="AM206" i="3"/>
  <c r="AV56" i="3"/>
  <c r="AM201" i="3"/>
  <c r="AA206" i="3"/>
  <c r="AA226" i="3" s="1"/>
  <c r="D36" i="8" s="1"/>
  <c r="AA198" i="3"/>
  <c r="AA195" i="3"/>
  <c r="EN209" i="3"/>
  <c r="EN207" i="3"/>
  <c r="FF206" i="3"/>
  <c r="CI202" i="3"/>
  <c r="CI222" i="3" s="1"/>
  <c r="I65" i="1" s="1"/>
  <c r="EN201" i="3"/>
  <c r="Q200" i="3"/>
  <c r="Q220" i="3" s="1"/>
  <c r="H64" i="10" s="1"/>
  <c r="FO199" i="3"/>
  <c r="FO219" i="3" s="1"/>
  <c r="K64" i="12" s="1"/>
  <c r="AA199" i="3"/>
  <c r="AA219" i="3" s="1"/>
  <c r="D62" i="8" s="1"/>
  <c r="DD197" i="3"/>
  <c r="DD217" i="3" s="1"/>
  <c r="CB209" i="3"/>
  <c r="CB229" i="3" s="1"/>
  <c r="H40" i="1" s="1"/>
  <c r="CP202" i="3"/>
  <c r="CP222" i="3" s="1"/>
  <c r="EN200" i="3"/>
  <c r="DV200" i="3"/>
  <c r="CB200" i="3"/>
  <c r="CB220" i="3" s="1"/>
  <c r="H63" i="1" s="1"/>
  <c r="GP199" i="3"/>
  <c r="GP219" i="3" s="1"/>
  <c r="N64" i="12" s="1"/>
  <c r="GG199" i="3"/>
  <c r="GG219" i="3" s="1"/>
  <c r="M64" i="12" s="1"/>
  <c r="GG197" i="3"/>
  <c r="GG217" i="3" s="1"/>
  <c r="M62" i="12" s="1"/>
  <c r="CI196" i="3"/>
  <c r="CI216" i="3" s="1"/>
  <c r="FF209" i="3"/>
  <c r="DD209" i="3"/>
  <c r="DD229" i="3" s="1"/>
  <c r="CP209" i="3"/>
  <c r="CP229" i="3" s="1"/>
  <c r="FO208" i="3"/>
  <c r="EN208" i="3"/>
  <c r="AA208" i="3"/>
  <c r="AA228" i="3" s="1"/>
  <c r="D39" i="8" s="1"/>
  <c r="EW207" i="3"/>
  <c r="DD207" i="3"/>
  <c r="DD227" i="3" s="1"/>
  <c r="EN206" i="3"/>
  <c r="FX205" i="3"/>
  <c r="FX225" i="3" s="1"/>
  <c r="L37" i="12" s="1"/>
  <c r="GY204" i="3"/>
  <c r="GY224" i="3" s="1"/>
  <c r="O36" i="12" s="1"/>
  <c r="EN204" i="3"/>
  <c r="GY201" i="3"/>
  <c r="CW199" i="3"/>
  <c r="CW219" i="3" s="1"/>
  <c r="C64" i="14" s="1"/>
  <c r="CP199" i="3"/>
  <c r="CP219" i="3" s="1"/>
  <c r="BU199" i="3"/>
  <c r="BU219" i="3" s="1"/>
  <c r="G62" i="1" s="1"/>
  <c r="Q199" i="3"/>
  <c r="Q219" i="3" s="1"/>
  <c r="H63" i="10" s="1"/>
  <c r="CW197" i="3"/>
  <c r="CW217" i="3" s="1"/>
  <c r="C62" i="14" s="1"/>
  <c r="CB197" i="3"/>
  <c r="CB217" i="3" s="1"/>
  <c r="BN197" i="3"/>
  <c r="GY196" i="3"/>
  <c r="EW195" i="3"/>
  <c r="EN195" i="3"/>
  <c r="FX204" i="3"/>
  <c r="FX224" i="3" s="1"/>
  <c r="L36" i="12" s="1"/>
  <c r="FO204" i="3"/>
  <c r="FO224" i="3" s="1"/>
  <c r="K36" i="12" s="1"/>
  <c r="EW203" i="3"/>
  <c r="EN203" i="3"/>
  <c r="BU202" i="3"/>
  <c r="BU222" i="3" s="1"/>
  <c r="G65" i="1" s="1"/>
  <c r="K202" i="3"/>
  <c r="K222" i="3" s="1"/>
  <c r="G66" i="10" s="1"/>
  <c r="DM201" i="3"/>
  <c r="DM221" i="3" s="1"/>
  <c r="E66" i="12" s="1"/>
  <c r="BN200" i="3"/>
  <c r="DD199" i="3"/>
  <c r="DD219" i="3" s="1"/>
  <c r="FX197" i="3"/>
  <c r="DV209" i="3"/>
  <c r="AA207" i="3"/>
  <c r="AA227" i="3" s="1"/>
  <c r="D37" i="8" s="1"/>
  <c r="AA205" i="3"/>
  <c r="AA225" i="3" s="1"/>
  <c r="D35" i="8" s="1"/>
  <c r="GY202" i="3"/>
  <c r="FX202" i="3"/>
  <c r="BU200" i="3"/>
  <c r="BU220" i="3" s="1"/>
  <c r="G63" i="1" s="1"/>
  <c r="AA200" i="3"/>
  <c r="AA220" i="3" s="1"/>
  <c r="D63" i="8" s="1"/>
  <c r="GP209" i="3"/>
  <c r="FX209" i="3"/>
  <c r="CW209" i="3"/>
  <c r="CW229" i="3" s="1"/>
  <c r="CI209" i="3"/>
  <c r="EW208" i="3"/>
  <c r="GY207" i="3"/>
  <c r="GY227" i="3" s="1"/>
  <c r="O39" i="12" s="1"/>
  <c r="CI207" i="3"/>
  <c r="DD206" i="3"/>
  <c r="DD226" i="3" s="1"/>
  <c r="DM205" i="3"/>
  <c r="DM225" i="3" s="1"/>
  <c r="E37" i="12" s="1"/>
  <c r="CI204" i="3"/>
  <c r="GP202" i="3"/>
  <c r="GP222" i="3" s="1"/>
  <c r="N67" i="12" s="1"/>
  <c r="GG202" i="3"/>
  <c r="GG222" i="3" s="1"/>
  <c r="M67" i="12" s="1"/>
  <c r="AZ201" i="3"/>
  <c r="K201" i="3"/>
  <c r="K221" i="3" s="1"/>
  <c r="G65" i="10" s="1"/>
  <c r="EW200" i="3"/>
  <c r="DV198" i="3"/>
  <c r="DM198" i="3"/>
  <c r="DM218" i="3" s="1"/>
  <c r="E63" i="12" s="1"/>
  <c r="W197" i="3"/>
  <c r="W217" i="3" s="1"/>
  <c r="J61" i="10" s="1"/>
  <c r="FF196" i="3"/>
  <c r="DM209" i="3"/>
  <c r="DM229" i="3" s="1"/>
  <c r="E42" i="12" s="1"/>
  <c r="GP208" i="3"/>
  <c r="DM208" i="3"/>
  <c r="DM228" i="3" s="1"/>
  <c r="E41" i="12" s="1"/>
  <c r="BN208" i="3"/>
  <c r="FO207" i="3"/>
  <c r="FO227" i="3" s="1"/>
  <c r="K39" i="12" s="1"/>
  <c r="BN207" i="3"/>
  <c r="FX206" i="3"/>
  <c r="FX226" i="3" s="1"/>
  <c r="L38" i="12" s="1"/>
  <c r="FF205" i="3"/>
  <c r="GP204" i="3"/>
  <c r="GP224" i="3" s="1"/>
  <c r="N36" i="12" s="1"/>
  <c r="AA204" i="3"/>
  <c r="AA224" i="3" s="1"/>
  <c r="D34" i="8" s="1"/>
  <c r="GG203" i="3"/>
  <c r="GG223" i="3" s="1"/>
  <c r="M35" i="12" s="1"/>
  <c r="DD203" i="3"/>
  <c r="DD223" i="3" s="1"/>
  <c r="DM202" i="3"/>
  <c r="DM222" i="3" s="1"/>
  <c r="E67" i="12" s="1"/>
  <c r="GG201" i="3"/>
  <c r="GG221" i="3" s="1"/>
  <c r="M66" i="12" s="1"/>
  <c r="CI201" i="3"/>
  <c r="CI221" i="3" s="1"/>
  <c r="I64" i="1" s="1"/>
  <c r="GY200" i="3"/>
  <c r="GG198" i="3"/>
  <c r="GG218" i="3" s="1"/>
  <c r="M63" i="12" s="1"/>
  <c r="CP198" i="3"/>
  <c r="CP218" i="3" s="1"/>
  <c r="DM197" i="3"/>
  <c r="DM217" i="3" s="1"/>
  <c r="E62" i="12" s="1"/>
  <c r="AZ197" i="3"/>
  <c r="K197" i="3"/>
  <c r="K217" i="3" s="1"/>
  <c r="G61" i="10" s="1"/>
  <c r="EW196" i="3"/>
  <c r="CB196" i="3"/>
  <c r="CB216" i="3" s="1"/>
  <c r="BU196" i="3"/>
  <c r="BU216" i="3" s="1"/>
  <c r="AA196" i="3"/>
  <c r="AA216" i="3" s="1"/>
  <c r="D59" i="8" s="1"/>
  <c r="GG195" i="3"/>
  <c r="GG215" i="3" s="1"/>
  <c r="M60" i="12" s="1"/>
  <c r="DD195" i="3"/>
  <c r="DD215" i="3" s="1"/>
  <c r="BU209" i="3"/>
  <c r="AA209" i="3"/>
  <c r="AA229" i="3" s="1"/>
  <c r="D40" i="8" s="1"/>
  <c r="CW208" i="3"/>
  <c r="CW228" i="3" s="1"/>
  <c r="CB208" i="3"/>
  <c r="W208" i="3"/>
  <c r="CP207" i="3"/>
  <c r="CP227" i="3" s="1"/>
  <c r="FO206" i="3"/>
  <c r="FO226" i="3" s="1"/>
  <c r="K38" i="12" s="1"/>
  <c r="DM206" i="3"/>
  <c r="DM226" i="3" s="1"/>
  <c r="E38" i="12" s="1"/>
  <c r="CI206" i="3"/>
  <c r="GG205" i="3"/>
  <c r="GG225" i="3" s="1"/>
  <c r="M37" i="12" s="1"/>
  <c r="EN205" i="3"/>
  <c r="CW205" i="3"/>
  <c r="CW225" i="3" s="1"/>
  <c r="C37" i="14" s="1"/>
  <c r="BN204" i="3"/>
  <c r="FO203" i="3"/>
  <c r="FO223" i="3" s="1"/>
  <c r="K35" i="12" s="1"/>
  <c r="BU203" i="3"/>
  <c r="BU223" i="3" s="1"/>
  <c r="FX201" i="3"/>
  <c r="CW201" i="3"/>
  <c r="CW221" i="3" s="1"/>
  <c r="C66" i="14" s="1"/>
  <c r="BN201" i="3"/>
  <c r="W201" i="3"/>
  <c r="W221" i="3" s="1"/>
  <c r="J65" i="10" s="1"/>
  <c r="FF200" i="3"/>
  <c r="CI200" i="3"/>
  <c r="CI220" i="3" s="1"/>
  <c r="I63" i="1" s="1"/>
  <c r="EN199" i="3"/>
  <c r="FX198" i="3"/>
  <c r="BU198" i="3"/>
  <c r="BU218" i="3" s="1"/>
  <c r="K198" i="3"/>
  <c r="K218" i="3" s="1"/>
  <c r="G62" i="10" s="1"/>
  <c r="GY197" i="3"/>
  <c r="EN196" i="3"/>
  <c r="DV196" i="3"/>
  <c r="BN196" i="3"/>
  <c r="FO195" i="3"/>
  <c r="FO215" i="3" s="1"/>
  <c r="K60" i="12" s="1"/>
  <c r="CW195" i="3"/>
  <c r="CW215" i="3" s="1"/>
  <c r="C60" i="14" s="1"/>
  <c r="CP195" i="3"/>
  <c r="CP215" i="3" s="1"/>
  <c r="BU195" i="3"/>
  <c r="BU215" i="3" s="1"/>
  <c r="Q195" i="3"/>
  <c r="Q215" i="3" s="1"/>
  <c r="H59" i="10" s="1"/>
  <c r="EW209" i="3"/>
  <c r="FF208" i="3"/>
  <c r="AZ207" i="3"/>
  <c r="T207" i="3"/>
  <c r="T227" i="3" s="1"/>
  <c r="I38" i="10" s="1"/>
  <c r="GY206" i="3"/>
  <c r="GY226" i="3" s="1"/>
  <c r="O38" i="12" s="1"/>
  <c r="CB206" i="3"/>
  <c r="CB226" i="3" s="1"/>
  <c r="EW205" i="3"/>
  <c r="DD205" i="3"/>
  <c r="DD225" i="3" s="1"/>
  <c r="AZ205" i="3"/>
  <c r="GG204" i="3"/>
  <c r="GG224" i="3" s="1"/>
  <c r="M36" i="12" s="1"/>
  <c r="EW204" i="3"/>
  <c r="DD204" i="3"/>
  <c r="DD224" i="3" s="1"/>
  <c r="FF203" i="3"/>
  <c r="CI203" i="3"/>
  <c r="CI223" i="3" s="1"/>
  <c r="CB202" i="3"/>
  <c r="CB222" i="3" s="1"/>
  <c r="H65" i="1" s="1"/>
  <c r="FF201" i="3"/>
  <c r="FX200" i="3"/>
  <c r="DD200" i="3"/>
  <c r="DD220" i="3" s="1"/>
  <c r="FF199" i="3"/>
  <c r="CI199" i="3"/>
  <c r="CI219" i="3" s="1"/>
  <c r="I62" i="1" s="1"/>
  <c r="CB198" i="3"/>
  <c r="CB218" i="3" s="1"/>
  <c r="FF197" i="3"/>
  <c r="FX196" i="3"/>
  <c r="DD196" i="3"/>
  <c r="DD216" i="3" s="1"/>
  <c r="FF195" i="3"/>
  <c r="CI195" i="3"/>
  <c r="CI215" i="3" s="1"/>
  <c r="BN205" i="3"/>
  <c r="AZ204" i="3"/>
  <c r="GY203" i="3"/>
  <c r="GY223" i="3" s="1"/>
  <c r="O35" i="12" s="1"/>
  <c r="CB203" i="3"/>
  <c r="CB223" i="3" s="1"/>
  <c r="EW202" i="3"/>
  <c r="DD202" i="3"/>
  <c r="DD222" i="3" s="1"/>
  <c r="EW201" i="3"/>
  <c r="CP201" i="3"/>
  <c r="CP221" i="3" s="1"/>
  <c r="AA201" i="3"/>
  <c r="AA221" i="3" s="1"/>
  <c r="D64" i="8" s="1"/>
  <c r="GP200" i="3"/>
  <c r="GP220" i="3" s="1"/>
  <c r="N65" i="12" s="1"/>
  <c r="AZ200" i="3"/>
  <c r="GY199" i="3"/>
  <c r="CB199" i="3"/>
  <c r="CB219" i="3" s="1"/>
  <c r="H62" i="1" s="1"/>
  <c r="EW198" i="3"/>
  <c r="DD198" i="3"/>
  <c r="DD218" i="3" s="1"/>
  <c r="EW197" i="3"/>
  <c r="CP197" i="3"/>
  <c r="CP217" i="3" s="1"/>
  <c r="AA197" i="3"/>
  <c r="AA217" i="3" s="1"/>
  <c r="D60" i="8" s="1"/>
  <c r="GP196" i="3"/>
  <c r="GP216" i="3" s="1"/>
  <c r="N61" i="12" s="1"/>
  <c r="AZ196" i="3"/>
  <c r="GY195" i="3"/>
  <c r="CB195" i="3"/>
  <c r="CB215" i="3" s="1"/>
  <c r="CP204" i="3"/>
  <c r="CP224" i="3" s="1"/>
  <c r="FX203" i="3"/>
  <c r="FX223" i="3" s="1"/>
  <c r="L35" i="12" s="1"/>
  <c r="AZ203" i="3"/>
  <c r="EN202" i="3"/>
  <c r="CW202" i="3"/>
  <c r="CW222" i="3" s="1"/>
  <c r="C67" i="14" s="1"/>
  <c r="GP201" i="3"/>
  <c r="GP221" i="3" s="1"/>
  <c r="N66" i="12" s="1"/>
  <c r="DV201" i="3"/>
  <c r="BU201" i="3"/>
  <c r="BU221" i="3" s="1"/>
  <c r="G64" i="1" s="1"/>
  <c r="FO200" i="3"/>
  <c r="FO220" i="3" s="1"/>
  <c r="K65" i="12" s="1"/>
  <c r="CP200" i="3"/>
  <c r="CP220" i="3" s="1"/>
  <c r="FX199" i="3"/>
  <c r="AZ199" i="3"/>
  <c r="EN198" i="3"/>
  <c r="CW198" i="3"/>
  <c r="CW218" i="3" s="1"/>
  <c r="C63" i="14" s="1"/>
  <c r="GP197" i="3"/>
  <c r="GP217" i="3" s="1"/>
  <c r="N62" i="12" s="1"/>
  <c r="DV197" i="3"/>
  <c r="BU197" i="3"/>
  <c r="BU217" i="3" s="1"/>
  <c r="FO196" i="3"/>
  <c r="FO216" i="3" s="1"/>
  <c r="K61" i="12" s="1"/>
  <c r="CP196" i="3"/>
  <c r="CP216" i="3" s="1"/>
  <c r="FX195" i="3"/>
  <c r="AZ195" i="3"/>
  <c r="H194" i="3"/>
  <c r="Q194" i="3"/>
  <c r="Q214" i="3" s="1"/>
  <c r="AA194" i="3"/>
  <c r="AA214" i="3" s="1"/>
  <c r="CP194" i="3"/>
  <c r="CP214" i="3" s="1"/>
  <c r="EW194" i="3"/>
  <c r="EW214" i="3" s="1"/>
  <c r="FF194" i="3"/>
  <c r="FF214" i="3" s="1"/>
  <c r="GP194" i="3"/>
  <c r="GP214" i="3" s="1"/>
  <c r="CI194" i="3"/>
  <c r="CI214" i="3" s="1"/>
  <c r="BN194" i="3"/>
  <c r="BN214" i="3" s="1"/>
  <c r="GY194" i="3"/>
  <c r="GY214" i="3" s="1"/>
  <c r="FO194" i="3"/>
  <c r="FO214" i="3" s="1"/>
  <c r="DV194" i="3"/>
  <c r="DV214" i="3" s="1"/>
  <c r="CB194" i="3"/>
  <c r="CB214" i="3" s="1"/>
  <c r="FX194" i="3"/>
  <c r="FX214" i="3" s="1"/>
  <c r="AZ194" i="3"/>
  <c r="CW194" i="3"/>
  <c r="CW214" i="3" s="1"/>
  <c r="GY55" i="3"/>
  <c r="HA56" i="3"/>
  <c r="B47" i="3"/>
  <c r="C7" i="19" s="1"/>
  <c r="D40" i="23" s="1"/>
  <c r="I41" i="23" s="1"/>
  <c r="B158" i="3"/>
  <c r="B166" i="3"/>
  <c r="B162" i="3"/>
  <c r="B165" i="3"/>
  <c r="B164" i="3"/>
  <c r="K56" i="3" l="1"/>
  <c r="G13" i="10" s="1"/>
  <c r="H58" i="1"/>
  <c r="H34" i="1"/>
  <c r="G58" i="1"/>
  <c r="G34" i="1"/>
  <c r="H60" i="1"/>
  <c r="H36" i="1"/>
  <c r="H59" i="1"/>
  <c r="H35" i="1"/>
  <c r="H61" i="1"/>
  <c r="H37" i="1"/>
  <c r="D196" i="3"/>
  <c r="C196" i="3" s="1"/>
  <c r="D200" i="3"/>
  <c r="C200" i="3" s="1"/>
  <c r="D204" i="3"/>
  <c r="C204" i="3" s="1"/>
  <c r="D208" i="3"/>
  <c r="C208" i="3" s="1"/>
  <c r="D195" i="3"/>
  <c r="C195" i="3" s="1"/>
  <c r="D197" i="3"/>
  <c r="C197" i="3" s="1"/>
  <c r="D201" i="3"/>
  <c r="C201" i="3" s="1"/>
  <c r="D205" i="3"/>
  <c r="C205" i="3" s="1"/>
  <c r="D209" i="3"/>
  <c r="C209" i="3" s="1"/>
  <c r="D198" i="3"/>
  <c r="C198" i="3" s="1"/>
  <c r="C218" i="3" s="1"/>
  <c r="D202" i="3"/>
  <c r="C202" i="3" s="1"/>
  <c r="E226" i="3"/>
  <c r="E37" i="10" s="1"/>
  <c r="D206" i="3"/>
  <c r="C206" i="3" s="1"/>
  <c r="D194" i="3"/>
  <c r="C194" i="3" s="1"/>
  <c r="D199" i="3"/>
  <c r="C199" i="3" s="1"/>
  <c r="D203" i="3"/>
  <c r="C203" i="3" s="1"/>
  <c r="D207" i="3"/>
  <c r="C207" i="3" s="1"/>
  <c r="E16" i="20"/>
  <c r="K16" i="20" s="1"/>
  <c r="E12" i="23"/>
  <c r="K12" i="23" s="1"/>
  <c r="E57" i="3"/>
  <c r="E17" i="10" s="1"/>
  <c r="D55" i="3"/>
  <c r="C55" i="3" s="1"/>
  <c r="E17" i="20"/>
  <c r="K17" i="20" s="1"/>
  <c r="E13" i="23"/>
  <c r="K13" i="23" s="1"/>
  <c r="E9" i="20"/>
  <c r="K9" i="20" s="1"/>
  <c r="E9" i="23"/>
  <c r="K9" i="23" s="1"/>
  <c r="G35" i="1"/>
  <c r="G59" i="1"/>
  <c r="F41" i="23"/>
  <c r="E8" i="20"/>
  <c r="K8" i="20" s="1"/>
  <c r="E8" i="23"/>
  <c r="K8" i="23" s="1"/>
  <c r="E14" i="20"/>
  <c r="K14" i="20" s="1"/>
  <c r="E10" i="23"/>
  <c r="K10" i="23" s="1"/>
  <c r="E15" i="20"/>
  <c r="K15" i="20" s="1"/>
  <c r="E11" i="23"/>
  <c r="K11" i="23" s="1"/>
  <c r="G41" i="23"/>
  <c r="K41" i="23"/>
  <c r="D41" i="23"/>
  <c r="J41" i="23"/>
  <c r="E7" i="20"/>
  <c r="K7" i="20" s="1"/>
  <c r="E7" i="23"/>
  <c r="K7" i="23" s="1"/>
  <c r="H41" i="23"/>
  <c r="E41" i="23"/>
  <c r="C59" i="14"/>
  <c r="C34" i="14"/>
  <c r="C59" i="13"/>
  <c r="C34" i="13"/>
  <c r="I38" i="19"/>
  <c r="C36" i="13"/>
  <c r="J44" i="19"/>
  <c r="C42" i="14"/>
  <c r="I66" i="19"/>
  <c r="C64" i="13"/>
  <c r="I44" i="19"/>
  <c r="C42" i="13"/>
  <c r="I43" i="19"/>
  <c r="C41" i="13"/>
  <c r="I34" i="10"/>
  <c r="I58" i="10"/>
  <c r="I41" i="19"/>
  <c r="C39" i="13"/>
  <c r="J43" i="19"/>
  <c r="C41" i="14"/>
  <c r="I65" i="19"/>
  <c r="C63" i="13"/>
  <c r="H58" i="10"/>
  <c r="H34" i="10"/>
  <c r="I63" i="19"/>
  <c r="C61" i="13"/>
  <c r="I64" i="19"/>
  <c r="C62" i="13"/>
  <c r="I69" i="19"/>
  <c r="C67" i="13"/>
  <c r="I39" i="19"/>
  <c r="C37" i="13"/>
  <c r="G58" i="10"/>
  <c r="G34" i="10"/>
  <c r="I67" i="19"/>
  <c r="C65" i="13"/>
  <c r="I68" i="19"/>
  <c r="C66" i="13"/>
  <c r="I62" i="19"/>
  <c r="C60" i="13"/>
  <c r="I40" i="19"/>
  <c r="C38" i="13"/>
  <c r="J58" i="10"/>
  <c r="J34" i="10"/>
  <c r="H33" i="1"/>
  <c r="H57" i="1"/>
  <c r="F33" i="1"/>
  <c r="F57" i="1"/>
  <c r="I59" i="12"/>
  <c r="I34" i="12"/>
  <c r="I58" i="1"/>
  <c r="I34" i="1"/>
  <c r="G37" i="1"/>
  <c r="G61" i="1"/>
  <c r="H37" i="19"/>
  <c r="C35" i="7"/>
  <c r="H40" i="19"/>
  <c r="C38" i="7"/>
  <c r="H66" i="19"/>
  <c r="C64" i="7"/>
  <c r="H41" i="19"/>
  <c r="C39" i="7"/>
  <c r="I35" i="1"/>
  <c r="I59" i="1"/>
  <c r="I60" i="1"/>
  <c r="I36" i="1"/>
  <c r="C59" i="7"/>
  <c r="C34" i="7"/>
  <c r="E59" i="12"/>
  <c r="E34" i="12"/>
  <c r="C54" i="19"/>
  <c r="C56" i="19"/>
  <c r="G59" i="12"/>
  <c r="G34" i="12"/>
  <c r="G57" i="1"/>
  <c r="G33" i="1"/>
  <c r="F59" i="12"/>
  <c r="F34" i="12"/>
  <c r="I33" i="1"/>
  <c r="I57" i="1"/>
  <c r="G60" i="1"/>
  <c r="G36" i="1"/>
  <c r="H65" i="19"/>
  <c r="C63" i="7"/>
  <c r="H38" i="19"/>
  <c r="C36" i="7"/>
  <c r="H62" i="19"/>
  <c r="C60" i="7"/>
  <c r="H64" i="19"/>
  <c r="C62" i="7"/>
  <c r="H59" i="12"/>
  <c r="H34" i="12"/>
  <c r="I37" i="1"/>
  <c r="I61" i="1"/>
  <c r="H68" i="19"/>
  <c r="C66" i="7"/>
  <c r="N59" i="12"/>
  <c r="N34" i="12"/>
  <c r="H69" i="19"/>
  <c r="C67" i="7"/>
  <c r="H67" i="19"/>
  <c r="C65" i="7"/>
  <c r="H39" i="19"/>
  <c r="C37" i="7"/>
  <c r="H44" i="19"/>
  <c r="C42" i="7"/>
  <c r="K59" i="12"/>
  <c r="K34" i="12"/>
  <c r="D57" i="8"/>
  <c r="D33" i="8"/>
  <c r="L59" i="12"/>
  <c r="L34" i="12"/>
  <c r="O59" i="12"/>
  <c r="O34" i="12"/>
  <c r="J59" i="12"/>
  <c r="J34" i="12"/>
  <c r="H63" i="19"/>
  <c r="C61" i="7"/>
  <c r="H43" i="19"/>
  <c r="C41" i="7"/>
  <c r="M59" i="12"/>
  <c r="M34" i="12"/>
  <c r="AY55" i="3"/>
  <c r="C31" i="19"/>
  <c r="BO22" i="3"/>
  <c r="BN48" i="3"/>
  <c r="F10" i="1" s="1"/>
  <c r="C9" i="19"/>
  <c r="B59" i="3"/>
  <c r="AZ219" i="3"/>
  <c r="D62" i="1" s="1"/>
  <c r="AY199" i="3"/>
  <c r="AY219" i="3" s="1"/>
  <c r="AZ216" i="3"/>
  <c r="D59" i="1" s="1"/>
  <c r="AY196" i="3"/>
  <c r="AY216" i="3" s="1"/>
  <c r="AZ221" i="3"/>
  <c r="D64" i="1" s="1"/>
  <c r="AY201" i="3"/>
  <c r="AY221" i="3" s="1"/>
  <c r="AY208" i="3"/>
  <c r="AY206" i="3"/>
  <c r="AY226" i="3" s="1"/>
  <c r="E214" i="3"/>
  <c r="AZ215" i="3"/>
  <c r="D58" i="1" s="1"/>
  <c r="AY195" i="3"/>
  <c r="AY215" i="3" s="1"/>
  <c r="AZ220" i="3"/>
  <c r="D63" i="1" s="1"/>
  <c r="AY200" i="3"/>
  <c r="AY220" i="3" s="1"/>
  <c r="AZ225" i="3"/>
  <c r="D35" i="1" s="1"/>
  <c r="AY205" i="3"/>
  <c r="AZ217" i="3"/>
  <c r="D60" i="1" s="1"/>
  <c r="AY197" i="3"/>
  <c r="AY217" i="3" s="1"/>
  <c r="AZ214" i="3"/>
  <c r="AY194" i="3"/>
  <c r="AY214" i="3" s="1"/>
  <c r="AZ224" i="3"/>
  <c r="D34" i="1" s="1"/>
  <c r="AY204" i="3"/>
  <c r="AZ218" i="3"/>
  <c r="D61" i="1" s="1"/>
  <c r="AY198" i="3"/>
  <c r="AZ222" i="3"/>
  <c r="D65" i="1" s="1"/>
  <c r="AY202" i="3"/>
  <c r="AY222" i="3" s="1"/>
  <c r="C30" i="19"/>
  <c r="AZ223" i="3"/>
  <c r="AY203" i="3"/>
  <c r="AY223" i="3" s="1"/>
  <c r="D37" i="19" s="1"/>
  <c r="AZ227" i="3"/>
  <c r="D37" i="1" s="1"/>
  <c r="AY207" i="3"/>
  <c r="AY209" i="3"/>
  <c r="J36" i="19"/>
  <c r="J61" i="19"/>
  <c r="J62" i="19"/>
  <c r="J39" i="19"/>
  <c r="J67" i="19"/>
  <c r="J41" i="19"/>
  <c r="I36" i="19"/>
  <c r="I61" i="19"/>
  <c r="J64" i="19"/>
  <c r="J66" i="19"/>
  <c r="J63" i="19"/>
  <c r="J37" i="19"/>
  <c r="J40" i="19"/>
  <c r="J69" i="19"/>
  <c r="J65" i="19"/>
  <c r="J68" i="19"/>
  <c r="I37" i="19"/>
  <c r="J38" i="19"/>
  <c r="CP58" i="3"/>
  <c r="I15" i="19" s="1"/>
  <c r="I8" i="19"/>
  <c r="CP57" i="3"/>
  <c r="CW58" i="3"/>
  <c r="J15" i="19" s="1"/>
  <c r="J8" i="19"/>
  <c r="FX215" i="3"/>
  <c r="L60" i="12" s="1"/>
  <c r="DV217" i="3"/>
  <c r="F62" i="12" s="1"/>
  <c r="FX218" i="3"/>
  <c r="L63" i="12" s="1"/>
  <c r="FO228" i="3"/>
  <c r="K41" i="12" s="1"/>
  <c r="GP215" i="3"/>
  <c r="N60" i="12" s="1"/>
  <c r="DV224" i="3"/>
  <c r="F36" i="12" s="1"/>
  <c r="DM216" i="3"/>
  <c r="E61" i="12" s="1"/>
  <c r="EE222" i="3"/>
  <c r="G67" i="12" s="1"/>
  <c r="DM219" i="3"/>
  <c r="E64" i="12" s="1"/>
  <c r="FO229" i="3"/>
  <c r="K42" i="12" s="1"/>
  <c r="GY215" i="3"/>
  <c r="O60" i="12" s="1"/>
  <c r="FX220" i="3"/>
  <c r="L65" i="12" s="1"/>
  <c r="FF223" i="3"/>
  <c r="J35" i="12" s="1"/>
  <c r="EW216" i="3"/>
  <c r="I61" i="12" s="1"/>
  <c r="EW220" i="3"/>
  <c r="I65" i="12" s="1"/>
  <c r="EN223" i="3"/>
  <c r="H35" i="12" s="1"/>
  <c r="EN215" i="3"/>
  <c r="H60" i="12" s="1"/>
  <c r="DV220" i="3"/>
  <c r="F65" i="12" s="1"/>
  <c r="EN221" i="3"/>
  <c r="H66" i="12" s="1"/>
  <c r="FF224" i="3"/>
  <c r="J36" i="12" s="1"/>
  <c r="EE229" i="3"/>
  <c r="G42" i="12" s="1"/>
  <c r="EE228" i="3"/>
  <c r="G41" i="12" s="1"/>
  <c r="DV227" i="3"/>
  <c r="F39" i="12" s="1"/>
  <c r="EW217" i="3"/>
  <c r="I62" i="12" s="1"/>
  <c r="GY219" i="3"/>
  <c r="O64" i="12" s="1"/>
  <c r="FX216" i="3"/>
  <c r="L61" i="12" s="1"/>
  <c r="FF219" i="3"/>
  <c r="J64" i="12" s="1"/>
  <c r="FF221" i="3"/>
  <c r="J66" i="12" s="1"/>
  <c r="FF228" i="3"/>
  <c r="J41" i="12" s="1"/>
  <c r="GP228" i="3"/>
  <c r="N41" i="12" s="1"/>
  <c r="FX229" i="3"/>
  <c r="L42" i="12" s="1"/>
  <c r="FX222" i="3"/>
  <c r="L67" i="12" s="1"/>
  <c r="DV229" i="3"/>
  <c r="F42" i="12" s="1"/>
  <c r="EW223" i="3"/>
  <c r="I35" i="12" s="1"/>
  <c r="EW215" i="3"/>
  <c r="I60" i="12" s="1"/>
  <c r="EN220" i="3"/>
  <c r="H65" i="12" s="1"/>
  <c r="DV222" i="3"/>
  <c r="F67" i="12" s="1"/>
  <c r="DV226" i="3"/>
  <c r="F38" i="12" s="1"/>
  <c r="EE217" i="3"/>
  <c r="G62" i="12" s="1"/>
  <c r="EE220" i="3"/>
  <c r="G65" i="12" s="1"/>
  <c r="EE224" i="3"/>
  <c r="G36" i="12" s="1"/>
  <c r="GY229" i="3"/>
  <c r="O42" i="12" s="1"/>
  <c r="DV215" i="3"/>
  <c r="F60" i="12" s="1"/>
  <c r="EW219" i="3"/>
  <c r="I64" i="12" s="1"/>
  <c r="EW226" i="3"/>
  <c r="I38" i="12" s="1"/>
  <c r="FX228" i="3"/>
  <c r="L41" i="12" s="1"/>
  <c r="DV228" i="3"/>
  <c r="F41" i="12" s="1"/>
  <c r="EN222" i="3"/>
  <c r="H67" i="12" s="1"/>
  <c r="EW218" i="3"/>
  <c r="I63" i="12" s="1"/>
  <c r="EW224" i="3"/>
  <c r="I36" i="12" s="1"/>
  <c r="EN216" i="3"/>
  <c r="H61" i="12" s="1"/>
  <c r="EN225" i="3"/>
  <c r="H37" i="12" s="1"/>
  <c r="FF216" i="3"/>
  <c r="J61" i="12" s="1"/>
  <c r="DV218" i="3"/>
  <c r="F63" i="12" s="1"/>
  <c r="EN224" i="3"/>
  <c r="H36" i="12" s="1"/>
  <c r="EN227" i="3"/>
  <c r="H39" i="12" s="1"/>
  <c r="EE223" i="3"/>
  <c r="G35" i="12" s="1"/>
  <c r="EE218" i="3"/>
  <c r="G63" i="12" s="1"/>
  <c r="EE227" i="3"/>
  <c r="G39" i="12" s="1"/>
  <c r="GY228" i="3"/>
  <c r="O41" i="12" s="1"/>
  <c r="EE225" i="3"/>
  <c r="G37" i="12" s="1"/>
  <c r="FX219" i="3"/>
  <c r="L64" i="12" s="1"/>
  <c r="DV221" i="3"/>
  <c r="F66" i="12" s="1"/>
  <c r="EW222" i="3"/>
  <c r="I67" i="12" s="1"/>
  <c r="EW225" i="3"/>
  <c r="I37" i="12" s="1"/>
  <c r="GY217" i="3"/>
  <c r="O62" i="12" s="1"/>
  <c r="EN219" i="3"/>
  <c r="H64" i="12" s="1"/>
  <c r="EW227" i="3"/>
  <c r="I39" i="12" s="1"/>
  <c r="EN229" i="3"/>
  <c r="H42" i="12" s="1"/>
  <c r="FF218" i="3"/>
  <c r="J63" i="12" s="1"/>
  <c r="FF227" i="3"/>
  <c r="J39" i="12" s="1"/>
  <c r="EE216" i="3"/>
  <c r="G61" i="12" s="1"/>
  <c r="EE219" i="3"/>
  <c r="G64" i="12" s="1"/>
  <c r="DM224" i="3"/>
  <c r="E36" i="12" s="1"/>
  <c r="DV219" i="3"/>
  <c r="F64" i="12" s="1"/>
  <c r="DV223" i="3"/>
  <c r="F35" i="12" s="1"/>
  <c r="GG229" i="3"/>
  <c r="M42" i="12" s="1"/>
  <c r="C28" i="19"/>
  <c r="EN218" i="3"/>
  <c r="H63" i="12" s="1"/>
  <c r="EW221" i="3"/>
  <c r="I66" i="12" s="1"/>
  <c r="FF215" i="3"/>
  <c r="J60" i="12" s="1"/>
  <c r="FF217" i="3"/>
  <c r="J62" i="12" s="1"/>
  <c r="EW229" i="3"/>
  <c r="I42" i="12" s="1"/>
  <c r="DV216" i="3"/>
  <c r="F61" i="12" s="1"/>
  <c r="FF220" i="3"/>
  <c r="J65" i="12" s="1"/>
  <c r="FX221" i="3"/>
  <c r="L66" i="12" s="1"/>
  <c r="GY220" i="3"/>
  <c r="O65" i="12" s="1"/>
  <c r="FF225" i="3"/>
  <c r="J37" i="12" s="1"/>
  <c r="EW228" i="3"/>
  <c r="I41" i="12" s="1"/>
  <c r="GP229" i="3"/>
  <c r="N42" i="12" s="1"/>
  <c r="GY222" i="3"/>
  <c r="O67" i="12" s="1"/>
  <c r="FX217" i="3"/>
  <c r="L62" i="12" s="1"/>
  <c r="GY216" i="3"/>
  <c r="O61" i="12" s="1"/>
  <c r="GY221" i="3"/>
  <c r="O66" i="12" s="1"/>
  <c r="EN226" i="3"/>
  <c r="H38" i="12" s="1"/>
  <c r="EN228" i="3"/>
  <c r="H41" i="12" s="1"/>
  <c r="FF229" i="3"/>
  <c r="J42" i="12" s="1"/>
  <c r="FF226" i="3"/>
  <c r="J38" i="12" s="1"/>
  <c r="FF222" i="3"/>
  <c r="J67" i="12" s="1"/>
  <c r="EE215" i="3"/>
  <c r="G60" i="12" s="1"/>
  <c r="EN217" i="3"/>
  <c r="H62" i="12" s="1"/>
  <c r="EE221" i="3"/>
  <c r="G66" i="12" s="1"/>
  <c r="EE226" i="3"/>
  <c r="G38" i="12" s="1"/>
  <c r="H61" i="19"/>
  <c r="H36" i="19"/>
  <c r="DM227" i="3"/>
  <c r="E39" i="12" s="1"/>
  <c r="GG228" i="3"/>
  <c r="M41" i="12" s="1"/>
  <c r="GY218" i="3"/>
  <c r="O63" i="12" s="1"/>
  <c r="DV225" i="3"/>
  <c r="F37" i="12" s="1"/>
  <c r="DM220" i="3"/>
  <c r="E65" i="12" s="1"/>
  <c r="GY58" i="3"/>
  <c r="O15" i="12" s="1"/>
  <c r="FF58" i="3"/>
  <c r="J15" i="12" s="1"/>
  <c r="EN58" i="3"/>
  <c r="H15" i="12" s="1"/>
  <c r="EE58" i="3"/>
  <c r="G15" i="12" s="1"/>
  <c r="AA57" i="3"/>
  <c r="D17" i="8" s="1"/>
  <c r="C16" i="19"/>
  <c r="GP58" i="3"/>
  <c r="N15" i="12" s="1"/>
  <c r="DV58" i="3"/>
  <c r="F15" i="12" s="1"/>
  <c r="DM58" i="3"/>
  <c r="E15" i="12" s="1"/>
  <c r="AA56" i="3"/>
  <c r="D13" i="8" s="1"/>
  <c r="FX58" i="3"/>
  <c r="L15" i="12" s="1"/>
  <c r="GG58" i="3"/>
  <c r="M15" i="12" s="1"/>
  <c r="EW58" i="3"/>
  <c r="I15" i="12" s="1"/>
  <c r="H8" i="19"/>
  <c r="C8" i="7"/>
  <c r="DD58" i="3"/>
  <c r="H15" i="19" s="1"/>
  <c r="FO58" i="3"/>
  <c r="K15" i="12" s="1"/>
  <c r="BN225" i="3"/>
  <c r="BN221" i="3"/>
  <c r="F64" i="1" s="1"/>
  <c r="CI227" i="3"/>
  <c r="BN220" i="3"/>
  <c r="F63" i="1" s="1"/>
  <c r="AM226" i="3"/>
  <c r="E36" i="8" s="1"/>
  <c r="AZ228" i="3"/>
  <c r="D39" i="1" s="1"/>
  <c r="AA222" i="3"/>
  <c r="D65" i="8" s="1"/>
  <c r="AM218" i="3"/>
  <c r="E61" i="8" s="1"/>
  <c r="AM222" i="3"/>
  <c r="E65" i="8" s="1"/>
  <c r="CI228" i="3"/>
  <c r="I39" i="1" s="1"/>
  <c r="C26" i="19"/>
  <c r="C57" i="19"/>
  <c r="AZ226" i="3"/>
  <c r="D36" i="1" s="1"/>
  <c r="AM225" i="3"/>
  <c r="E35" i="8" s="1"/>
  <c r="C27" i="19"/>
  <c r="C55" i="19"/>
  <c r="BN216" i="3"/>
  <c r="BN224" i="3"/>
  <c r="CI226" i="3"/>
  <c r="BN227" i="3"/>
  <c r="CI224" i="3"/>
  <c r="Z195" i="3"/>
  <c r="Z215" i="3" s="1"/>
  <c r="AA215" i="3"/>
  <c r="D58" i="8" s="1"/>
  <c r="D8" i="8"/>
  <c r="AM227" i="3"/>
  <c r="E37" i="8" s="1"/>
  <c r="CB57" i="3"/>
  <c r="H17" i="1" s="1"/>
  <c r="BU224" i="3"/>
  <c r="BN219" i="3"/>
  <c r="F62" i="1" s="1"/>
  <c r="AM229" i="3"/>
  <c r="E40" i="8" s="1"/>
  <c r="C50" i="19"/>
  <c r="C24" i="19"/>
  <c r="BU225" i="3"/>
  <c r="BN226" i="3"/>
  <c r="BU229" i="3"/>
  <c r="G40" i="1" s="1"/>
  <c r="AA218" i="3"/>
  <c r="D61" i="8" s="1"/>
  <c r="AM221" i="3"/>
  <c r="E64" i="8" s="1"/>
  <c r="BU56" i="3"/>
  <c r="G13" i="1" s="1"/>
  <c r="AM215" i="3"/>
  <c r="E58" i="8" s="1"/>
  <c r="AM219" i="3"/>
  <c r="E62" i="8" s="1"/>
  <c r="AM224" i="3"/>
  <c r="E34" i="8" s="1"/>
  <c r="BN229" i="3"/>
  <c r="F40" i="1" s="1"/>
  <c r="BU226" i="3"/>
  <c r="BN56" i="3"/>
  <c r="F13" i="1" s="1"/>
  <c r="BN58" i="3"/>
  <c r="F15" i="1" s="1"/>
  <c r="C25" i="19"/>
  <c r="CB228" i="3"/>
  <c r="H39" i="1" s="1"/>
  <c r="BN228" i="3"/>
  <c r="F39" i="1" s="1"/>
  <c r="CI229" i="3"/>
  <c r="I40" i="1" s="1"/>
  <c r="BN217" i="3"/>
  <c r="AZ57" i="3"/>
  <c r="D17" i="1" s="1"/>
  <c r="AZ58" i="3"/>
  <c r="D15" i="1" s="1"/>
  <c r="BU227" i="3"/>
  <c r="AZ229" i="3"/>
  <c r="D40" i="1" s="1"/>
  <c r="BN215" i="3"/>
  <c r="BN218" i="3"/>
  <c r="BN222" i="3"/>
  <c r="F65" i="1" s="1"/>
  <c r="AM217" i="3"/>
  <c r="E60" i="8" s="1"/>
  <c r="AM220" i="3"/>
  <c r="E63" i="8" s="1"/>
  <c r="AM228" i="3"/>
  <c r="E39" i="8" s="1"/>
  <c r="AM214" i="3"/>
  <c r="C51" i="19"/>
  <c r="C52" i="19"/>
  <c r="C53" i="19"/>
  <c r="CI225" i="3"/>
  <c r="BU228" i="3"/>
  <c r="G39" i="1" s="1"/>
  <c r="AM216" i="3"/>
  <c r="E59" i="8" s="1"/>
  <c r="BN57" i="3"/>
  <c r="F17" i="1" s="1"/>
  <c r="W228" i="3"/>
  <c r="J40" i="10" s="1"/>
  <c r="H217" i="3"/>
  <c r="F61" i="10" s="1"/>
  <c r="H219" i="3"/>
  <c r="F63" i="10" s="1"/>
  <c r="E215" i="3"/>
  <c r="E59" i="10" s="1"/>
  <c r="Q226" i="3"/>
  <c r="H37" i="10" s="1"/>
  <c r="E229" i="3"/>
  <c r="E41" i="10" s="1"/>
  <c r="K229" i="3"/>
  <c r="G41" i="10" s="1"/>
  <c r="H222" i="3"/>
  <c r="F66" i="10" s="1"/>
  <c r="Q225" i="3"/>
  <c r="H36" i="10" s="1"/>
  <c r="Q228" i="3"/>
  <c r="H40" i="10" s="1"/>
  <c r="E221" i="3"/>
  <c r="E65" i="10" s="1"/>
  <c r="Q229" i="3"/>
  <c r="H41" i="10" s="1"/>
  <c r="H218" i="3"/>
  <c r="F62" i="10" s="1"/>
  <c r="H228" i="3"/>
  <c r="F40" i="10" s="1"/>
  <c r="W229" i="3"/>
  <c r="J41" i="10" s="1"/>
  <c r="H216" i="3"/>
  <c r="F60" i="10" s="1"/>
  <c r="E218" i="3"/>
  <c r="E62" i="10" s="1"/>
  <c r="Q227" i="3"/>
  <c r="H38" i="10" s="1"/>
  <c r="H214" i="3"/>
  <c r="H221" i="3"/>
  <c r="F65" i="10" s="1"/>
  <c r="K228" i="3"/>
  <c r="G40" i="10" s="1"/>
  <c r="Q224" i="3"/>
  <c r="H35" i="10" s="1"/>
  <c r="H220" i="3"/>
  <c r="F64" i="10" s="1"/>
  <c r="H215" i="3"/>
  <c r="F59" i="10" s="1"/>
  <c r="E219" i="3"/>
  <c r="E63" i="10" s="1"/>
  <c r="CB56" i="3"/>
  <c r="H13" i="1" s="1"/>
  <c r="Z203" i="3"/>
  <c r="Z223" i="3" s="1"/>
  <c r="E37" i="19" s="1"/>
  <c r="DL194" i="3"/>
  <c r="DL214" i="3" s="1"/>
  <c r="DL195" i="3"/>
  <c r="DL215" i="3" s="1"/>
  <c r="D60" i="12" s="1"/>
  <c r="DL55" i="3"/>
  <c r="DL57" i="3" s="1"/>
  <c r="D17" i="12" s="1"/>
  <c r="AZ56" i="3"/>
  <c r="D13" i="1" s="1"/>
  <c r="FF57" i="3"/>
  <c r="J17" i="12" s="1"/>
  <c r="Q57" i="3"/>
  <c r="H17" i="10" s="1"/>
  <c r="E56" i="3"/>
  <c r="E13" i="10" s="1"/>
  <c r="CW57" i="3"/>
  <c r="J17" i="19" s="1"/>
  <c r="F8" i="10"/>
  <c r="H58" i="3"/>
  <c r="F15" i="10" s="1"/>
  <c r="I8" i="10"/>
  <c r="D11" i="20" s="1"/>
  <c r="J11" i="20" s="1"/>
  <c r="T58" i="3"/>
  <c r="I15" i="10" s="1"/>
  <c r="F11" i="20" s="1"/>
  <c r="L11" i="20" s="1"/>
  <c r="H56" i="3"/>
  <c r="F13" i="10" s="1"/>
  <c r="T56" i="3"/>
  <c r="I13" i="10" s="1"/>
  <c r="H8" i="10"/>
  <c r="D12" i="20" s="1"/>
  <c r="J12" i="20" s="1"/>
  <c r="Q58" i="3"/>
  <c r="H15" i="10" s="1"/>
  <c r="F12" i="20" s="1"/>
  <c r="L12" i="20" s="1"/>
  <c r="J8" i="10"/>
  <c r="D13" i="20" s="1"/>
  <c r="J13" i="20" s="1"/>
  <c r="W58" i="3"/>
  <c r="J15" i="10" s="1"/>
  <c r="F13" i="20" s="1"/>
  <c r="L13" i="20" s="1"/>
  <c r="H57" i="3"/>
  <c r="F17" i="10" s="1"/>
  <c r="C16" i="14"/>
  <c r="G8" i="10"/>
  <c r="K58" i="3"/>
  <c r="G15" i="10" s="1"/>
  <c r="C16" i="13"/>
  <c r="W57" i="3"/>
  <c r="J17" i="10" s="1"/>
  <c r="E8" i="10"/>
  <c r="E58" i="3"/>
  <c r="E15" i="10" s="1"/>
  <c r="C16" i="10"/>
  <c r="DL199" i="3"/>
  <c r="DL219" i="3" s="1"/>
  <c r="D64" i="12" s="1"/>
  <c r="Z202" i="3"/>
  <c r="C16" i="1"/>
  <c r="H8" i="1"/>
  <c r="DV57" i="3"/>
  <c r="F17" i="12" s="1"/>
  <c r="EN57" i="3"/>
  <c r="H17" i="12" s="1"/>
  <c r="E8" i="8"/>
  <c r="E15" i="8"/>
  <c r="Z55" i="3"/>
  <c r="D15" i="8"/>
  <c r="EE57" i="3"/>
  <c r="G17" i="12" s="1"/>
  <c r="GY57" i="3"/>
  <c r="O17" i="12" s="1"/>
  <c r="DM57" i="3"/>
  <c r="E17" i="12" s="1"/>
  <c r="AM57" i="3"/>
  <c r="E17" i="8" s="1"/>
  <c r="I8" i="1"/>
  <c r="FO57" i="3"/>
  <c r="K17" i="12" s="1"/>
  <c r="C16" i="7"/>
  <c r="G8" i="1"/>
  <c r="C16" i="12"/>
  <c r="C16" i="8"/>
  <c r="F8" i="1"/>
  <c r="CI56" i="3"/>
  <c r="I13" i="1" s="1"/>
  <c r="D8" i="1"/>
  <c r="EW57" i="3"/>
  <c r="I17" i="12" s="1"/>
  <c r="GG57" i="3"/>
  <c r="M17" i="12" s="1"/>
  <c r="GP57" i="3"/>
  <c r="N17" i="12" s="1"/>
  <c r="CI57" i="3"/>
  <c r="I17" i="1" s="1"/>
  <c r="FX57" i="3"/>
  <c r="L17" i="12" s="1"/>
  <c r="DD57" i="3"/>
  <c r="H17" i="19" s="1"/>
  <c r="BU57" i="3"/>
  <c r="G17" i="1" s="1"/>
  <c r="C8" i="14"/>
  <c r="CW56" i="3"/>
  <c r="J13" i="19" s="1"/>
  <c r="CP56" i="3"/>
  <c r="I13" i="19" s="1"/>
  <c r="C8" i="13"/>
  <c r="D223" i="3"/>
  <c r="Z198" i="3"/>
  <c r="Z218" i="3" s="1"/>
  <c r="DL196" i="3"/>
  <c r="DL200" i="3"/>
  <c r="DL204" i="3"/>
  <c r="DL207" i="3"/>
  <c r="DL203" i="3"/>
  <c r="GY56" i="3"/>
  <c r="O13" i="12" s="1"/>
  <c r="O8" i="12"/>
  <c r="M8" i="12"/>
  <c r="GG56" i="3"/>
  <c r="M13" i="12" s="1"/>
  <c r="I8" i="12"/>
  <c r="EW56" i="3"/>
  <c r="I13" i="12" s="1"/>
  <c r="DD56" i="3"/>
  <c r="H13" i="19" s="1"/>
  <c r="N8" i="12"/>
  <c r="GP56" i="3"/>
  <c r="N13" i="12" s="1"/>
  <c r="F8" i="12"/>
  <c r="DV56" i="3"/>
  <c r="F13" i="12" s="1"/>
  <c r="L8" i="12"/>
  <c r="FX56" i="3"/>
  <c r="L13" i="12" s="1"/>
  <c r="H8" i="12"/>
  <c r="EN56" i="3"/>
  <c r="H13" i="12" s="1"/>
  <c r="E8" i="12"/>
  <c r="DM56" i="3"/>
  <c r="E13" i="12" s="1"/>
  <c r="J8" i="12"/>
  <c r="FF56" i="3"/>
  <c r="J13" i="12" s="1"/>
  <c r="FO56" i="3"/>
  <c r="K13" i="12" s="1"/>
  <c r="K8" i="12"/>
  <c r="AM56" i="3"/>
  <c r="E13" i="8" s="1"/>
  <c r="EE56" i="3"/>
  <c r="G13" i="12" s="1"/>
  <c r="G8" i="12"/>
  <c r="Z206" i="3"/>
  <c r="Z226" i="3" s="1"/>
  <c r="DL206" i="3"/>
  <c r="DL226" i="3" s="1"/>
  <c r="D38" i="12" s="1"/>
  <c r="Z205" i="3"/>
  <c r="Z225" i="3" s="1"/>
  <c r="AY218" i="3"/>
  <c r="Z196" i="3"/>
  <c r="Z216" i="3" s="1"/>
  <c r="Z204" i="3"/>
  <c r="Z224" i="3" s="1"/>
  <c r="DL208" i="3"/>
  <c r="DL228" i="3" s="1"/>
  <c r="D41" i="12" s="1"/>
  <c r="AY229" i="3"/>
  <c r="Z199" i="3"/>
  <c r="Z219" i="3" s="1"/>
  <c r="DL202" i="3"/>
  <c r="DL222" i="3" s="1"/>
  <c r="D67" i="12" s="1"/>
  <c r="Z200" i="3"/>
  <c r="Z220" i="3" s="1"/>
  <c r="Z207" i="3"/>
  <c r="Z227" i="3" s="1"/>
  <c r="DL201" i="3"/>
  <c r="DL221" i="3" s="1"/>
  <c r="D66" i="12" s="1"/>
  <c r="Z208" i="3"/>
  <c r="Z228" i="3" s="1"/>
  <c r="Z201" i="3"/>
  <c r="Z221" i="3" s="1"/>
  <c r="D225" i="3"/>
  <c r="D36" i="10" s="1"/>
  <c r="AY228" i="3"/>
  <c r="AY225" i="3"/>
  <c r="Z197" i="3"/>
  <c r="Z217" i="3" s="1"/>
  <c r="AY224" i="3"/>
  <c r="AY227" i="3"/>
  <c r="Z209" i="3"/>
  <c r="Z229" i="3" s="1"/>
  <c r="DL197" i="3"/>
  <c r="DL217" i="3" s="1"/>
  <c r="D62" i="12" s="1"/>
  <c r="DL209" i="3"/>
  <c r="DL229" i="3" s="1"/>
  <c r="D42" i="12" s="1"/>
  <c r="DL198" i="3"/>
  <c r="DL218" i="3" s="1"/>
  <c r="D63" i="12" s="1"/>
  <c r="DL205" i="3"/>
  <c r="DL225" i="3" s="1"/>
  <c r="D37" i="12" s="1"/>
  <c r="Z194" i="3"/>
  <c r="Z214" i="3" s="1"/>
  <c r="D228" i="3" l="1"/>
  <c r="D40" i="10" s="1"/>
  <c r="DK55" i="3"/>
  <c r="C8" i="12" s="1"/>
  <c r="D56" i="3"/>
  <c r="D13" i="10" s="1"/>
  <c r="D220" i="3"/>
  <c r="D64" i="10" s="1"/>
  <c r="D216" i="3"/>
  <c r="D60" i="10" s="1"/>
  <c r="D227" i="3"/>
  <c r="D38" i="10" s="1"/>
  <c r="D217" i="3"/>
  <c r="D61" i="10" s="1"/>
  <c r="D219" i="3"/>
  <c r="D63" i="10" s="1"/>
  <c r="D229" i="3"/>
  <c r="D41" i="10" s="1"/>
  <c r="D215" i="3"/>
  <c r="D59" i="10" s="1"/>
  <c r="D226" i="3"/>
  <c r="D37" i="10" s="1"/>
  <c r="D222" i="3"/>
  <c r="D66" i="10" s="1"/>
  <c r="D214" i="3"/>
  <c r="D34" i="10" s="1"/>
  <c r="D221" i="3"/>
  <c r="D65" i="10" s="1"/>
  <c r="D224" i="3"/>
  <c r="D35" i="10" s="1"/>
  <c r="D8" i="12"/>
  <c r="DK199" i="3"/>
  <c r="DK219" i="3" s="1"/>
  <c r="G66" i="19" s="1"/>
  <c r="D17" i="20"/>
  <c r="J17" i="20" s="1"/>
  <c r="D13" i="23"/>
  <c r="J13" i="23" s="1"/>
  <c r="F16" i="20"/>
  <c r="L16" i="20" s="1"/>
  <c r="F12" i="23"/>
  <c r="L12" i="23" s="1"/>
  <c r="F17" i="20"/>
  <c r="L17" i="20" s="1"/>
  <c r="F13" i="23"/>
  <c r="L13" i="23" s="1"/>
  <c r="D16" i="20"/>
  <c r="J16" i="20" s="1"/>
  <c r="D12" i="23"/>
  <c r="J12" i="23" s="1"/>
  <c r="F15" i="20"/>
  <c r="L15" i="20" s="1"/>
  <c r="F11" i="23"/>
  <c r="L11" i="23" s="1"/>
  <c r="D15" i="20"/>
  <c r="J15" i="20" s="1"/>
  <c r="D11" i="23"/>
  <c r="J11" i="23" s="1"/>
  <c r="E6" i="20"/>
  <c r="K6" i="20" s="1"/>
  <c r="E6" i="23"/>
  <c r="F65" i="19"/>
  <c r="C62" i="10"/>
  <c r="F58" i="10"/>
  <c r="F34" i="10"/>
  <c r="E58" i="10"/>
  <c r="E34" i="10"/>
  <c r="D62" i="19"/>
  <c r="C58" i="1"/>
  <c r="C57" i="1"/>
  <c r="C33" i="1"/>
  <c r="C57" i="8"/>
  <c r="C33" i="8"/>
  <c r="D39" i="19"/>
  <c r="C35" i="1"/>
  <c r="E68" i="19"/>
  <c r="C64" i="8"/>
  <c r="E67" i="19"/>
  <c r="C63" i="8"/>
  <c r="D44" i="19"/>
  <c r="C40" i="1"/>
  <c r="D63" i="19"/>
  <c r="C59" i="1"/>
  <c r="E65" i="19"/>
  <c r="C61" i="8"/>
  <c r="F34" i="1"/>
  <c r="F58" i="1"/>
  <c r="E62" i="19"/>
  <c r="C58" i="8"/>
  <c r="D41" i="19"/>
  <c r="C37" i="1"/>
  <c r="D38" i="19"/>
  <c r="C34" i="1"/>
  <c r="E63" i="19"/>
  <c r="C59" i="8"/>
  <c r="D43" i="19"/>
  <c r="C39" i="1"/>
  <c r="E43" i="19"/>
  <c r="C39" i="8"/>
  <c r="E38" i="19"/>
  <c r="C34" i="8"/>
  <c r="D65" i="19"/>
  <c r="C61" i="1"/>
  <c r="E40" i="19"/>
  <c r="C36" i="8"/>
  <c r="F36" i="1"/>
  <c r="F60" i="1"/>
  <c r="F35" i="1"/>
  <c r="F59" i="1"/>
  <c r="D33" i="1"/>
  <c r="D57" i="1"/>
  <c r="E39" i="19"/>
  <c r="C35" i="8"/>
  <c r="E57" i="8"/>
  <c r="E33" i="8"/>
  <c r="D69" i="19"/>
  <c r="C65" i="1"/>
  <c r="D64" i="19"/>
  <c r="C60" i="1"/>
  <c r="D67" i="19"/>
  <c r="C63" i="1"/>
  <c r="D68" i="19"/>
  <c r="C64" i="1"/>
  <c r="D66" i="19"/>
  <c r="C62" i="1"/>
  <c r="D40" i="19"/>
  <c r="C36" i="1"/>
  <c r="E44" i="19"/>
  <c r="C40" i="8"/>
  <c r="E64" i="19"/>
  <c r="C60" i="8"/>
  <c r="E41" i="19"/>
  <c r="C37" i="8"/>
  <c r="E66" i="19"/>
  <c r="C62" i="8"/>
  <c r="D59" i="12"/>
  <c r="D34" i="12"/>
  <c r="F61" i="1"/>
  <c r="F37" i="1"/>
  <c r="C17" i="14"/>
  <c r="BP22" i="3"/>
  <c r="BO48" i="3"/>
  <c r="BO58" i="3"/>
  <c r="BO59" i="3"/>
  <c r="C15" i="13"/>
  <c r="C214" i="3"/>
  <c r="C15" i="14"/>
  <c r="C17" i="13"/>
  <c r="I17" i="19"/>
  <c r="DL224" i="3"/>
  <c r="D36" i="12" s="1"/>
  <c r="DK196" i="3"/>
  <c r="DK216" i="3" s="1"/>
  <c r="DL216" i="3"/>
  <c r="D61" i="12" s="1"/>
  <c r="DL223" i="3"/>
  <c r="D35" i="12" s="1"/>
  <c r="DK207" i="3"/>
  <c r="DK227" i="3" s="1"/>
  <c r="DL227" i="3"/>
  <c r="D39" i="12" s="1"/>
  <c r="DK194" i="3"/>
  <c r="DK214" i="3" s="1"/>
  <c r="DK195" i="3"/>
  <c r="DK215" i="3" s="1"/>
  <c r="DL220" i="3"/>
  <c r="D65" i="12" s="1"/>
  <c r="DL58" i="3"/>
  <c r="D15" i="12" s="1"/>
  <c r="C15" i="7"/>
  <c r="D8" i="19"/>
  <c r="C8" i="1"/>
  <c r="AY58" i="3"/>
  <c r="D15" i="19" s="1"/>
  <c r="E61" i="19"/>
  <c r="E36" i="19"/>
  <c r="C8" i="8"/>
  <c r="E8" i="19"/>
  <c r="Z58" i="3"/>
  <c r="E15" i="19" s="1"/>
  <c r="D36" i="19"/>
  <c r="D61" i="19"/>
  <c r="Z222" i="3"/>
  <c r="D218" i="3"/>
  <c r="D62" i="10" s="1"/>
  <c r="DL56" i="3"/>
  <c r="D13" i="12" s="1"/>
  <c r="D58" i="3"/>
  <c r="D15" i="10" s="1"/>
  <c r="F10" i="20" s="1"/>
  <c r="L10" i="20" s="1"/>
  <c r="D8" i="10"/>
  <c r="D10" i="20" s="1"/>
  <c r="J10" i="20" s="1"/>
  <c r="D57" i="3"/>
  <c r="D17" i="10" s="1"/>
  <c r="DK200" i="3"/>
  <c r="DK220" i="3" s="1"/>
  <c r="Z56" i="3"/>
  <c r="E13" i="19" s="1"/>
  <c r="Z57" i="3"/>
  <c r="E17" i="19" s="1"/>
  <c r="C17" i="7"/>
  <c r="AY57" i="3"/>
  <c r="D17" i="19" s="1"/>
  <c r="C13" i="14"/>
  <c r="C13" i="13"/>
  <c r="C229" i="3"/>
  <c r="C226" i="3"/>
  <c r="C223" i="3"/>
  <c r="F37" i="19" s="1"/>
  <c r="DK204" i="3"/>
  <c r="DK224" i="3" s="1"/>
  <c r="DK203" i="3"/>
  <c r="DK223" i="3" s="1"/>
  <c r="AY56" i="3"/>
  <c r="D13" i="19" s="1"/>
  <c r="C13" i="7"/>
  <c r="C217" i="3"/>
  <c r="DK197" i="3"/>
  <c r="DK217" i="3" s="1"/>
  <c r="C228" i="3"/>
  <c r="C215" i="3"/>
  <c r="C224" i="3"/>
  <c r="C216" i="3"/>
  <c r="DK208" i="3"/>
  <c r="DK228" i="3" s="1"/>
  <c r="DK205" i="3"/>
  <c r="DK225" i="3" s="1"/>
  <c r="C225" i="3"/>
  <c r="DK206" i="3"/>
  <c r="DK226" i="3" s="1"/>
  <c r="DK209" i="3"/>
  <c r="DK229" i="3" s="1"/>
  <c r="C220" i="3"/>
  <c r="C227" i="3"/>
  <c r="C221" i="3"/>
  <c r="C222" i="3"/>
  <c r="DK198" i="3"/>
  <c r="DK218" i="3" s="1"/>
  <c r="DK201" i="3"/>
  <c r="DK221" i="3" s="1"/>
  <c r="DK202" i="3"/>
  <c r="DK222" i="3" s="1"/>
  <c r="C219" i="3"/>
  <c r="G8" i="19" l="1"/>
  <c r="D14" i="20" s="1"/>
  <c r="J14" i="20" s="1"/>
  <c r="DK57" i="3"/>
  <c r="G17" i="19" s="1"/>
  <c r="DK56" i="3"/>
  <c r="G13" i="19" s="1"/>
  <c r="B55" i="3"/>
  <c r="B58" i="3" s="1"/>
  <c r="DK58" i="3"/>
  <c r="G15" i="19" s="1"/>
  <c r="F14" i="20" s="1"/>
  <c r="L14" i="20" s="1"/>
  <c r="D58" i="10"/>
  <c r="C64" i="12"/>
  <c r="F8" i="20"/>
  <c r="L8" i="20" s="1"/>
  <c r="F8" i="23"/>
  <c r="L8" i="23" s="1"/>
  <c r="D8" i="20"/>
  <c r="J8" i="20" s="1"/>
  <c r="D8" i="23"/>
  <c r="J8" i="23" s="1"/>
  <c r="F7" i="20"/>
  <c r="L7" i="20" s="1"/>
  <c r="F7" i="23"/>
  <c r="L7" i="23" s="1"/>
  <c r="R6" i="23"/>
  <c r="K6" i="23"/>
  <c r="R7" i="23"/>
  <c r="R8" i="23"/>
  <c r="D7" i="20"/>
  <c r="J7" i="20" s="1"/>
  <c r="D7" i="23"/>
  <c r="J7" i="23" s="1"/>
  <c r="F62" i="19"/>
  <c r="C59" i="10"/>
  <c r="F68" i="19"/>
  <c r="C65" i="10"/>
  <c r="F63" i="19"/>
  <c r="C60" i="10"/>
  <c r="F44" i="19"/>
  <c r="C41" i="10"/>
  <c r="F41" i="19"/>
  <c r="C38" i="10"/>
  <c r="F39" i="19"/>
  <c r="C36" i="10"/>
  <c r="F38" i="19"/>
  <c r="C35" i="10"/>
  <c r="F64" i="19"/>
  <c r="C61" i="10"/>
  <c r="F67" i="19"/>
  <c r="C64" i="10"/>
  <c r="F66" i="19"/>
  <c r="C63" i="10"/>
  <c r="F69" i="19"/>
  <c r="C66" i="10"/>
  <c r="F43" i="19"/>
  <c r="C40" i="10"/>
  <c r="F40" i="19"/>
  <c r="C37" i="10"/>
  <c r="F61" i="19"/>
  <c r="C58" i="10"/>
  <c r="C34" i="10"/>
  <c r="G64" i="19"/>
  <c r="C62" i="12"/>
  <c r="G67" i="19"/>
  <c r="C65" i="12"/>
  <c r="G62" i="19"/>
  <c r="C60" i="12"/>
  <c r="G65" i="19"/>
  <c r="C63" i="12"/>
  <c r="G69" i="19"/>
  <c r="C67" i="12"/>
  <c r="G40" i="19"/>
  <c r="C38" i="12"/>
  <c r="G37" i="19"/>
  <c r="C35" i="12"/>
  <c r="G68" i="19"/>
  <c r="C66" i="12"/>
  <c r="G38" i="19"/>
  <c r="C36" i="12"/>
  <c r="C59" i="12"/>
  <c r="C34" i="12"/>
  <c r="G39" i="19"/>
  <c r="C37" i="12"/>
  <c r="G63" i="19"/>
  <c r="C61" i="12"/>
  <c r="G44" i="19"/>
  <c r="C42" i="12"/>
  <c r="G43" i="19"/>
  <c r="C41" i="12"/>
  <c r="E69" i="19"/>
  <c r="C65" i="8"/>
  <c r="G41" i="19"/>
  <c r="C39" i="12"/>
  <c r="C58" i="3"/>
  <c r="F15" i="19" s="1"/>
  <c r="C8" i="10"/>
  <c r="BQ22" i="3"/>
  <c r="BP48" i="3"/>
  <c r="BP59" i="3"/>
  <c r="BP58" i="3"/>
  <c r="B194" i="3"/>
  <c r="B214" i="3" s="1"/>
  <c r="C36" i="19" s="1"/>
  <c r="F36" i="19"/>
  <c r="G36" i="19"/>
  <c r="G61" i="19"/>
  <c r="C57" i="3"/>
  <c r="F17" i="19" s="1"/>
  <c r="F8" i="19"/>
  <c r="C56" i="3"/>
  <c r="F13" i="19" s="1"/>
  <c r="C17" i="1"/>
  <c r="C15" i="1"/>
  <c r="B56" i="3"/>
  <c r="C13" i="19" s="1"/>
  <c r="B57" i="3"/>
  <c r="C17" i="19" s="1"/>
  <c r="C15" i="8"/>
  <c r="C17" i="12"/>
  <c r="C17" i="8"/>
  <c r="C13" i="8"/>
  <c r="B203" i="3"/>
  <c r="B223" i="3" s="1"/>
  <c r="C37" i="19" s="1"/>
  <c r="B206" i="3"/>
  <c r="B226" i="3" s="1"/>
  <c r="C40" i="19" s="1"/>
  <c r="C13" i="1"/>
  <c r="B201" i="3"/>
  <c r="B221" i="3" s="1"/>
  <c r="C68" i="19" s="1"/>
  <c r="B200" i="3"/>
  <c r="B220" i="3" s="1"/>
  <c r="C67" i="19" s="1"/>
  <c r="B196" i="3"/>
  <c r="B216" i="3" s="1"/>
  <c r="C63" i="19" s="1"/>
  <c r="B195" i="3"/>
  <c r="B215" i="3" s="1"/>
  <c r="C62" i="19" s="1"/>
  <c r="B199" i="3"/>
  <c r="B219" i="3" s="1"/>
  <c r="C66" i="19" s="1"/>
  <c r="B202" i="3"/>
  <c r="B222" i="3" s="1"/>
  <c r="C69" i="19" s="1"/>
  <c r="B207" i="3"/>
  <c r="B227" i="3" s="1"/>
  <c r="C41" i="19" s="1"/>
  <c r="B209" i="3"/>
  <c r="B229" i="3" s="1"/>
  <c r="C44" i="19" s="1"/>
  <c r="B205" i="3"/>
  <c r="B225" i="3" s="1"/>
  <c r="C39" i="19" s="1"/>
  <c r="B198" i="3"/>
  <c r="B218" i="3" s="1"/>
  <c r="C65" i="19" s="1"/>
  <c r="B204" i="3"/>
  <c r="B224" i="3" s="1"/>
  <c r="C38" i="19" s="1"/>
  <c r="B208" i="3"/>
  <c r="B228" i="3" s="1"/>
  <c r="C43" i="19" s="1"/>
  <c r="B197" i="3"/>
  <c r="B217" i="3" s="1"/>
  <c r="C64" i="19" s="1"/>
  <c r="C8" i="19" l="1"/>
  <c r="C13" i="12"/>
  <c r="D10" i="23"/>
  <c r="J10" i="23" s="1"/>
  <c r="C15" i="12"/>
  <c r="F10" i="23"/>
  <c r="L10" i="23" s="1"/>
  <c r="C15" i="10"/>
  <c r="D9" i="20"/>
  <c r="J9" i="20" s="1"/>
  <c r="D9" i="23"/>
  <c r="D6" i="20"/>
  <c r="J6" i="20" s="1"/>
  <c r="D6" i="23"/>
  <c r="F9" i="20"/>
  <c r="L9" i="20" s="1"/>
  <c r="F9" i="23"/>
  <c r="L9" i="23" s="1"/>
  <c r="C13" i="10"/>
  <c r="C61" i="19"/>
  <c r="C15" i="19"/>
  <c r="BR22" i="3"/>
  <c r="BQ48" i="3"/>
  <c r="BQ58" i="3"/>
  <c r="BQ59" i="3"/>
  <c r="C17" i="10"/>
  <c r="N11" i="23" l="1"/>
  <c r="N10" i="23"/>
  <c r="N7" i="23"/>
  <c r="N12" i="23"/>
  <c r="N6" i="23"/>
  <c r="N8" i="23"/>
  <c r="N13" i="23"/>
  <c r="Q7" i="23"/>
  <c r="Q6" i="23"/>
  <c r="Q8" i="23"/>
  <c r="J6" i="23"/>
  <c r="F6" i="20"/>
  <c r="L6" i="20" s="1"/>
  <c r="F6" i="23"/>
  <c r="L6" i="23" s="1"/>
  <c r="J9" i="23"/>
  <c r="N9" i="23"/>
  <c r="BS22" i="3"/>
  <c r="BR48" i="3"/>
  <c r="BR59" i="3"/>
  <c r="BR58" i="3"/>
  <c r="BT22" i="3" l="1"/>
  <c r="BS48" i="3"/>
  <c r="BS59" i="3"/>
  <c r="BS58" i="3"/>
  <c r="BU22" i="3" l="1"/>
  <c r="BT48" i="3"/>
  <c r="BT59" i="3"/>
  <c r="BT58" i="3"/>
  <c r="BV22" i="3" l="1"/>
  <c r="BU48" i="3"/>
  <c r="G10" i="1" s="1"/>
  <c r="BU59" i="3"/>
  <c r="G16" i="1" s="1"/>
  <c r="BU58" i="3"/>
  <c r="G15" i="1" s="1"/>
  <c r="BW22" i="3" l="1"/>
  <c r="BV48" i="3"/>
  <c r="BV59" i="3"/>
  <c r="BV58" i="3"/>
  <c r="BX22" i="3" l="1"/>
  <c r="BW48" i="3"/>
  <c r="BW58" i="3"/>
  <c r="BW59" i="3"/>
  <c r="BY22" i="3" l="1"/>
  <c r="BX48" i="3"/>
  <c r="BX58" i="3"/>
  <c r="BX59" i="3"/>
  <c r="BZ22" i="3" l="1"/>
  <c r="BY48" i="3"/>
  <c r="BY58" i="3"/>
  <c r="BY59" i="3"/>
  <c r="CA22" i="3" l="1"/>
  <c r="BZ48" i="3"/>
  <c r="BZ58" i="3"/>
  <c r="BZ59" i="3"/>
  <c r="CB22" i="3" l="1"/>
  <c r="CA48" i="3"/>
  <c r="CA59" i="3"/>
  <c r="CA58" i="3"/>
  <c r="CC22" i="3" l="1"/>
  <c r="CB48" i="3"/>
  <c r="H10" i="1" s="1"/>
  <c r="CB59" i="3"/>
  <c r="H16" i="1" s="1"/>
  <c r="CB58" i="3"/>
  <c r="H15" i="1" s="1"/>
  <c r="CD22" i="3" l="1"/>
  <c r="CC48" i="3"/>
  <c r="CC59" i="3"/>
  <c r="CC58" i="3"/>
  <c r="CE22" i="3" l="1"/>
  <c r="CD48" i="3"/>
  <c r="CD58" i="3"/>
  <c r="CD59" i="3"/>
  <c r="CF22" i="3" l="1"/>
  <c r="CE48" i="3"/>
  <c r="CE58" i="3"/>
  <c r="CE59" i="3"/>
  <c r="CG22" i="3" l="1"/>
  <c r="CF48" i="3"/>
  <c r="CF59" i="3"/>
  <c r="CF58" i="3"/>
  <c r="CH22" i="3" l="1"/>
  <c r="CG48" i="3"/>
  <c r="CG59" i="3"/>
  <c r="CG58" i="3"/>
  <c r="CI22" i="3" l="1"/>
  <c r="CH48" i="3"/>
  <c r="CH59" i="3"/>
  <c r="CH58" i="3"/>
  <c r="CJ22" i="3" l="1"/>
  <c r="CI48" i="3"/>
  <c r="I10" i="1" s="1"/>
  <c r="CI59" i="3"/>
  <c r="I16" i="1" s="1"/>
  <c r="CI58" i="3"/>
  <c r="I15" i="1" s="1"/>
  <c r="CK22" i="3" l="1"/>
  <c r="CJ48" i="3"/>
  <c r="CJ58" i="3"/>
  <c r="CJ59" i="3"/>
  <c r="CL22" i="3" l="1"/>
  <c r="CK48" i="3"/>
  <c r="CK58" i="3"/>
  <c r="CK59" i="3"/>
  <c r="CM22" i="3" l="1"/>
  <c r="CL48" i="3"/>
  <c r="CL59" i="3"/>
  <c r="CL58" i="3"/>
  <c r="CN22" i="3" l="1"/>
  <c r="CM48" i="3"/>
  <c r="CM59" i="3"/>
  <c r="CM58" i="3"/>
  <c r="CO22" i="3" l="1"/>
  <c r="CN48" i="3"/>
  <c r="CN59" i="3"/>
  <c r="CN58" i="3"/>
  <c r="CP22" i="3" l="1"/>
  <c r="CQ22" i="3" s="1"/>
  <c r="CR22" i="3" s="1"/>
  <c r="CS22" i="3" s="1"/>
  <c r="CT22" i="3" s="1"/>
  <c r="CU22" i="3" s="1"/>
  <c r="CV22" i="3" s="1"/>
  <c r="CW22" i="3" s="1"/>
  <c r="CX22" i="3" s="1"/>
  <c r="CY22" i="3" s="1"/>
  <c r="CZ22" i="3" s="1"/>
  <c r="DA22" i="3" s="1"/>
  <c r="DB22" i="3" s="1"/>
  <c r="DC22" i="3" s="1"/>
  <c r="DD22" i="3" s="1"/>
  <c r="DE22" i="3" s="1"/>
  <c r="DF22" i="3" s="1"/>
  <c r="DG22" i="3" s="1"/>
  <c r="DH22" i="3" s="1"/>
  <c r="DI22" i="3" s="1"/>
  <c r="DJ22" i="3" s="1"/>
  <c r="DK22" i="3" s="1"/>
  <c r="DL22" i="3" s="1"/>
  <c r="DM22" i="3" s="1"/>
  <c r="DN22" i="3" s="1"/>
  <c r="DO22" i="3" s="1"/>
  <c r="DP22" i="3" s="1"/>
  <c r="DQ22" i="3" s="1"/>
  <c r="DR22" i="3" s="1"/>
  <c r="DS22" i="3" s="1"/>
  <c r="DT22" i="3" s="1"/>
  <c r="DU22" i="3" s="1"/>
  <c r="DV22" i="3" s="1"/>
  <c r="DW22" i="3" s="1"/>
  <c r="DX22" i="3" s="1"/>
  <c r="DY22" i="3" s="1"/>
  <c r="DZ22" i="3" s="1"/>
  <c r="EA22" i="3" s="1"/>
  <c r="EB22" i="3" s="1"/>
  <c r="EC22" i="3" s="1"/>
  <c r="ED22" i="3" s="1"/>
  <c r="EE22" i="3" s="1"/>
  <c r="EF22" i="3" s="1"/>
  <c r="EG22" i="3" s="1"/>
  <c r="EH22" i="3" s="1"/>
  <c r="EI22" i="3" s="1"/>
  <c r="EJ22" i="3" s="1"/>
  <c r="EK22" i="3" s="1"/>
  <c r="EL22" i="3" s="1"/>
  <c r="EM22" i="3" s="1"/>
  <c r="EN22" i="3" s="1"/>
  <c r="EO22" i="3" s="1"/>
  <c r="EP22" i="3" s="1"/>
  <c r="EQ22" i="3" s="1"/>
  <c r="ER22" i="3" s="1"/>
  <c r="ES22" i="3" s="1"/>
  <c r="ET22" i="3" s="1"/>
  <c r="EU22" i="3" s="1"/>
  <c r="EV22" i="3" s="1"/>
  <c r="EW22" i="3" s="1"/>
  <c r="EX22" i="3" s="1"/>
  <c r="EY22" i="3" s="1"/>
  <c r="EZ22" i="3" s="1"/>
  <c r="FA22" i="3" s="1"/>
  <c r="FB22" i="3" s="1"/>
  <c r="FC22" i="3" s="1"/>
  <c r="FD22" i="3" s="1"/>
  <c r="FE22" i="3" s="1"/>
  <c r="FF22" i="3" s="1"/>
  <c r="FG22" i="3" s="1"/>
  <c r="FH22" i="3" s="1"/>
  <c r="FI22" i="3" s="1"/>
  <c r="FJ22" i="3" s="1"/>
  <c r="FK22" i="3" s="1"/>
  <c r="FL22" i="3" s="1"/>
  <c r="FM22" i="3" s="1"/>
  <c r="FN22" i="3" s="1"/>
  <c r="FO22" i="3" s="1"/>
  <c r="FP22" i="3" s="1"/>
  <c r="FQ22" i="3" s="1"/>
  <c r="FR22" i="3" s="1"/>
  <c r="FS22" i="3" s="1"/>
  <c r="FT22" i="3" s="1"/>
  <c r="FU22" i="3" s="1"/>
  <c r="FV22" i="3" s="1"/>
  <c r="FW22" i="3" s="1"/>
  <c r="FX22" i="3" s="1"/>
  <c r="FY22" i="3" s="1"/>
  <c r="FZ22" i="3" s="1"/>
  <c r="GA22" i="3" s="1"/>
  <c r="GB22" i="3" s="1"/>
  <c r="GC22" i="3" s="1"/>
  <c r="GD22" i="3" s="1"/>
  <c r="GE22" i="3" s="1"/>
  <c r="GF22" i="3" s="1"/>
  <c r="GG22" i="3" s="1"/>
  <c r="GH22" i="3" s="1"/>
  <c r="GI22" i="3" s="1"/>
  <c r="GJ22" i="3" s="1"/>
  <c r="GK22" i="3" s="1"/>
  <c r="GL22" i="3" s="1"/>
  <c r="GM22" i="3" s="1"/>
  <c r="GN22" i="3" s="1"/>
  <c r="GO22" i="3" s="1"/>
  <c r="GP22" i="3" s="1"/>
  <c r="GQ22" i="3" s="1"/>
  <c r="GR22" i="3" s="1"/>
  <c r="GS22" i="3" s="1"/>
  <c r="GT22" i="3" s="1"/>
  <c r="GU22" i="3" s="1"/>
  <c r="GV22" i="3" s="1"/>
  <c r="GW22" i="3" s="1"/>
  <c r="GX22" i="3" s="1"/>
  <c r="GY22" i="3" s="1"/>
  <c r="GZ22" i="3" s="1"/>
  <c r="HA22" i="3" s="1"/>
  <c r="HB22" i="3" s="1"/>
  <c r="HC22" i="3" s="1"/>
  <c r="HD22" i="3" s="1"/>
  <c r="HE22" i="3" s="1"/>
  <c r="HF22" i="3" s="1"/>
  <c r="HG22" i="3" s="1"/>
  <c r="HH22" i="3" s="1"/>
  <c r="CO48" i="3"/>
  <c r="CO58" i="3"/>
  <c r="CO59" i="3"/>
</calcChain>
</file>

<file path=xl/comments1.xml><?xml version="1.0" encoding="utf-8"?>
<comments xmlns="http://schemas.openxmlformats.org/spreadsheetml/2006/main">
  <authors>
    <author>Uranga, Edurne (KWSTC)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cambiar cada trim</t>
        </r>
        <r>
          <rPr>
            <sz val="9"/>
            <color indexed="81"/>
            <rFont val="Tahoma"/>
            <family val="2"/>
          </rPr>
          <t xml:space="preserve">
vinculado a pestaña ¡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cambiar cada trim
Vinculado a pestaña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 xml:space="preserve">alcoh sobre pobl &gt;18
resto poblc &gt;10
</t>
        </r>
      </text>
    </comment>
  </commentList>
</comments>
</file>

<file path=xl/sharedStrings.xml><?xml version="1.0" encoding="utf-8"?>
<sst xmlns="http://schemas.openxmlformats.org/spreadsheetml/2006/main" count="4086" uniqueCount="469">
  <si>
    <t>RON</t>
  </si>
  <si>
    <t>GIN</t>
  </si>
  <si>
    <t>ANIS</t>
  </si>
  <si>
    <t>OTRAS</t>
  </si>
  <si>
    <t>Frecuencia</t>
  </si>
  <si>
    <t>18-24 años</t>
  </si>
  <si>
    <t>25-34 años</t>
  </si>
  <si>
    <t>35-49 años</t>
  </si>
  <si>
    <t>50+ años</t>
  </si>
  <si>
    <t>Hombre</t>
  </si>
  <si>
    <t>Mujer</t>
  </si>
  <si>
    <t>% consumiciones</t>
  </si>
  <si>
    <t>TOTAL</t>
  </si>
  <si>
    <t>AMB</t>
  </si>
  <si>
    <t>Rto Cat Aragón</t>
  </si>
  <si>
    <t>Levante</t>
  </si>
  <si>
    <t>Andalucía</t>
  </si>
  <si>
    <t>AMM</t>
  </si>
  <si>
    <t>Resto Centro</t>
  </si>
  <si>
    <t>Norte Centro</t>
  </si>
  <si>
    <t>Noroeste</t>
  </si>
  <si>
    <t>Litros x individuo</t>
  </si>
  <si>
    <t>i121magr - table - 25/11/2014 23:26:51</t>
  </si>
  <si>
    <t>.Total Bebidas Frias</t>
  </si>
  <si>
    <t>VinoTint.VerCavSidr</t>
  </si>
  <si>
    <t>Vino</t>
  </si>
  <si>
    <t>Tinto</t>
  </si>
  <si>
    <t>tinto botella</t>
  </si>
  <si>
    <t>tinto copa</t>
  </si>
  <si>
    <t>Blanco</t>
  </si>
  <si>
    <t>blanco botella</t>
  </si>
  <si>
    <t>blanco copa</t>
  </si>
  <si>
    <t>Rosado</t>
  </si>
  <si>
    <t>rosado botella</t>
  </si>
  <si>
    <t>rosado copa</t>
  </si>
  <si>
    <t>Tinto de Verano</t>
  </si>
  <si>
    <t>tinto de verano bote</t>
  </si>
  <si>
    <t>tinto de verano copa</t>
  </si>
  <si>
    <t>Cava</t>
  </si>
  <si>
    <t>cava botella</t>
  </si>
  <si>
    <t>cava copa</t>
  </si>
  <si>
    <t>Sidra</t>
  </si>
  <si>
    <t>sidra botella</t>
  </si>
  <si>
    <t>sidra copa</t>
  </si>
  <si>
    <t>Cerveza</t>
  </si>
  <si>
    <t>Con alcohol</t>
  </si>
  <si>
    <t>c.alc.Botella Litro</t>
  </si>
  <si>
    <t>c.alc.Botella Tercio</t>
  </si>
  <si>
    <t>c.alc.Botella Quinto</t>
  </si>
  <si>
    <t>c.alc.Resto Botella</t>
  </si>
  <si>
    <t>c.alc.Lata</t>
  </si>
  <si>
    <t>c.alc.Jarra Grande</t>
  </si>
  <si>
    <t>c.alc.Jarra Mediana</t>
  </si>
  <si>
    <t>c.alc.Jarra Pequeña</t>
  </si>
  <si>
    <t>c.alc.Caña</t>
  </si>
  <si>
    <t>c.alc.Tubo</t>
  </si>
  <si>
    <t>c.alc.Tercio</t>
  </si>
  <si>
    <t>Sin alcohol</t>
  </si>
  <si>
    <t>s.alc.Botella Litro</t>
  </si>
  <si>
    <t>s.alc.Botella Tercio</t>
  </si>
  <si>
    <t>s.alc.Botella Quinto</t>
  </si>
  <si>
    <t>s.alc.Resto Botella</t>
  </si>
  <si>
    <t>s.alc.Lata</t>
  </si>
  <si>
    <t>s.alc.Jarra Grande</t>
  </si>
  <si>
    <t>s.alc.Jarra Mediana</t>
  </si>
  <si>
    <t>s.alc.Jarra Pequeña</t>
  </si>
  <si>
    <t>s.alc.Caña</t>
  </si>
  <si>
    <t>s.alc.Tubo</t>
  </si>
  <si>
    <t>s.alc.Tercio</t>
  </si>
  <si>
    <t>Espirituosas</t>
  </si>
  <si>
    <t>Ginebra</t>
  </si>
  <si>
    <t>gin chupito</t>
  </si>
  <si>
    <t>gin botella</t>
  </si>
  <si>
    <t>gin consumición</t>
  </si>
  <si>
    <t>gin cubalitro</t>
  </si>
  <si>
    <t>gin breezer</t>
  </si>
  <si>
    <t>gin cocktail</t>
  </si>
  <si>
    <t>Ron</t>
  </si>
  <si>
    <t>ron chupito</t>
  </si>
  <si>
    <t>ron botella</t>
  </si>
  <si>
    <t>ron consumición</t>
  </si>
  <si>
    <t>ron cubalitro</t>
  </si>
  <si>
    <t>ron breezer</t>
  </si>
  <si>
    <t>ron cocktail</t>
  </si>
  <si>
    <t>Anis</t>
  </si>
  <si>
    <t>anis chupito</t>
  </si>
  <si>
    <t>anis botella</t>
  </si>
  <si>
    <t>anis consumición</t>
  </si>
  <si>
    <t>anis cubalitro</t>
  </si>
  <si>
    <t>anis breezer</t>
  </si>
  <si>
    <t>anis cocktail</t>
  </si>
  <si>
    <t>Otras Espirituosas</t>
  </si>
  <si>
    <t>o.espirit.chupito</t>
  </si>
  <si>
    <t>o.espirit.botella</t>
  </si>
  <si>
    <t>o.espirit.consumici.</t>
  </si>
  <si>
    <t>o.espirit.cubalitro</t>
  </si>
  <si>
    <t>o.espirit.breezer</t>
  </si>
  <si>
    <t>o.espirit.cocktail</t>
  </si>
  <si>
    <t>Zumo</t>
  </si>
  <si>
    <t>zumo vaso pequeño</t>
  </si>
  <si>
    <t>zumo vaso mediano</t>
  </si>
  <si>
    <t>zumo vaso grande</t>
  </si>
  <si>
    <t>zumo env 200ml</t>
  </si>
  <si>
    <t>zumo env 330ml</t>
  </si>
  <si>
    <t>zumo env 331ml+</t>
  </si>
  <si>
    <t>Bebidas Zumo+Leche</t>
  </si>
  <si>
    <t>Beb zum+lech.vaso peq</t>
  </si>
  <si>
    <t>Beb zum+lech.vaso med</t>
  </si>
  <si>
    <t>Beb zum+lech.vaso gra</t>
  </si>
  <si>
    <t>Beb zum+lech.env200ml</t>
  </si>
  <si>
    <t>Beb zum+lech.env330ml</t>
  </si>
  <si>
    <t>Beb zum+lec.env331ml+</t>
  </si>
  <si>
    <t>Agua Envasada</t>
  </si>
  <si>
    <t>hasta 33cl</t>
  </si>
  <si>
    <t>34 a 75cl</t>
  </si>
  <si>
    <t>75cl+</t>
  </si>
  <si>
    <t>garrafa 5l</t>
  </si>
  <si>
    <t>garrafa 8l</t>
  </si>
  <si>
    <t>garrafa otros</t>
  </si>
  <si>
    <t>Bebidas Refrescantes</t>
  </si>
  <si>
    <t>Colas</t>
  </si>
  <si>
    <t>Cola Regular</t>
  </si>
  <si>
    <t>Cola Reg Bot h.33cl</t>
  </si>
  <si>
    <t>Cola Reg Bot Median</t>
  </si>
  <si>
    <t>Cola Reg Bot 1l+</t>
  </si>
  <si>
    <t>Cola Reg Lata 33cl</t>
  </si>
  <si>
    <t>Cola Reg Lata 50cl</t>
  </si>
  <si>
    <t>Cola Reg Vaso peque</t>
  </si>
  <si>
    <t>Cola Reg Vaso media</t>
  </si>
  <si>
    <t>Cola Reg Vaso grand</t>
  </si>
  <si>
    <t>Light/Zero</t>
  </si>
  <si>
    <t>co.lig/zeroBot h.33</t>
  </si>
  <si>
    <t>co.lig/zeroBot Medi</t>
  </si>
  <si>
    <t>co.lig/zeroBot 1l+</t>
  </si>
  <si>
    <t>co.lig/zero Lat.33c</t>
  </si>
  <si>
    <t>co.lig/zero Lat.50c</t>
  </si>
  <si>
    <t>co.lig/zero Vaso pe</t>
  </si>
  <si>
    <t>co.lig/zero Vaso me</t>
  </si>
  <si>
    <t>co.lig/zero Vaso gr</t>
  </si>
  <si>
    <t>Con Cafeina</t>
  </si>
  <si>
    <t>con caf Bot h.33cl</t>
  </si>
  <si>
    <t>con caf Bot Median</t>
  </si>
  <si>
    <t>con caf Bot 1l+</t>
  </si>
  <si>
    <t>con caf Lata 33cl</t>
  </si>
  <si>
    <t>con caf Lata 50cl</t>
  </si>
  <si>
    <t>con caf Vaso pequeñ</t>
  </si>
  <si>
    <t>con caf Vaso median</t>
  </si>
  <si>
    <t>con caf Vaso grande</t>
  </si>
  <si>
    <t>Sin Cafeina</t>
  </si>
  <si>
    <t>sin caf Bot h.33cl</t>
  </si>
  <si>
    <t>sin caf Bot Mediana</t>
  </si>
  <si>
    <t>sin caf Bot 1l+</t>
  </si>
  <si>
    <t>sin caf Lata 33cl</t>
  </si>
  <si>
    <t>sin caf Lata 50cl</t>
  </si>
  <si>
    <t>sin caf Vaso pequeñ</t>
  </si>
  <si>
    <t>sin caf Vaso median</t>
  </si>
  <si>
    <t>sin caf Vaso grande</t>
  </si>
  <si>
    <t>Frutas con gas</t>
  </si>
  <si>
    <t>fcg Bot h.33cl</t>
  </si>
  <si>
    <t>fcg Bot Mediana</t>
  </si>
  <si>
    <t>fcg Bot 1l+</t>
  </si>
  <si>
    <t>fcg Lata 33cl</t>
  </si>
  <si>
    <t>fcg Lata 50cl</t>
  </si>
  <si>
    <t>fcg Vaso pequeño</t>
  </si>
  <si>
    <t>fcg Vaso mediano</t>
  </si>
  <si>
    <t>fcg Vaso grande</t>
  </si>
  <si>
    <t>Frutas sin gas</t>
  </si>
  <si>
    <t>fsg Bot h.33cl</t>
  </si>
  <si>
    <t>fsg Bot Mediana</t>
  </si>
  <si>
    <t>fsg Bot 1l+</t>
  </si>
  <si>
    <t>fsg Lata 33cl</t>
  </si>
  <si>
    <t>fsg Lata 50cl</t>
  </si>
  <si>
    <t>fsg Vaso pequeño</t>
  </si>
  <si>
    <t>fsg Vaso mediano</t>
  </si>
  <si>
    <t>fsg Vaso grande</t>
  </si>
  <si>
    <t>Mixers</t>
  </si>
  <si>
    <t>mixers Bot h.33cl</t>
  </si>
  <si>
    <t>mixers Bot Mediana</t>
  </si>
  <si>
    <t>mixers Bot 1l+</t>
  </si>
  <si>
    <t>mixers Lata 33cl</t>
  </si>
  <si>
    <t>mixers Lata 50cl</t>
  </si>
  <si>
    <t>mixers Vaso pequeño</t>
  </si>
  <si>
    <t>mixers Vaso mediano</t>
  </si>
  <si>
    <t>mixers Vaso grande</t>
  </si>
  <si>
    <t>Isotónicas</t>
  </si>
  <si>
    <t>isoton.Bot h.33cl</t>
  </si>
  <si>
    <t>isoton.Bot Mediana</t>
  </si>
  <si>
    <t>isoton.Bot 1l+</t>
  </si>
  <si>
    <t>isoton.Lata 33cl</t>
  </si>
  <si>
    <t>isoton.Lata 50cl</t>
  </si>
  <si>
    <t>isoton.Vaso pequeño</t>
  </si>
  <si>
    <t>isoton.Vaso mediano</t>
  </si>
  <si>
    <t>isoton.Vaso grande</t>
  </si>
  <si>
    <t>Energéticas</t>
  </si>
  <si>
    <t>energét.Bot h.33cl</t>
  </si>
  <si>
    <t>energét.Bot Mediana</t>
  </si>
  <si>
    <t>energét.Bot 1l+</t>
  </si>
  <si>
    <t>energét.Lata 33cl</t>
  </si>
  <si>
    <t>energét.Lata 50cl</t>
  </si>
  <si>
    <t>energét.Vaso pequeño</t>
  </si>
  <si>
    <t>energét.Vaso mediano</t>
  </si>
  <si>
    <t>energét.Vaso grande</t>
  </si>
  <si>
    <t>Gaseosas</t>
  </si>
  <si>
    <t>Gaseosas Bot h.33cl</t>
  </si>
  <si>
    <t>Gaseosas Bot Mediana</t>
  </si>
  <si>
    <t>Gaseosas Bot 1l+</t>
  </si>
  <si>
    <t>Gaseosas Lata 33cl</t>
  </si>
  <si>
    <t>Gaseosas Lata 50cl</t>
  </si>
  <si>
    <t>Gaseosas Vaso pequeñ</t>
  </si>
  <si>
    <t>Gaseosas Vaso median</t>
  </si>
  <si>
    <t>Gaseosas Vaso grande</t>
  </si>
  <si>
    <t>Resto</t>
  </si>
  <si>
    <t>Resto Bot h.33cl</t>
  </si>
  <si>
    <t>Resto Bot Mediana</t>
  </si>
  <si>
    <t>Resto Bot 1l+</t>
  </si>
  <si>
    <t>Resto Lata 33cl</t>
  </si>
  <si>
    <t>Resto Lata 50cl</t>
  </si>
  <si>
    <t>Resto Vaso pequeño</t>
  </si>
  <si>
    <t>Resto Vaso mediano</t>
  </si>
  <si>
    <t>Resto Vaso grande</t>
  </si>
  <si>
    <t>T.Bebidas Combinadas</t>
  </si>
  <si>
    <t>Weighted Euro</t>
  </si>
  <si>
    <t>Weighted Vol1</t>
  </si>
  <si>
    <t>Weighted Penetración %</t>
  </si>
  <si>
    <t>Weighted Gasto Medio</t>
  </si>
  <si>
    <t>Weighted Compra Media</t>
  </si>
  <si>
    <t>Weighted Frecuencia de Compra</t>
  </si>
  <si>
    <t>Weighted Gasto por Acto de Compra</t>
  </si>
  <si>
    <t>Weighted Cantidad Comprada por Acto</t>
  </si>
  <si>
    <t>Measures = Weighted Vol1</t>
  </si>
  <si>
    <t xml:space="preserve">T.ESPAÑA  </t>
  </si>
  <si>
    <t xml:space="preserve"> BCN AM  </t>
  </si>
  <si>
    <t xml:space="preserve"> REST.CAT ARAGON  </t>
  </si>
  <si>
    <t xml:space="preserve"> LEVANTE  </t>
  </si>
  <si>
    <t xml:space="preserve"> ANDALUCIA  </t>
  </si>
  <si>
    <t xml:space="preserve"> MDD AM  </t>
  </si>
  <si>
    <t xml:space="preserve"> RTO CENTRO  </t>
  </si>
  <si>
    <t xml:space="preserve"> NORTE-CENTRO  </t>
  </si>
  <si>
    <t xml:space="preserve"> NOROESTE  </t>
  </si>
  <si>
    <t xml:space="preserve"> DE 10 A 17 AÑOS  C.  </t>
  </si>
  <si>
    <t xml:space="preserve"> DE 18 A 24 AÑOS  C.  </t>
  </si>
  <si>
    <t xml:space="preserve"> DE 25 A 34 AÑOS  C.  </t>
  </si>
  <si>
    <t xml:space="preserve"> DE 35 A 49 AÑOS  C.  </t>
  </si>
  <si>
    <t xml:space="preserve"> DE 50 A 75 AÑOS  C.  </t>
  </si>
  <si>
    <t xml:space="preserve"> HOMBRE           C.  </t>
  </si>
  <si>
    <t xml:space="preserve"> MUJER            C.  </t>
  </si>
  <si>
    <t>i121magr - table - 25/11/2014 23:29:52</t>
  </si>
  <si>
    <t>period/perl</t>
  </si>
  <si>
    <t>en gris NO TOCAR</t>
  </si>
  <si>
    <t>factor conversion</t>
  </si>
  <si>
    <t>factores conversion (consumicion = X litros)</t>
  </si>
  <si>
    <t>volumen (litros)</t>
  </si>
  <si>
    <t>Weighted Buyers</t>
  </si>
  <si>
    <t>Weighted Households</t>
  </si>
  <si>
    <t>Weighted Households 18+</t>
  </si>
  <si>
    <t>volumen x indiv(litros)</t>
  </si>
  <si>
    <t>Measures = Weighted Buyers</t>
  </si>
  <si>
    <t>CONSUMICIONE</t>
  </si>
  <si>
    <t>WEIGHTED BUYERS</t>
  </si>
  <si>
    <t>LITROS</t>
  </si>
  <si>
    <t>LITROS/INDIV</t>
  </si>
  <si>
    <t>*Población 18-75 años</t>
  </si>
  <si>
    <t>AGUA</t>
  </si>
  <si>
    <t>*Población 10-75 años</t>
  </si>
  <si>
    <t>10-17 años</t>
  </si>
  <si>
    <t>CERVEZA</t>
  </si>
  <si>
    <t>CON ALCOHOL</t>
  </si>
  <si>
    <t>SIN ALCOHOL</t>
  </si>
  <si>
    <t>VINO</t>
  </si>
  <si>
    <t>SIDRA</t>
  </si>
  <si>
    <t>CERVEZAS</t>
  </si>
  <si>
    <t>BEB REFRESCANTES</t>
  </si>
  <si>
    <t>VINO + CAVA + SIDRA</t>
  </si>
  <si>
    <t>COPA</t>
  </si>
  <si>
    <t>BEB ALCOHOLICAS AG</t>
  </si>
  <si>
    <t>TINTO</t>
  </si>
  <si>
    <t>BLANCO</t>
  </si>
  <si>
    <t>ROSADO</t>
  </si>
  <si>
    <t>TINTO DE VERANO</t>
  </si>
  <si>
    <t>COLA</t>
  </si>
  <si>
    <t>NORMAL</t>
  </si>
  <si>
    <t>LIGHT/ZERO</t>
  </si>
  <si>
    <t>CON CAFEINA</t>
  </si>
  <si>
    <t>SIN CAFEINA</t>
  </si>
  <si>
    <t>FRUTAS CON GAS</t>
  </si>
  <si>
    <t>FRUTAS SIN GAS</t>
  </si>
  <si>
    <t>ISOTÓNICAS</t>
  </si>
  <si>
    <t>ENERGÉTICAS</t>
  </si>
  <si>
    <t>GASEOSA</t>
  </si>
  <si>
    <t>RESTO</t>
  </si>
  <si>
    <t>MIXERS</t>
  </si>
  <si>
    <t>ZUMOS</t>
  </si>
  <si>
    <t>BEBIDAS ZUMOS+LECHE</t>
  </si>
  <si>
    <t>ZUMO</t>
  </si>
  <si>
    <t>*No Alcohólicas: Población 10-75 años</t>
  </si>
  <si>
    <t>*Alcohólicas: Población 18-75 años</t>
  </si>
  <si>
    <t>** Solas sin combinadas</t>
  </si>
  <si>
    <t>% Población</t>
  </si>
  <si>
    <t>% Población (18-75)</t>
  </si>
  <si>
    <r>
      <t xml:space="preserve">Consumo Medio </t>
    </r>
    <r>
      <rPr>
        <sz val="12"/>
        <color theme="1"/>
        <rFont val="Calibri"/>
        <family val="2"/>
        <scheme val="minor"/>
      </rPr>
      <t>(consumiciones x indiv)</t>
    </r>
  </si>
  <si>
    <r>
      <t xml:space="preserve">Consumo Medio </t>
    </r>
    <r>
      <rPr>
        <sz val="12"/>
        <color theme="1"/>
        <rFont val="Calibri"/>
        <family val="2"/>
        <scheme val="minor"/>
      </rPr>
      <t>(litros x indiv)</t>
    </r>
  </si>
  <si>
    <r>
      <t>Consumo x acto</t>
    </r>
    <r>
      <rPr>
        <sz val="12"/>
        <color theme="1"/>
        <rFont val="Calibri"/>
        <family val="2"/>
        <scheme val="minor"/>
      </rPr>
      <t xml:space="preserve"> (consumiciones)</t>
    </r>
  </si>
  <si>
    <r>
      <t xml:space="preserve">Volumen </t>
    </r>
    <r>
      <rPr>
        <sz val="12"/>
        <color theme="1"/>
        <rFont val="Calibri"/>
        <family val="2"/>
        <scheme val="minor"/>
      </rPr>
      <t>(Mio consumiciones)</t>
    </r>
  </si>
  <si>
    <r>
      <t>Volumen</t>
    </r>
    <r>
      <rPr>
        <sz val="12"/>
        <color theme="1"/>
        <rFont val="Calibri"/>
        <family val="2"/>
        <scheme val="minor"/>
      </rPr>
      <t xml:space="preserve"> (Mio litros)</t>
    </r>
  </si>
  <si>
    <t>% Penetración: Porcentaje de Individuos que han consumido el producto/categoria a lo largo del periodo de estudio.</t>
  </si>
  <si>
    <t>AMB: Area Metropolitana Barcelona</t>
  </si>
  <si>
    <t>Rto Cat Aragón: Zaragoza, Huesca, Lerida, Islas Baleares, Tarragona, Lerida y Gerona</t>
  </si>
  <si>
    <t>Levante: Castellon, Valencia, Alicante, Murcia y Albacete.</t>
  </si>
  <si>
    <t>Andalucia: Cadiz, Málaga, Granada, Almeria, Jaen, Cordoba, Sevilla, Huelva y Badajoz.</t>
  </si>
  <si>
    <t>Resto Centro: Zamora, Valladolid, Soria, Segovia, Salamanca, Avila, Guadalajara, Teruel, Cuenca, Ciudad Real, Toledo y Caceres.</t>
  </si>
  <si>
    <t>Norte Centro: Cantabria, Palencia, Burgos, La Rioja, Alava, Navarra, Vizcaya y Guipuzcoa.</t>
  </si>
  <si>
    <t>Noroeste: La Coruña, Pontevedra, Orense, Lugo, Asturias y León.</t>
  </si>
  <si>
    <t>PRECIO MEDIO</t>
  </si>
  <si>
    <t>Precio Medio</t>
  </si>
  <si>
    <t>Consumo per capita</t>
  </si>
  <si>
    <t>Gasto per capita</t>
  </si>
  <si>
    <t>Gasto x Cápita</t>
  </si>
  <si>
    <t>Consumo x Cápita</t>
  </si>
  <si>
    <t>% Consumiciones</t>
  </si>
  <si>
    <r>
      <t>BEBIDAS REFRESCANTES</t>
    </r>
    <r>
      <rPr>
        <b/>
        <vertAlign val="superscript"/>
        <sz val="11"/>
        <color theme="1"/>
        <rFont val="Calibri"/>
        <family val="2"/>
        <scheme val="minor"/>
      </rPr>
      <t>**</t>
    </r>
  </si>
  <si>
    <t>BEBIDAS ESPIRITUOSAS</t>
  </si>
  <si>
    <t>TOTAL BEBIDAS FRIAS</t>
  </si>
  <si>
    <t>BEBIDAS ZUMO+LECHE</t>
  </si>
  <si>
    <t>Cerv.Botella Litro</t>
  </si>
  <si>
    <t>Cerv.Botella Tercio</t>
  </si>
  <si>
    <t>Cerv.Botella Quinto</t>
  </si>
  <si>
    <t>Cerv.Resto Botella</t>
  </si>
  <si>
    <t>Cerv.Lata</t>
  </si>
  <si>
    <t>Cerv.Jarra Grande</t>
  </si>
  <si>
    <t>Cerv.Jarra Mediana</t>
  </si>
  <si>
    <t>Cerv.Jarra Pequeña</t>
  </si>
  <si>
    <t>Cerv.Caña</t>
  </si>
  <si>
    <t>Cerv.Tubo</t>
  </si>
  <si>
    <t>Cerv.Tercio</t>
  </si>
  <si>
    <t>HASTA 33CL .</t>
  </si>
  <si>
    <t>DE 34CL. HASTA 75CL.</t>
  </si>
  <si>
    <t>MAS DE 75CL.</t>
  </si>
  <si>
    <t>GARRAFA 5L.</t>
  </si>
  <si>
    <t>GARRAFA 8L.</t>
  </si>
  <si>
    <t>GARRAFA OTRO FORMATO</t>
  </si>
  <si>
    <t>BOT.PEQ. HASTA 33CL</t>
  </si>
  <si>
    <t>BOT.MED</t>
  </si>
  <si>
    <t>BOT.GRANDE 1000</t>
  </si>
  <si>
    <t>LATA 330</t>
  </si>
  <si>
    <t>LATA 500</t>
  </si>
  <si>
    <t>VASO GRANDE</t>
  </si>
  <si>
    <t>VASO MEDIANO</t>
  </si>
  <si>
    <t>VASO PEQUEÑO</t>
  </si>
  <si>
    <t>BOTELLA</t>
  </si>
  <si>
    <t>.TOTAL ZUMOS</t>
  </si>
  <si>
    <t>ENVASADO 200 ML</t>
  </si>
  <si>
    <t>ENVASADO 330 ML</t>
  </si>
  <si>
    <t>ENVASADO 331 ML O MAS</t>
  </si>
  <si>
    <t>CHUPITO</t>
  </si>
  <si>
    <t>CONSUMICION</t>
  </si>
  <si>
    <t>CUBALITRO</t>
  </si>
  <si>
    <t>COCKTAIL</t>
  </si>
  <si>
    <r>
      <t>% Penetración</t>
    </r>
    <r>
      <rPr>
        <b/>
        <vertAlign val="superscript"/>
        <sz val="12"/>
        <color theme="1"/>
        <rFont val="Calibri"/>
        <family val="2"/>
        <scheme val="minor"/>
      </rPr>
      <t>*</t>
    </r>
  </si>
  <si>
    <t>BEBIDAS REFRESCANTES</t>
  </si>
  <si>
    <t>TOTAL BEBIDAS  ESPIRITUOSAS</t>
  </si>
  <si>
    <t>Precio Medio €/litro</t>
  </si>
  <si>
    <r>
      <t xml:space="preserve">Valor </t>
    </r>
    <r>
      <rPr>
        <sz val="12"/>
        <color theme="1"/>
        <rFont val="Calibri"/>
        <family val="2"/>
        <scheme val="minor"/>
      </rPr>
      <t>(Mio Euros)</t>
    </r>
  </si>
  <si>
    <t>Litros (Mio)</t>
  </si>
  <si>
    <t>Valor (Mio €)</t>
  </si>
  <si>
    <t xml:space="preserve">Consumo x Cápita </t>
  </si>
  <si>
    <t>VINO &amp; ESPUMOSOS</t>
  </si>
  <si>
    <t>BEB ZUMO+LECHE</t>
  </si>
  <si>
    <t>Analyzer Report</t>
  </si>
  <si>
    <t>VOLUMEN (Miles Kgs)</t>
  </si>
  <si>
    <t>VALOR (Miles Euros)</t>
  </si>
  <si>
    <t>CONSUMO X CAPITA</t>
  </si>
  <si>
    <t xml:space="preserve">   .TOTAL ALIMENTACION</t>
  </si>
  <si>
    <t xml:space="preserve">      CERVEZAS</t>
  </si>
  <si>
    <t xml:space="preserve">      AGUA DE BEBIDA ENVAS.</t>
  </si>
  <si>
    <t xml:space="preserve">      TOTAL ZUMO Y NECTAR</t>
  </si>
  <si>
    <t xml:space="preserve">            BEBIDAS ZUMO+LECHE</t>
  </si>
  <si>
    <t>Frecuencia: Actos de consumo</t>
  </si>
  <si>
    <t>Consumo Medio (Consumiciones medias por individuo): Promedio de consumiciones por consumidor en el periodo de estudio.</t>
  </si>
  <si>
    <t>Consumo por acto (Consumiciones): Número de consumiciones por acto de consumo de fuera de casa</t>
  </si>
  <si>
    <t>Consumo per Cápita: Litros por individuo (ratio entre Volumen Total y Total Individuos)</t>
  </si>
  <si>
    <t>Gasto per Cápita: Euros por individuo (ratio entre Gasto Total y Total Individuos)</t>
  </si>
  <si>
    <t>Precio Medio: Precio Medio pagado por litro, €/Ltr.</t>
  </si>
  <si>
    <t>AMM: Area Metropolitana de Madrid.</t>
  </si>
  <si>
    <t>- Sin base estadística</t>
  </si>
  <si>
    <t>* No consumo en edades de 10-17</t>
  </si>
  <si>
    <t>- Sin base estadísitica</t>
  </si>
  <si>
    <t>Resto vino</t>
  </si>
  <si>
    <t>resto vino botella</t>
  </si>
  <si>
    <t>resto vino copa</t>
  </si>
  <si>
    <t>Whisky</t>
  </si>
  <si>
    <t>whisky chupito</t>
  </si>
  <si>
    <t>whisky botella</t>
  </si>
  <si>
    <t>whisky consumicion</t>
  </si>
  <si>
    <t>whisky cubalitro</t>
  </si>
  <si>
    <t>whisky breezer</t>
  </si>
  <si>
    <t>whisky cocktail</t>
  </si>
  <si>
    <t>Brandy</t>
  </si>
  <si>
    <t>brandy chupito</t>
  </si>
  <si>
    <t>brandy botella</t>
  </si>
  <si>
    <t>brandy consumicion</t>
  </si>
  <si>
    <t>brandy cubalitro</t>
  </si>
  <si>
    <t>brandy breezer</t>
  </si>
  <si>
    <t>brandy cocktail</t>
  </si>
  <si>
    <t>WHISKY</t>
  </si>
  <si>
    <t>BRANDY</t>
  </si>
  <si>
    <t>Measures = Weighted Households</t>
  </si>
  <si>
    <t>PEARL</t>
  </si>
  <si>
    <t>PERIODO</t>
  </si>
  <si>
    <t>vinos derivados y sidras</t>
  </si>
  <si>
    <t>GASEOSAS Y BEBIDAS REFRESCANTES SIN ZUMO LECHE</t>
  </si>
  <si>
    <t>ojo ¡¡¡¡ sacar porcentajes de población en cada trim¡¡¡  VA VINCULADO ¡  Y ES DE LA EXTRACCION PERIOD¡¡¡¡</t>
  </si>
  <si>
    <t>ESPAÑA SIN CANARIAS</t>
  </si>
  <si>
    <t>ojo poner españa sin canarias ¡¡¡¡ al cambio de año, pedir a estadistica el universo sin canarias</t>
  </si>
  <si>
    <t>Año 2015</t>
  </si>
  <si>
    <t>Consumo Medio (Litros por individuo): Promedio de litros consumidos por consumidor en el periodo de estudio.</t>
  </si>
  <si>
    <t>OOH</t>
  </si>
  <si>
    <t>IN HOME</t>
  </si>
  <si>
    <t>TODO VINCULADO ¡¡¡¡</t>
  </si>
  <si>
    <t>Fuera de Casa</t>
  </si>
  <si>
    <t>En Casa</t>
  </si>
  <si>
    <t>Valor</t>
  </si>
  <si>
    <t xml:space="preserve">Volumen </t>
  </si>
  <si>
    <t>CONSUMICIONES</t>
  </si>
  <si>
    <t>% CONSUMICIONES</t>
  </si>
  <si>
    <t>vinculado</t>
  </si>
  <si>
    <t>Espumosos (inc.cava)</t>
  </si>
  <si>
    <t xml:space="preserve">      TOTAL VINOS</t>
  </si>
  <si>
    <t xml:space="preserve">TOTAL VINOS SIN ESPUMOSOS NO DTS </t>
  </si>
  <si>
    <t>VINO, ESPUM. (inc.cava) TINTO DE VERANO, SIDRA</t>
  </si>
  <si>
    <t xml:space="preserve">            ESPUMOSOS(INC CAVA</t>
  </si>
  <si>
    <t>Volumen en Millones de consumiciones: Volumen total en consumiciones realizado por los individuos residentes en España.</t>
  </si>
  <si>
    <t>Volumen en Millones de litros consumidos: Volumen total de litros consumidos por los individuos residentes en España.</t>
  </si>
  <si>
    <t>Valor en Euros: Gasto total realizado por los individuos residentes en España.</t>
  </si>
  <si>
    <t xml:space="preserve">      SIDRAS</t>
  </si>
  <si>
    <t xml:space="preserve">      OTRA BEBIDA CON VINO</t>
  </si>
  <si>
    <t>Sidras</t>
  </si>
  <si>
    <t>*VINO, ESPUM. (inc.cava) TINTO DE VERANO, SIDRA</t>
  </si>
  <si>
    <t>VINO, ESPUMOSOS (Inc. Cava), TINTO DE VERANO, SIDRA</t>
  </si>
  <si>
    <t>TOTAL BEBIDAS FRÍAS</t>
  </si>
  <si>
    <t>ESPUMOSOS (Inc Cava)</t>
  </si>
  <si>
    <t>^Consumo Dentro del Hogar sin Canarias</t>
  </si>
  <si>
    <t>* No se incluye Canarias</t>
  </si>
  <si>
    <t xml:space="preserve">  BCN AM  </t>
  </si>
  <si>
    <t xml:space="preserve">  REST.CAT ARAGON  </t>
  </si>
  <si>
    <t xml:space="preserve">  LEVANTE  </t>
  </si>
  <si>
    <t xml:space="preserve">  ANDALUCIA  </t>
  </si>
  <si>
    <t xml:space="preserve">  MDD AM  </t>
  </si>
  <si>
    <t xml:space="preserve">  RTO CENTRO  </t>
  </si>
  <si>
    <t xml:space="preserve">  NORTE-CENTRO  </t>
  </si>
  <si>
    <t xml:space="preserve">  NOROESTE  </t>
  </si>
  <si>
    <t xml:space="preserve">  DE 10 A 17 AÑOS  C.  </t>
  </si>
  <si>
    <t xml:space="preserve">  DE 18 A 24 AÑOS  C.  </t>
  </si>
  <si>
    <t xml:space="preserve">  DE 25 A 34 AÑOS  C.  </t>
  </si>
  <si>
    <t xml:space="preserve">  DE 35 A 49 AÑOS  C.  </t>
  </si>
  <si>
    <t xml:space="preserve">  DE 50 A 75 AÑOS  C.  </t>
  </si>
  <si>
    <t xml:space="preserve">  HOMBRE           C.  </t>
  </si>
  <si>
    <t xml:space="preserve">  MUJER            C.  </t>
  </si>
  <si>
    <t>DEMOD = T.ESPAÑA\Total DEMOD</t>
  </si>
  <si>
    <t>Año 2016</t>
  </si>
  <si>
    <t>TRIMPERI = TRIM 3 2016\Total TRIMPERI</t>
  </si>
  <si>
    <t>TRIMPERL = TRIM 3 2016\Total TRIMPERL</t>
  </si>
  <si>
    <t>i121magr - table - 21/11/2016 11:07:20</t>
  </si>
  <si>
    <t xml:space="preserve">DEMOD = T.ESPAÑA  </t>
  </si>
  <si>
    <t>i121magr - table - 21/11/2016 11:12:21</t>
  </si>
  <si>
    <t>i121magr - table - 21/11/2016 11:18:21</t>
  </si>
  <si>
    <t>i121magr - table - 21/11/2016 11:19:39</t>
  </si>
  <si>
    <t>i121magr - table - 21/11/2016 11:21:02</t>
  </si>
  <si>
    <t>Trim 3 2016: Periodo comprendido entre Julio y Septiembre 2016.</t>
  </si>
  <si>
    <t>TRIMESTRE 3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</si>
</sst>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  <numFmt numFmtId="166" formatCode="_-* #,##0\ _€_-;\-* #,##0\ _€_-;_-* &quot;-&quot;??\ _€_-;_-@_-"/>
    <numFmt numFmtId="167" formatCode="0.0%"/>
    <numFmt numFmtId="168" formatCode="_-* #,##0.0\ _€_-;\-* #,##0.0\ _€_-;_-* &quot;-&quot;?\ _€_-;_-@_-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9"/>
      <color indexed="81"/>
      <name val="Tahoma"/>
      <family val="2"/>
    </font>
    <font>
      <b/>
      <sz val="22"/>
      <color rgb="FF92D05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6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u/>
      <sz val="16"/>
      <name val="Calibri"/>
      <family val="2"/>
      <scheme val="minor"/>
    </font>
    <font>
      <u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22"/>
      <name val="Calibri"/>
      <family val="2"/>
      <scheme val="minor"/>
    </font>
    <font>
      <u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92D4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92D4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.5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7"/>
      <color theme="1"/>
      <name val="Calibri"/>
      <family val="2"/>
      <scheme val="minor"/>
    </font>
    <font>
      <b/>
      <sz val="7.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69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/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dashed">
        <color theme="0" tint="-0.2499465926084170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/>
      <top style="dashed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/>
      <right style="medium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/>
      <diagonal/>
    </border>
    <border>
      <left style="medium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9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/>
    <xf numFmtId="0" fontId="2" fillId="0" borderId="0" xfId="0" applyFont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right"/>
    </xf>
    <xf numFmtId="0" fontId="9" fillId="0" borderId="0" xfId="0" applyFont="1" applyBorder="1"/>
    <xf numFmtId="0" fontId="11" fillId="0" borderId="0" xfId="0" applyFont="1"/>
    <xf numFmtId="0" fontId="12" fillId="0" borderId="0" xfId="0" applyFont="1" applyBorder="1"/>
    <xf numFmtId="0" fontId="13" fillId="0" borderId="0" xfId="1" applyFont="1" applyBorder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2" borderId="11" xfId="0" applyFont="1" applyFill="1" applyBorder="1"/>
    <xf numFmtId="0" fontId="15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5" fillId="5" borderId="0" xfId="0" applyFont="1" applyFill="1"/>
    <xf numFmtId="165" fontId="15" fillId="0" borderId="6" xfId="2" applyNumberFormat="1" applyFont="1" applyBorder="1" applyAlignment="1">
      <alignment horizontal="right"/>
    </xf>
    <xf numFmtId="165" fontId="15" fillId="0" borderId="9" xfId="2" applyNumberFormat="1" applyFont="1" applyBorder="1" applyAlignment="1">
      <alignment horizontal="right"/>
    </xf>
    <xf numFmtId="0" fontId="9" fillId="5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0" xfId="0" quotePrefix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wrapText="1"/>
    </xf>
    <xf numFmtId="165" fontId="15" fillId="0" borderId="7" xfId="2" applyNumberFormat="1" applyFont="1" applyBorder="1" applyAlignment="1">
      <alignment horizontal="right"/>
    </xf>
    <xf numFmtId="165" fontId="15" fillId="0" borderId="5" xfId="2" applyNumberFormat="1" applyFont="1" applyBorder="1" applyAlignment="1">
      <alignment horizontal="right"/>
    </xf>
    <xf numFmtId="165" fontId="15" fillId="0" borderId="8" xfId="2" applyNumberFormat="1" applyFont="1" applyBorder="1" applyAlignment="1">
      <alignment horizontal="right"/>
    </xf>
    <xf numFmtId="164" fontId="15" fillId="5" borderId="0" xfId="0" applyNumberFormat="1" applyFont="1" applyFill="1"/>
    <xf numFmtId="164" fontId="0" fillId="5" borderId="0" xfId="0" applyNumberForma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165" fontId="15" fillId="0" borderId="0" xfId="2" applyNumberFormat="1" applyFont="1" applyBorder="1" applyAlignment="1">
      <alignment horizontal="right"/>
    </xf>
    <xf numFmtId="0" fontId="25" fillId="0" borderId="0" xfId="0" applyFont="1"/>
    <xf numFmtId="0" fontId="24" fillId="4" borderId="18" xfId="0" applyFont="1" applyFill="1" applyBorder="1" applyAlignment="1">
      <alignment horizontal="center" vertical="center" wrapText="1"/>
    </xf>
    <xf numFmtId="0" fontId="25" fillId="5" borderId="0" xfId="0" applyFont="1" applyFill="1"/>
    <xf numFmtId="0" fontId="24" fillId="0" borderId="0" xfId="0" applyFont="1" applyAlignment="1">
      <alignment horizontal="center" vertical="center"/>
    </xf>
    <xf numFmtId="0" fontId="26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quotePrefix="1" applyFill="1"/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5" borderId="21" xfId="0" applyFont="1" applyFill="1" applyBorder="1"/>
    <xf numFmtId="0" fontId="12" fillId="5" borderId="22" xfId="0" applyFont="1" applyFill="1" applyBorder="1" applyAlignment="1">
      <alignment horizontal="center"/>
    </xf>
    <xf numFmtId="0" fontId="15" fillId="0" borderId="0" xfId="0" applyFont="1" applyFill="1"/>
    <xf numFmtId="0" fontId="15" fillId="2" borderId="20" xfId="0" applyFont="1" applyFill="1" applyBorder="1" applyAlignment="1">
      <alignment horizontal="left" indent="2"/>
    </xf>
    <xf numFmtId="0" fontId="15" fillId="2" borderId="12" xfId="0" applyFont="1" applyFill="1" applyBorder="1" applyAlignment="1">
      <alignment horizontal="left" indent="2"/>
    </xf>
    <xf numFmtId="0" fontId="15" fillId="2" borderId="13" xfId="0" applyFont="1" applyFill="1" applyBorder="1" applyAlignment="1">
      <alignment horizontal="left" indent="2"/>
    </xf>
    <xf numFmtId="0" fontId="15" fillId="2" borderId="11" xfId="0" applyFont="1" applyFill="1" applyBorder="1" applyAlignment="1">
      <alignment horizontal="left" indent="2"/>
    </xf>
    <xf numFmtId="0" fontId="28" fillId="4" borderId="19" xfId="0" applyFont="1" applyFill="1" applyBorder="1" applyAlignment="1">
      <alignment horizontal="center" vertical="center" wrapText="1"/>
    </xf>
    <xf numFmtId="165" fontId="29" fillId="0" borderId="7" xfId="2" applyNumberFormat="1" applyFont="1" applyBorder="1" applyAlignment="1">
      <alignment horizontal="right"/>
    </xf>
    <xf numFmtId="165" fontId="29" fillId="0" borderId="10" xfId="2" applyNumberFormat="1" applyFont="1" applyBorder="1" applyAlignment="1">
      <alignment horizontal="right"/>
    </xf>
    <xf numFmtId="0" fontId="16" fillId="2" borderId="1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0" fillId="0" borderId="27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left" vertical="center" indent="1"/>
    </xf>
    <xf numFmtId="0" fontId="15" fillId="2" borderId="13" xfId="0" applyFont="1" applyFill="1" applyBorder="1" applyAlignment="1">
      <alignment horizontal="left" vertical="center" indent="1"/>
    </xf>
    <xf numFmtId="0" fontId="15" fillId="2" borderId="11" xfId="0" applyFont="1" applyFill="1" applyBorder="1" applyAlignment="1">
      <alignment horizontal="left" vertical="center" indent="1"/>
    </xf>
    <xf numFmtId="0" fontId="15" fillId="2" borderId="20" xfId="0" applyFont="1" applyFill="1" applyBorder="1" applyAlignment="1">
      <alignment horizontal="left" vertical="center" indent="2"/>
    </xf>
    <xf numFmtId="0" fontId="15" fillId="2" borderId="12" xfId="0" applyFont="1" applyFill="1" applyBorder="1" applyAlignment="1">
      <alignment horizontal="left" vertical="center" indent="2"/>
    </xf>
    <xf numFmtId="0" fontId="15" fillId="2" borderId="13" xfId="0" applyFont="1" applyFill="1" applyBorder="1" applyAlignment="1">
      <alignment horizontal="left" vertical="center" indent="2"/>
    </xf>
    <xf numFmtId="0" fontId="15" fillId="2" borderId="11" xfId="0" applyFont="1" applyFill="1" applyBorder="1" applyAlignment="1">
      <alignment horizontal="left" vertical="center" indent="2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15" fillId="0" borderId="23" xfId="0" applyFont="1" applyBorder="1" applyAlignment="1">
      <alignment horizontal="left" indent="3"/>
    </xf>
    <xf numFmtId="0" fontId="15" fillId="0" borderId="25" xfId="0" applyFont="1" applyBorder="1" applyAlignment="1">
      <alignment horizontal="left" indent="3"/>
    </xf>
    <xf numFmtId="166" fontId="15" fillId="0" borderId="24" xfId="2" applyNumberFormat="1" applyFont="1" applyBorder="1" applyAlignment="1">
      <alignment horizontal="left" indent="1"/>
    </xf>
    <xf numFmtId="166" fontId="15" fillId="0" borderId="26" xfId="2" applyNumberFormat="1" applyFont="1" applyBorder="1" applyAlignment="1">
      <alignment horizontal="left" indent="1"/>
    </xf>
    <xf numFmtId="166" fontId="12" fillId="5" borderId="22" xfId="2" applyNumberFormat="1" applyFont="1" applyFill="1" applyBorder="1" applyAlignment="1">
      <alignment horizontal="left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indent="2"/>
    </xf>
    <xf numFmtId="0" fontId="16" fillId="2" borderId="1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25" fillId="0" borderId="0" xfId="0" applyFont="1" applyFill="1"/>
    <xf numFmtId="165" fontId="15" fillId="0" borderId="6" xfId="2" applyNumberFormat="1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center" vertical="center"/>
    </xf>
    <xf numFmtId="165" fontId="15" fillId="0" borderId="15" xfId="2" applyNumberFormat="1" applyFont="1" applyBorder="1" applyAlignment="1">
      <alignment horizontal="center" vertical="center"/>
    </xf>
    <xf numFmtId="165" fontId="15" fillId="0" borderId="16" xfId="2" applyNumberFormat="1" applyFont="1" applyBorder="1" applyAlignment="1">
      <alignment horizontal="center" vertical="center"/>
    </xf>
    <xf numFmtId="165" fontId="15" fillId="0" borderId="14" xfId="2" applyNumberFormat="1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center" vertical="center"/>
    </xf>
    <xf numFmtId="165" fontId="15" fillId="0" borderId="9" xfId="2" applyNumberFormat="1" applyFont="1" applyBorder="1" applyAlignment="1">
      <alignment horizontal="center" vertical="center"/>
    </xf>
    <xf numFmtId="165" fontId="15" fillId="0" borderId="10" xfId="2" applyNumberFormat="1" applyFont="1" applyBorder="1" applyAlignment="1">
      <alignment horizontal="center" vertical="center"/>
    </xf>
    <xf numFmtId="165" fontId="15" fillId="0" borderId="5" xfId="2" applyNumberFormat="1" applyFont="1" applyBorder="1" applyAlignment="1">
      <alignment vertical="center"/>
    </xf>
    <xf numFmtId="165" fontId="15" fillId="0" borderId="6" xfId="2" applyNumberFormat="1" applyFont="1" applyBorder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9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65" fontId="16" fillId="0" borderId="14" xfId="2" applyNumberFormat="1" applyFont="1" applyBorder="1" applyAlignment="1">
      <alignment horizontal="center" vertical="center"/>
    </xf>
    <xf numFmtId="165" fontId="16" fillId="0" borderId="15" xfId="2" applyNumberFormat="1" applyFont="1" applyBorder="1" applyAlignment="1">
      <alignment horizontal="center" vertical="center"/>
    </xf>
    <xf numFmtId="165" fontId="16" fillId="0" borderId="16" xfId="2" applyNumberFormat="1" applyFont="1" applyBorder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165" fontId="15" fillId="0" borderId="2" xfId="2" applyNumberFormat="1" applyFont="1" applyBorder="1" applyAlignment="1">
      <alignment horizontal="center" vertical="center"/>
    </xf>
    <xf numFmtId="165" fontId="15" fillId="0" borderId="3" xfId="2" applyNumberFormat="1" applyFont="1" applyBorder="1" applyAlignment="1">
      <alignment horizontal="center" vertical="center"/>
    </xf>
    <xf numFmtId="165" fontId="15" fillId="0" borderId="4" xfId="2" applyNumberFormat="1" applyFont="1" applyBorder="1" applyAlignment="1">
      <alignment horizontal="center" vertical="center"/>
    </xf>
    <xf numFmtId="165" fontId="16" fillId="0" borderId="2" xfId="2" applyNumberFormat="1" applyFont="1" applyBorder="1" applyAlignment="1">
      <alignment horizontal="center" vertical="center"/>
    </xf>
    <xf numFmtId="165" fontId="16" fillId="0" borderId="3" xfId="2" applyNumberFormat="1" applyFont="1" applyBorder="1" applyAlignment="1">
      <alignment horizontal="center" vertical="center"/>
    </xf>
    <xf numFmtId="165" fontId="16" fillId="0" borderId="4" xfId="2" applyNumberFormat="1" applyFont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 wrapText="1"/>
    </xf>
    <xf numFmtId="165" fontId="30" fillId="0" borderId="27" xfId="2" applyNumberFormat="1" applyFont="1" applyBorder="1" applyAlignment="1">
      <alignment horizontal="right"/>
    </xf>
    <xf numFmtId="165" fontId="29" fillId="0" borderId="7" xfId="2" applyNumberFormat="1" applyFont="1" applyBorder="1" applyAlignment="1">
      <alignment horizontal="center" vertical="center"/>
    </xf>
    <xf numFmtId="165" fontId="29" fillId="0" borderId="10" xfId="2" applyNumberFormat="1" applyFont="1" applyBorder="1" applyAlignment="1">
      <alignment horizontal="center" vertical="center"/>
    </xf>
    <xf numFmtId="165" fontId="30" fillId="0" borderId="27" xfId="2" applyNumberFormat="1" applyFont="1" applyBorder="1" applyAlignment="1">
      <alignment horizontal="center" vertical="center"/>
    </xf>
    <xf numFmtId="165" fontId="29" fillId="0" borderId="4" xfId="2" applyNumberFormat="1" applyFont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 wrapText="1"/>
    </xf>
    <xf numFmtId="164" fontId="29" fillId="0" borderId="7" xfId="0" applyNumberFormat="1" applyFont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4" fontId="29" fillId="0" borderId="4" xfId="0" applyNumberFormat="1" applyFont="1" applyBorder="1" applyAlignment="1">
      <alignment horizontal="center" vertical="center"/>
    </xf>
    <xf numFmtId="165" fontId="15" fillId="0" borderId="6" xfId="2" applyNumberFormat="1" applyFont="1" applyBorder="1" applyAlignment="1">
      <alignment horizontal="right" vertical="center" indent="1"/>
    </xf>
    <xf numFmtId="165" fontId="16" fillId="0" borderId="15" xfId="2" applyNumberFormat="1" applyFont="1" applyBorder="1" applyAlignment="1">
      <alignment horizontal="right" vertical="center" indent="1"/>
    </xf>
    <xf numFmtId="165" fontId="15" fillId="0" borderId="10" xfId="2" applyNumberFormat="1" applyFont="1" applyBorder="1" applyAlignment="1">
      <alignment horizontal="right" indent="2"/>
    </xf>
    <xf numFmtId="164" fontId="15" fillId="0" borderId="7" xfId="0" applyNumberFormat="1" applyFont="1" applyBorder="1" applyAlignment="1">
      <alignment horizontal="right" vertical="center" indent="1"/>
    </xf>
    <xf numFmtId="164" fontId="15" fillId="0" borderId="10" xfId="0" applyNumberFormat="1" applyFont="1" applyBorder="1" applyAlignment="1">
      <alignment horizontal="right" vertical="center" indent="1"/>
    </xf>
    <xf numFmtId="164" fontId="15" fillId="0" borderId="16" xfId="0" applyNumberFormat="1" applyFont="1" applyBorder="1" applyAlignment="1">
      <alignment horizontal="right" vertical="center" indent="1"/>
    </xf>
    <xf numFmtId="165" fontId="15" fillId="0" borderId="15" xfId="2" applyNumberFormat="1" applyFont="1" applyBorder="1" applyAlignment="1">
      <alignment horizontal="right" vertical="center" indent="1"/>
    </xf>
    <xf numFmtId="165" fontId="15" fillId="0" borderId="16" xfId="2" applyNumberFormat="1" applyFont="1" applyBorder="1" applyAlignment="1">
      <alignment horizontal="right" vertical="center" indent="1"/>
    </xf>
    <xf numFmtId="165" fontId="15" fillId="0" borderId="7" xfId="2" applyNumberFormat="1" applyFont="1" applyBorder="1" applyAlignment="1">
      <alignment horizontal="right" vertical="center" indent="1"/>
    </xf>
    <xf numFmtId="165" fontId="15" fillId="0" borderId="9" xfId="2" applyNumberFormat="1" applyFont="1" applyBorder="1" applyAlignment="1">
      <alignment horizontal="right" vertical="center" indent="1"/>
    </xf>
    <xf numFmtId="165" fontId="16" fillId="0" borderId="16" xfId="2" applyNumberFormat="1" applyFont="1" applyBorder="1" applyAlignment="1">
      <alignment horizontal="right" vertical="center" indent="1"/>
    </xf>
    <xf numFmtId="165" fontId="15" fillId="0" borderId="10" xfId="2" applyNumberFormat="1" applyFont="1" applyBorder="1" applyAlignment="1">
      <alignment horizontal="right" vertical="center" indent="1"/>
    </xf>
    <xf numFmtId="165" fontId="15" fillId="0" borderId="8" xfId="2" applyNumberFormat="1" applyFont="1" applyBorder="1" applyAlignment="1">
      <alignment horizontal="right" vertical="center" indent="1"/>
    </xf>
    <xf numFmtId="165" fontId="15" fillId="0" borderId="3" xfId="2" applyNumberFormat="1" applyFont="1" applyBorder="1" applyAlignment="1">
      <alignment horizontal="right" vertical="center" indent="1"/>
    </xf>
    <xf numFmtId="165" fontId="15" fillId="0" borderId="4" xfId="2" applyNumberFormat="1" applyFont="1" applyBorder="1" applyAlignment="1">
      <alignment horizontal="right" vertical="center" indent="1"/>
    </xf>
    <xf numFmtId="165" fontId="0" fillId="0" borderId="0" xfId="2" applyNumberFormat="1" applyFont="1" applyAlignment="1">
      <alignment horizontal="right" indent="1"/>
    </xf>
    <xf numFmtId="165" fontId="15" fillId="0" borderId="14" xfId="2" applyNumberFormat="1" applyFont="1" applyBorder="1" applyAlignment="1">
      <alignment horizontal="right" vertical="center" indent="1"/>
    </xf>
    <xf numFmtId="165" fontId="15" fillId="0" borderId="5" xfId="2" applyNumberFormat="1" applyFont="1" applyBorder="1" applyAlignment="1">
      <alignment horizontal="right" vertical="center" indent="1"/>
    </xf>
    <xf numFmtId="165" fontId="0" fillId="0" borderId="0" xfId="2" applyNumberFormat="1" applyFont="1" applyAlignment="1">
      <alignment horizontal="right" vertical="center" indent="1"/>
    </xf>
    <xf numFmtId="165" fontId="15" fillId="0" borderId="2" xfId="2" applyNumberFormat="1" applyFont="1" applyBorder="1" applyAlignment="1">
      <alignment horizontal="right" vertical="center" indent="1"/>
    </xf>
    <xf numFmtId="165" fontId="15" fillId="0" borderId="7" xfId="0" applyNumberFormat="1" applyFont="1" applyBorder="1" applyAlignment="1">
      <alignment horizontal="right" vertical="center" indent="1"/>
    </xf>
    <xf numFmtId="165" fontId="29" fillId="0" borderId="7" xfId="0" applyNumberFormat="1" applyFont="1" applyBorder="1" applyAlignment="1">
      <alignment horizontal="center" vertical="center"/>
    </xf>
    <xf numFmtId="165" fontId="15" fillId="0" borderId="0" xfId="0" applyNumberFormat="1" applyFont="1"/>
    <xf numFmtId="165" fontId="15" fillId="5" borderId="0" xfId="0" applyNumberFormat="1" applyFont="1" applyFill="1"/>
    <xf numFmtId="165" fontId="15" fillId="0" borderId="10" xfId="0" applyNumberFormat="1" applyFont="1" applyBorder="1" applyAlignment="1">
      <alignment horizontal="right" vertical="center" indent="1"/>
    </xf>
    <xf numFmtId="165" fontId="29" fillId="0" borderId="10" xfId="0" applyNumberFormat="1" applyFont="1" applyBorder="1" applyAlignment="1">
      <alignment horizontal="center" vertical="center"/>
    </xf>
    <xf numFmtId="165" fontId="0" fillId="0" borderId="27" xfId="0" applyNumberFormat="1" applyBorder="1" applyAlignment="1">
      <alignment horizontal="right" vertical="center" indent="1"/>
    </xf>
    <xf numFmtId="165" fontId="30" fillId="0" borderId="27" xfId="0" applyNumberFormat="1" applyFont="1" applyBorder="1" applyAlignment="1">
      <alignment horizontal="center" vertical="center"/>
    </xf>
    <xf numFmtId="165" fontId="0" fillId="0" borderId="0" xfId="0" applyNumberFormat="1"/>
    <xf numFmtId="165" fontId="0" fillId="5" borderId="0" xfId="0" applyNumberFormat="1" applyFill="1"/>
    <xf numFmtId="165" fontId="15" fillId="0" borderId="4" xfId="0" applyNumberFormat="1" applyFont="1" applyBorder="1" applyAlignment="1">
      <alignment horizontal="right" vertical="center" indent="1"/>
    </xf>
    <xf numFmtId="165" fontId="29" fillId="0" borderId="4" xfId="0" applyNumberFormat="1" applyFont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/>
    <xf numFmtId="165" fontId="16" fillId="0" borderId="16" xfId="0" applyNumberFormat="1" applyFont="1" applyBorder="1" applyAlignment="1">
      <alignment horizontal="right" vertical="center" indent="1"/>
    </xf>
    <xf numFmtId="165" fontId="0" fillId="0" borderId="0" xfId="0" applyNumberFormat="1" applyFont="1" applyBorder="1" applyAlignment="1">
      <alignment horizontal="right" vertical="center" indent="1"/>
    </xf>
    <xf numFmtId="165" fontId="11" fillId="0" borderId="0" xfId="0" applyNumberFormat="1" applyFont="1"/>
    <xf numFmtId="165" fontId="1" fillId="4" borderId="0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165" fontId="28" fillId="4" borderId="19" xfId="0" applyNumberFormat="1" applyFont="1" applyFill="1" applyBorder="1" applyAlignment="1">
      <alignment horizontal="center" vertical="center" wrapText="1"/>
    </xf>
    <xf numFmtId="165" fontId="15" fillId="0" borderId="16" xfId="0" applyNumberFormat="1" applyFont="1" applyBorder="1" applyAlignment="1">
      <alignment horizontal="right" vertical="center" indent="1"/>
    </xf>
    <xf numFmtId="165" fontId="0" fillId="0" borderId="0" xfId="0" applyNumberFormat="1" applyBorder="1" applyAlignment="1">
      <alignment horizontal="right" vertical="center" indent="1"/>
    </xf>
    <xf numFmtId="165" fontId="15" fillId="0" borderId="7" xfId="0" applyNumberFormat="1" applyFont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165" fontId="16" fillId="0" borderId="16" xfId="0" applyNumberFormat="1" applyFont="1" applyBorder="1" applyAlignment="1">
      <alignment horizontal="center" vertical="center"/>
    </xf>
    <xf numFmtId="165" fontId="1" fillId="4" borderId="0" xfId="0" applyNumberFormat="1" applyFont="1" applyFill="1" applyAlignment="1">
      <alignment horizontal="center"/>
    </xf>
    <xf numFmtId="165" fontId="0" fillId="4" borderId="0" xfId="0" applyNumberFormat="1" applyFill="1"/>
    <xf numFmtId="165" fontId="16" fillId="0" borderId="4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right" vertical="center" indent="1"/>
    </xf>
    <xf numFmtId="165" fontId="15" fillId="0" borderId="9" xfId="0" applyNumberFormat="1" applyFont="1" applyBorder="1" applyAlignment="1">
      <alignment horizontal="right" vertical="center" indent="1"/>
    </xf>
    <xf numFmtId="165" fontId="15" fillId="0" borderId="3" xfId="0" applyNumberFormat="1" applyFont="1" applyBorder="1" applyAlignment="1">
      <alignment horizontal="right" vertical="center" indent="1"/>
    </xf>
    <xf numFmtId="165" fontId="24" fillId="2" borderId="17" xfId="0" applyNumberFormat="1" applyFont="1" applyFill="1" applyBorder="1" applyAlignment="1">
      <alignment horizontal="center" vertical="center" wrapText="1"/>
    </xf>
    <xf numFmtId="165" fontId="24" fillId="2" borderId="18" xfId="0" applyNumberFormat="1" applyFont="1" applyFill="1" applyBorder="1" applyAlignment="1">
      <alignment horizontal="center" vertical="center" wrapText="1"/>
    </xf>
    <xf numFmtId="165" fontId="24" fillId="4" borderId="18" xfId="0" applyNumberFormat="1" applyFont="1" applyFill="1" applyBorder="1" applyAlignment="1">
      <alignment horizontal="center" vertical="center" wrapText="1"/>
    </xf>
    <xf numFmtId="165" fontId="16" fillId="0" borderId="15" xfId="0" applyNumberFormat="1" applyFont="1" applyBorder="1" applyAlignment="1">
      <alignment horizontal="right" indent="1"/>
    </xf>
    <xf numFmtId="165" fontId="16" fillId="0" borderId="14" xfId="2" applyNumberFormat="1" applyFont="1" applyBorder="1" applyAlignment="1">
      <alignment horizontal="right" vertical="center" indent="1"/>
    </xf>
    <xf numFmtId="165" fontId="16" fillId="0" borderId="2" xfId="2" applyNumberFormat="1" applyFont="1" applyBorder="1" applyAlignment="1">
      <alignment horizontal="right" vertical="center" indent="1"/>
    </xf>
    <xf numFmtId="165" fontId="16" fillId="0" borderId="3" xfId="2" applyNumberFormat="1" applyFont="1" applyBorder="1" applyAlignment="1">
      <alignment horizontal="right" vertical="center" indent="1"/>
    </xf>
    <xf numFmtId="165" fontId="16" fillId="0" borderId="4" xfId="2" applyNumberFormat="1" applyFont="1" applyBorder="1" applyAlignment="1">
      <alignment horizontal="right" vertical="center" indent="1"/>
    </xf>
    <xf numFmtId="165" fontId="0" fillId="0" borderId="0" xfId="0" applyNumberFormat="1" applyAlignment="1">
      <alignment horizontal="center"/>
    </xf>
    <xf numFmtId="165" fontId="0" fillId="5" borderId="0" xfId="0" applyNumberFormat="1" applyFill="1" applyAlignment="1">
      <alignment horizontal="center"/>
    </xf>
    <xf numFmtId="165" fontId="15" fillId="0" borderId="0" xfId="0" applyNumberFormat="1" applyFont="1" applyFill="1"/>
    <xf numFmtId="165" fontId="0" fillId="0" borderId="0" xfId="0" applyNumberFormat="1" applyFill="1"/>
    <xf numFmtId="0" fontId="34" fillId="4" borderId="18" xfId="0" applyFont="1" applyFill="1" applyBorder="1" applyAlignment="1">
      <alignment horizontal="center" vertical="center" wrapText="1"/>
    </xf>
    <xf numFmtId="164" fontId="15" fillId="0" borderId="6" xfId="2" applyNumberFormat="1" applyFont="1" applyBorder="1" applyAlignment="1">
      <alignment horizontal="right" vertical="center" indent="2"/>
    </xf>
    <xf numFmtId="164" fontId="15" fillId="0" borderId="7" xfId="2" applyNumberFormat="1" applyFont="1" applyBorder="1" applyAlignment="1">
      <alignment horizontal="right" vertical="center" indent="2"/>
    </xf>
    <xf numFmtId="164" fontId="15" fillId="0" borderId="3" xfId="2" applyNumberFormat="1" applyFont="1" applyBorder="1" applyAlignment="1">
      <alignment horizontal="right" vertical="center" indent="2"/>
    </xf>
    <xf numFmtId="0" fontId="15" fillId="4" borderId="0" xfId="0" applyFont="1" applyFill="1"/>
    <xf numFmtId="165" fontId="15" fillId="4" borderId="0" xfId="0" applyNumberFormat="1" applyFont="1" applyFill="1"/>
    <xf numFmtId="166" fontId="16" fillId="0" borderId="4" xfId="0" applyNumberFormat="1" applyFont="1" applyBorder="1" applyAlignment="1">
      <alignment horizontal="center" vertical="center"/>
    </xf>
    <xf numFmtId="166" fontId="16" fillId="0" borderId="15" xfId="0" applyNumberFormat="1" applyFont="1" applyBorder="1" applyAlignment="1">
      <alignment horizontal="center"/>
    </xf>
    <xf numFmtId="166" fontId="16" fillId="0" borderId="16" xfId="0" applyNumberFormat="1" applyFont="1" applyBorder="1" applyAlignment="1">
      <alignment horizontal="center"/>
    </xf>
    <xf numFmtId="166" fontId="16" fillId="0" borderId="14" xfId="2" applyNumberFormat="1" applyFont="1" applyBorder="1" applyAlignment="1">
      <alignment horizontal="right" vertical="center" indent="1"/>
    </xf>
    <xf numFmtId="166" fontId="16" fillId="0" borderId="15" xfId="2" applyNumberFormat="1" applyFont="1" applyBorder="1" applyAlignment="1">
      <alignment horizontal="right" vertical="center" indent="1"/>
    </xf>
    <xf numFmtId="166" fontId="16" fillId="0" borderId="16" xfId="2" applyNumberFormat="1" applyFont="1" applyBorder="1" applyAlignment="1">
      <alignment horizontal="center" vertical="center"/>
    </xf>
    <xf numFmtId="166" fontId="28" fillId="0" borderId="16" xfId="2" applyNumberFormat="1" applyFont="1" applyBorder="1" applyAlignment="1">
      <alignment horizontal="center" vertical="center"/>
    </xf>
    <xf numFmtId="165" fontId="29" fillId="0" borderId="16" xfId="2" applyNumberFormat="1" applyFont="1" applyBorder="1" applyAlignment="1">
      <alignment horizontal="center" vertical="center"/>
    </xf>
    <xf numFmtId="166" fontId="16" fillId="0" borderId="2" xfId="2" applyNumberFormat="1" applyFont="1" applyBorder="1" applyAlignment="1">
      <alignment horizontal="right" vertical="center" indent="1"/>
    </xf>
    <xf numFmtId="166" fontId="16" fillId="0" borderId="3" xfId="2" applyNumberFormat="1" applyFont="1" applyBorder="1" applyAlignment="1">
      <alignment horizontal="right" vertical="center" indent="1"/>
    </xf>
    <xf numFmtId="166" fontId="16" fillId="0" borderId="4" xfId="2" applyNumberFormat="1" applyFont="1" applyBorder="1" applyAlignment="1">
      <alignment horizontal="right" vertical="center" indent="1"/>
    </xf>
    <xf numFmtId="166" fontId="28" fillId="0" borderId="4" xfId="2" applyNumberFormat="1" applyFont="1" applyBorder="1" applyAlignment="1">
      <alignment horizontal="center" vertical="center"/>
    </xf>
    <xf numFmtId="166" fontId="28" fillId="0" borderId="4" xfId="2" applyNumberFormat="1" applyFont="1" applyBorder="1" applyAlignment="1">
      <alignment horizontal="right"/>
    </xf>
    <xf numFmtId="166" fontId="28" fillId="0" borderId="16" xfId="2" applyNumberFormat="1" applyFont="1" applyBorder="1" applyAlignment="1">
      <alignment horizontal="right"/>
    </xf>
    <xf numFmtId="166" fontId="16" fillId="0" borderId="2" xfId="2" applyNumberFormat="1" applyFont="1" applyBorder="1" applyAlignment="1">
      <alignment horizontal="center" vertical="center"/>
    </xf>
    <xf numFmtId="166" fontId="16" fillId="0" borderId="3" xfId="2" applyNumberFormat="1" applyFont="1" applyBorder="1" applyAlignment="1">
      <alignment horizontal="center" vertical="center"/>
    </xf>
    <xf numFmtId="166" fontId="16" fillId="0" borderId="4" xfId="2" applyNumberFormat="1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/>
    </xf>
    <xf numFmtId="166" fontId="16" fillId="0" borderId="16" xfId="0" applyNumberFormat="1" applyFont="1" applyBorder="1" applyAlignment="1">
      <alignment horizontal="center" vertical="center"/>
    </xf>
    <xf numFmtId="166" fontId="28" fillId="0" borderId="16" xfId="0" applyNumberFormat="1" applyFont="1" applyBorder="1" applyAlignment="1">
      <alignment horizontal="center" vertical="center"/>
    </xf>
    <xf numFmtId="166" fontId="29" fillId="0" borderId="4" xfId="0" applyNumberFormat="1" applyFont="1" applyBorder="1" applyAlignment="1">
      <alignment horizontal="center" vertical="center"/>
    </xf>
    <xf numFmtId="166" fontId="16" fillId="0" borderId="16" xfId="0" applyNumberFormat="1" applyFont="1" applyBorder="1" applyAlignment="1">
      <alignment horizontal="right" vertical="center" indent="1"/>
    </xf>
    <xf numFmtId="166" fontId="29" fillId="0" borderId="16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right" indent="1"/>
    </xf>
    <xf numFmtId="166" fontId="29" fillId="0" borderId="4" xfId="0" applyNumberFormat="1" applyFont="1" applyBorder="1" applyAlignment="1">
      <alignment horizontal="center"/>
    </xf>
    <xf numFmtId="166" fontId="15" fillId="0" borderId="16" xfId="0" applyNumberFormat="1" applyFont="1" applyBorder="1" applyAlignment="1">
      <alignment horizontal="right" vertical="center" indent="1"/>
    </xf>
    <xf numFmtId="166" fontId="15" fillId="0" borderId="4" xfId="0" applyNumberFormat="1" applyFont="1" applyBorder="1" applyAlignment="1">
      <alignment horizontal="right" vertical="center" indent="1"/>
    </xf>
    <xf numFmtId="165" fontId="15" fillId="0" borderId="16" xfId="2" applyNumberFormat="1" applyFont="1" applyBorder="1" applyAlignment="1">
      <alignment horizontal="right" vertical="center"/>
    </xf>
    <xf numFmtId="0" fontId="9" fillId="4" borderId="0" xfId="0" applyFont="1" applyFill="1"/>
    <xf numFmtId="0" fontId="35" fillId="0" borderId="0" xfId="0" applyFont="1"/>
    <xf numFmtId="0" fontId="35" fillId="0" borderId="0" xfId="0" applyFont="1" applyBorder="1"/>
    <xf numFmtId="0" fontId="36" fillId="0" borderId="0" xfId="0" applyFont="1" applyFill="1" applyBorder="1" applyAlignment="1">
      <alignment horizontal="center" vertical="center"/>
    </xf>
    <xf numFmtId="9" fontId="0" fillId="0" borderId="0" xfId="3" applyFont="1"/>
    <xf numFmtId="167" fontId="0" fillId="0" borderId="0" xfId="3" applyNumberFormat="1" applyFont="1"/>
    <xf numFmtId="43" fontId="15" fillId="0" borderId="34" xfId="2" applyFont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43" fontId="16" fillId="0" borderId="38" xfId="2" applyFont="1" applyBorder="1" applyAlignment="1">
      <alignment horizontal="center" vertical="center"/>
    </xf>
    <xf numFmtId="43" fontId="15" fillId="0" borderId="43" xfId="2" applyFont="1" applyBorder="1" applyAlignment="1">
      <alignment horizontal="center" vertical="center"/>
    </xf>
    <xf numFmtId="165" fontId="16" fillId="0" borderId="38" xfId="2" applyNumberFormat="1" applyFont="1" applyBorder="1" applyAlignment="1">
      <alignment horizontal="center" vertical="center"/>
    </xf>
    <xf numFmtId="165" fontId="15" fillId="0" borderId="34" xfId="2" applyNumberFormat="1" applyFont="1" applyBorder="1" applyAlignment="1">
      <alignment horizontal="center" vertical="center"/>
    </xf>
    <xf numFmtId="165" fontId="15" fillId="0" borderId="43" xfId="2" applyNumberFormat="1" applyFont="1" applyBorder="1" applyAlignment="1">
      <alignment horizontal="center" vertical="center"/>
    </xf>
    <xf numFmtId="165" fontId="16" fillId="0" borderId="39" xfId="2" applyNumberFormat="1" applyFont="1" applyBorder="1" applyAlignment="1">
      <alignment horizontal="center" vertical="center"/>
    </xf>
    <xf numFmtId="165" fontId="15" fillId="0" borderId="41" xfId="2" applyNumberFormat="1" applyFont="1" applyBorder="1" applyAlignment="1">
      <alignment horizontal="center" vertical="center"/>
    </xf>
    <xf numFmtId="165" fontId="15" fillId="0" borderId="44" xfId="2" applyNumberFormat="1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49" fontId="39" fillId="0" borderId="0" xfId="0" applyNumberFormat="1" applyFont="1" applyAlignment="1">
      <alignment horizontal="left"/>
    </xf>
    <xf numFmtId="49" fontId="39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left"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1" fillId="3" borderId="0" xfId="0" applyFont="1" applyFill="1"/>
    <xf numFmtId="0" fontId="41" fillId="3" borderId="0" xfId="0" applyFont="1" applyFill="1" applyAlignment="1">
      <alignment wrapText="1"/>
    </xf>
    <xf numFmtId="0" fontId="43" fillId="3" borderId="0" xfId="0" applyFont="1" applyFill="1" applyAlignment="1">
      <alignment wrapText="1"/>
    </xf>
    <xf numFmtId="0" fontId="41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/>
    <xf numFmtId="164" fontId="41" fillId="3" borderId="0" xfId="0" applyNumberFormat="1" applyFont="1" applyFill="1"/>
    <xf numFmtId="0" fontId="41" fillId="5" borderId="0" xfId="0" applyFont="1" applyFill="1"/>
    <xf numFmtId="2" fontId="41" fillId="5" borderId="0" xfId="0" applyNumberFormat="1" applyFont="1" applyFill="1"/>
    <xf numFmtId="3" fontId="41" fillId="3" borderId="0" xfId="0" applyNumberFormat="1" applyFont="1" applyFill="1"/>
    <xf numFmtId="164" fontId="41" fillId="5" borderId="0" xfId="0" applyNumberFormat="1" applyFont="1" applyFill="1" applyAlignment="1">
      <alignment horizontal="right" vertical="center"/>
    </xf>
    <xf numFmtId="0" fontId="45" fillId="0" borderId="0" xfId="0" applyFont="1"/>
    <xf numFmtId="0" fontId="15" fillId="2" borderId="47" xfId="0" applyFont="1" applyFill="1" applyBorder="1" applyAlignment="1">
      <alignment horizontal="left" indent="2"/>
    </xf>
    <xf numFmtId="0" fontId="15" fillId="2" borderId="48" xfId="0" applyFont="1" applyFill="1" applyBorder="1" applyAlignment="1">
      <alignment horizontal="left" indent="2"/>
    </xf>
    <xf numFmtId="165" fontId="29" fillId="0" borderId="49" xfId="2" applyNumberFormat="1" applyFont="1" applyBorder="1" applyAlignment="1">
      <alignment horizontal="right"/>
    </xf>
    <xf numFmtId="165" fontId="29" fillId="0" borderId="50" xfId="2" applyNumberFormat="1" applyFont="1" applyBorder="1" applyAlignment="1">
      <alignment horizontal="right"/>
    </xf>
    <xf numFmtId="165" fontId="15" fillId="0" borderId="52" xfId="2" applyNumberFormat="1" applyFont="1" applyBorder="1" applyAlignment="1">
      <alignment horizontal="center" vertical="center"/>
    </xf>
    <xf numFmtId="165" fontId="15" fillId="0" borderId="53" xfId="2" applyNumberFormat="1" applyFont="1" applyBorder="1" applyAlignment="1">
      <alignment horizontal="right" vertical="center" indent="1"/>
    </xf>
    <xf numFmtId="166" fontId="16" fillId="0" borderId="54" xfId="2" applyNumberFormat="1" applyFont="1" applyBorder="1" applyAlignment="1">
      <alignment horizontal="right" vertical="center" indent="1"/>
    </xf>
    <xf numFmtId="165" fontId="15" fillId="0" borderId="51" xfId="2" applyNumberFormat="1" applyFont="1" applyBorder="1" applyAlignment="1">
      <alignment horizontal="right" vertical="center" indent="1"/>
    </xf>
    <xf numFmtId="165" fontId="16" fillId="0" borderId="54" xfId="2" applyNumberFormat="1" applyFont="1" applyBorder="1" applyAlignment="1">
      <alignment horizontal="right" vertical="center" indent="1"/>
    </xf>
    <xf numFmtId="165" fontId="16" fillId="0" borderId="55" xfId="2" applyNumberFormat="1" applyFont="1" applyBorder="1" applyAlignment="1">
      <alignment horizontal="right" vertical="center" indent="1"/>
    </xf>
    <xf numFmtId="165" fontId="15" fillId="0" borderId="56" xfId="2" applyNumberFormat="1" applyFont="1" applyBorder="1" applyAlignment="1">
      <alignment horizontal="center" vertical="center"/>
    </xf>
    <xf numFmtId="165" fontId="16" fillId="0" borderId="54" xfId="2" applyNumberFormat="1" applyFont="1" applyBorder="1" applyAlignment="1">
      <alignment horizontal="center" vertical="center"/>
    </xf>
    <xf numFmtId="165" fontId="15" fillId="0" borderId="51" xfId="2" applyNumberFormat="1" applyFont="1" applyBorder="1" applyAlignment="1">
      <alignment horizontal="center" vertical="center"/>
    </xf>
    <xf numFmtId="0" fontId="15" fillId="2" borderId="52" xfId="0" applyFont="1" applyFill="1" applyBorder="1" applyAlignment="1">
      <alignment horizontal="left" vertical="center" indent="2"/>
    </xf>
    <xf numFmtId="0" fontId="15" fillId="2" borderId="48" xfId="0" applyFont="1" applyFill="1" applyBorder="1" applyAlignment="1">
      <alignment horizontal="left" vertical="center" indent="2"/>
    </xf>
    <xf numFmtId="165" fontId="29" fillId="0" borderId="56" xfId="2" applyNumberFormat="1" applyFont="1" applyBorder="1" applyAlignment="1">
      <alignment horizontal="center" vertical="center"/>
    </xf>
    <xf numFmtId="165" fontId="29" fillId="0" borderId="50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16" fillId="0" borderId="7" xfId="0" applyNumberFormat="1" applyFont="1" applyBorder="1" applyAlignment="1">
      <alignment horizontal="right" vertical="center" indent="1"/>
    </xf>
    <xf numFmtId="0" fontId="24" fillId="0" borderId="0" xfId="0" applyFont="1" applyFill="1" applyAlignment="1">
      <alignment horizontal="center" vertical="center"/>
    </xf>
    <xf numFmtId="165" fontId="24" fillId="0" borderId="17" xfId="0" applyNumberFormat="1" applyFont="1" applyFill="1" applyBorder="1" applyAlignment="1">
      <alignment horizontal="center" vertical="center" wrapText="1"/>
    </xf>
    <xf numFmtId="165" fontId="24" fillId="0" borderId="18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/>
    </xf>
    <xf numFmtId="166" fontId="16" fillId="0" borderId="3" xfId="0" applyNumberFormat="1" applyFont="1" applyFill="1" applyBorder="1" applyAlignment="1">
      <alignment horizontal="center" vertical="center"/>
    </xf>
    <xf numFmtId="166" fontId="16" fillId="0" borderId="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 indent="2"/>
    </xf>
    <xf numFmtId="165" fontId="15" fillId="0" borderId="6" xfId="0" applyNumberFormat="1" applyFont="1" applyFill="1" applyBorder="1" applyAlignment="1">
      <alignment horizontal="right" vertical="center" indent="1"/>
    </xf>
    <xf numFmtId="165" fontId="15" fillId="0" borderId="7" xfId="0" applyNumberFormat="1" applyFont="1" applyFill="1" applyBorder="1" applyAlignment="1">
      <alignment horizontal="right" vertical="center" indent="1"/>
    </xf>
    <xf numFmtId="0" fontId="15" fillId="0" borderId="13" xfId="0" applyFont="1" applyFill="1" applyBorder="1" applyAlignment="1">
      <alignment horizontal="left" vertical="center" indent="2"/>
    </xf>
    <xf numFmtId="165" fontId="15" fillId="0" borderId="9" xfId="0" applyNumberFormat="1" applyFont="1" applyFill="1" applyBorder="1" applyAlignment="1">
      <alignment horizontal="right" vertical="center" indent="1"/>
    </xf>
    <xf numFmtId="165" fontId="15" fillId="0" borderId="10" xfId="0" applyNumberFormat="1" applyFont="1" applyFill="1" applyBorder="1" applyAlignment="1">
      <alignment horizontal="right" vertical="center" indent="1"/>
    </xf>
    <xf numFmtId="0" fontId="39" fillId="0" borderId="0" xfId="0" applyFont="1" applyFill="1" applyAlignment="1">
      <alignment horizontal="left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/>
    </xf>
    <xf numFmtId="164" fontId="0" fillId="8" borderId="0" xfId="0" applyNumberFormat="1" applyFill="1"/>
    <xf numFmtId="164" fontId="0" fillId="9" borderId="0" xfId="0" applyNumberFormat="1" applyFill="1"/>
    <xf numFmtId="164" fontId="0" fillId="10" borderId="0" xfId="0" applyNumberFormat="1" applyFill="1"/>
    <xf numFmtId="164" fontId="0" fillId="4" borderId="0" xfId="0" applyNumberFormat="1" applyFill="1"/>
    <xf numFmtId="164" fontId="0" fillId="11" borderId="0" xfId="0" applyNumberFormat="1" applyFill="1"/>
    <xf numFmtId="0" fontId="47" fillId="7" borderId="0" xfId="0" applyFont="1" applyFill="1"/>
    <xf numFmtId="0" fontId="47" fillId="0" borderId="0" xfId="0" applyFont="1"/>
    <xf numFmtId="43" fontId="0" fillId="5" borderId="0" xfId="0" applyNumberFormat="1" applyFill="1"/>
    <xf numFmtId="0" fontId="0" fillId="8" borderId="0" xfId="0" applyFill="1"/>
    <xf numFmtId="0" fontId="0" fillId="0" borderId="57" xfId="0" applyBorder="1"/>
    <xf numFmtId="166" fontId="0" fillId="5" borderId="58" xfId="2" applyNumberFormat="1" applyFont="1" applyFill="1" applyBorder="1"/>
    <xf numFmtId="0" fontId="0" fillId="0" borderId="59" xfId="0" applyBorder="1"/>
    <xf numFmtId="166" fontId="0" fillId="5" borderId="60" xfId="2" applyNumberFormat="1" applyFont="1" applyFill="1" applyBorder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43" fontId="0" fillId="0" borderId="0" xfId="2" applyFont="1"/>
    <xf numFmtId="165" fontId="0" fillId="0" borderId="0" xfId="2" applyNumberFormat="1" applyFont="1"/>
    <xf numFmtId="43" fontId="0" fillId="0" borderId="0" xfId="0" applyNumberFormat="1"/>
    <xf numFmtId="168" fontId="0" fillId="0" borderId="0" xfId="0" applyNumberFormat="1"/>
    <xf numFmtId="0" fontId="1" fillId="0" borderId="0" xfId="0" applyFont="1" applyAlignment="1">
      <alignment horizontal="center"/>
    </xf>
    <xf numFmtId="0" fontId="48" fillId="0" borderId="0" xfId="0" applyFont="1"/>
    <xf numFmtId="43" fontId="16" fillId="0" borderId="46" xfId="2" applyFont="1" applyBorder="1" applyAlignment="1">
      <alignment horizontal="center" vertical="center"/>
    </xf>
    <xf numFmtId="43" fontId="15" fillId="0" borderId="61" xfId="2" applyFont="1" applyBorder="1" applyAlignment="1">
      <alignment horizontal="center" vertical="center"/>
    </xf>
    <xf numFmtId="43" fontId="15" fillId="0" borderId="62" xfId="2" applyFont="1" applyBorder="1" applyAlignment="1">
      <alignment horizontal="center" vertical="center"/>
    </xf>
    <xf numFmtId="0" fontId="30" fillId="0" borderId="0" xfId="0" applyFont="1"/>
    <xf numFmtId="0" fontId="52" fillId="2" borderId="18" xfId="0" applyFont="1" applyFill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center" vertical="center" wrapText="1"/>
    </xf>
    <xf numFmtId="0" fontId="53" fillId="2" borderId="18" xfId="0" applyFont="1" applyFill="1" applyBorder="1" applyAlignment="1">
      <alignment horizontal="center" vertical="center" wrapText="1"/>
    </xf>
    <xf numFmtId="0" fontId="41" fillId="0" borderId="0" xfId="0" applyFont="1" applyFill="1"/>
    <xf numFmtId="166" fontId="0" fillId="5" borderId="0" xfId="2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0" fillId="5" borderId="0" xfId="2" applyNumberFormat="1" applyFont="1" applyFill="1"/>
    <xf numFmtId="166" fontId="0" fillId="0" borderId="0" xfId="2" applyNumberFormat="1" applyFont="1"/>
    <xf numFmtId="0" fontId="0" fillId="0" borderId="0" xfId="0" applyFill="1" applyBorder="1" applyAlignment="1">
      <alignment horizontal="center"/>
    </xf>
    <xf numFmtId="0" fontId="18" fillId="4" borderId="0" xfId="1" applyFont="1" applyFill="1" applyBorder="1" applyAlignment="1">
      <alignment horizontal="center" vertical="center" wrapText="1"/>
    </xf>
    <xf numFmtId="0" fontId="18" fillId="4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 wrapText="1"/>
    </xf>
    <xf numFmtId="0" fontId="19" fillId="4" borderId="0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37" fillId="4" borderId="35" xfId="0" applyFont="1" applyFill="1" applyBorder="1" applyAlignment="1">
      <alignment horizontal="center" vertical="center" wrapText="1" readingOrder="1"/>
    </xf>
    <xf numFmtId="0" fontId="37" fillId="4" borderId="36" xfId="0" applyFont="1" applyFill="1" applyBorder="1" applyAlignment="1">
      <alignment horizontal="center" vertical="center" wrapText="1" readingOrder="1"/>
    </xf>
    <xf numFmtId="0" fontId="0" fillId="6" borderId="67" xfId="0" applyFont="1" applyFill="1" applyBorder="1" applyAlignment="1">
      <alignment horizontal="left" vertical="center"/>
    </xf>
    <xf numFmtId="0" fontId="0" fillId="6" borderId="68" xfId="0" applyFont="1" applyFill="1" applyBorder="1" applyAlignment="1">
      <alignment horizontal="left" vertical="center"/>
    </xf>
    <xf numFmtId="0" fontId="0" fillId="6" borderId="63" xfId="0" applyFont="1" applyFill="1" applyBorder="1" applyAlignment="1">
      <alignment horizontal="left" vertical="center"/>
    </xf>
    <xf numFmtId="0" fontId="0" fillId="6" borderId="64" xfId="0" applyFont="1" applyFill="1" applyBorder="1" applyAlignment="1">
      <alignment horizontal="left" vertical="center"/>
    </xf>
    <xf numFmtId="0" fontId="0" fillId="6" borderId="65" xfId="0" applyFont="1" applyFill="1" applyBorder="1" applyAlignment="1">
      <alignment horizontal="left" vertical="center"/>
    </xf>
    <xf numFmtId="0" fontId="0" fillId="6" borderId="66" xfId="0" applyFont="1" applyFill="1" applyBorder="1" applyAlignment="1">
      <alignment horizontal="left" vertical="center"/>
    </xf>
    <xf numFmtId="0" fontId="21" fillId="4" borderId="29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0" fillId="6" borderId="65" xfId="0" applyFont="1" applyFill="1" applyBorder="1" applyAlignment="1">
      <alignment horizontal="left" vertical="center" wrapText="1"/>
    </xf>
    <xf numFmtId="0" fontId="0" fillId="6" borderId="66" xfId="0" applyFont="1" applyFill="1" applyBorder="1" applyAlignment="1">
      <alignment horizontal="left" vertical="center" wrapText="1"/>
    </xf>
    <xf numFmtId="0" fontId="50" fillId="6" borderId="65" xfId="1" applyFont="1" applyFill="1" applyBorder="1" applyAlignment="1">
      <alignment horizontal="left" vertical="center" indent="3"/>
    </xf>
    <xf numFmtId="0" fontId="50" fillId="6" borderId="66" xfId="1" applyFont="1" applyFill="1" applyBorder="1" applyAlignment="1">
      <alignment horizontal="left" vertical="center" indent="3"/>
    </xf>
    <xf numFmtId="0" fontId="24" fillId="5" borderId="32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12" fillId="6" borderId="40" xfId="1" applyFont="1" applyFill="1" applyBorder="1" applyAlignment="1">
      <alignment horizontal="left"/>
    </xf>
    <xf numFmtId="0" fontId="12" fillId="6" borderId="34" xfId="1" applyFont="1" applyFill="1" applyBorder="1" applyAlignment="1">
      <alignment horizontal="left"/>
    </xf>
    <xf numFmtId="0" fontId="12" fillId="6" borderId="42" xfId="1" applyFont="1" applyFill="1" applyBorder="1" applyAlignment="1">
      <alignment horizontal="left"/>
    </xf>
    <xf numFmtId="0" fontId="12" fillId="6" borderId="43" xfId="1" applyFont="1" applyFill="1" applyBorder="1" applyAlignment="1">
      <alignment horizontal="left"/>
    </xf>
    <xf numFmtId="0" fontId="38" fillId="6" borderId="45" xfId="1" applyFont="1" applyFill="1" applyBorder="1" applyAlignment="1">
      <alignment horizontal="left"/>
    </xf>
    <xf numFmtId="0" fontId="38" fillId="6" borderId="46" xfId="1" applyFont="1" applyFill="1" applyBorder="1" applyAlignment="1">
      <alignment horizontal="left"/>
    </xf>
    <xf numFmtId="0" fontId="46" fillId="0" borderId="0" xfId="0" applyFont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CCECFF"/>
      <color rgb="FF92D400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5620788114044372"/>
          <c:y val="3.2263041012168037E-2"/>
          <c:w val="0.61308729028898801"/>
          <c:h val="0.935473917975663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'in_ooh gráficos'!$B$7</c:f>
              <c:strCache>
                <c:ptCount val="1"/>
                <c:pt idx="0">
                  <c:v>BEBIDAS ESPIRITUOSAS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gráficos'!$C$7,'in_ooh gráficos'!$N$7)</c:f>
              <c:numCache>
                <c:formatCode>_-* #,##0.0\ _€_-;\-* #,##0.0\ _€_-;_-* "-"??\ _€_-;_-@_-</c:formatCode>
                <c:ptCount val="2"/>
                <c:pt idx="1">
                  <c:v>2.7512177016856421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19-4DF4-8654-A92B4B000360}"/>
            </c:ext>
          </c:extLst>
        </c:ser>
        <c:ser>
          <c:idx val="1"/>
          <c:order val="1"/>
          <c:tx>
            <c:strRef>
              <c:f>'in_ooh gráficos'!$B$8</c:f>
              <c:strCache>
                <c:ptCount val="1"/>
                <c:pt idx="0">
                  <c:v>CERVEZA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gráficos'!$C$8,'in_ooh gráficos'!$N$8)</c:f>
              <c:numCache>
                <c:formatCode>_-* #,##0.0\ _€_-;\-* #,##0.0\ _€_-;_-* "-"??\ _€_-;_-@_-</c:formatCode>
                <c:ptCount val="2"/>
                <c:pt idx="1">
                  <c:v>37.119749861344701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19-4DF4-8654-A92B4B000360}"/>
            </c:ext>
          </c:extLst>
        </c:ser>
        <c:ser>
          <c:idx val="2"/>
          <c:order val="2"/>
          <c:tx>
            <c:strRef>
              <c:f>'in_ooh gráficos'!$B$9</c:f>
              <c:strCache>
                <c:ptCount val="1"/>
                <c:pt idx="0">
                  <c:v>VINO &amp; ESPUMOSOS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gráficos'!$C$9,'in_ooh gráficos'!$N$9)</c:f>
              <c:numCache>
                <c:formatCode>_-* #,##0.0\ _€_-;\-* #,##0.0\ _€_-;_-* "-"??\ _€_-;_-@_-</c:formatCode>
                <c:ptCount val="2"/>
                <c:pt idx="1">
                  <c:v>5.7945612271774189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19-4DF4-8654-A92B4B000360}"/>
            </c:ext>
          </c:extLst>
        </c:ser>
        <c:ser>
          <c:idx val="3"/>
          <c:order val="3"/>
          <c:tx>
            <c:strRef>
              <c:f>'in_ooh gráficos'!$B$10</c:f>
              <c:strCache>
                <c:ptCount val="1"/>
                <c:pt idx="0">
                  <c:v>BEBIDAS REFRESCANTES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gráficos'!$C$10,'in_ooh gráficos'!$N$10)</c:f>
              <c:numCache>
                <c:formatCode>_-* #,##0.0\ _€_-;\-* #,##0.0\ _€_-;_-* "-"??\ _€_-;_-@_-</c:formatCode>
                <c:ptCount val="2"/>
                <c:pt idx="1">
                  <c:v>18.603462732444047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19-4DF4-8654-A92B4B000360}"/>
            </c:ext>
          </c:extLst>
        </c:ser>
        <c:ser>
          <c:idx val="4"/>
          <c:order val="4"/>
          <c:tx>
            <c:strRef>
              <c:f>'in_ooh gráficos'!$B$11</c:f>
              <c:strCache>
                <c:ptCount val="1"/>
                <c:pt idx="0">
                  <c:v>AGUA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gráficos'!$C$11,'in_ooh gráficos'!$N$11)</c:f>
              <c:numCache>
                <c:formatCode>_-* #,##0.0\ _€_-;\-* #,##0.0\ _€_-;_-* "-"??\ _€_-;_-@_-</c:formatCode>
                <c:ptCount val="2"/>
                <c:pt idx="1">
                  <c:v>33.573993682817473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619-4DF4-8654-A92B4B000360}"/>
            </c:ext>
          </c:extLst>
        </c:ser>
        <c:ser>
          <c:idx val="5"/>
          <c:order val="5"/>
          <c:tx>
            <c:strRef>
              <c:f>'in_ooh gráficos'!$B$12</c:f>
              <c:strCache>
                <c:ptCount val="1"/>
                <c:pt idx="0">
                  <c:v>ZUMO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gráficos'!$C$12,'in_ooh gráficos'!$N$12)</c:f>
              <c:numCache>
                <c:formatCode>_-* #,##0.0\ _€_-;\-* #,##0.0\ _€_-;_-* "-"??\ _€_-;_-@_-</c:formatCode>
                <c:ptCount val="2"/>
                <c:pt idx="1">
                  <c:v>1.8508846141636326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619-4DF4-8654-A92B4B000360}"/>
            </c:ext>
          </c:extLst>
        </c:ser>
        <c:ser>
          <c:idx val="6"/>
          <c:order val="6"/>
          <c:tx>
            <c:strRef>
              <c:f>'in_ooh gráficos'!$B$13</c:f>
              <c:strCache>
                <c:ptCount val="1"/>
                <c:pt idx="0">
                  <c:v>BEB ZUMO+LECHE</c:v>
                </c:pt>
              </c:strCache>
            </c:strRef>
          </c:tx>
          <c:invertIfNegative val="0"/>
          <c:val>
            <c:numRef>
              <c:f>('in_ooh gráficos'!$C$13,'in_ooh gráficos'!$N$13)</c:f>
              <c:numCache>
                <c:formatCode>_-* #,##0.0\ _€_-;\-* #,##0.0\ _€_-;_-* "-"??\ _€_-;_-@_-</c:formatCode>
                <c:ptCount val="2"/>
                <c:pt idx="1">
                  <c:v>0.30613018036707623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619-4DF4-8654-A92B4B000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96994504"/>
        <c:axId val="396995680"/>
      </c:barChart>
      <c:catAx>
        <c:axId val="396994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6995680"/>
        <c:crosses val="autoZero"/>
        <c:auto val="1"/>
        <c:lblAlgn val="ctr"/>
        <c:lblOffset val="100"/>
        <c:noMultiLvlLbl val="0"/>
      </c:catAx>
      <c:valAx>
        <c:axId val="396995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9699450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665543547005916E-2"/>
          <c:y val="7.0392089481093906E-2"/>
          <c:w val="0.50932145405935636"/>
          <c:h val="0.92960791051890612"/>
        </c:manualLayout>
      </c:layout>
      <c:overlay val="0"/>
      <c:txPr>
        <a:bodyPr/>
        <a:lstStyle/>
        <a:p>
          <a:pPr>
            <a:defRPr sz="1100">
              <a:solidFill>
                <a:schemeClr val="bg1">
                  <a:lumMod val="6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5620788114044372"/>
          <c:y val="3.2263041012168037E-2"/>
          <c:w val="0.61308729028898801"/>
          <c:h val="0.935473917975663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'in_ooh gráficos'!$B$7</c:f>
              <c:strCache>
                <c:ptCount val="1"/>
                <c:pt idx="0">
                  <c:v>BEBIDAS ESPIRITUOSAS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gráficos'!$C$7,'in_ooh gráficos'!$O$7)</c:f>
              <c:numCache>
                <c:formatCode>_-* #,##0.0\ _€_-;\-* #,##0.0\ _€_-;_-* "-"??\ _€_-;_-@_-</c:formatCode>
                <c:ptCount val="2"/>
                <c:pt idx="1">
                  <c:v>0.47509174011054489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3D-4E71-8A98-27F69E70D4D1}"/>
            </c:ext>
          </c:extLst>
        </c:ser>
        <c:ser>
          <c:idx val="1"/>
          <c:order val="1"/>
          <c:tx>
            <c:strRef>
              <c:f>'in_ooh gráficos'!$B$8</c:f>
              <c:strCache>
                <c:ptCount val="1"/>
                <c:pt idx="0">
                  <c:v>CERVEZA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gráficos'!$C$8,'in_ooh gráficos'!$O$8)</c:f>
              <c:numCache>
                <c:formatCode>_-* #,##0.0\ _€_-;\-* #,##0.0\ _€_-;_-* "-"??\ _€_-;_-@_-</c:formatCode>
                <c:ptCount val="2"/>
                <c:pt idx="1">
                  <c:v>13.829060335393764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3D-4E71-8A98-27F69E70D4D1}"/>
            </c:ext>
          </c:extLst>
        </c:ser>
        <c:ser>
          <c:idx val="2"/>
          <c:order val="2"/>
          <c:tx>
            <c:strRef>
              <c:f>'in_ooh gráficos'!$B$9</c:f>
              <c:strCache>
                <c:ptCount val="1"/>
                <c:pt idx="0">
                  <c:v>VINO &amp; ESPUMOSOS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gráficos'!$C$9,'in_ooh gráficos'!$O$9)</c:f>
              <c:numCache>
                <c:formatCode>_-* #,##0.0\ _€_-;\-* #,##0.0\ _€_-;_-* "-"??\ _€_-;_-@_-</c:formatCode>
                <c:ptCount val="2"/>
                <c:pt idx="1">
                  <c:v>6.8361753668055361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3D-4E71-8A98-27F69E70D4D1}"/>
            </c:ext>
          </c:extLst>
        </c:ser>
        <c:ser>
          <c:idx val="3"/>
          <c:order val="3"/>
          <c:tx>
            <c:strRef>
              <c:f>'in_ooh gráficos'!$B$10</c:f>
              <c:strCache>
                <c:ptCount val="1"/>
                <c:pt idx="0">
                  <c:v>BEBIDAS REFRESCANTES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gráficos'!$C$10,'in_ooh gráficos'!$O$10)</c:f>
              <c:numCache>
                <c:formatCode>_-* #,##0.0\ _€_-;\-* #,##0.0\ _€_-;_-* "-"??\ _€_-;_-@_-</c:formatCode>
                <c:ptCount val="2"/>
                <c:pt idx="1">
                  <c:v>29.18340069835963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3D-4E71-8A98-27F69E70D4D1}"/>
            </c:ext>
          </c:extLst>
        </c:ser>
        <c:ser>
          <c:idx val="4"/>
          <c:order val="4"/>
          <c:tx>
            <c:strRef>
              <c:f>'in_ooh gráficos'!$B$11</c:f>
              <c:strCache>
                <c:ptCount val="1"/>
                <c:pt idx="0">
                  <c:v>AGUA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gráficos'!$C$11,'in_ooh gráficos'!$O$11)</c:f>
              <c:numCache>
                <c:formatCode>_-* #,##0.0\ _€_-;\-* #,##0.0\ _€_-;_-* "-"??\ _€_-;_-@_-</c:formatCode>
                <c:ptCount val="2"/>
                <c:pt idx="1">
                  <c:v>40.65480785313558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33D-4E71-8A98-27F69E70D4D1}"/>
            </c:ext>
          </c:extLst>
        </c:ser>
        <c:ser>
          <c:idx val="5"/>
          <c:order val="5"/>
          <c:tx>
            <c:strRef>
              <c:f>'in_ooh gráficos'!$B$12</c:f>
              <c:strCache>
                <c:ptCount val="1"/>
                <c:pt idx="0">
                  <c:v>ZUMO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gráficos'!$C$12,'in_ooh gráficos'!$O$12)</c:f>
              <c:numCache>
                <c:formatCode>_-* #,##0.0\ _€_-;\-* #,##0.0\ _€_-;_-* "-"??\ _€_-;_-@_-</c:formatCode>
                <c:ptCount val="2"/>
                <c:pt idx="1">
                  <c:v>7.0327861836245829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33D-4E71-8A98-27F69E70D4D1}"/>
            </c:ext>
          </c:extLst>
        </c:ser>
        <c:ser>
          <c:idx val="6"/>
          <c:order val="6"/>
          <c:tx>
            <c:strRef>
              <c:f>'in_ooh gráficos'!$B$13</c:f>
              <c:strCache>
                <c:ptCount val="1"/>
                <c:pt idx="0">
                  <c:v>BEB ZUMO+LECHE</c:v>
                </c:pt>
              </c:strCache>
            </c:strRef>
          </c:tx>
          <c:invertIfNegative val="0"/>
          <c:val>
            <c:numRef>
              <c:f>('in_ooh gráficos'!$C$13,'in_ooh gráficos'!$O$13)</c:f>
              <c:numCache>
                <c:formatCode>_-* #,##0.0\ _€_-;\-* #,##0.0\ _€_-;_-* "-"??\ _€_-;_-@_-</c:formatCode>
                <c:ptCount val="2"/>
                <c:pt idx="1">
                  <c:v>1.9886778225703665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33D-4E71-8A98-27F69E70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9538864"/>
        <c:axId val="409539256"/>
      </c:barChart>
      <c:catAx>
        <c:axId val="40953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539256"/>
        <c:crosses val="autoZero"/>
        <c:auto val="1"/>
        <c:lblAlgn val="ctr"/>
        <c:lblOffset val="100"/>
        <c:noMultiLvlLbl val="0"/>
      </c:catAx>
      <c:valAx>
        <c:axId val="409539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095388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 sz="1600" dirty="0">
                <a:solidFill>
                  <a:schemeClr val="bg1">
                    <a:lumMod val="65000"/>
                  </a:schemeClr>
                </a:solidFill>
              </a:defRPr>
            </a:pPr>
            <a:r>
              <a:rPr lang="en-US" sz="1600" dirty="0">
                <a:solidFill>
                  <a:schemeClr val="bg1">
                    <a:lumMod val="65000"/>
                  </a:schemeClr>
                </a:solidFill>
              </a:rPr>
              <a:t>% </a:t>
            </a:r>
            <a:r>
              <a:rPr lang="en-US" sz="1600" dirty="0" err="1">
                <a:solidFill>
                  <a:schemeClr val="bg1">
                    <a:lumMod val="65000"/>
                  </a:schemeClr>
                </a:solidFill>
              </a:rPr>
              <a:t>Litros</a:t>
            </a:r>
            <a:endParaRPr lang="en-US" sz="1600" dirty="0">
              <a:solidFill>
                <a:schemeClr val="bg1">
                  <a:lumMod val="65000"/>
                </a:schemeClr>
              </a:solidFill>
            </a:endParaRPr>
          </a:p>
        </c:rich>
      </c:tx>
      <c:layout>
        <c:manualLayout>
          <c:xMode val="edge"/>
          <c:yMode val="edge"/>
          <c:x val="2.6207446291435781E-2"/>
          <c:y val="2.9190201745666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75828790827796E-2"/>
          <c:y val="0.21812397408124606"/>
          <c:w val="0.38407107746990127"/>
          <c:h val="0.72836065605169964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</c:spPr>
          <c:dPt>
            <c:idx val="0"/>
            <c:bubble3D val="0"/>
            <c:explosion val="1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F8-46FF-9F54-887C82ACA1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DF8-46FF-9F54-887C82ACA126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DF8-46FF-9F54-887C82ACA12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DF8-46FF-9F54-887C82ACA12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'in_ooh gráficos'!$P$7:$P$8</c:f>
              <c:strCache>
                <c:ptCount val="2"/>
                <c:pt idx="0">
                  <c:v>Fuera de Casa</c:v>
                </c:pt>
                <c:pt idx="1">
                  <c:v>En Casa</c:v>
                </c:pt>
              </c:strCache>
            </c:strRef>
          </c:cat>
          <c:val>
            <c:numRef>
              <c:f>'in_ooh gráficos'!$Q$7:$Q$8</c:f>
              <c:numCache>
                <c:formatCode>_(* #,##0.00_);_(* \(#,##0.00\);_(* "-"??_);_(@_)</c:formatCode>
                <c:ptCount val="2"/>
                <c:pt idx="0">
                  <c:v>0.29591370913888354</c:v>
                </c:pt>
                <c:pt idx="1">
                  <c:v>0.70408629086111651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F8-46FF-9F54-887C82ACA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4286633615242541"/>
          <c:y val="0.51961662002746634"/>
          <c:w val="0.36577563915621658"/>
          <c:h val="0.35823962397503889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 sz="1600" dirty="0">
                <a:solidFill>
                  <a:schemeClr val="bg1">
                    <a:lumMod val="65000"/>
                  </a:schemeClr>
                </a:solidFill>
              </a:defRPr>
            </a:pPr>
            <a:r>
              <a:rPr lang="en-US" sz="1600" dirty="0">
                <a:solidFill>
                  <a:schemeClr val="bg1">
                    <a:lumMod val="65000"/>
                  </a:schemeClr>
                </a:solidFill>
              </a:rPr>
              <a:t>% </a:t>
            </a:r>
            <a:r>
              <a:rPr lang="en-US" sz="1600" dirty="0" err="1">
                <a:solidFill>
                  <a:schemeClr val="bg1">
                    <a:lumMod val="65000"/>
                  </a:schemeClr>
                </a:solidFill>
              </a:rPr>
              <a:t>Valor</a:t>
            </a:r>
            <a:endParaRPr lang="en-US" sz="1600" dirty="0">
              <a:solidFill>
                <a:schemeClr val="bg1">
                  <a:lumMod val="65000"/>
                </a:schemeClr>
              </a:solidFill>
            </a:endParaRPr>
          </a:p>
        </c:rich>
      </c:tx>
      <c:layout>
        <c:manualLayout>
          <c:xMode val="edge"/>
          <c:yMode val="edge"/>
          <c:x val="2.6207446291435781E-2"/>
          <c:y val="2.9190201745666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75828790827796E-2"/>
          <c:y val="0.21812397408124606"/>
          <c:w val="0.38407107746990127"/>
          <c:h val="0.72836065605169964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</c:spPr>
          <c:dPt>
            <c:idx val="0"/>
            <c:bubble3D val="0"/>
            <c:explosion val="1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F5-498D-899A-40E7D3DAED5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F5-498D-899A-40E7D3DAED55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F5-498D-899A-40E7D3DAED5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F5-498D-899A-40E7D3DAED55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'in_ooh gráficos'!$P$7:$P$8</c:f>
              <c:strCache>
                <c:ptCount val="2"/>
                <c:pt idx="0">
                  <c:v>Fuera de Casa</c:v>
                </c:pt>
                <c:pt idx="1">
                  <c:v>En Casa</c:v>
                </c:pt>
              </c:strCache>
            </c:strRef>
          </c:cat>
          <c:val>
            <c:numRef>
              <c:f>'in_ooh gráficos'!$R$7:$R$8</c:f>
              <c:numCache>
                <c:formatCode>_(* #,##0.00_);_(* \(#,##0.00\);_(* "-"??_);_(@_)</c:formatCode>
                <c:ptCount val="2"/>
                <c:pt idx="0">
                  <c:v>0.69570739147562966</c:v>
                </c:pt>
                <c:pt idx="1">
                  <c:v>0.3042926085243704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F5-498D-899A-40E7D3DAE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7208876295324639"/>
          <c:y val="2.07315622593814E-2"/>
          <c:w val="0.55221042478686877"/>
          <c:h val="0.935473917975663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'in_ooh gráficos'!$E$39</c:f>
              <c:strCache>
                <c:ptCount val="1"/>
                <c:pt idx="0">
                  <c:v>BEBIDAS ESPIRITUOSAS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gráficos'!$E$41</c:f>
              <c:numCache>
                <c:formatCode>_-* #,##0.0\ _€_-;\-* #,##0.0\ _€_-;_-* "-"?\ _€_-;_-@_-</c:formatCode>
                <c:ptCount val="1"/>
                <c:pt idx="0">
                  <c:v>7.5185459943949748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6-49D5-86CE-4F754D814F2B}"/>
            </c:ext>
          </c:extLst>
        </c:ser>
        <c:ser>
          <c:idx val="1"/>
          <c:order val="1"/>
          <c:tx>
            <c:strRef>
              <c:f>'in_ooh gráficos'!$F$39</c:f>
              <c:strCache>
                <c:ptCount val="1"/>
                <c:pt idx="0">
                  <c:v>CERVEZA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gráficos'!$F$41</c:f>
              <c:numCache>
                <c:formatCode>_-* #,##0.0\ _€_-;\-* #,##0.0\ _€_-;_-* "-"?\ _€_-;_-@_-</c:formatCode>
                <c:ptCount val="1"/>
                <c:pt idx="0">
                  <c:v>46.143861470980021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66-49D5-86CE-4F754D814F2B}"/>
            </c:ext>
          </c:extLst>
        </c:ser>
        <c:ser>
          <c:idx val="2"/>
          <c:order val="2"/>
          <c:tx>
            <c:strRef>
              <c:f>'in_ooh gráficos'!$G$39</c:f>
              <c:strCache>
                <c:ptCount val="1"/>
                <c:pt idx="0">
                  <c:v>VINO, ESPUMOSOS (Inc. Cava), TINTO DE VERANO, SIDRA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gráficos'!$G$41</c:f>
              <c:numCache>
                <c:formatCode>_-* #,##0.0\ _€_-;\-* #,##0.0\ _€_-;_-* "-"?\ _€_-;_-@_-</c:formatCode>
                <c:ptCount val="1"/>
                <c:pt idx="0">
                  <c:v>7.0709989351210947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66-49D5-86CE-4F754D814F2B}"/>
            </c:ext>
          </c:extLst>
        </c:ser>
        <c:ser>
          <c:idx val="3"/>
          <c:order val="3"/>
          <c:tx>
            <c:strRef>
              <c:f>'in_ooh gráficos'!$H$39</c:f>
              <c:strCache>
                <c:ptCount val="1"/>
                <c:pt idx="0">
                  <c:v>BEBIDAS REFRESCANTES**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gráficos'!$H$41</c:f>
              <c:numCache>
                <c:formatCode>_-* #,##0.0\ _€_-;\-* #,##0.0\ _€_-;_-* "-"?\ _€_-;_-@_-</c:formatCode>
                <c:ptCount val="1"/>
                <c:pt idx="0">
                  <c:v>21.912068960920884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66-49D5-86CE-4F754D814F2B}"/>
            </c:ext>
          </c:extLst>
        </c:ser>
        <c:ser>
          <c:idx val="4"/>
          <c:order val="4"/>
          <c:tx>
            <c:strRef>
              <c:f>'in_ooh gráficos'!$I$39</c:f>
              <c:strCache>
                <c:ptCount val="1"/>
                <c:pt idx="0">
                  <c:v>AGUA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gráficos'!$I$41</c:f>
              <c:numCache>
                <c:formatCode>_-* #,##0.0\ _€_-;\-* #,##0.0\ _€_-;_-* "-"?\ _€_-;_-@_-</c:formatCode>
                <c:ptCount val="1"/>
                <c:pt idx="0">
                  <c:v>14.46781228978794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66-49D5-86CE-4F754D814F2B}"/>
            </c:ext>
          </c:extLst>
        </c:ser>
        <c:ser>
          <c:idx val="5"/>
          <c:order val="5"/>
          <c:tx>
            <c:strRef>
              <c:f>'in_ooh gráficos'!$J$39</c:f>
              <c:strCache>
                <c:ptCount val="1"/>
                <c:pt idx="0">
                  <c:v>ZUMO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gráficos'!$J$41</c:f>
              <c:numCache>
                <c:formatCode>_-* #,##0.0\ _€_-;\-* #,##0.0\ _€_-;_-* "-"?\ _€_-;_-@_-</c:formatCode>
                <c:ptCount val="1"/>
                <c:pt idx="0">
                  <c:v>2.5024541657714958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66-49D5-86CE-4F754D814F2B}"/>
            </c:ext>
          </c:extLst>
        </c:ser>
        <c:ser>
          <c:idx val="6"/>
          <c:order val="6"/>
          <c:tx>
            <c:strRef>
              <c:f>'in_ooh gráficos'!$K$39</c:f>
              <c:strCache>
                <c:ptCount val="1"/>
                <c:pt idx="0">
                  <c:v>BEBIDAS ZUMO+LECHE</c:v>
                </c:pt>
              </c:strCache>
            </c:strRef>
          </c:tx>
          <c:invertIfNegative val="0"/>
          <c:val>
            <c:numRef>
              <c:f>'in_ooh gráficos'!$K$41</c:f>
              <c:numCache>
                <c:formatCode>_-* #,##0.0\ _€_-;\-* #,##0.0\ _€_-;_-* "-"?\ _€_-;_-@_-</c:formatCode>
                <c:ptCount val="1"/>
                <c:pt idx="0">
                  <c:v>0.38425818302359166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66-49D5-86CE-4F754D81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09536512"/>
        <c:axId val="409536904"/>
      </c:barChart>
      <c:catAx>
        <c:axId val="40953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536904"/>
        <c:crosses val="autoZero"/>
        <c:auto val="1"/>
        <c:lblAlgn val="ctr"/>
        <c:lblOffset val="100"/>
        <c:noMultiLvlLbl val="0"/>
      </c:catAx>
      <c:valAx>
        <c:axId val="4095369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09536512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0"/>
          <c:y val="2.254505469760144E-2"/>
          <c:w val="0.4356131797263067"/>
          <c:h val="0.94213526432045969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EB ZUMO+LECHE'!A1"/><Relationship Id="rId3" Type="http://schemas.openxmlformats.org/officeDocument/2006/relationships/hyperlink" Target="#CERVEZA!A1"/><Relationship Id="rId7" Type="http://schemas.openxmlformats.org/officeDocument/2006/relationships/hyperlink" Target="#ZUMOS!A1"/><Relationship Id="rId12" Type="http://schemas.openxmlformats.org/officeDocument/2006/relationships/image" Target="../media/image1.png"/><Relationship Id="rId2" Type="http://schemas.openxmlformats.org/officeDocument/2006/relationships/hyperlink" Target="#'BEB ESPIRITUOSAS'!A1"/><Relationship Id="rId1" Type="http://schemas.openxmlformats.org/officeDocument/2006/relationships/hyperlink" Target="#'TOTAL BEBIDAS FRIAS'!A1"/><Relationship Id="rId6" Type="http://schemas.openxmlformats.org/officeDocument/2006/relationships/hyperlink" Target="#AGUA!A1"/><Relationship Id="rId11" Type="http://schemas.openxmlformats.org/officeDocument/2006/relationships/hyperlink" Target="#'Resumen Fuera y Dentro'!A1"/><Relationship Id="rId5" Type="http://schemas.openxmlformats.org/officeDocument/2006/relationships/hyperlink" Target="#'BEB REFRESCANTES'!A1"/><Relationship Id="rId10" Type="http://schemas.openxmlformats.org/officeDocument/2006/relationships/hyperlink" Target="#Definiciones!A1"/><Relationship Id="rId4" Type="http://schemas.openxmlformats.org/officeDocument/2006/relationships/hyperlink" Target="#'VINO + ESPUMOSOS + SIDRAS'!A1"/><Relationship Id="rId9" Type="http://schemas.openxmlformats.org/officeDocument/2006/relationships/hyperlink" Target="#'FACTORES DE CONVERSI&#211;N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BEBIDAS FRIAS OOH'!A1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4</xdr:col>
      <xdr:colOff>680358</xdr:colOff>
      <xdr:row>1</xdr:row>
      <xdr:rowOff>665162</xdr:rowOff>
    </xdr:to>
    <xdr:sp macro="" textlink="">
      <xdr:nvSpPr>
        <xdr:cNvPr id="6" name="5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" y="0"/>
          <a:ext cx="4943928" cy="846591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lope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 cap="none" spc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Informe Consumo Bebidas</a:t>
          </a:r>
          <a:r>
            <a:rPr lang="es-ES" sz="2000" b="1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Fuera Hogar</a:t>
          </a:r>
        </a:p>
        <a:p>
          <a:pPr algn="ctr"/>
          <a:r>
            <a:rPr lang="es-ES" sz="1800" b="1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Trimestre 3`2016</a:t>
          </a:r>
          <a:endParaRPr lang="es-ES" sz="1800" b="1" cap="none" spc="0">
            <a:ln w="12700">
              <a:noFill/>
              <a:prstDash val="solid"/>
            </a:ln>
            <a:solidFill>
              <a:srgbClr val="92D4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97968</xdr:colOff>
      <xdr:row>3</xdr:row>
      <xdr:rowOff>152400</xdr:rowOff>
    </xdr:from>
    <xdr:to>
      <xdr:col>7</xdr:col>
      <xdr:colOff>0</xdr:colOff>
      <xdr:row>5</xdr:row>
      <xdr:rowOff>12900</xdr:rowOff>
    </xdr:to>
    <xdr:sp macro="" textlink="">
      <xdr:nvSpPr>
        <xdr:cNvPr id="8" name="7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324312" y="1200150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1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Total Bebidas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Frías 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97968</xdr:colOff>
      <xdr:row>5</xdr:row>
      <xdr:rowOff>130629</xdr:rowOff>
    </xdr:from>
    <xdr:to>
      <xdr:col>7</xdr:col>
      <xdr:colOff>0</xdr:colOff>
      <xdr:row>6</xdr:row>
      <xdr:rowOff>181629</xdr:rowOff>
    </xdr:to>
    <xdr:sp macro="" textlink="">
      <xdr:nvSpPr>
        <xdr:cNvPr id="9" name="8 Rectángul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324312" y="1749879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2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Bebidas Espirituosas</a:t>
          </a:r>
        </a:p>
      </xdr:txBody>
    </xdr:sp>
    <xdr:clientData/>
  </xdr:twoCellAnchor>
  <xdr:twoCellAnchor>
    <xdr:from>
      <xdr:col>2</xdr:col>
      <xdr:colOff>97968</xdr:colOff>
      <xdr:row>6</xdr:row>
      <xdr:rowOff>299358</xdr:rowOff>
    </xdr:from>
    <xdr:to>
      <xdr:col>7</xdr:col>
      <xdr:colOff>0</xdr:colOff>
      <xdr:row>7</xdr:row>
      <xdr:rowOff>350358</xdr:rowOff>
    </xdr:to>
    <xdr:sp macro="" textlink="">
      <xdr:nvSpPr>
        <xdr:cNvPr id="10" name="9 Rectángulo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324312" y="2299608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3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Cervezas</a:t>
          </a:r>
        </a:p>
      </xdr:txBody>
    </xdr:sp>
    <xdr:clientData/>
  </xdr:twoCellAnchor>
  <xdr:twoCellAnchor>
    <xdr:from>
      <xdr:col>2</xdr:col>
      <xdr:colOff>97968</xdr:colOff>
      <xdr:row>8</xdr:row>
      <xdr:rowOff>87087</xdr:rowOff>
    </xdr:from>
    <xdr:to>
      <xdr:col>7</xdr:col>
      <xdr:colOff>0</xdr:colOff>
      <xdr:row>9</xdr:row>
      <xdr:rowOff>138087</xdr:rowOff>
    </xdr:to>
    <xdr:sp macro="" textlink="">
      <xdr:nvSpPr>
        <xdr:cNvPr id="11" name="10 Rectángulo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324312" y="2849337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4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Vino, Espum. (inc.cava) Tinto de Verano,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Sidra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97968</xdr:colOff>
      <xdr:row>9</xdr:row>
      <xdr:rowOff>255816</xdr:rowOff>
    </xdr:from>
    <xdr:to>
      <xdr:col>7</xdr:col>
      <xdr:colOff>0</xdr:colOff>
      <xdr:row>10</xdr:row>
      <xdr:rowOff>306816</xdr:rowOff>
    </xdr:to>
    <xdr:sp macro="" textlink="">
      <xdr:nvSpPr>
        <xdr:cNvPr id="12" name="11 Rectángulo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324312" y="3399066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5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Bebidas Refrescantes</a:t>
          </a:r>
        </a:p>
      </xdr:txBody>
    </xdr:sp>
    <xdr:clientData/>
  </xdr:twoCellAnchor>
  <xdr:twoCellAnchor>
    <xdr:from>
      <xdr:col>2</xdr:col>
      <xdr:colOff>97968</xdr:colOff>
      <xdr:row>11</xdr:row>
      <xdr:rowOff>43545</xdr:rowOff>
    </xdr:from>
    <xdr:to>
      <xdr:col>7</xdr:col>
      <xdr:colOff>0</xdr:colOff>
      <xdr:row>12</xdr:row>
      <xdr:rowOff>94545</xdr:rowOff>
    </xdr:to>
    <xdr:sp macro="" textlink="">
      <xdr:nvSpPr>
        <xdr:cNvPr id="13" name="12 Rectángulo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324312" y="3948795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6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Agua</a:t>
          </a:r>
        </a:p>
      </xdr:txBody>
    </xdr:sp>
    <xdr:clientData/>
  </xdr:twoCellAnchor>
  <xdr:twoCellAnchor>
    <xdr:from>
      <xdr:col>2</xdr:col>
      <xdr:colOff>97968</xdr:colOff>
      <xdr:row>12</xdr:row>
      <xdr:rowOff>212274</xdr:rowOff>
    </xdr:from>
    <xdr:to>
      <xdr:col>7</xdr:col>
      <xdr:colOff>0</xdr:colOff>
      <xdr:row>13</xdr:row>
      <xdr:rowOff>263274</xdr:rowOff>
    </xdr:to>
    <xdr:sp macro="" textlink="">
      <xdr:nvSpPr>
        <xdr:cNvPr id="14" name="13 Rectángulo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1324312" y="4498524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7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Zumo</a:t>
          </a:r>
        </a:p>
      </xdr:txBody>
    </xdr:sp>
    <xdr:clientData/>
  </xdr:twoCellAnchor>
  <xdr:twoCellAnchor>
    <xdr:from>
      <xdr:col>2</xdr:col>
      <xdr:colOff>97968</xdr:colOff>
      <xdr:row>14</xdr:row>
      <xdr:rowOff>0</xdr:rowOff>
    </xdr:from>
    <xdr:to>
      <xdr:col>7</xdr:col>
      <xdr:colOff>0</xdr:colOff>
      <xdr:row>15</xdr:row>
      <xdr:rowOff>51000</xdr:rowOff>
    </xdr:to>
    <xdr:sp macro="" textlink="">
      <xdr:nvSpPr>
        <xdr:cNvPr id="15" name="14 Rectángulo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324312" y="5048250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8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Beb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Zumo + Leche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95248</xdr:colOff>
      <xdr:row>18</xdr:row>
      <xdr:rowOff>190499</xdr:rowOff>
    </xdr:from>
    <xdr:to>
      <xdr:col>7</xdr:col>
      <xdr:colOff>0</xdr:colOff>
      <xdr:row>20</xdr:row>
      <xdr:rowOff>74811</xdr:rowOff>
    </xdr:to>
    <xdr:sp macro="" textlink="">
      <xdr:nvSpPr>
        <xdr:cNvPr id="16" name="15 Rectángulo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321592" y="6381749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Factores de Conversiones</a:t>
          </a:r>
        </a:p>
      </xdr:txBody>
    </xdr:sp>
    <xdr:clientData/>
  </xdr:twoCellAnchor>
  <xdr:twoCellAnchor>
    <xdr:from>
      <xdr:col>2</xdr:col>
      <xdr:colOff>95248</xdr:colOff>
      <xdr:row>20</xdr:row>
      <xdr:rowOff>182333</xdr:rowOff>
    </xdr:from>
    <xdr:to>
      <xdr:col>7</xdr:col>
      <xdr:colOff>0</xdr:colOff>
      <xdr:row>22</xdr:row>
      <xdr:rowOff>161896</xdr:rowOff>
    </xdr:to>
    <xdr:sp macro="" textlink="">
      <xdr:nvSpPr>
        <xdr:cNvPr id="17" name="16 Rectángulo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1321592" y="6921271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Variables</a:t>
          </a:r>
        </a:p>
      </xdr:txBody>
    </xdr:sp>
    <xdr:clientData/>
  </xdr:twoCellAnchor>
  <xdr:twoCellAnchor>
    <xdr:from>
      <xdr:col>0</xdr:col>
      <xdr:colOff>500063</xdr:colOff>
      <xdr:row>19</xdr:row>
      <xdr:rowOff>0</xdr:rowOff>
    </xdr:from>
    <xdr:to>
      <xdr:col>2</xdr:col>
      <xdr:colOff>4622</xdr:colOff>
      <xdr:row>20</xdr:row>
      <xdr:rowOff>56030</xdr:rowOff>
    </xdr:to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0063" y="6381750"/>
          <a:ext cx="730903" cy="413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i="1"/>
            <a:t>Anexo</a:t>
          </a:r>
          <a:r>
            <a:rPr lang="es-ES" sz="1400" i="1" baseline="0"/>
            <a:t> </a:t>
          </a:r>
          <a:endParaRPr lang="es-ES" sz="1400" i="1"/>
        </a:p>
      </xdr:txBody>
    </xdr:sp>
    <xdr:clientData/>
  </xdr:twoCellAnchor>
  <xdr:twoCellAnchor>
    <xdr:from>
      <xdr:col>2</xdr:col>
      <xdr:colOff>97968</xdr:colOff>
      <xdr:row>16</xdr:row>
      <xdr:rowOff>0</xdr:rowOff>
    </xdr:from>
    <xdr:to>
      <xdr:col>7</xdr:col>
      <xdr:colOff>0</xdr:colOff>
      <xdr:row>17</xdr:row>
      <xdr:rowOff>51000</xdr:rowOff>
    </xdr:to>
    <xdr:sp macro="" textlink="">
      <xdr:nvSpPr>
        <xdr:cNvPr id="19" name="18 Rectángulo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324312" y="5619750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9</a:t>
          </a:r>
          <a:r>
            <a:rPr lang="es-ES" sz="1800" b="1" u="none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 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Resumen Consumo Fuera y Dentro del Hogar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4</xdr:col>
      <xdr:colOff>743858</xdr:colOff>
      <xdr:row>0</xdr:row>
      <xdr:rowOff>0</xdr:rowOff>
    </xdr:from>
    <xdr:to>
      <xdr:col>8</xdr:col>
      <xdr:colOff>795647</xdr:colOff>
      <xdr:row>1</xdr:row>
      <xdr:rowOff>652009</xdr:rowOff>
    </xdr:to>
    <xdr:pic>
      <xdr:nvPicPr>
        <xdr:cNvPr id="20" name="Imagen 19">
          <a:extLst>
            <a:ext uri="{FF2B5EF4-FFF2-40B4-BE49-F238E27FC236}">
              <a16:creationId xmlns="" xmlns:a16="http://schemas.microsoft.com/office/drawing/2014/main" id="{4FDD69F2-D51D-4531-9688-DC61F79F3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07429" y="0"/>
          <a:ext cx="2936504" cy="83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2230438</xdr:colOff>
      <xdr:row>0</xdr:row>
      <xdr:rowOff>40822</xdr:rowOff>
    </xdr:from>
    <xdr:to>
      <xdr:col>11</xdr:col>
      <xdr:colOff>430325</xdr:colOff>
      <xdr:row>0</xdr:row>
      <xdr:rowOff>636135</xdr:rowOff>
    </xdr:to>
    <xdr:sp macro="" textlink="">
      <xdr:nvSpPr>
        <xdr:cNvPr id="2" name="1 Rectángulo redondead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405063" y="40822"/>
          <a:ext cx="9748950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T3'16</a:t>
          </a:r>
        </a:p>
      </xdr:txBody>
    </xdr:sp>
    <xdr:clientData/>
  </xdr:twoCellAnchor>
  <xdr:twoCellAnchor>
    <xdr:from>
      <xdr:col>9</xdr:col>
      <xdr:colOff>231321</xdr:colOff>
      <xdr:row>1</xdr:row>
      <xdr:rowOff>20411</xdr:rowOff>
    </xdr:from>
    <xdr:to>
      <xdr:col>11</xdr:col>
      <xdr:colOff>367392</xdr:colOff>
      <xdr:row>3</xdr:row>
      <xdr:rowOff>3403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9337221" y="687161"/>
          <a:ext cx="2002971" cy="649742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0</xdr:colOff>
      <xdr:row>3</xdr:row>
      <xdr:rowOff>42523</xdr:rowOff>
    </xdr:from>
    <xdr:to>
      <xdr:col>11</xdr:col>
      <xdr:colOff>406513</xdr:colOff>
      <xdr:row>4</xdr:row>
      <xdr:rowOff>140023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66688" y="1376023"/>
          <a:ext cx="12455638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19</xdr:row>
      <xdr:rowOff>81241</xdr:rowOff>
    </xdr:from>
    <xdr:to>
      <xdr:col>11</xdr:col>
      <xdr:colOff>398509</xdr:colOff>
      <xdr:row>20</xdr:row>
      <xdr:rowOff>12054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66688" y="5343804"/>
          <a:ext cx="12447634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751494</xdr:colOff>
      <xdr:row>20</xdr:row>
      <xdr:rowOff>41320</xdr:rowOff>
    </xdr:from>
    <xdr:to>
      <xdr:col>11</xdr:col>
      <xdr:colOff>398509</xdr:colOff>
      <xdr:row>20</xdr:row>
      <xdr:rowOff>309561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918182" y="5661070"/>
          <a:ext cx="11696140" cy="268241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751494</xdr:colOff>
      <xdr:row>32</xdr:row>
      <xdr:rowOff>184198</xdr:rowOff>
    </xdr:from>
    <xdr:to>
      <xdr:col>11</xdr:col>
      <xdr:colOff>398509</xdr:colOff>
      <xdr:row>33</xdr:row>
      <xdr:rowOff>263698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918182" y="8935292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45</xdr:row>
      <xdr:rowOff>75635</xdr:rowOff>
    </xdr:from>
    <xdr:to>
      <xdr:col>11</xdr:col>
      <xdr:colOff>398509</xdr:colOff>
      <xdr:row>46</xdr:row>
      <xdr:rowOff>6448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166688" y="12160479"/>
          <a:ext cx="12447634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 (No se incluye Canarias)</a:t>
          </a:r>
        </a:p>
      </xdr:txBody>
    </xdr:sp>
    <xdr:clientData/>
  </xdr:twoCellAnchor>
  <xdr:twoCellAnchor>
    <xdr:from>
      <xdr:col>1</xdr:col>
      <xdr:colOff>751494</xdr:colOff>
      <xdr:row>46</xdr:row>
      <xdr:rowOff>35713</xdr:rowOff>
    </xdr:from>
    <xdr:to>
      <xdr:col>11</xdr:col>
      <xdr:colOff>398509</xdr:colOff>
      <xdr:row>46</xdr:row>
      <xdr:rowOff>305713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918182" y="12477744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762000</xdr:colOff>
      <xdr:row>58</xdr:row>
      <xdr:rowOff>47625</xdr:rowOff>
    </xdr:from>
    <xdr:to>
      <xdr:col>11</xdr:col>
      <xdr:colOff>409015</xdr:colOff>
      <xdr:row>58</xdr:row>
      <xdr:rowOff>317625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928688" y="15704344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11907</xdr:colOff>
      <xdr:row>1</xdr:row>
      <xdr:rowOff>119063</xdr:rowOff>
    </xdr:from>
    <xdr:to>
      <xdr:col>3</xdr:col>
      <xdr:colOff>119064</xdr:colOff>
      <xdr:row>2</xdr:row>
      <xdr:rowOff>107157</xdr:rowOff>
    </xdr:to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78595" y="785813"/>
          <a:ext cx="3440907" cy="34528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Bebidas Frías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2151225</xdr:colOff>
      <xdr:row>1</xdr:row>
      <xdr:rowOff>2792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FCD73836-7C4C-4497-B760-391789C4A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2222500</xdr:colOff>
      <xdr:row>0</xdr:row>
      <xdr:rowOff>0</xdr:rowOff>
    </xdr:from>
    <xdr:to>
      <xdr:col>11</xdr:col>
      <xdr:colOff>189506</xdr:colOff>
      <xdr:row>0</xdr:row>
      <xdr:rowOff>595313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2449286" y="0"/>
          <a:ext cx="11401791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T3'16</a:t>
          </a:r>
        </a:p>
      </xdr:txBody>
    </xdr:sp>
    <xdr:clientData/>
  </xdr:twoCellAnchor>
  <xdr:twoCellAnchor>
    <xdr:from>
      <xdr:col>8</xdr:col>
      <xdr:colOff>595309</xdr:colOff>
      <xdr:row>0</xdr:row>
      <xdr:rowOff>642938</xdr:rowOff>
    </xdr:from>
    <xdr:to>
      <xdr:col>11</xdr:col>
      <xdr:colOff>177599</xdr:colOff>
      <xdr:row>2</xdr:row>
      <xdr:rowOff>185208</xdr:rowOff>
    </xdr:to>
    <xdr:sp macro="" textlink="">
      <xdr:nvSpPr>
        <xdr:cNvPr id="6" name="5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8572497" y="642938"/>
          <a:ext cx="1975446" cy="566208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35719</xdr:colOff>
      <xdr:row>1</xdr:row>
      <xdr:rowOff>101204</xdr:rowOff>
    </xdr:from>
    <xdr:to>
      <xdr:col>3</xdr:col>
      <xdr:colOff>71438</xdr:colOff>
      <xdr:row>2</xdr:row>
      <xdr:rowOff>65485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719" y="767954"/>
          <a:ext cx="3440907" cy="3214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Bebidas Espirituosas</a:t>
          </a:r>
        </a:p>
      </xdr:txBody>
    </xdr:sp>
    <xdr:clientData/>
  </xdr:twoCellAnchor>
  <xdr:twoCellAnchor>
    <xdr:from>
      <xdr:col>1</xdr:col>
      <xdr:colOff>12346</xdr:colOff>
      <xdr:row>3</xdr:row>
      <xdr:rowOff>23812</xdr:rowOff>
    </xdr:from>
    <xdr:to>
      <xdr:col>11</xdr:col>
      <xdr:colOff>189506</xdr:colOff>
      <xdr:row>4</xdr:row>
      <xdr:rowOff>121312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216453" y="1302883"/>
          <a:ext cx="12981482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202952</xdr:colOff>
      <xdr:row>18</xdr:row>
      <xdr:rowOff>250030</xdr:rowOff>
    </xdr:from>
    <xdr:to>
      <xdr:col>11</xdr:col>
      <xdr:colOff>148685</xdr:colOff>
      <xdr:row>19</xdr:row>
      <xdr:rowOff>61780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>
        <a:xfrm>
          <a:off x="407059" y="5407137"/>
          <a:ext cx="12750055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711680</xdr:colOff>
      <xdr:row>19</xdr:row>
      <xdr:rowOff>115660</xdr:rowOff>
    </xdr:from>
    <xdr:to>
      <xdr:col>11</xdr:col>
      <xdr:colOff>175898</xdr:colOff>
      <xdr:row>19</xdr:row>
      <xdr:rowOff>385660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915787" y="5749017"/>
          <a:ext cx="122685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698074</xdr:colOff>
      <xdr:row>30</xdr:row>
      <xdr:rowOff>6804</xdr:rowOff>
    </xdr:from>
    <xdr:to>
      <xdr:col>11</xdr:col>
      <xdr:colOff>162292</xdr:colOff>
      <xdr:row>30</xdr:row>
      <xdr:rowOff>276804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>
        <a:xfrm>
          <a:off x="902181" y="8620125"/>
          <a:ext cx="122685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243773</xdr:colOff>
      <xdr:row>41</xdr:row>
      <xdr:rowOff>139480</xdr:rowOff>
    </xdr:from>
    <xdr:to>
      <xdr:col>11</xdr:col>
      <xdr:colOff>189506</xdr:colOff>
      <xdr:row>42</xdr:row>
      <xdr:rowOff>32873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/>
      </xdr:nvSpPr>
      <xdr:spPr>
        <a:xfrm>
          <a:off x="447880" y="11719159"/>
          <a:ext cx="12750055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 Canarias)</a:t>
          </a:r>
        </a:p>
      </xdr:txBody>
    </xdr:sp>
    <xdr:clientData/>
  </xdr:twoCellAnchor>
  <xdr:twoCellAnchor>
    <xdr:from>
      <xdr:col>1</xdr:col>
      <xdr:colOff>725288</xdr:colOff>
      <xdr:row>42</xdr:row>
      <xdr:rowOff>59538</xdr:rowOff>
    </xdr:from>
    <xdr:to>
      <xdr:col>11</xdr:col>
      <xdr:colOff>189506</xdr:colOff>
      <xdr:row>42</xdr:row>
      <xdr:rowOff>329538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929395" y="12033824"/>
          <a:ext cx="122685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725288</xdr:colOff>
      <xdr:row>54</xdr:row>
      <xdr:rowOff>20412</xdr:rowOff>
    </xdr:from>
    <xdr:to>
      <xdr:col>11</xdr:col>
      <xdr:colOff>189506</xdr:colOff>
      <xdr:row>54</xdr:row>
      <xdr:rowOff>290412</xdr:rowOff>
    </xdr:to>
    <xdr:sp macro="" textlink="">
      <xdr:nvSpPr>
        <xdr:cNvPr id="14" name="13 Rectángulo redondeado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929395" y="15274019"/>
          <a:ext cx="122685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2099064</xdr:colOff>
      <xdr:row>0</xdr:row>
      <xdr:rowOff>669542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A4CE7C36-1893-4864-A997-85C2DF47D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2127250</xdr:colOff>
      <xdr:row>0</xdr:row>
      <xdr:rowOff>0</xdr:rowOff>
    </xdr:from>
    <xdr:to>
      <xdr:col>6</xdr:col>
      <xdr:colOff>166686</xdr:colOff>
      <xdr:row>0</xdr:row>
      <xdr:rowOff>595313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2389188" y="0"/>
          <a:ext cx="6778623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T3'16</a:t>
          </a:r>
        </a:p>
      </xdr:txBody>
    </xdr:sp>
    <xdr:clientData/>
  </xdr:twoCellAnchor>
  <xdr:twoCellAnchor>
    <xdr:from>
      <xdr:col>4</xdr:col>
      <xdr:colOff>1500188</xdr:colOff>
      <xdr:row>1</xdr:row>
      <xdr:rowOff>0</xdr:rowOff>
    </xdr:from>
    <xdr:to>
      <xdr:col>6</xdr:col>
      <xdr:colOff>119063</xdr:colOff>
      <xdr:row>3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7608094" y="666750"/>
          <a:ext cx="1905000" cy="642938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1</xdr:colOff>
      <xdr:row>1</xdr:row>
      <xdr:rowOff>154782</xdr:rowOff>
    </xdr:from>
    <xdr:to>
      <xdr:col>2</xdr:col>
      <xdr:colOff>47626</xdr:colOff>
      <xdr:row>2</xdr:row>
      <xdr:rowOff>130969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16720" y="821532"/>
          <a:ext cx="2452687" cy="3333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Cerveza</a:t>
          </a:r>
        </a:p>
      </xdr:txBody>
    </xdr:sp>
    <xdr:clientData/>
  </xdr:twoCellAnchor>
  <xdr:twoCellAnchor>
    <xdr:from>
      <xdr:col>1</xdr:col>
      <xdr:colOff>0</xdr:colOff>
      <xdr:row>3</xdr:row>
      <xdr:rowOff>59534</xdr:rowOff>
    </xdr:from>
    <xdr:to>
      <xdr:col>6</xdr:col>
      <xdr:colOff>146524</xdr:colOff>
      <xdr:row>4</xdr:row>
      <xdr:rowOff>157034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250031" y="1369222"/>
          <a:ext cx="8504712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18</xdr:row>
      <xdr:rowOff>47624</xdr:rowOff>
    </xdr:from>
    <xdr:to>
      <xdr:col>6</xdr:col>
      <xdr:colOff>146524</xdr:colOff>
      <xdr:row>19</xdr:row>
      <xdr:rowOff>2249</xdr:rowOff>
    </xdr:to>
    <xdr:sp macro="" textlink="">
      <xdr:nvSpPr>
        <xdr:cNvPr id="14" name="13 Rectángulo redondeado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/>
      </xdr:nvSpPr>
      <xdr:spPr>
        <a:xfrm>
          <a:off x="250031" y="4941093"/>
          <a:ext cx="8504712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440531</xdr:colOff>
      <xdr:row>19</xdr:row>
      <xdr:rowOff>23810</xdr:rowOff>
    </xdr:from>
    <xdr:to>
      <xdr:col>6</xdr:col>
      <xdr:colOff>146523</xdr:colOff>
      <xdr:row>19</xdr:row>
      <xdr:rowOff>293810</xdr:rowOff>
    </xdr:to>
    <xdr:sp macro="" textlink="">
      <xdr:nvSpPr>
        <xdr:cNvPr id="15" name="14 Rectángulo redondeado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/>
      </xdr:nvSpPr>
      <xdr:spPr>
        <a:xfrm>
          <a:off x="690562" y="5250654"/>
          <a:ext cx="806418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464344</xdr:colOff>
      <xdr:row>30</xdr:row>
      <xdr:rowOff>23818</xdr:rowOff>
    </xdr:from>
    <xdr:to>
      <xdr:col>6</xdr:col>
      <xdr:colOff>170336</xdr:colOff>
      <xdr:row>30</xdr:row>
      <xdr:rowOff>293818</xdr:rowOff>
    </xdr:to>
    <xdr:sp macro="" textlink="">
      <xdr:nvSpPr>
        <xdr:cNvPr id="16" name="15 Rectángulo redondeado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/>
      </xdr:nvSpPr>
      <xdr:spPr>
        <a:xfrm>
          <a:off x="714375" y="7965287"/>
          <a:ext cx="806418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41</xdr:row>
      <xdr:rowOff>71443</xdr:rowOff>
    </xdr:from>
    <xdr:to>
      <xdr:col>6</xdr:col>
      <xdr:colOff>146524</xdr:colOff>
      <xdr:row>42</xdr:row>
      <xdr:rowOff>26068</xdr:rowOff>
    </xdr:to>
    <xdr:sp macro="" textlink="">
      <xdr:nvSpPr>
        <xdr:cNvPr id="17" name="16 Rectángulo redondeado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/>
      </xdr:nvSpPr>
      <xdr:spPr>
        <a:xfrm>
          <a:off x="250031" y="10822787"/>
          <a:ext cx="8504712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</a:t>
          </a:r>
          <a:r>
            <a:rPr lang="es-ES" sz="1200" baseline="0">
              <a:solidFill>
                <a:sysClr val="windowText" lastClr="000000"/>
              </a:solidFill>
            </a:rPr>
            <a:t> Canarias)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440531</xdr:colOff>
      <xdr:row>42</xdr:row>
      <xdr:rowOff>47629</xdr:rowOff>
    </xdr:from>
    <xdr:to>
      <xdr:col>6</xdr:col>
      <xdr:colOff>146523</xdr:colOff>
      <xdr:row>42</xdr:row>
      <xdr:rowOff>317629</xdr:rowOff>
    </xdr:to>
    <xdr:sp macro="" textlink="">
      <xdr:nvSpPr>
        <xdr:cNvPr id="18" name="17 Rectángulo redondeado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/>
      </xdr:nvSpPr>
      <xdr:spPr>
        <a:xfrm>
          <a:off x="690562" y="11132348"/>
          <a:ext cx="806418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440531</xdr:colOff>
      <xdr:row>54</xdr:row>
      <xdr:rowOff>23818</xdr:rowOff>
    </xdr:from>
    <xdr:to>
      <xdr:col>6</xdr:col>
      <xdr:colOff>146523</xdr:colOff>
      <xdr:row>54</xdr:row>
      <xdr:rowOff>293818</xdr:rowOff>
    </xdr:to>
    <xdr:sp macro="" textlink="">
      <xdr:nvSpPr>
        <xdr:cNvPr id="19" name="18 Rectángulo redondeado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/>
      </xdr:nvSpPr>
      <xdr:spPr>
        <a:xfrm>
          <a:off x="690562" y="14168443"/>
          <a:ext cx="806418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2063912</xdr:colOff>
      <xdr:row>1</xdr:row>
      <xdr:rowOff>2792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2BA243D1-183A-4EAB-B4E6-A1E8FCDD1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2222500</xdr:colOff>
      <xdr:row>0</xdr:row>
      <xdr:rowOff>40822</xdr:rowOff>
    </xdr:from>
    <xdr:to>
      <xdr:col>11</xdr:col>
      <xdr:colOff>430325</xdr:colOff>
      <xdr:row>0</xdr:row>
      <xdr:rowOff>636135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2397125" y="40822"/>
          <a:ext cx="9518763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T3'16</a:t>
          </a:r>
        </a:p>
      </xdr:txBody>
    </xdr:sp>
    <xdr:clientData/>
  </xdr:twoCellAnchor>
  <xdr:twoCellAnchor>
    <xdr:from>
      <xdr:col>9</xdr:col>
      <xdr:colOff>231321</xdr:colOff>
      <xdr:row>1</xdr:row>
      <xdr:rowOff>20411</xdr:rowOff>
    </xdr:from>
    <xdr:to>
      <xdr:col>11</xdr:col>
      <xdr:colOff>367392</xdr:colOff>
      <xdr:row>3</xdr:row>
      <xdr:rowOff>3403</xdr:rowOff>
    </xdr:to>
    <xdr:sp macro="" textlink="">
      <xdr:nvSpPr>
        <xdr:cNvPr id="6" name="5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970509" y="687161"/>
          <a:ext cx="1898196" cy="649742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-1</xdr:colOff>
      <xdr:row>1</xdr:row>
      <xdr:rowOff>188400</xdr:rowOff>
    </xdr:from>
    <xdr:to>
      <xdr:col>5</xdr:col>
      <xdr:colOff>488156</xdr:colOff>
      <xdr:row>2</xdr:row>
      <xdr:rowOff>144977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66687" y="855150"/>
          <a:ext cx="5679282" cy="3137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VINO, ESPUM. (inc.cava) TINTO DE VERANO, SIDRA	</a:t>
          </a:r>
        </a:p>
      </xdr:txBody>
    </xdr:sp>
    <xdr:clientData/>
  </xdr:twoCellAnchor>
  <xdr:twoCellAnchor>
    <xdr:from>
      <xdr:col>1</xdr:col>
      <xdr:colOff>0</xdr:colOff>
      <xdr:row>3</xdr:row>
      <xdr:rowOff>54429</xdr:rowOff>
    </xdr:from>
    <xdr:to>
      <xdr:col>11</xdr:col>
      <xdr:colOff>406513</xdr:colOff>
      <xdr:row>4</xdr:row>
      <xdr:rowOff>151929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66688" y="1387929"/>
          <a:ext cx="11169763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18</xdr:row>
      <xdr:rowOff>164587</xdr:rowOff>
    </xdr:from>
    <xdr:to>
      <xdr:col>11</xdr:col>
      <xdr:colOff>398509</xdr:colOff>
      <xdr:row>19</xdr:row>
      <xdr:rowOff>262087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/>
      </xdr:nvSpPr>
      <xdr:spPr>
        <a:xfrm>
          <a:off x="166688" y="5236650"/>
          <a:ext cx="11161759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751494</xdr:colOff>
      <xdr:row>19</xdr:row>
      <xdr:rowOff>303259</xdr:rowOff>
    </xdr:from>
    <xdr:to>
      <xdr:col>11</xdr:col>
      <xdr:colOff>398509</xdr:colOff>
      <xdr:row>20</xdr:row>
      <xdr:rowOff>263697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/>
      </xdr:nvSpPr>
      <xdr:spPr>
        <a:xfrm>
          <a:off x="918182" y="5565822"/>
          <a:ext cx="1041026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751494</xdr:colOff>
      <xdr:row>31</xdr:row>
      <xdr:rowOff>5604</xdr:rowOff>
    </xdr:from>
    <xdr:to>
      <xdr:col>11</xdr:col>
      <xdr:colOff>398509</xdr:colOff>
      <xdr:row>31</xdr:row>
      <xdr:rowOff>275604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/>
      </xdr:nvSpPr>
      <xdr:spPr>
        <a:xfrm>
          <a:off x="918182" y="8399510"/>
          <a:ext cx="1041026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42</xdr:row>
      <xdr:rowOff>75633</xdr:rowOff>
    </xdr:from>
    <xdr:to>
      <xdr:col>11</xdr:col>
      <xdr:colOff>398509</xdr:colOff>
      <xdr:row>42</xdr:row>
      <xdr:rowOff>363633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66688" y="11386571"/>
          <a:ext cx="11161759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</a:t>
          </a:r>
          <a:r>
            <a:rPr lang="es-ES" sz="1200" baseline="0">
              <a:solidFill>
                <a:sysClr val="windowText" lastClr="000000"/>
              </a:solidFill>
            </a:rPr>
            <a:t> Canarias)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751494</xdr:colOff>
      <xdr:row>43</xdr:row>
      <xdr:rowOff>35713</xdr:rowOff>
    </xdr:from>
    <xdr:to>
      <xdr:col>11</xdr:col>
      <xdr:colOff>398509</xdr:colOff>
      <xdr:row>43</xdr:row>
      <xdr:rowOff>305713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918182" y="11656213"/>
          <a:ext cx="1041026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773906</xdr:colOff>
      <xdr:row>55</xdr:row>
      <xdr:rowOff>0</xdr:rowOff>
    </xdr:from>
    <xdr:to>
      <xdr:col>11</xdr:col>
      <xdr:colOff>420921</xdr:colOff>
      <xdr:row>55</xdr:row>
      <xdr:rowOff>270000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/>
      </xdr:nvSpPr>
      <xdr:spPr>
        <a:xfrm>
          <a:off x="940594" y="14906625"/>
          <a:ext cx="1041026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2151225</xdr:colOff>
      <xdr:row>1</xdr:row>
      <xdr:rowOff>2792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301C0EB7-6E6F-4F93-94F0-F97DAF3D1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1</xdr:row>
      <xdr:rowOff>236136</xdr:rowOff>
    </xdr:from>
    <xdr:to>
      <xdr:col>2</xdr:col>
      <xdr:colOff>250033</xdr:colOff>
      <xdr:row>2</xdr:row>
      <xdr:rowOff>200417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22251" y="902886"/>
          <a:ext cx="3329782" cy="32940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Bebidas Zumo + Leche</a:t>
          </a:r>
        </a:p>
      </xdr:txBody>
    </xdr:sp>
    <xdr:clientData/>
  </xdr:twoCellAnchor>
  <xdr:twoCellAnchor>
    <xdr:from>
      <xdr:col>1</xdr:col>
      <xdr:colOff>11905</xdr:colOff>
      <xdr:row>3</xdr:row>
      <xdr:rowOff>59534</xdr:rowOff>
    </xdr:from>
    <xdr:to>
      <xdr:col>5</xdr:col>
      <xdr:colOff>9280</xdr:colOff>
      <xdr:row>4</xdr:row>
      <xdr:rowOff>157034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>
        <a:xfrm>
          <a:off x="202405" y="1321597"/>
          <a:ext cx="6295781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11905</xdr:colOff>
      <xdr:row>18</xdr:row>
      <xdr:rowOff>83342</xdr:rowOff>
    </xdr:from>
    <xdr:to>
      <xdr:col>5</xdr:col>
      <xdr:colOff>9280</xdr:colOff>
      <xdr:row>19</xdr:row>
      <xdr:rowOff>14155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/>
      </xdr:nvSpPr>
      <xdr:spPr>
        <a:xfrm>
          <a:off x="202405" y="4917280"/>
          <a:ext cx="6295781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726281</xdr:colOff>
      <xdr:row>19</xdr:row>
      <xdr:rowOff>35715</xdr:rowOff>
    </xdr:from>
    <xdr:to>
      <xdr:col>5</xdr:col>
      <xdr:colOff>9280</xdr:colOff>
      <xdr:row>19</xdr:row>
      <xdr:rowOff>305715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/>
      </xdr:nvSpPr>
      <xdr:spPr>
        <a:xfrm>
          <a:off x="916781" y="5226840"/>
          <a:ext cx="558140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726281</xdr:colOff>
      <xdr:row>30</xdr:row>
      <xdr:rowOff>202405</xdr:rowOff>
    </xdr:from>
    <xdr:to>
      <xdr:col>5</xdr:col>
      <xdr:colOff>9280</xdr:colOff>
      <xdr:row>31</xdr:row>
      <xdr:rowOff>162842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/>
      </xdr:nvSpPr>
      <xdr:spPr>
        <a:xfrm>
          <a:off x="916781" y="8167686"/>
          <a:ext cx="558140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11905</xdr:colOff>
      <xdr:row>43</xdr:row>
      <xdr:rowOff>35718</xdr:rowOff>
    </xdr:from>
    <xdr:to>
      <xdr:col>5</xdr:col>
      <xdr:colOff>9280</xdr:colOff>
      <xdr:row>43</xdr:row>
      <xdr:rowOff>323718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/>
      </xdr:nvSpPr>
      <xdr:spPr>
        <a:xfrm>
          <a:off x="202405" y="11025187"/>
          <a:ext cx="6295781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 Canarias)</a:t>
          </a:r>
        </a:p>
      </xdr:txBody>
    </xdr:sp>
    <xdr:clientData/>
  </xdr:twoCellAnchor>
  <xdr:twoCellAnchor>
    <xdr:from>
      <xdr:col>1</xdr:col>
      <xdr:colOff>738187</xdr:colOff>
      <xdr:row>44</xdr:row>
      <xdr:rowOff>23812</xdr:rowOff>
    </xdr:from>
    <xdr:to>
      <xdr:col>5</xdr:col>
      <xdr:colOff>21186</xdr:colOff>
      <xdr:row>44</xdr:row>
      <xdr:rowOff>293812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/>
      </xdr:nvSpPr>
      <xdr:spPr>
        <a:xfrm>
          <a:off x="928687" y="11537156"/>
          <a:ext cx="558140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726281</xdr:colOff>
      <xdr:row>56</xdr:row>
      <xdr:rowOff>47624</xdr:rowOff>
    </xdr:from>
    <xdr:to>
      <xdr:col>5</xdr:col>
      <xdr:colOff>9280</xdr:colOff>
      <xdr:row>56</xdr:row>
      <xdr:rowOff>317624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/>
      </xdr:nvSpPr>
      <xdr:spPr>
        <a:xfrm>
          <a:off x="916781" y="14573249"/>
          <a:ext cx="558140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678184</xdr:colOff>
      <xdr:row>1</xdr:row>
      <xdr:rowOff>174628</xdr:rowOff>
    </xdr:from>
    <xdr:to>
      <xdr:col>4</xdr:col>
      <xdr:colOff>142882</xdr:colOff>
      <xdr:row>2</xdr:row>
      <xdr:rowOff>231485</xdr:rowOff>
    </xdr:to>
    <xdr:sp macro="" textlink="">
      <xdr:nvSpPr>
        <xdr:cNvPr id="14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BCAF429-DE95-4058-8BBF-0F4EC67DEA15}"/>
            </a:ext>
          </a:extLst>
        </xdr:cNvPr>
        <xdr:cNvSpPr/>
      </xdr:nvSpPr>
      <xdr:spPr>
        <a:xfrm>
          <a:off x="3980184" y="841378"/>
          <a:ext cx="2782573" cy="421982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2000256</xdr:colOff>
      <xdr:row>0</xdr:row>
      <xdr:rowOff>0</xdr:rowOff>
    </xdr:from>
    <xdr:to>
      <xdr:col>4</xdr:col>
      <xdr:colOff>158758</xdr:colOff>
      <xdr:row>1</xdr:row>
      <xdr:rowOff>111125</xdr:rowOff>
    </xdr:to>
    <xdr:sp macro="" textlink="">
      <xdr:nvSpPr>
        <xdr:cNvPr id="15" name="3 Rectángulo redondeado">
          <a:extLst>
            <a:ext uri="{FF2B5EF4-FFF2-40B4-BE49-F238E27FC236}">
              <a16:creationId xmlns="" xmlns:a16="http://schemas.microsoft.com/office/drawing/2014/main" id="{6CFE528B-BCDC-420C-A21F-B7155F1890BA}"/>
            </a:ext>
          </a:extLst>
        </xdr:cNvPr>
        <xdr:cNvSpPr/>
      </xdr:nvSpPr>
      <xdr:spPr>
        <a:xfrm>
          <a:off x="2198694" y="0"/>
          <a:ext cx="4579939" cy="777875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T1'16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1931102</xdr:colOff>
      <xdr:row>0</xdr:row>
      <xdr:rowOff>608324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89F9F411-A285-43A5-A39A-0E73E97DC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29540" cy="608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2166938</xdr:colOff>
      <xdr:row>0</xdr:row>
      <xdr:rowOff>0</xdr:rowOff>
    </xdr:from>
    <xdr:to>
      <xdr:col>16</xdr:col>
      <xdr:colOff>190500</xdr:colOff>
      <xdr:row>0</xdr:row>
      <xdr:rowOff>595313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>
        <a:xfrm>
          <a:off x="2389188" y="0"/>
          <a:ext cx="12080875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T3'16</a:t>
          </a:r>
        </a:p>
      </xdr:txBody>
    </xdr:sp>
    <xdr:clientData/>
  </xdr:twoCellAnchor>
  <xdr:twoCellAnchor>
    <xdr:from>
      <xdr:col>12</xdr:col>
      <xdr:colOff>202406</xdr:colOff>
      <xdr:row>0</xdr:row>
      <xdr:rowOff>660797</xdr:rowOff>
    </xdr:from>
    <xdr:to>
      <xdr:col>16</xdr:col>
      <xdr:colOff>190500</xdr:colOff>
      <xdr:row>2</xdr:row>
      <xdr:rowOff>232172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10572750" y="660797"/>
          <a:ext cx="3036094" cy="59531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23812</xdr:colOff>
      <xdr:row>1</xdr:row>
      <xdr:rowOff>136922</xdr:rowOff>
    </xdr:from>
    <xdr:to>
      <xdr:col>5</xdr:col>
      <xdr:colOff>416719</xdr:colOff>
      <xdr:row>2</xdr:row>
      <xdr:rowOff>89297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3812" y="803672"/>
          <a:ext cx="5512595" cy="30956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Bebidas Refrescantes </a:t>
          </a:r>
          <a:r>
            <a:rPr kumimoji="0" lang="es-E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(Solas sin combinados)</a:t>
          </a:r>
          <a:endParaRPr kumimoji="0" lang="es-ES" sz="20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</xdr:row>
      <xdr:rowOff>142875</xdr:rowOff>
    </xdr:from>
    <xdr:to>
      <xdr:col>16</xdr:col>
      <xdr:colOff>178594</xdr:colOff>
      <xdr:row>4</xdr:row>
      <xdr:rowOff>240375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/>
      </xdr:nvSpPr>
      <xdr:spPr>
        <a:xfrm>
          <a:off x="214313" y="1404938"/>
          <a:ext cx="13596937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18</xdr:row>
      <xdr:rowOff>107154</xdr:rowOff>
    </xdr:from>
    <xdr:to>
      <xdr:col>16</xdr:col>
      <xdr:colOff>178594</xdr:colOff>
      <xdr:row>19</xdr:row>
      <xdr:rowOff>26060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/>
      </xdr:nvSpPr>
      <xdr:spPr>
        <a:xfrm>
          <a:off x="214313" y="5333998"/>
          <a:ext cx="13596937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833437</xdr:colOff>
      <xdr:row>19</xdr:row>
      <xdr:rowOff>47624</xdr:rowOff>
    </xdr:from>
    <xdr:to>
      <xdr:col>16</xdr:col>
      <xdr:colOff>178594</xdr:colOff>
      <xdr:row>19</xdr:row>
      <xdr:rowOff>317624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/>
      </xdr:nvSpPr>
      <xdr:spPr>
        <a:xfrm>
          <a:off x="1047750" y="5643562"/>
          <a:ext cx="1276350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833437</xdr:colOff>
      <xdr:row>31</xdr:row>
      <xdr:rowOff>59533</xdr:rowOff>
    </xdr:from>
    <xdr:to>
      <xdr:col>16</xdr:col>
      <xdr:colOff>178594</xdr:colOff>
      <xdr:row>31</xdr:row>
      <xdr:rowOff>329533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/>
      </xdr:nvSpPr>
      <xdr:spPr>
        <a:xfrm>
          <a:off x="1047750" y="8870158"/>
          <a:ext cx="1276350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43</xdr:row>
      <xdr:rowOff>119055</xdr:rowOff>
    </xdr:from>
    <xdr:to>
      <xdr:col>16</xdr:col>
      <xdr:colOff>178594</xdr:colOff>
      <xdr:row>44</xdr:row>
      <xdr:rowOff>37961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/>
      </xdr:nvSpPr>
      <xdr:spPr>
        <a:xfrm>
          <a:off x="214313" y="12203899"/>
          <a:ext cx="13596937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</a:t>
          </a:r>
          <a:r>
            <a:rPr lang="es-ES" sz="1200" baseline="0">
              <a:solidFill>
                <a:sysClr val="windowText" lastClr="000000"/>
              </a:solidFill>
            </a:rPr>
            <a:t> Canarias)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833437</xdr:colOff>
      <xdr:row>44</xdr:row>
      <xdr:rowOff>59525</xdr:rowOff>
    </xdr:from>
    <xdr:to>
      <xdr:col>16</xdr:col>
      <xdr:colOff>178594</xdr:colOff>
      <xdr:row>44</xdr:row>
      <xdr:rowOff>329525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/>
      </xdr:nvSpPr>
      <xdr:spPr>
        <a:xfrm>
          <a:off x="1047750" y="12513463"/>
          <a:ext cx="1276350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845343</xdr:colOff>
      <xdr:row>56</xdr:row>
      <xdr:rowOff>59533</xdr:rowOff>
    </xdr:from>
    <xdr:to>
      <xdr:col>16</xdr:col>
      <xdr:colOff>190500</xdr:colOff>
      <xdr:row>56</xdr:row>
      <xdr:rowOff>329533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/>
      </xdr:nvSpPr>
      <xdr:spPr>
        <a:xfrm>
          <a:off x="1059656" y="15871033"/>
          <a:ext cx="1276350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2103600</xdr:colOff>
      <xdr:row>1</xdr:row>
      <xdr:rowOff>2792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D0CE0A6F-D207-4301-BA48-9173B4FB4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642938</xdr:colOff>
      <xdr:row>1</xdr:row>
      <xdr:rowOff>188529</xdr:rowOff>
    </xdr:from>
    <xdr:to>
      <xdr:col>4</xdr:col>
      <xdr:colOff>0</xdr:colOff>
      <xdr:row>3</xdr:row>
      <xdr:rowOff>21842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>
        <a:xfrm>
          <a:off x="4095751" y="855279"/>
          <a:ext cx="2674937" cy="59531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1</xdr:colOff>
      <xdr:row>1</xdr:row>
      <xdr:rowOff>349253</xdr:rowOff>
    </xdr:from>
    <xdr:to>
      <xdr:col>1</xdr:col>
      <xdr:colOff>2738439</xdr:colOff>
      <xdr:row>2</xdr:row>
      <xdr:rowOff>194471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9251" y="1016003"/>
          <a:ext cx="2738438" cy="36909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Aguas</a:t>
          </a:r>
        </a:p>
      </xdr:txBody>
    </xdr:sp>
    <xdr:clientData/>
  </xdr:twoCellAnchor>
  <xdr:twoCellAnchor>
    <xdr:from>
      <xdr:col>1</xdr:col>
      <xdr:colOff>0</xdr:colOff>
      <xdr:row>3</xdr:row>
      <xdr:rowOff>71437</xdr:rowOff>
    </xdr:from>
    <xdr:to>
      <xdr:col>4</xdr:col>
      <xdr:colOff>0</xdr:colOff>
      <xdr:row>4</xdr:row>
      <xdr:rowOff>168937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>
        <a:xfrm>
          <a:off x="333375" y="1500187"/>
          <a:ext cx="6131719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18</xdr:row>
      <xdr:rowOff>154777</xdr:rowOff>
    </xdr:from>
    <xdr:to>
      <xdr:col>4</xdr:col>
      <xdr:colOff>0</xdr:colOff>
      <xdr:row>19</xdr:row>
      <xdr:rowOff>49871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/>
      </xdr:nvSpPr>
      <xdr:spPr>
        <a:xfrm>
          <a:off x="333375" y="5155402"/>
          <a:ext cx="6131719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1035844</xdr:colOff>
      <xdr:row>19</xdr:row>
      <xdr:rowOff>71432</xdr:rowOff>
    </xdr:from>
    <xdr:to>
      <xdr:col>4</xdr:col>
      <xdr:colOff>0</xdr:colOff>
      <xdr:row>19</xdr:row>
      <xdr:rowOff>341432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/>
      </xdr:nvSpPr>
      <xdr:spPr>
        <a:xfrm>
          <a:off x="1369219" y="5464963"/>
          <a:ext cx="509587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1035844</xdr:colOff>
      <xdr:row>31</xdr:row>
      <xdr:rowOff>95249</xdr:rowOff>
    </xdr:from>
    <xdr:to>
      <xdr:col>4</xdr:col>
      <xdr:colOff>0</xdr:colOff>
      <xdr:row>31</xdr:row>
      <xdr:rowOff>365249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/>
      </xdr:nvSpPr>
      <xdr:spPr>
        <a:xfrm>
          <a:off x="1369219" y="8501062"/>
          <a:ext cx="509587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43</xdr:row>
      <xdr:rowOff>154780</xdr:rowOff>
    </xdr:from>
    <xdr:to>
      <xdr:col>4</xdr:col>
      <xdr:colOff>0</xdr:colOff>
      <xdr:row>44</xdr:row>
      <xdr:rowOff>49873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/>
      </xdr:nvSpPr>
      <xdr:spPr>
        <a:xfrm>
          <a:off x="333375" y="11691936"/>
          <a:ext cx="6131719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 Canarias)</a:t>
          </a:r>
        </a:p>
      </xdr:txBody>
    </xdr:sp>
    <xdr:clientData/>
  </xdr:twoCellAnchor>
  <xdr:twoCellAnchor>
    <xdr:from>
      <xdr:col>1</xdr:col>
      <xdr:colOff>1035844</xdr:colOff>
      <xdr:row>44</xdr:row>
      <xdr:rowOff>71436</xdr:rowOff>
    </xdr:from>
    <xdr:to>
      <xdr:col>4</xdr:col>
      <xdr:colOff>0</xdr:colOff>
      <xdr:row>44</xdr:row>
      <xdr:rowOff>341436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/>
      </xdr:nvSpPr>
      <xdr:spPr>
        <a:xfrm>
          <a:off x="1369219" y="12001499"/>
          <a:ext cx="509587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1035844</xdr:colOff>
      <xdr:row>56</xdr:row>
      <xdr:rowOff>83344</xdr:rowOff>
    </xdr:from>
    <xdr:to>
      <xdr:col>4</xdr:col>
      <xdr:colOff>0</xdr:colOff>
      <xdr:row>56</xdr:row>
      <xdr:rowOff>353344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SpPr/>
      </xdr:nvSpPr>
      <xdr:spPr>
        <a:xfrm>
          <a:off x="1369219" y="15132844"/>
          <a:ext cx="509587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1889124</xdr:colOff>
      <xdr:row>0</xdr:row>
      <xdr:rowOff>0</xdr:rowOff>
    </xdr:from>
    <xdr:to>
      <xdr:col>4</xdr:col>
      <xdr:colOff>-1</xdr:colOff>
      <xdr:row>1</xdr:row>
      <xdr:rowOff>111125</xdr:rowOff>
    </xdr:to>
    <xdr:sp macro="" textlink="">
      <xdr:nvSpPr>
        <xdr:cNvPr id="14" name="3 Rectángulo redondeado">
          <a:extLst>
            <a:ext uri="{FF2B5EF4-FFF2-40B4-BE49-F238E27FC236}">
              <a16:creationId xmlns="" xmlns:a16="http://schemas.microsoft.com/office/drawing/2014/main" id="{26577142-9652-4677-A9AB-9E5AFF46D421}"/>
            </a:ext>
          </a:extLst>
        </xdr:cNvPr>
        <xdr:cNvSpPr/>
      </xdr:nvSpPr>
      <xdr:spPr>
        <a:xfrm>
          <a:off x="2238374" y="0"/>
          <a:ext cx="4532313" cy="777875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T3'16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1780290</xdr:colOff>
      <xdr:row>0</xdr:row>
      <xdr:rowOff>608324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B34D65A2-A219-482D-A5AC-7E195F8AB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29540" cy="608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535302</xdr:colOff>
      <xdr:row>1</xdr:row>
      <xdr:rowOff>174628</xdr:rowOff>
    </xdr:from>
    <xdr:to>
      <xdr:col>4</xdr:col>
      <xdr:colOff>0</xdr:colOff>
      <xdr:row>2</xdr:row>
      <xdr:rowOff>231485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3845240" y="841378"/>
          <a:ext cx="2782573" cy="421982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1</xdr:colOff>
      <xdr:row>1</xdr:row>
      <xdr:rowOff>250036</xdr:rowOff>
    </xdr:from>
    <xdr:to>
      <xdr:col>1</xdr:col>
      <xdr:colOff>2286000</xdr:colOff>
      <xdr:row>2</xdr:row>
      <xdr:rowOff>190505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06376" y="916786"/>
          <a:ext cx="2285999" cy="3055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Zumos</a:t>
          </a:r>
        </a:p>
      </xdr:txBody>
    </xdr:sp>
    <xdr:clientData/>
  </xdr:twoCellAnchor>
  <xdr:twoCellAnchor>
    <xdr:from>
      <xdr:col>1</xdr:col>
      <xdr:colOff>23813</xdr:colOff>
      <xdr:row>3</xdr:row>
      <xdr:rowOff>47628</xdr:rowOff>
    </xdr:from>
    <xdr:to>
      <xdr:col>4</xdr:col>
      <xdr:colOff>0</xdr:colOff>
      <xdr:row>4</xdr:row>
      <xdr:rowOff>145128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226219" y="1309691"/>
          <a:ext cx="6107906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1</xdr:colOff>
      <xdr:row>18</xdr:row>
      <xdr:rowOff>59532</xdr:rowOff>
    </xdr:from>
    <xdr:to>
      <xdr:col>3</xdr:col>
      <xdr:colOff>1559719</xdr:colOff>
      <xdr:row>18</xdr:row>
      <xdr:rowOff>347532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202407" y="4893470"/>
          <a:ext cx="6107906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737394</xdr:colOff>
      <xdr:row>19</xdr:row>
      <xdr:rowOff>35719</xdr:rowOff>
    </xdr:from>
    <xdr:to>
      <xdr:col>3</xdr:col>
      <xdr:colOff>1547812</xdr:colOff>
      <xdr:row>19</xdr:row>
      <xdr:rowOff>305719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939800" y="5226844"/>
          <a:ext cx="5358606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808832</xdr:colOff>
      <xdr:row>31</xdr:row>
      <xdr:rowOff>59531</xdr:rowOff>
    </xdr:from>
    <xdr:to>
      <xdr:col>4</xdr:col>
      <xdr:colOff>35719</xdr:colOff>
      <xdr:row>31</xdr:row>
      <xdr:rowOff>329531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1011238" y="8274844"/>
          <a:ext cx="5358606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23813</xdr:colOff>
      <xdr:row>43</xdr:row>
      <xdr:rowOff>107176</xdr:rowOff>
    </xdr:from>
    <xdr:to>
      <xdr:col>4</xdr:col>
      <xdr:colOff>0</xdr:colOff>
      <xdr:row>44</xdr:row>
      <xdr:rowOff>37988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226219" y="11406207"/>
          <a:ext cx="6107906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 Canarias)</a:t>
          </a:r>
        </a:p>
      </xdr:txBody>
    </xdr:sp>
    <xdr:clientData/>
  </xdr:twoCellAnchor>
  <xdr:twoCellAnchor>
    <xdr:from>
      <xdr:col>1</xdr:col>
      <xdr:colOff>773113</xdr:colOff>
      <xdr:row>44</xdr:row>
      <xdr:rowOff>47626</xdr:rowOff>
    </xdr:from>
    <xdr:to>
      <xdr:col>4</xdr:col>
      <xdr:colOff>0</xdr:colOff>
      <xdr:row>44</xdr:row>
      <xdr:rowOff>317626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975519" y="11703845"/>
          <a:ext cx="5358606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773113</xdr:colOff>
      <xdr:row>56</xdr:row>
      <xdr:rowOff>47625</xdr:rowOff>
    </xdr:from>
    <xdr:to>
      <xdr:col>4</xdr:col>
      <xdr:colOff>0</xdr:colOff>
      <xdr:row>56</xdr:row>
      <xdr:rowOff>317625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975519" y="14787563"/>
          <a:ext cx="5358606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2032000</xdr:colOff>
      <xdr:row>0</xdr:row>
      <xdr:rowOff>0</xdr:rowOff>
    </xdr:from>
    <xdr:to>
      <xdr:col>4</xdr:col>
      <xdr:colOff>39688</xdr:colOff>
      <xdr:row>1</xdr:row>
      <xdr:rowOff>111125</xdr:rowOff>
    </xdr:to>
    <xdr:sp macro="" textlink="">
      <xdr:nvSpPr>
        <xdr:cNvPr id="14" name="3 Rectángulo redondeado">
          <a:extLst>
            <a:ext uri="{FF2B5EF4-FFF2-40B4-BE49-F238E27FC236}">
              <a16:creationId xmlns="" xmlns:a16="http://schemas.microsoft.com/office/drawing/2014/main" id="{A68FA986-621E-40B4-B195-BE34927D6D41}"/>
            </a:ext>
          </a:extLst>
        </xdr:cNvPr>
        <xdr:cNvSpPr/>
      </xdr:nvSpPr>
      <xdr:spPr>
        <a:xfrm>
          <a:off x="2238375" y="0"/>
          <a:ext cx="4429126" cy="777875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T3'16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1923165</xdr:colOff>
      <xdr:row>0</xdr:row>
      <xdr:rowOff>608324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6A906D71-375D-4CEA-BADD-7320D2047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29540" cy="608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17464</xdr:colOff>
      <xdr:row>2</xdr:row>
      <xdr:rowOff>195263</xdr:rowOff>
    </xdr:from>
    <xdr:to>
      <xdr:col>2</xdr:col>
      <xdr:colOff>630238</xdr:colOff>
      <xdr:row>4</xdr:row>
      <xdr:rowOff>76200</xdr:rowOff>
    </xdr:to>
    <xdr:sp macro="" textlink="">
      <xdr:nvSpPr>
        <xdr:cNvPr id="4" name="3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>
        <a:xfrm>
          <a:off x="239714" y="782638"/>
          <a:ext cx="1374774" cy="492125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3</xdr:col>
      <xdr:colOff>0</xdr:colOff>
      <xdr:row>0</xdr:row>
      <xdr:rowOff>180976</xdr:rowOff>
    </xdr:from>
    <xdr:to>
      <xdr:col>5</xdr:col>
      <xdr:colOff>1019175</xdr:colOff>
      <xdr:row>1</xdr:row>
      <xdr:rowOff>342900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/>
      </xdr:nvSpPr>
      <xdr:spPr>
        <a:xfrm>
          <a:off x="1781175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Fuera del Hogar</a:t>
          </a:r>
        </a:p>
      </xdr:txBody>
    </xdr:sp>
    <xdr:clientData/>
  </xdr:twoCellAnchor>
  <xdr:twoCellAnchor>
    <xdr:from>
      <xdr:col>6</xdr:col>
      <xdr:colOff>9525</xdr:colOff>
      <xdr:row>0</xdr:row>
      <xdr:rowOff>180976</xdr:rowOff>
    </xdr:from>
    <xdr:to>
      <xdr:col>8</xdr:col>
      <xdr:colOff>1028700</xdr:colOff>
      <xdr:row>1</xdr:row>
      <xdr:rowOff>342900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/>
      </xdr:nvSpPr>
      <xdr:spPr>
        <a:xfrm>
          <a:off x="4933950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Dentro del Hogar^</a:t>
          </a:r>
        </a:p>
      </xdr:txBody>
    </xdr:sp>
    <xdr:clientData/>
  </xdr:twoCellAnchor>
  <xdr:twoCellAnchor>
    <xdr:from>
      <xdr:col>9</xdr:col>
      <xdr:colOff>57150</xdr:colOff>
      <xdr:row>0</xdr:row>
      <xdr:rowOff>190501</xdr:rowOff>
    </xdr:from>
    <xdr:to>
      <xdr:col>12</xdr:col>
      <xdr:colOff>28575</xdr:colOff>
      <xdr:row>1</xdr:row>
      <xdr:rowOff>352425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/>
      </xdr:nvSpPr>
      <xdr:spPr>
        <a:xfrm>
          <a:off x="8124825" y="190501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Total</a:t>
          </a:r>
        </a:p>
      </xdr:txBody>
    </xdr:sp>
    <xdr:clientData/>
  </xdr:twoCellAnchor>
  <xdr:twoCellAnchor>
    <xdr:from>
      <xdr:col>3</xdr:col>
      <xdr:colOff>0</xdr:colOff>
      <xdr:row>1</xdr:row>
      <xdr:rowOff>390525</xdr:rowOff>
    </xdr:from>
    <xdr:to>
      <xdr:col>12</xdr:col>
      <xdr:colOff>47626</xdr:colOff>
      <xdr:row>2</xdr:row>
      <xdr:rowOff>273844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/>
      </xdr:nvSpPr>
      <xdr:spPr>
        <a:xfrm>
          <a:off x="3893344" y="592931"/>
          <a:ext cx="9477376" cy="288132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1" i="1">
              <a:solidFill>
                <a:schemeClr val="bg1"/>
              </a:solidFill>
            </a:rPr>
            <a:t>TRIMESTRE 3</a:t>
          </a:r>
          <a:r>
            <a:rPr lang="es-ES" sz="1200" b="1" i="1" baseline="0">
              <a:solidFill>
                <a:schemeClr val="bg1"/>
              </a:solidFill>
            </a:rPr>
            <a:t>  2016</a:t>
          </a:r>
          <a:endParaRPr lang="es-ES" sz="1200" b="1" i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1147158</xdr:colOff>
      <xdr:row>2</xdr:row>
      <xdr:rowOff>20949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BDCD712D-EC5C-46C8-9D8D-5F774DD9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31408" cy="6083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</xdr:row>
      <xdr:rowOff>28576</xdr:rowOff>
    </xdr:from>
    <xdr:to>
      <xdr:col>2</xdr:col>
      <xdr:colOff>590550</xdr:colOff>
      <xdr:row>2</xdr:row>
      <xdr:rowOff>123826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200026" y="228601"/>
          <a:ext cx="1362074" cy="495300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3</xdr:col>
      <xdr:colOff>0</xdr:colOff>
      <xdr:row>0</xdr:row>
      <xdr:rowOff>180976</xdr:rowOff>
    </xdr:from>
    <xdr:to>
      <xdr:col>5</xdr:col>
      <xdr:colOff>1019175</xdr:colOff>
      <xdr:row>1</xdr:row>
      <xdr:rowOff>342900</xdr:rowOff>
    </xdr:to>
    <xdr:sp macro="" textlink="">
      <xdr:nvSpPr>
        <xdr:cNvPr id="3" name="2 Rectángulo redondeado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1781175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Fuera del Hogar</a:t>
          </a:r>
        </a:p>
      </xdr:txBody>
    </xdr:sp>
    <xdr:clientData/>
  </xdr:twoCellAnchor>
  <xdr:twoCellAnchor>
    <xdr:from>
      <xdr:col>6</xdr:col>
      <xdr:colOff>9525</xdr:colOff>
      <xdr:row>0</xdr:row>
      <xdr:rowOff>180976</xdr:rowOff>
    </xdr:from>
    <xdr:to>
      <xdr:col>8</xdr:col>
      <xdr:colOff>1028700</xdr:colOff>
      <xdr:row>1</xdr:row>
      <xdr:rowOff>342900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4933950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Dentro del Hogar</a:t>
          </a:r>
        </a:p>
      </xdr:txBody>
    </xdr:sp>
    <xdr:clientData/>
  </xdr:twoCellAnchor>
  <xdr:twoCellAnchor>
    <xdr:from>
      <xdr:col>9</xdr:col>
      <xdr:colOff>57150</xdr:colOff>
      <xdr:row>0</xdr:row>
      <xdr:rowOff>190501</xdr:rowOff>
    </xdr:from>
    <xdr:to>
      <xdr:col>12</xdr:col>
      <xdr:colOff>28575</xdr:colOff>
      <xdr:row>1</xdr:row>
      <xdr:rowOff>352425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8124825" y="190501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Total</a:t>
          </a:r>
        </a:p>
      </xdr:txBody>
    </xdr:sp>
    <xdr:clientData/>
  </xdr:twoCellAnchor>
  <xdr:twoCellAnchor>
    <xdr:from>
      <xdr:col>2</xdr:col>
      <xdr:colOff>800101</xdr:colOff>
      <xdr:row>1</xdr:row>
      <xdr:rowOff>390525</xdr:rowOff>
    </xdr:from>
    <xdr:to>
      <xdr:col>12</xdr:col>
      <xdr:colOff>47626</xdr:colOff>
      <xdr:row>2</xdr:row>
      <xdr:rowOff>247650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>
        <a:xfrm>
          <a:off x="1771651" y="590550"/>
          <a:ext cx="9486900" cy="257175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1" i="1">
              <a:solidFill>
                <a:schemeClr val="bg1"/>
              </a:solidFill>
            </a:rPr>
            <a:t>TRIMESTRE </a:t>
          </a:r>
          <a:r>
            <a:rPr lang="es-ES" sz="1200" b="1" i="1" baseline="0">
              <a:solidFill>
                <a:schemeClr val="bg1"/>
              </a:solidFill>
            </a:rPr>
            <a:t> 3 2016</a:t>
          </a:r>
          <a:endParaRPr lang="es-E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738204</xdr:colOff>
      <xdr:row>15</xdr:row>
      <xdr:rowOff>166678</xdr:rowOff>
    </xdr:from>
    <xdr:to>
      <xdr:col>5</xdr:col>
      <xdr:colOff>944579</xdr:colOff>
      <xdr:row>36</xdr:row>
      <xdr:rowOff>142866</xdr:rowOff>
    </xdr:to>
    <xdr:graphicFrame macro="">
      <xdr:nvGraphicFramePr>
        <xdr:cNvPr id="8" name="1 Gráfico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666766</xdr:colOff>
      <xdr:row>15</xdr:row>
      <xdr:rowOff>166677</xdr:rowOff>
    </xdr:from>
    <xdr:to>
      <xdr:col>7</xdr:col>
      <xdr:colOff>349266</xdr:colOff>
      <xdr:row>36</xdr:row>
      <xdr:rowOff>142865</xdr:rowOff>
    </xdr:to>
    <xdr:graphicFrame macro="">
      <xdr:nvGraphicFramePr>
        <xdr:cNvPr id="9" name="1 Gráfico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357224</xdr:colOff>
      <xdr:row>17</xdr:row>
      <xdr:rowOff>0</xdr:rowOff>
    </xdr:from>
    <xdr:to>
      <xdr:col>13</xdr:col>
      <xdr:colOff>547724</xdr:colOff>
      <xdr:row>30</xdr:row>
      <xdr:rowOff>133965</xdr:rowOff>
    </xdr:to>
    <xdr:graphicFrame macro="">
      <xdr:nvGraphicFramePr>
        <xdr:cNvPr id="11" name="6 Gráfico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154817</xdr:colOff>
      <xdr:row>17</xdr:row>
      <xdr:rowOff>0</xdr:rowOff>
    </xdr:from>
    <xdr:to>
      <xdr:col>19</xdr:col>
      <xdr:colOff>726317</xdr:colOff>
      <xdr:row>30</xdr:row>
      <xdr:rowOff>133965</xdr:rowOff>
    </xdr:to>
    <xdr:graphicFrame macro="">
      <xdr:nvGraphicFramePr>
        <xdr:cNvPr id="12" name="6 Gráfico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539749</xdr:colOff>
      <xdr:row>13</xdr:row>
      <xdr:rowOff>127000</xdr:rowOff>
    </xdr:from>
    <xdr:to>
      <xdr:col>22</xdr:col>
      <xdr:colOff>126998</xdr:colOff>
      <xdr:row>36</xdr:row>
      <xdr:rowOff>55562</xdr:rowOff>
    </xdr:to>
    <xdr:graphicFrame macro="">
      <xdr:nvGraphicFramePr>
        <xdr:cNvPr id="17" name="1 Gráfico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1944687</xdr:colOff>
      <xdr:row>0</xdr:row>
      <xdr:rowOff>0</xdr:rowOff>
    </xdr:from>
    <xdr:to>
      <xdr:col>5</xdr:col>
      <xdr:colOff>619125</xdr:colOff>
      <xdr:row>1</xdr:row>
      <xdr:rowOff>11907</xdr:rowOff>
    </xdr:to>
    <xdr:sp macro="" textlink="">
      <xdr:nvSpPr>
        <xdr:cNvPr id="2" name="1 Rectángulo redondeado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>
        <a:xfrm>
          <a:off x="2206625" y="0"/>
          <a:ext cx="4794250" cy="591345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Factores de Conversión</a:t>
          </a:r>
        </a:p>
      </xdr:txBody>
    </xdr:sp>
    <xdr:clientData/>
  </xdr:twoCellAnchor>
  <xdr:twoCellAnchor>
    <xdr:from>
      <xdr:col>3</xdr:col>
      <xdr:colOff>166688</xdr:colOff>
      <xdr:row>1</xdr:row>
      <xdr:rowOff>83345</xdr:rowOff>
    </xdr:from>
    <xdr:to>
      <xdr:col>5</xdr:col>
      <xdr:colOff>642940</xdr:colOff>
      <xdr:row>2</xdr:row>
      <xdr:rowOff>107156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/>
      </xdr:nvSpPr>
      <xdr:spPr>
        <a:xfrm>
          <a:off x="4941094" y="666751"/>
          <a:ext cx="1547815" cy="36909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59533</xdr:colOff>
      <xdr:row>2</xdr:row>
      <xdr:rowOff>142874</xdr:rowOff>
    </xdr:from>
    <xdr:to>
      <xdr:col>2</xdr:col>
      <xdr:colOff>1988344</xdr:colOff>
      <xdr:row>2</xdr:row>
      <xdr:rowOff>442472</xdr:rowOff>
    </xdr:to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59533" y="1071562"/>
          <a:ext cx="4702967" cy="29959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Factor Conversión: Ml x Consumición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1869470</xdr:colOff>
      <xdr:row>1</xdr:row>
      <xdr:rowOff>28886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A7DAD09C-79D3-414D-9E22-95F1A697F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31408" cy="6083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1643062</xdr:colOff>
      <xdr:row>0</xdr:row>
      <xdr:rowOff>23813</xdr:rowOff>
    </xdr:from>
    <xdr:to>
      <xdr:col>1</xdr:col>
      <xdr:colOff>5191125</xdr:colOff>
      <xdr:row>2</xdr:row>
      <xdr:rowOff>1</xdr:rowOff>
    </xdr:to>
    <xdr:sp macro="" textlink="">
      <xdr:nvSpPr>
        <xdr:cNvPr id="89" name="3 Rectángulo redondead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726406" y="23813"/>
          <a:ext cx="3548063" cy="464344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400" b="0" i="0" u="none" strike="noStrike" kern="0" cap="none" spc="0" normalizeH="0" baseline="0" noProof="0">
            <a:ln>
              <a:noFill/>
            </a:ln>
            <a:solidFill>
              <a:srgbClr val="92D4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1504950</xdr:colOff>
      <xdr:row>30</xdr:row>
      <xdr:rowOff>129953</xdr:rowOff>
    </xdr:from>
    <xdr:to>
      <xdr:col>1</xdr:col>
      <xdr:colOff>5743575</xdr:colOff>
      <xdr:row>47</xdr:row>
      <xdr:rowOff>57150</xdr:rowOff>
    </xdr:to>
    <xdr:grpSp>
      <xdr:nvGrpSpPr>
        <xdr:cNvPr id="3" name="5 Grupo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1588294" y="9333484"/>
          <a:ext cx="4238625" cy="3165697"/>
          <a:chOff x="2450483" y="941737"/>
          <a:chExt cx="6608172" cy="4643216"/>
        </a:xfrm>
        <a:noFill/>
      </xdr:grpSpPr>
      <xdr:grpSp>
        <xdr:nvGrpSpPr>
          <xdr:cNvPr id="4" name="Group 248">
            <a:extLst>
              <a:ext uri="{FF2B5EF4-FFF2-40B4-BE49-F238E27FC236}">
                <a16:creationId xmlns="" xmlns:a16="http://schemas.microsoft.com/office/drawing/2014/main" id="{00000000-0008-0000-0E00-000004000000}"/>
              </a:ext>
            </a:extLst>
          </xdr:cNvPr>
          <xdr:cNvGrpSpPr>
            <a:grpSpLocks/>
          </xdr:cNvGrpSpPr>
        </xdr:nvGrpSpPr>
        <xdr:grpSpPr bwMode="auto">
          <a:xfrm>
            <a:off x="2450483" y="941737"/>
            <a:ext cx="6608172" cy="4643216"/>
            <a:chOff x="879" y="510"/>
            <a:chExt cx="3995" cy="3041"/>
          </a:xfrm>
          <a:grpFill/>
        </xdr:grpSpPr>
        <xdr:grpSp>
          <xdr:nvGrpSpPr>
            <xdr:cNvPr id="18" name="Group 19">
              <a:extLst>
                <a:ext uri="{FF2B5EF4-FFF2-40B4-BE49-F238E27FC236}">
                  <a16:creationId xmlns="" xmlns:a16="http://schemas.microsoft.com/office/drawing/2014/main" id="{00000000-0008-0000-0E00-00001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915" y="1898"/>
              <a:ext cx="959" cy="497"/>
              <a:chOff x="3915" y="1898"/>
              <a:chExt cx="959" cy="497"/>
            </a:xfrm>
            <a:grpFill/>
          </xdr:grpSpPr>
          <xdr:sp macro="" textlink="">
            <xdr:nvSpPr>
              <xdr:cNvPr id="80" name="Freeform 20">
                <a:extLst>
                  <a:ext uri="{FF2B5EF4-FFF2-40B4-BE49-F238E27FC236}">
                    <a16:creationId xmlns="" xmlns:a16="http://schemas.microsoft.com/office/drawing/2014/main" id="{00000000-0008-0000-0E00-00005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15" y="2292"/>
                <a:ext cx="151" cy="103"/>
              </a:xfrm>
              <a:custGeom>
                <a:avLst/>
                <a:gdLst>
                  <a:gd name="T0" fmla="*/ 30 w 151"/>
                  <a:gd name="T1" fmla="*/ 24 h 103"/>
                  <a:gd name="T2" fmla="*/ 99 w 151"/>
                  <a:gd name="T3" fmla="*/ 4 h 103"/>
                  <a:gd name="T4" fmla="*/ 144 w 151"/>
                  <a:gd name="T5" fmla="*/ 49 h 103"/>
                  <a:gd name="T6" fmla="*/ 54 w 151"/>
                  <a:gd name="T7" fmla="*/ 95 h 103"/>
                  <a:gd name="T8" fmla="*/ 8 w 151"/>
                  <a:gd name="T9" fmla="*/ 95 h 103"/>
                  <a:gd name="T10" fmla="*/ 8 w 151"/>
                  <a:gd name="T11" fmla="*/ 49 h 103"/>
                  <a:gd name="T12" fmla="*/ 30 w 151"/>
                  <a:gd name="T13" fmla="*/ 24 h 10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</a:cxnLst>
                <a:rect l="0" t="0" r="r" b="b"/>
                <a:pathLst>
                  <a:path w="151" h="103">
                    <a:moveTo>
                      <a:pt x="30" y="24"/>
                    </a:moveTo>
                    <a:cubicBezTo>
                      <a:pt x="45" y="17"/>
                      <a:pt x="80" y="0"/>
                      <a:pt x="99" y="4"/>
                    </a:cubicBezTo>
                    <a:cubicBezTo>
                      <a:pt x="118" y="8"/>
                      <a:pt x="151" y="34"/>
                      <a:pt x="144" y="49"/>
                    </a:cubicBezTo>
                    <a:cubicBezTo>
                      <a:pt x="137" y="64"/>
                      <a:pt x="77" y="87"/>
                      <a:pt x="54" y="95"/>
                    </a:cubicBezTo>
                    <a:cubicBezTo>
                      <a:pt x="31" y="103"/>
                      <a:pt x="16" y="103"/>
                      <a:pt x="8" y="95"/>
                    </a:cubicBezTo>
                    <a:cubicBezTo>
                      <a:pt x="0" y="87"/>
                      <a:pt x="4" y="61"/>
                      <a:pt x="8" y="49"/>
                    </a:cubicBezTo>
                    <a:cubicBezTo>
                      <a:pt x="12" y="37"/>
                      <a:pt x="15" y="31"/>
                      <a:pt x="30" y="24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  <xdr:sp macro="" textlink="">
            <xdr:nvSpPr>
              <xdr:cNvPr id="81" name="Freeform 21">
                <a:extLst>
                  <a:ext uri="{FF2B5EF4-FFF2-40B4-BE49-F238E27FC236}">
                    <a16:creationId xmlns="" xmlns:a16="http://schemas.microsoft.com/office/drawing/2014/main" id="{00000000-0008-0000-0E00-00005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41" y="1979"/>
                <a:ext cx="408" cy="287"/>
              </a:xfrm>
              <a:custGeom>
                <a:avLst/>
                <a:gdLst>
                  <a:gd name="T0" fmla="*/ 0 w 408"/>
                  <a:gd name="T1" fmla="*/ 136 h 287"/>
                  <a:gd name="T2" fmla="*/ 91 w 408"/>
                  <a:gd name="T3" fmla="*/ 90 h 287"/>
                  <a:gd name="T4" fmla="*/ 181 w 408"/>
                  <a:gd name="T5" fmla="*/ 45 h 287"/>
                  <a:gd name="T6" fmla="*/ 272 w 408"/>
                  <a:gd name="T7" fmla="*/ 0 h 287"/>
                  <a:gd name="T8" fmla="*/ 272 w 408"/>
                  <a:gd name="T9" fmla="*/ 45 h 287"/>
                  <a:gd name="T10" fmla="*/ 317 w 408"/>
                  <a:gd name="T11" fmla="*/ 45 h 287"/>
                  <a:gd name="T12" fmla="*/ 408 w 408"/>
                  <a:gd name="T13" fmla="*/ 90 h 287"/>
                  <a:gd name="T14" fmla="*/ 317 w 408"/>
                  <a:gd name="T15" fmla="*/ 136 h 287"/>
                  <a:gd name="T16" fmla="*/ 227 w 408"/>
                  <a:gd name="T17" fmla="*/ 272 h 287"/>
                  <a:gd name="T18" fmla="*/ 181 w 408"/>
                  <a:gd name="T19" fmla="*/ 226 h 287"/>
                  <a:gd name="T20" fmla="*/ 136 w 408"/>
                  <a:gd name="T21" fmla="*/ 181 h 287"/>
                  <a:gd name="T22" fmla="*/ 91 w 408"/>
                  <a:gd name="T23" fmla="*/ 181 h 287"/>
                  <a:gd name="T24" fmla="*/ 0 w 408"/>
                  <a:gd name="T25" fmla="*/ 136 h 28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</a:cxnLst>
                <a:rect l="0" t="0" r="r" b="b"/>
                <a:pathLst>
                  <a:path w="408" h="287">
                    <a:moveTo>
                      <a:pt x="0" y="136"/>
                    </a:moveTo>
                    <a:cubicBezTo>
                      <a:pt x="0" y="121"/>
                      <a:pt x="61" y="105"/>
                      <a:pt x="91" y="90"/>
                    </a:cubicBezTo>
                    <a:cubicBezTo>
                      <a:pt x="121" y="75"/>
                      <a:pt x="151" y="60"/>
                      <a:pt x="181" y="45"/>
                    </a:cubicBezTo>
                    <a:cubicBezTo>
                      <a:pt x="211" y="30"/>
                      <a:pt x="257" y="0"/>
                      <a:pt x="272" y="0"/>
                    </a:cubicBezTo>
                    <a:cubicBezTo>
                      <a:pt x="287" y="0"/>
                      <a:pt x="265" y="38"/>
                      <a:pt x="272" y="45"/>
                    </a:cubicBezTo>
                    <a:cubicBezTo>
                      <a:pt x="279" y="52"/>
                      <a:pt x="294" y="38"/>
                      <a:pt x="317" y="45"/>
                    </a:cubicBezTo>
                    <a:cubicBezTo>
                      <a:pt x="340" y="52"/>
                      <a:pt x="408" y="75"/>
                      <a:pt x="408" y="90"/>
                    </a:cubicBezTo>
                    <a:cubicBezTo>
                      <a:pt x="408" y="105"/>
                      <a:pt x="347" y="106"/>
                      <a:pt x="317" y="136"/>
                    </a:cubicBezTo>
                    <a:cubicBezTo>
                      <a:pt x="287" y="166"/>
                      <a:pt x="250" y="257"/>
                      <a:pt x="227" y="272"/>
                    </a:cubicBezTo>
                    <a:cubicBezTo>
                      <a:pt x="204" y="287"/>
                      <a:pt x="196" y="241"/>
                      <a:pt x="181" y="226"/>
                    </a:cubicBezTo>
                    <a:cubicBezTo>
                      <a:pt x="166" y="211"/>
                      <a:pt x="151" y="188"/>
                      <a:pt x="136" y="181"/>
                    </a:cubicBezTo>
                    <a:cubicBezTo>
                      <a:pt x="121" y="174"/>
                      <a:pt x="114" y="188"/>
                      <a:pt x="91" y="181"/>
                    </a:cubicBezTo>
                    <a:cubicBezTo>
                      <a:pt x="68" y="174"/>
                      <a:pt x="0" y="151"/>
                      <a:pt x="0" y="136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  <xdr:sp macro="" textlink="">
            <xdr:nvSpPr>
              <xdr:cNvPr id="82" name="Freeform 22">
                <a:extLst>
                  <a:ext uri="{FF2B5EF4-FFF2-40B4-BE49-F238E27FC236}">
                    <a16:creationId xmlns="" xmlns:a16="http://schemas.microsoft.com/office/drawing/2014/main" id="{00000000-0008-0000-0E00-00005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694" y="1898"/>
                <a:ext cx="180" cy="114"/>
              </a:xfrm>
              <a:custGeom>
                <a:avLst/>
                <a:gdLst>
                  <a:gd name="T0" fmla="*/ 30 w 180"/>
                  <a:gd name="T1" fmla="*/ 14 h 114"/>
                  <a:gd name="T2" fmla="*/ 88 w 180"/>
                  <a:gd name="T3" fmla="*/ 10 h 114"/>
                  <a:gd name="T4" fmla="*/ 172 w 180"/>
                  <a:gd name="T5" fmla="*/ 76 h 114"/>
                  <a:gd name="T6" fmla="*/ 136 w 180"/>
                  <a:gd name="T7" fmla="*/ 112 h 114"/>
                  <a:gd name="T8" fmla="*/ 54 w 180"/>
                  <a:gd name="T9" fmla="*/ 85 h 114"/>
                  <a:gd name="T10" fmla="*/ 8 w 180"/>
                  <a:gd name="T11" fmla="*/ 85 h 114"/>
                  <a:gd name="T12" fmla="*/ 8 w 180"/>
                  <a:gd name="T13" fmla="*/ 39 h 114"/>
                  <a:gd name="T14" fmla="*/ 30 w 180"/>
                  <a:gd name="T15" fmla="*/ 14 h 1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</a:cxnLst>
                <a:rect l="0" t="0" r="r" b="b"/>
                <a:pathLst>
                  <a:path w="180" h="114">
                    <a:moveTo>
                      <a:pt x="30" y="14"/>
                    </a:moveTo>
                    <a:cubicBezTo>
                      <a:pt x="43" y="9"/>
                      <a:pt x="64" y="0"/>
                      <a:pt x="88" y="10"/>
                    </a:cubicBezTo>
                    <a:cubicBezTo>
                      <a:pt x="112" y="20"/>
                      <a:pt x="164" y="59"/>
                      <a:pt x="172" y="76"/>
                    </a:cubicBezTo>
                    <a:cubicBezTo>
                      <a:pt x="180" y="93"/>
                      <a:pt x="156" y="110"/>
                      <a:pt x="136" y="112"/>
                    </a:cubicBezTo>
                    <a:cubicBezTo>
                      <a:pt x="116" y="114"/>
                      <a:pt x="75" y="90"/>
                      <a:pt x="54" y="85"/>
                    </a:cubicBezTo>
                    <a:cubicBezTo>
                      <a:pt x="33" y="80"/>
                      <a:pt x="16" y="93"/>
                      <a:pt x="8" y="85"/>
                    </a:cubicBezTo>
                    <a:cubicBezTo>
                      <a:pt x="0" y="77"/>
                      <a:pt x="4" y="51"/>
                      <a:pt x="8" y="39"/>
                    </a:cubicBezTo>
                    <a:cubicBezTo>
                      <a:pt x="12" y="27"/>
                      <a:pt x="15" y="21"/>
                      <a:pt x="30" y="14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</xdr:grpSp>
        <xdr:grpSp>
          <xdr:nvGrpSpPr>
            <xdr:cNvPr id="19" name="Group 247">
              <a:extLst>
                <a:ext uri="{FF2B5EF4-FFF2-40B4-BE49-F238E27FC236}">
                  <a16:creationId xmlns="" xmlns:a16="http://schemas.microsoft.com/office/drawing/2014/main" id="{00000000-0008-0000-0E00-00001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9" y="510"/>
              <a:ext cx="3596" cy="3041"/>
              <a:chOff x="879" y="510"/>
              <a:chExt cx="3596" cy="3041"/>
            </a:xfrm>
            <a:grpFill/>
          </xdr:grpSpPr>
          <xdr:grpSp>
            <xdr:nvGrpSpPr>
              <xdr:cNvPr id="20" name="Group 8">
                <a:extLst>
                  <a:ext uri="{FF2B5EF4-FFF2-40B4-BE49-F238E27FC236}">
                    <a16:creationId xmlns="" xmlns:a16="http://schemas.microsoft.com/office/drawing/2014/main" id="{00000000-0008-0000-0E00-000014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62" y="658"/>
                <a:ext cx="1218" cy="762"/>
                <a:chOff x="2062" y="658"/>
                <a:chExt cx="1218" cy="762"/>
              </a:xfrm>
              <a:grpFill/>
            </xdr:grpSpPr>
            <xdr:sp macro="" textlink="">
              <xdr:nvSpPr>
                <xdr:cNvPr id="70" name="Freeform 9">
                  <a:extLst>
                    <a:ext uri="{FF2B5EF4-FFF2-40B4-BE49-F238E27FC236}">
                      <a16:creationId xmlns="" xmlns:a16="http://schemas.microsoft.com/office/drawing/2014/main" id="{00000000-0008-0000-0E00-00004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062" y="658"/>
                  <a:ext cx="1218" cy="762"/>
                </a:xfrm>
                <a:custGeom>
                  <a:avLst/>
                  <a:gdLst>
                    <a:gd name="T0" fmla="*/ 89 w 1218"/>
                    <a:gd name="T1" fmla="*/ 197 h 762"/>
                    <a:gd name="T2" fmla="*/ 137 w 1218"/>
                    <a:gd name="T3" fmla="*/ 29 h 762"/>
                    <a:gd name="T4" fmla="*/ 272 w 1218"/>
                    <a:gd name="T5" fmla="*/ 38 h 762"/>
                    <a:gd name="T6" fmla="*/ 391 w 1218"/>
                    <a:gd name="T7" fmla="*/ 5 h 762"/>
                    <a:gd name="T8" fmla="*/ 551 w 1218"/>
                    <a:gd name="T9" fmla="*/ 67 h 762"/>
                    <a:gd name="T10" fmla="*/ 674 w 1218"/>
                    <a:gd name="T11" fmla="*/ 20 h 762"/>
                    <a:gd name="T12" fmla="*/ 782 w 1218"/>
                    <a:gd name="T13" fmla="*/ 62 h 762"/>
                    <a:gd name="T14" fmla="*/ 938 w 1218"/>
                    <a:gd name="T15" fmla="*/ 44 h 762"/>
                    <a:gd name="T16" fmla="*/ 1064 w 1218"/>
                    <a:gd name="T17" fmla="*/ 98 h 762"/>
                    <a:gd name="T18" fmla="*/ 1070 w 1218"/>
                    <a:gd name="T19" fmla="*/ 170 h 762"/>
                    <a:gd name="T20" fmla="*/ 1214 w 1218"/>
                    <a:gd name="T21" fmla="*/ 224 h 762"/>
                    <a:gd name="T22" fmla="*/ 1094 w 1218"/>
                    <a:gd name="T23" fmla="*/ 368 h 762"/>
                    <a:gd name="T24" fmla="*/ 1052 w 1218"/>
                    <a:gd name="T25" fmla="*/ 596 h 762"/>
                    <a:gd name="T26" fmla="*/ 800 w 1218"/>
                    <a:gd name="T27" fmla="*/ 530 h 762"/>
                    <a:gd name="T28" fmla="*/ 710 w 1218"/>
                    <a:gd name="T29" fmla="*/ 572 h 762"/>
                    <a:gd name="T30" fmla="*/ 620 w 1218"/>
                    <a:gd name="T31" fmla="*/ 578 h 762"/>
                    <a:gd name="T32" fmla="*/ 542 w 1218"/>
                    <a:gd name="T33" fmla="*/ 650 h 762"/>
                    <a:gd name="T34" fmla="*/ 415 w 1218"/>
                    <a:gd name="T35" fmla="*/ 731 h 762"/>
                    <a:gd name="T36" fmla="*/ 324 w 1218"/>
                    <a:gd name="T37" fmla="*/ 748 h 762"/>
                    <a:gd name="T38" fmla="*/ 253 w 1218"/>
                    <a:gd name="T39" fmla="*/ 647 h 762"/>
                    <a:gd name="T40" fmla="*/ 170 w 1218"/>
                    <a:gd name="T41" fmla="*/ 626 h 762"/>
                    <a:gd name="T42" fmla="*/ 38 w 1218"/>
                    <a:gd name="T43" fmla="*/ 608 h 762"/>
                    <a:gd name="T44" fmla="*/ 62 w 1218"/>
                    <a:gd name="T45" fmla="*/ 530 h 762"/>
                    <a:gd name="T46" fmla="*/ 7 w 1218"/>
                    <a:gd name="T47" fmla="*/ 430 h 762"/>
                    <a:gd name="T48" fmla="*/ 20 w 1218"/>
                    <a:gd name="T49" fmla="*/ 374 h 762"/>
                    <a:gd name="T50" fmla="*/ 56 w 1218"/>
                    <a:gd name="T51" fmla="*/ 308 h 762"/>
                    <a:gd name="T52" fmla="*/ 89 w 1218"/>
                    <a:gd name="T53" fmla="*/ 197 h 762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</a:cxnLst>
                  <a:rect l="0" t="0" r="r" b="b"/>
                  <a:pathLst>
                    <a:path w="1218" h="762">
                      <a:moveTo>
                        <a:pt x="89" y="197"/>
                      </a:moveTo>
                      <a:cubicBezTo>
                        <a:pt x="102" y="150"/>
                        <a:pt x="107" y="55"/>
                        <a:pt x="137" y="29"/>
                      </a:cubicBezTo>
                      <a:cubicBezTo>
                        <a:pt x="167" y="3"/>
                        <a:pt x="230" y="42"/>
                        <a:pt x="272" y="38"/>
                      </a:cubicBezTo>
                      <a:cubicBezTo>
                        <a:pt x="314" y="34"/>
                        <a:pt x="345" y="0"/>
                        <a:pt x="391" y="5"/>
                      </a:cubicBezTo>
                      <a:cubicBezTo>
                        <a:pt x="437" y="10"/>
                        <a:pt x="504" y="65"/>
                        <a:pt x="551" y="67"/>
                      </a:cubicBezTo>
                      <a:cubicBezTo>
                        <a:pt x="598" y="69"/>
                        <a:pt x="636" y="21"/>
                        <a:pt x="674" y="20"/>
                      </a:cubicBezTo>
                      <a:cubicBezTo>
                        <a:pt x="712" y="19"/>
                        <a:pt x="738" y="58"/>
                        <a:pt x="782" y="62"/>
                      </a:cubicBezTo>
                      <a:cubicBezTo>
                        <a:pt x="826" y="66"/>
                        <a:pt x="891" y="38"/>
                        <a:pt x="938" y="44"/>
                      </a:cubicBezTo>
                      <a:cubicBezTo>
                        <a:pt x="985" y="50"/>
                        <a:pt x="1042" y="77"/>
                        <a:pt x="1064" y="98"/>
                      </a:cubicBezTo>
                      <a:cubicBezTo>
                        <a:pt x="1086" y="119"/>
                        <a:pt x="1045" y="149"/>
                        <a:pt x="1070" y="170"/>
                      </a:cubicBezTo>
                      <a:cubicBezTo>
                        <a:pt x="1095" y="191"/>
                        <a:pt x="1210" y="191"/>
                        <a:pt x="1214" y="224"/>
                      </a:cubicBezTo>
                      <a:cubicBezTo>
                        <a:pt x="1218" y="257"/>
                        <a:pt x="1121" y="306"/>
                        <a:pt x="1094" y="368"/>
                      </a:cubicBezTo>
                      <a:cubicBezTo>
                        <a:pt x="1067" y="430"/>
                        <a:pt x="1101" y="569"/>
                        <a:pt x="1052" y="596"/>
                      </a:cubicBezTo>
                      <a:cubicBezTo>
                        <a:pt x="1003" y="623"/>
                        <a:pt x="857" y="534"/>
                        <a:pt x="800" y="530"/>
                      </a:cubicBezTo>
                      <a:cubicBezTo>
                        <a:pt x="743" y="526"/>
                        <a:pt x="740" y="564"/>
                        <a:pt x="710" y="572"/>
                      </a:cubicBezTo>
                      <a:cubicBezTo>
                        <a:pt x="680" y="580"/>
                        <a:pt x="648" y="565"/>
                        <a:pt x="620" y="578"/>
                      </a:cubicBezTo>
                      <a:cubicBezTo>
                        <a:pt x="592" y="591"/>
                        <a:pt x="576" y="625"/>
                        <a:pt x="542" y="650"/>
                      </a:cubicBezTo>
                      <a:cubicBezTo>
                        <a:pt x="508" y="675"/>
                        <a:pt x="451" y="715"/>
                        <a:pt x="415" y="731"/>
                      </a:cubicBezTo>
                      <a:cubicBezTo>
                        <a:pt x="379" y="747"/>
                        <a:pt x="351" y="762"/>
                        <a:pt x="324" y="748"/>
                      </a:cubicBezTo>
                      <a:cubicBezTo>
                        <a:pt x="297" y="734"/>
                        <a:pt x="279" y="667"/>
                        <a:pt x="253" y="647"/>
                      </a:cubicBezTo>
                      <a:cubicBezTo>
                        <a:pt x="227" y="627"/>
                        <a:pt x="206" y="632"/>
                        <a:pt x="170" y="626"/>
                      </a:cubicBezTo>
                      <a:cubicBezTo>
                        <a:pt x="134" y="620"/>
                        <a:pt x="56" y="624"/>
                        <a:pt x="38" y="608"/>
                      </a:cubicBezTo>
                      <a:cubicBezTo>
                        <a:pt x="20" y="592"/>
                        <a:pt x="67" y="560"/>
                        <a:pt x="62" y="530"/>
                      </a:cubicBezTo>
                      <a:cubicBezTo>
                        <a:pt x="57" y="500"/>
                        <a:pt x="14" y="456"/>
                        <a:pt x="7" y="430"/>
                      </a:cubicBezTo>
                      <a:cubicBezTo>
                        <a:pt x="0" y="404"/>
                        <a:pt x="12" y="394"/>
                        <a:pt x="20" y="374"/>
                      </a:cubicBezTo>
                      <a:cubicBezTo>
                        <a:pt x="28" y="354"/>
                        <a:pt x="45" y="337"/>
                        <a:pt x="56" y="308"/>
                      </a:cubicBezTo>
                      <a:cubicBezTo>
                        <a:pt x="67" y="279"/>
                        <a:pt x="77" y="243"/>
                        <a:pt x="89" y="197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71" name="Group 10">
                  <a:extLst>
                    <a:ext uri="{FF2B5EF4-FFF2-40B4-BE49-F238E27FC236}">
                      <a16:creationId xmlns="" xmlns:a16="http://schemas.microsoft.com/office/drawing/2014/main" id="{00000000-0008-0000-0E00-000047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154" y="709"/>
                  <a:ext cx="907" cy="635"/>
                  <a:chOff x="2154" y="709"/>
                  <a:chExt cx="907" cy="635"/>
                </a:xfrm>
                <a:grpFill/>
              </xdr:grpSpPr>
              <xdr:sp macro="" textlink="">
                <xdr:nvSpPr>
                  <xdr:cNvPr id="72" name="Freeform 11">
                    <a:extLst>
                      <a:ext uri="{FF2B5EF4-FFF2-40B4-BE49-F238E27FC236}">
                        <a16:creationId xmlns="" xmlns:a16="http://schemas.microsoft.com/office/drawing/2014/main" id="{00000000-0008-0000-0E00-000048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54" y="799"/>
                    <a:ext cx="227" cy="545"/>
                  </a:xfrm>
                  <a:custGeom>
                    <a:avLst/>
                    <a:gdLst>
                      <a:gd name="T0" fmla="*/ 0 w 227"/>
                      <a:gd name="T1" fmla="*/ 0 h 545"/>
                      <a:gd name="T2" fmla="*/ 91 w 227"/>
                      <a:gd name="T3" fmla="*/ 46 h 545"/>
                      <a:gd name="T4" fmla="*/ 136 w 227"/>
                      <a:gd name="T5" fmla="*/ 46 h 545"/>
                      <a:gd name="T6" fmla="*/ 182 w 227"/>
                      <a:gd name="T7" fmla="*/ 91 h 545"/>
                      <a:gd name="T8" fmla="*/ 182 w 227"/>
                      <a:gd name="T9" fmla="*/ 182 h 545"/>
                      <a:gd name="T10" fmla="*/ 136 w 227"/>
                      <a:gd name="T11" fmla="*/ 272 h 545"/>
                      <a:gd name="T12" fmla="*/ 182 w 227"/>
                      <a:gd name="T13" fmla="*/ 408 h 545"/>
                      <a:gd name="T14" fmla="*/ 227 w 227"/>
                      <a:gd name="T15" fmla="*/ 454 h 545"/>
                      <a:gd name="T16" fmla="*/ 182 w 227"/>
                      <a:gd name="T17" fmla="*/ 545 h 545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227" h="545">
                        <a:moveTo>
                          <a:pt x="0" y="0"/>
                        </a:moveTo>
                        <a:cubicBezTo>
                          <a:pt x="34" y="19"/>
                          <a:pt x="68" y="38"/>
                          <a:pt x="91" y="46"/>
                        </a:cubicBezTo>
                        <a:cubicBezTo>
                          <a:pt x="114" y="54"/>
                          <a:pt x="121" y="39"/>
                          <a:pt x="136" y="46"/>
                        </a:cubicBezTo>
                        <a:cubicBezTo>
                          <a:pt x="151" y="53"/>
                          <a:pt x="174" y="68"/>
                          <a:pt x="182" y="91"/>
                        </a:cubicBezTo>
                        <a:cubicBezTo>
                          <a:pt x="190" y="114"/>
                          <a:pt x="190" y="152"/>
                          <a:pt x="182" y="182"/>
                        </a:cubicBezTo>
                        <a:cubicBezTo>
                          <a:pt x="174" y="212"/>
                          <a:pt x="136" y="234"/>
                          <a:pt x="136" y="272"/>
                        </a:cubicBezTo>
                        <a:cubicBezTo>
                          <a:pt x="136" y="310"/>
                          <a:pt x="167" y="378"/>
                          <a:pt x="182" y="408"/>
                        </a:cubicBezTo>
                        <a:cubicBezTo>
                          <a:pt x="197" y="438"/>
                          <a:pt x="227" y="431"/>
                          <a:pt x="227" y="454"/>
                        </a:cubicBezTo>
                        <a:cubicBezTo>
                          <a:pt x="227" y="477"/>
                          <a:pt x="204" y="511"/>
                          <a:pt x="182" y="545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3" name="Freeform 12">
                    <a:extLst>
                      <a:ext uri="{FF2B5EF4-FFF2-40B4-BE49-F238E27FC236}">
                        <a16:creationId xmlns="" xmlns:a16="http://schemas.microsoft.com/office/drawing/2014/main" id="{00000000-0008-0000-0E00-00004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336" y="720"/>
                    <a:ext cx="250" cy="177"/>
                  </a:xfrm>
                  <a:custGeom>
                    <a:avLst/>
                    <a:gdLst>
                      <a:gd name="T0" fmla="*/ 0 w 250"/>
                      <a:gd name="T1" fmla="*/ 170 h 177"/>
                      <a:gd name="T2" fmla="*/ 90 w 250"/>
                      <a:gd name="T3" fmla="*/ 170 h 177"/>
                      <a:gd name="T4" fmla="*/ 90 w 250"/>
                      <a:gd name="T5" fmla="*/ 125 h 177"/>
                      <a:gd name="T6" fmla="*/ 136 w 250"/>
                      <a:gd name="T7" fmla="*/ 79 h 177"/>
                      <a:gd name="T8" fmla="*/ 226 w 250"/>
                      <a:gd name="T9" fmla="*/ 79 h 177"/>
                      <a:gd name="T10" fmla="*/ 226 w 250"/>
                      <a:gd name="T11" fmla="*/ 34 h 177"/>
                      <a:gd name="T12" fmla="*/ 250 w 250"/>
                      <a:gd name="T13" fmla="*/ 0 h 17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50" h="177">
                        <a:moveTo>
                          <a:pt x="0" y="170"/>
                        </a:moveTo>
                        <a:cubicBezTo>
                          <a:pt x="37" y="173"/>
                          <a:pt x="75" y="177"/>
                          <a:pt x="90" y="170"/>
                        </a:cubicBezTo>
                        <a:cubicBezTo>
                          <a:pt x="105" y="163"/>
                          <a:pt x="82" y="140"/>
                          <a:pt x="90" y="125"/>
                        </a:cubicBezTo>
                        <a:cubicBezTo>
                          <a:pt x="98" y="110"/>
                          <a:pt x="113" y="87"/>
                          <a:pt x="136" y="79"/>
                        </a:cubicBezTo>
                        <a:cubicBezTo>
                          <a:pt x="159" y="71"/>
                          <a:pt x="211" y="86"/>
                          <a:pt x="226" y="79"/>
                        </a:cubicBezTo>
                        <a:cubicBezTo>
                          <a:pt x="241" y="72"/>
                          <a:pt x="222" y="47"/>
                          <a:pt x="226" y="34"/>
                        </a:cubicBezTo>
                        <a:cubicBezTo>
                          <a:pt x="230" y="21"/>
                          <a:pt x="245" y="7"/>
                          <a:pt x="250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4" name="Freeform 13">
                    <a:extLst>
                      <a:ext uri="{FF2B5EF4-FFF2-40B4-BE49-F238E27FC236}">
                        <a16:creationId xmlns="" xmlns:a16="http://schemas.microsoft.com/office/drawing/2014/main" id="{00000000-0008-0000-0E00-00004A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426" y="791"/>
                    <a:ext cx="242" cy="151"/>
                  </a:xfrm>
                  <a:custGeom>
                    <a:avLst/>
                    <a:gdLst>
                      <a:gd name="T0" fmla="*/ 0 w 242"/>
                      <a:gd name="T1" fmla="*/ 99 h 151"/>
                      <a:gd name="T2" fmla="*/ 91 w 242"/>
                      <a:gd name="T3" fmla="*/ 144 h 151"/>
                      <a:gd name="T4" fmla="*/ 227 w 242"/>
                      <a:gd name="T5" fmla="*/ 54 h 151"/>
                      <a:gd name="T6" fmla="*/ 182 w 242"/>
                      <a:gd name="T7" fmla="*/ 8 h 151"/>
                      <a:gd name="T8" fmla="*/ 136 w 242"/>
                      <a:gd name="T9" fmla="*/ 8 h 15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242" h="151">
                        <a:moveTo>
                          <a:pt x="0" y="99"/>
                        </a:moveTo>
                        <a:cubicBezTo>
                          <a:pt x="26" y="125"/>
                          <a:pt x="53" y="151"/>
                          <a:pt x="91" y="144"/>
                        </a:cubicBezTo>
                        <a:cubicBezTo>
                          <a:pt x="129" y="137"/>
                          <a:pt x="212" y="77"/>
                          <a:pt x="227" y="54"/>
                        </a:cubicBezTo>
                        <a:cubicBezTo>
                          <a:pt x="242" y="31"/>
                          <a:pt x="197" y="16"/>
                          <a:pt x="182" y="8"/>
                        </a:cubicBezTo>
                        <a:cubicBezTo>
                          <a:pt x="167" y="0"/>
                          <a:pt x="151" y="4"/>
                          <a:pt x="136" y="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5" name="Freeform 14">
                    <a:extLst>
                      <a:ext uri="{FF2B5EF4-FFF2-40B4-BE49-F238E27FC236}">
                        <a16:creationId xmlns="" xmlns:a16="http://schemas.microsoft.com/office/drawing/2014/main" id="{00000000-0008-0000-0E00-00004B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01" y="890"/>
                    <a:ext cx="101" cy="336"/>
                  </a:xfrm>
                  <a:custGeom>
                    <a:avLst/>
                    <a:gdLst>
                      <a:gd name="T0" fmla="*/ 101 w 101"/>
                      <a:gd name="T1" fmla="*/ 336 h 336"/>
                      <a:gd name="T2" fmla="*/ 52 w 101"/>
                      <a:gd name="T3" fmla="*/ 272 h 336"/>
                      <a:gd name="T4" fmla="*/ 52 w 101"/>
                      <a:gd name="T5" fmla="*/ 227 h 336"/>
                      <a:gd name="T6" fmla="*/ 52 w 101"/>
                      <a:gd name="T7" fmla="*/ 181 h 336"/>
                      <a:gd name="T8" fmla="*/ 7 w 101"/>
                      <a:gd name="T9" fmla="*/ 91 h 336"/>
                      <a:gd name="T10" fmla="*/ 7 w 101"/>
                      <a:gd name="T11" fmla="*/ 45 h 336"/>
                      <a:gd name="T12" fmla="*/ 7 w 101"/>
                      <a:gd name="T13" fmla="*/ 0 h 33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01" h="336">
                        <a:moveTo>
                          <a:pt x="101" y="336"/>
                        </a:moveTo>
                        <a:cubicBezTo>
                          <a:pt x="93" y="326"/>
                          <a:pt x="60" y="290"/>
                          <a:pt x="52" y="272"/>
                        </a:cubicBezTo>
                        <a:cubicBezTo>
                          <a:pt x="44" y="254"/>
                          <a:pt x="52" y="242"/>
                          <a:pt x="52" y="227"/>
                        </a:cubicBezTo>
                        <a:cubicBezTo>
                          <a:pt x="52" y="212"/>
                          <a:pt x="59" y="204"/>
                          <a:pt x="52" y="181"/>
                        </a:cubicBezTo>
                        <a:cubicBezTo>
                          <a:pt x="45" y="158"/>
                          <a:pt x="14" y="114"/>
                          <a:pt x="7" y="91"/>
                        </a:cubicBezTo>
                        <a:cubicBezTo>
                          <a:pt x="0" y="68"/>
                          <a:pt x="7" y="60"/>
                          <a:pt x="7" y="45"/>
                        </a:cubicBezTo>
                        <a:cubicBezTo>
                          <a:pt x="7" y="30"/>
                          <a:pt x="7" y="15"/>
                          <a:pt x="7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6" name="Freeform 15">
                    <a:extLst>
                      <a:ext uri="{FF2B5EF4-FFF2-40B4-BE49-F238E27FC236}">
                        <a16:creationId xmlns="" xmlns:a16="http://schemas.microsoft.com/office/drawing/2014/main" id="{00000000-0008-0000-0E00-00004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709"/>
                    <a:ext cx="190" cy="144"/>
                  </a:xfrm>
                  <a:custGeom>
                    <a:avLst/>
                    <a:gdLst>
                      <a:gd name="T0" fmla="*/ 182 w 190"/>
                      <a:gd name="T1" fmla="*/ 0 h 144"/>
                      <a:gd name="T2" fmla="*/ 182 w 190"/>
                      <a:gd name="T3" fmla="*/ 90 h 144"/>
                      <a:gd name="T4" fmla="*/ 136 w 190"/>
                      <a:gd name="T5" fmla="*/ 136 h 144"/>
                      <a:gd name="T6" fmla="*/ 91 w 190"/>
                      <a:gd name="T7" fmla="*/ 136 h 144"/>
                      <a:gd name="T8" fmla="*/ 0 w 190"/>
                      <a:gd name="T9" fmla="*/ 136 h 14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190" h="144">
                        <a:moveTo>
                          <a:pt x="182" y="0"/>
                        </a:moveTo>
                        <a:cubicBezTo>
                          <a:pt x="186" y="33"/>
                          <a:pt x="190" y="67"/>
                          <a:pt x="182" y="90"/>
                        </a:cubicBezTo>
                        <a:cubicBezTo>
                          <a:pt x="174" y="113"/>
                          <a:pt x="151" y="128"/>
                          <a:pt x="136" y="136"/>
                        </a:cubicBezTo>
                        <a:cubicBezTo>
                          <a:pt x="121" y="144"/>
                          <a:pt x="114" y="136"/>
                          <a:pt x="91" y="136"/>
                        </a:cubicBezTo>
                        <a:cubicBezTo>
                          <a:pt x="68" y="136"/>
                          <a:pt x="34" y="136"/>
                          <a:pt x="0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7" name="Freeform 16">
                    <a:extLst>
                      <a:ext uri="{FF2B5EF4-FFF2-40B4-BE49-F238E27FC236}">
                        <a16:creationId xmlns="" xmlns:a16="http://schemas.microsoft.com/office/drawing/2014/main" id="{00000000-0008-0000-0E00-00004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789" y="709"/>
                    <a:ext cx="272" cy="188"/>
                  </a:xfrm>
                  <a:custGeom>
                    <a:avLst/>
                    <a:gdLst>
                      <a:gd name="T0" fmla="*/ 272 w 272"/>
                      <a:gd name="T1" fmla="*/ 0 h 188"/>
                      <a:gd name="T2" fmla="*/ 227 w 272"/>
                      <a:gd name="T3" fmla="*/ 45 h 188"/>
                      <a:gd name="T4" fmla="*/ 182 w 272"/>
                      <a:gd name="T5" fmla="*/ 136 h 188"/>
                      <a:gd name="T6" fmla="*/ 91 w 272"/>
                      <a:gd name="T7" fmla="*/ 181 h 188"/>
                      <a:gd name="T8" fmla="*/ 46 w 272"/>
                      <a:gd name="T9" fmla="*/ 181 h 188"/>
                      <a:gd name="T10" fmla="*/ 0 w 272"/>
                      <a:gd name="T11" fmla="*/ 136 h 18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272" h="188">
                        <a:moveTo>
                          <a:pt x="272" y="0"/>
                        </a:moveTo>
                        <a:cubicBezTo>
                          <a:pt x="257" y="11"/>
                          <a:pt x="242" y="22"/>
                          <a:pt x="227" y="45"/>
                        </a:cubicBezTo>
                        <a:cubicBezTo>
                          <a:pt x="212" y="68"/>
                          <a:pt x="205" y="113"/>
                          <a:pt x="182" y="136"/>
                        </a:cubicBezTo>
                        <a:cubicBezTo>
                          <a:pt x="159" y="159"/>
                          <a:pt x="114" y="174"/>
                          <a:pt x="91" y="181"/>
                        </a:cubicBezTo>
                        <a:cubicBezTo>
                          <a:pt x="68" y="188"/>
                          <a:pt x="61" y="188"/>
                          <a:pt x="46" y="181"/>
                        </a:cubicBezTo>
                        <a:cubicBezTo>
                          <a:pt x="31" y="174"/>
                          <a:pt x="15" y="155"/>
                          <a:pt x="0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8" name="Freeform 17">
                    <a:extLst>
                      <a:ext uri="{FF2B5EF4-FFF2-40B4-BE49-F238E27FC236}">
                        <a16:creationId xmlns="" xmlns:a16="http://schemas.microsoft.com/office/drawing/2014/main" id="{00000000-0008-0000-0E00-00004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782" y="890"/>
                    <a:ext cx="238" cy="342"/>
                  </a:xfrm>
                  <a:custGeom>
                    <a:avLst/>
                    <a:gdLst>
                      <a:gd name="T0" fmla="*/ 53 w 238"/>
                      <a:gd name="T1" fmla="*/ 0 h 342"/>
                      <a:gd name="T2" fmla="*/ 98 w 238"/>
                      <a:gd name="T3" fmla="*/ 91 h 342"/>
                      <a:gd name="T4" fmla="*/ 7 w 238"/>
                      <a:gd name="T5" fmla="*/ 136 h 342"/>
                      <a:gd name="T6" fmla="*/ 53 w 238"/>
                      <a:gd name="T7" fmla="*/ 181 h 342"/>
                      <a:gd name="T8" fmla="*/ 189 w 238"/>
                      <a:gd name="T9" fmla="*/ 227 h 342"/>
                      <a:gd name="T10" fmla="*/ 234 w 238"/>
                      <a:gd name="T11" fmla="*/ 272 h 342"/>
                      <a:gd name="T12" fmla="*/ 214 w 238"/>
                      <a:gd name="T13" fmla="*/ 342 h 34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38" h="342">
                        <a:moveTo>
                          <a:pt x="53" y="0"/>
                        </a:moveTo>
                        <a:cubicBezTo>
                          <a:pt x="79" y="34"/>
                          <a:pt x="106" y="68"/>
                          <a:pt x="98" y="91"/>
                        </a:cubicBezTo>
                        <a:cubicBezTo>
                          <a:pt x="90" y="114"/>
                          <a:pt x="14" y="121"/>
                          <a:pt x="7" y="136"/>
                        </a:cubicBezTo>
                        <a:cubicBezTo>
                          <a:pt x="0" y="151"/>
                          <a:pt x="23" y="166"/>
                          <a:pt x="53" y="181"/>
                        </a:cubicBezTo>
                        <a:cubicBezTo>
                          <a:pt x="83" y="196"/>
                          <a:pt x="159" y="212"/>
                          <a:pt x="189" y="227"/>
                        </a:cubicBezTo>
                        <a:cubicBezTo>
                          <a:pt x="219" y="242"/>
                          <a:pt x="230" y="253"/>
                          <a:pt x="234" y="272"/>
                        </a:cubicBezTo>
                        <a:cubicBezTo>
                          <a:pt x="238" y="291"/>
                          <a:pt x="218" y="328"/>
                          <a:pt x="214" y="34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9" name="Freeform 18">
                    <a:extLst>
                      <a:ext uri="{FF2B5EF4-FFF2-40B4-BE49-F238E27FC236}">
                        <a16:creationId xmlns="" xmlns:a16="http://schemas.microsoft.com/office/drawing/2014/main" id="{00000000-0008-0000-0E00-00004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24" y="1006"/>
                    <a:ext cx="165" cy="23"/>
                  </a:xfrm>
                  <a:custGeom>
                    <a:avLst/>
                    <a:gdLst>
                      <a:gd name="T0" fmla="*/ 165 w 165"/>
                      <a:gd name="T1" fmla="*/ 20 h 23"/>
                      <a:gd name="T2" fmla="*/ 120 w 165"/>
                      <a:gd name="T3" fmla="*/ 20 h 23"/>
                      <a:gd name="T4" fmla="*/ 0 w 165"/>
                      <a:gd name="T5" fmla="*/ 0 h 2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165" h="23">
                        <a:moveTo>
                          <a:pt x="165" y="20"/>
                        </a:moveTo>
                        <a:cubicBezTo>
                          <a:pt x="154" y="20"/>
                          <a:pt x="147" y="23"/>
                          <a:pt x="120" y="20"/>
                        </a:cubicBezTo>
                        <a:cubicBezTo>
                          <a:pt x="93" y="17"/>
                          <a:pt x="25" y="4"/>
                          <a:pt x="0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1" name="Group 23">
                <a:extLst>
                  <a:ext uri="{FF2B5EF4-FFF2-40B4-BE49-F238E27FC236}">
                    <a16:creationId xmlns="" xmlns:a16="http://schemas.microsoft.com/office/drawing/2014/main" id="{00000000-0008-0000-0E00-000015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79" y="510"/>
                <a:ext cx="1323" cy="788"/>
                <a:chOff x="879" y="510"/>
                <a:chExt cx="1323" cy="788"/>
              </a:xfrm>
              <a:grpFill/>
            </xdr:grpSpPr>
            <xdr:sp macro="" textlink="">
              <xdr:nvSpPr>
                <xdr:cNvPr id="63" name="Freeform 24">
                  <a:extLst>
                    <a:ext uri="{FF2B5EF4-FFF2-40B4-BE49-F238E27FC236}">
                      <a16:creationId xmlns="" xmlns:a16="http://schemas.microsoft.com/office/drawing/2014/main" id="{00000000-0008-0000-0E00-00003F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79" y="510"/>
                  <a:ext cx="1323" cy="788"/>
                </a:xfrm>
                <a:custGeom>
                  <a:avLst/>
                  <a:gdLst>
                    <a:gd name="T0" fmla="*/ 141 w 1323"/>
                    <a:gd name="T1" fmla="*/ 153 h 788"/>
                    <a:gd name="T2" fmla="*/ 187 w 1323"/>
                    <a:gd name="T3" fmla="*/ 153 h 788"/>
                    <a:gd name="T4" fmla="*/ 277 w 1323"/>
                    <a:gd name="T5" fmla="*/ 153 h 788"/>
                    <a:gd name="T6" fmla="*/ 323 w 1323"/>
                    <a:gd name="T7" fmla="*/ 62 h 788"/>
                    <a:gd name="T8" fmla="*/ 435 w 1323"/>
                    <a:gd name="T9" fmla="*/ 0 h 788"/>
                    <a:gd name="T10" fmla="*/ 595 w 1323"/>
                    <a:gd name="T11" fmla="*/ 62 h 788"/>
                    <a:gd name="T12" fmla="*/ 640 w 1323"/>
                    <a:gd name="T13" fmla="*/ 108 h 788"/>
                    <a:gd name="T14" fmla="*/ 731 w 1323"/>
                    <a:gd name="T15" fmla="*/ 108 h 788"/>
                    <a:gd name="T16" fmla="*/ 987 w 1323"/>
                    <a:gd name="T17" fmla="*/ 96 h 788"/>
                    <a:gd name="T18" fmla="*/ 1139 w 1323"/>
                    <a:gd name="T19" fmla="*/ 153 h 788"/>
                    <a:gd name="T20" fmla="*/ 1299 w 1323"/>
                    <a:gd name="T21" fmla="*/ 168 h 788"/>
                    <a:gd name="T22" fmla="*/ 1281 w 1323"/>
                    <a:gd name="T23" fmla="*/ 297 h 788"/>
                    <a:gd name="T24" fmla="*/ 1239 w 1323"/>
                    <a:gd name="T25" fmla="*/ 450 h 788"/>
                    <a:gd name="T26" fmla="*/ 1137 w 1323"/>
                    <a:gd name="T27" fmla="*/ 618 h 788"/>
                    <a:gd name="T28" fmla="*/ 1029 w 1323"/>
                    <a:gd name="T29" fmla="*/ 666 h 788"/>
                    <a:gd name="T30" fmla="*/ 686 w 1323"/>
                    <a:gd name="T31" fmla="*/ 607 h 788"/>
                    <a:gd name="T32" fmla="*/ 561 w 1323"/>
                    <a:gd name="T33" fmla="*/ 768 h 788"/>
                    <a:gd name="T34" fmla="*/ 459 w 1323"/>
                    <a:gd name="T35" fmla="*/ 726 h 788"/>
                    <a:gd name="T36" fmla="*/ 368 w 1323"/>
                    <a:gd name="T37" fmla="*/ 743 h 788"/>
                    <a:gd name="T38" fmla="*/ 323 w 1323"/>
                    <a:gd name="T39" fmla="*/ 743 h 788"/>
                    <a:gd name="T40" fmla="*/ 297 w 1323"/>
                    <a:gd name="T41" fmla="*/ 642 h 788"/>
                    <a:gd name="T42" fmla="*/ 189 w 1323"/>
                    <a:gd name="T43" fmla="*/ 660 h 788"/>
                    <a:gd name="T44" fmla="*/ 96 w 1323"/>
                    <a:gd name="T45" fmla="*/ 697 h 788"/>
                    <a:gd name="T46" fmla="*/ 141 w 1323"/>
                    <a:gd name="T47" fmla="*/ 607 h 788"/>
                    <a:gd name="T48" fmla="*/ 187 w 1323"/>
                    <a:gd name="T49" fmla="*/ 561 h 788"/>
                    <a:gd name="T50" fmla="*/ 135 w 1323"/>
                    <a:gd name="T51" fmla="*/ 522 h 788"/>
                    <a:gd name="T52" fmla="*/ 51 w 1323"/>
                    <a:gd name="T53" fmla="*/ 425 h 788"/>
                    <a:gd name="T54" fmla="*/ 96 w 1323"/>
                    <a:gd name="T55" fmla="*/ 380 h 788"/>
                    <a:gd name="T56" fmla="*/ 3 w 1323"/>
                    <a:gd name="T57" fmla="*/ 294 h 788"/>
                    <a:gd name="T58" fmla="*/ 75 w 1323"/>
                    <a:gd name="T59" fmla="*/ 204 h 788"/>
                    <a:gd name="T60" fmla="*/ 141 w 1323"/>
                    <a:gd name="T61" fmla="*/ 153 h 78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</a:cxnLst>
                  <a:rect l="0" t="0" r="r" b="b"/>
                  <a:pathLst>
                    <a:path w="1323" h="788">
                      <a:moveTo>
                        <a:pt x="141" y="153"/>
                      </a:moveTo>
                      <a:cubicBezTo>
                        <a:pt x="164" y="145"/>
                        <a:pt x="164" y="153"/>
                        <a:pt x="187" y="153"/>
                      </a:cubicBezTo>
                      <a:cubicBezTo>
                        <a:pt x="210" y="153"/>
                        <a:pt x="254" y="168"/>
                        <a:pt x="277" y="153"/>
                      </a:cubicBezTo>
                      <a:cubicBezTo>
                        <a:pt x="300" y="138"/>
                        <a:pt x="297" y="88"/>
                        <a:pt x="323" y="62"/>
                      </a:cubicBezTo>
                      <a:cubicBezTo>
                        <a:pt x="349" y="36"/>
                        <a:pt x="390" y="0"/>
                        <a:pt x="435" y="0"/>
                      </a:cubicBezTo>
                      <a:cubicBezTo>
                        <a:pt x="480" y="0"/>
                        <a:pt x="561" y="44"/>
                        <a:pt x="595" y="62"/>
                      </a:cubicBezTo>
                      <a:cubicBezTo>
                        <a:pt x="629" y="80"/>
                        <a:pt x="617" y="100"/>
                        <a:pt x="640" y="108"/>
                      </a:cubicBezTo>
                      <a:cubicBezTo>
                        <a:pt x="663" y="116"/>
                        <a:pt x="673" y="110"/>
                        <a:pt x="731" y="108"/>
                      </a:cubicBezTo>
                      <a:cubicBezTo>
                        <a:pt x="789" y="106"/>
                        <a:pt x="919" y="88"/>
                        <a:pt x="987" y="96"/>
                      </a:cubicBezTo>
                      <a:cubicBezTo>
                        <a:pt x="1055" y="104"/>
                        <a:pt x="1087" y="141"/>
                        <a:pt x="1139" y="153"/>
                      </a:cubicBezTo>
                      <a:cubicBezTo>
                        <a:pt x="1191" y="165"/>
                        <a:pt x="1275" y="144"/>
                        <a:pt x="1299" y="168"/>
                      </a:cubicBezTo>
                      <a:cubicBezTo>
                        <a:pt x="1323" y="192"/>
                        <a:pt x="1291" y="250"/>
                        <a:pt x="1281" y="297"/>
                      </a:cubicBezTo>
                      <a:cubicBezTo>
                        <a:pt x="1271" y="344"/>
                        <a:pt x="1263" y="397"/>
                        <a:pt x="1239" y="450"/>
                      </a:cubicBezTo>
                      <a:cubicBezTo>
                        <a:pt x="1215" y="503"/>
                        <a:pt x="1172" y="582"/>
                        <a:pt x="1137" y="618"/>
                      </a:cubicBezTo>
                      <a:cubicBezTo>
                        <a:pt x="1102" y="654"/>
                        <a:pt x="1104" y="668"/>
                        <a:pt x="1029" y="666"/>
                      </a:cubicBezTo>
                      <a:cubicBezTo>
                        <a:pt x="954" y="664"/>
                        <a:pt x="764" y="590"/>
                        <a:pt x="686" y="607"/>
                      </a:cubicBezTo>
                      <a:cubicBezTo>
                        <a:pt x="608" y="624"/>
                        <a:pt x="599" y="748"/>
                        <a:pt x="561" y="768"/>
                      </a:cubicBezTo>
                      <a:cubicBezTo>
                        <a:pt x="523" y="788"/>
                        <a:pt x="491" y="730"/>
                        <a:pt x="459" y="726"/>
                      </a:cubicBezTo>
                      <a:cubicBezTo>
                        <a:pt x="427" y="722"/>
                        <a:pt x="391" y="740"/>
                        <a:pt x="368" y="743"/>
                      </a:cubicBezTo>
                      <a:cubicBezTo>
                        <a:pt x="345" y="746"/>
                        <a:pt x="335" y="760"/>
                        <a:pt x="323" y="743"/>
                      </a:cubicBezTo>
                      <a:cubicBezTo>
                        <a:pt x="311" y="726"/>
                        <a:pt x="319" y="656"/>
                        <a:pt x="297" y="642"/>
                      </a:cubicBezTo>
                      <a:cubicBezTo>
                        <a:pt x="275" y="628"/>
                        <a:pt x="222" y="651"/>
                        <a:pt x="189" y="660"/>
                      </a:cubicBezTo>
                      <a:cubicBezTo>
                        <a:pt x="156" y="669"/>
                        <a:pt x="104" y="706"/>
                        <a:pt x="96" y="697"/>
                      </a:cubicBezTo>
                      <a:cubicBezTo>
                        <a:pt x="88" y="688"/>
                        <a:pt x="126" y="630"/>
                        <a:pt x="141" y="607"/>
                      </a:cubicBezTo>
                      <a:cubicBezTo>
                        <a:pt x="156" y="584"/>
                        <a:pt x="188" y="575"/>
                        <a:pt x="187" y="561"/>
                      </a:cubicBezTo>
                      <a:cubicBezTo>
                        <a:pt x="186" y="547"/>
                        <a:pt x="158" y="545"/>
                        <a:pt x="135" y="522"/>
                      </a:cubicBezTo>
                      <a:cubicBezTo>
                        <a:pt x="112" y="499"/>
                        <a:pt x="57" y="449"/>
                        <a:pt x="51" y="425"/>
                      </a:cubicBezTo>
                      <a:cubicBezTo>
                        <a:pt x="45" y="401"/>
                        <a:pt x="104" y="402"/>
                        <a:pt x="96" y="380"/>
                      </a:cubicBezTo>
                      <a:cubicBezTo>
                        <a:pt x="88" y="358"/>
                        <a:pt x="6" y="323"/>
                        <a:pt x="3" y="294"/>
                      </a:cubicBezTo>
                      <a:cubicBezTo>
                        <a:pt x="0" y="265"/>
                        <a:pt x="52" y="228"/>
                        <a:pt x="75" y="204"/>
                      </a:cubicBezTo>
                      <a:cubicBezTo>
                        <a:pt x="98" y="180"/>
                        <a:pt x="127" y="164"/>
                        <a:pt x="141" y="153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64" name="Group 25">
                  <a:extLst>
                    <a:ext uri="{FF2B5EF4-FFF2-40B4-BE49-F238E27FC236}">
                      <a16:creationId xmlns="" xmlns:a16="http://schemas.microsoft.com/office/drawing/2014/main" id="{00000000-0008-0000-0E00-000040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975" y="527"/>
                  <a:ext cx="1179" cy="619"/>
                  <a:chOff x="975" y="527"/>
                  <a:chExt cx="1179" cy="619"/>
                </a:xfrm>
                <a:grpFill/>
              </xdr:grpSpPr>
              <xdr:sp macro="" textlink="">
                <xdr:nvSpPr>
                  <xdr:cNvPr id="65" name="Freeform 26">
                    <a:extLst>
                      <a:ext uri="{FF2B5EF4-FFF2-40B4-BE49-F238E27FC236}">
                        <a16:creationId xmlns="" xmlns:a16="http://schemas.microsoft.com/office/drawing/2014/main" id="{00000000-0008-0000-0E00-00004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975" y="527"/>
                    <a:ext cx="408" cy="454"/>
                  </a:xfrm>
                  <a:custGeom>
                    <a:avLst/>
                    <a:gdLst>
                      <a:gd name="T0" fmla="*/ 0 w 408"/>
                      <a:gd name="T1" fmla="*/ 454 h 454"/>
                      <a:gd name="T2" fmla="*/ 45 w 408"/>
                      <a:gd name="T3" fmla="*/ 408 h 454"/>
                      <a:gd name="T4" fmla="*/ 136 w 408"/>
                      <a:gd name="T5" fmla="*/ 363 h 454"/>
                      <a:gd name="T6" fmla="*/ 272 w 408"/>
                      <a:gd name="T7" fmla="*/ 318 h 454"/>
                      <a:gd name="T8" fmla="*/ 272 w 408"/>
                      <a:gd name="T9" fmla="*/ 272 h 454"/>
                      <a:gd name="T10" fmla="*/ 317 w 408"/>
                      <a:gd name="T11" fmla="*/ 136 h 454"/>
                      <a:gd name="T12" fmla="*/ 408 w 408"/>
                      <a:gd name="T13" fmla="*/ 0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408" h="454">
                        <a:moveTo>
                          <a:pt x="0" y="454"/>
                        </a:moveTo>
                        <a:cubicBezTo>
                          <a:pt x="11" y="438"/>
                          <a:pt x="22" y="423"/>
                          <a:pt x="45" y="408"/>
                        </a:cubicBezTo>
                        <a:cubicBezTo>
                          <a:pt x="68" y="393"/>
                          <a:pt x="98" y="378"/>
                          <a:pt x="136" y="363"/>
                        </a:cubicBezTo>
                        <a:cubicBezTo>
                          <a:pt x="174" y="348"/>
                          <a:pt x="249" y="333"/>
                          <a:pt x="272" y="318"/>
                        </a:cubicBezTo>
                        <a:cubicBezTo>
                          <a:pt x="295" y="303"/>
                          <a:pt x="265" y="302"/>
                          <a:pt x="272" y="272"/>
                        </a:cubicBezTo>
                        <a:cubicBezTo>
                          <a:pt x="279" y="242"/>
                          <a:pt x="294" y="181"/>
                          <a:pt x="317" y="136"/>
                        </a:cubicBezTo>
                        <a:cubicBezTo>
                          <a:pt x="340" y="91"/>
                          <a:pt x="393" y="23"/>
                          <a:pt x="408" y="0"/>
                        </a:cubicBezTo>
                      </a:path>
                    </a:pathLst>
                  </a:custGeom>
                  <a:grpFill/>
                  <a:ln w="9525" cmpd="sng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6" name="Freeform 27">
                    <a:extLst>
                      <a:ext uri="{FF2B5EF4-FFF2-40B4-BE49-F238E27FC236}">
                        <a16:creationId xmlns="" xmlns:a16="http://schemas.microsoft.com/office/drawing/2014/main" id="{00000000-0008-0000-0E00-00004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156" y="748"/>
                    <a:ext cx="138" cy="398"/>
                  </a:xfrm>
                  <a:custGeom>
                    <a:avLst/>
                    <a:gdLst>
                      <a:gd name="T0" fmla="*/ 14 w 138"/>
                      <a:gd name="T1" fmla="*/ 398 h 398"/>
                      <a:gd name="T2" fmla="*/ 46 w 138"/>
                      <a:gd name="T3" fmla="*/ 369 h 398"/>
                      <a:gd name="T4" fmla="*/ 0 w 138"/>
                      <a:gd name="T5" fmla="*/ 278 h 398"/>
                      <a:gd name="T6" fmla="*/ 46 w 138"/>
                      <a:gd name="T7" fmla="*/ 233 h 398"/>
                      <a:gd name="T8" fmla="*/ 91 w 138"/>
                      <a:gd name="T9" fmla="*/ 233 h 398"/>
                      <a:gd name="T10" fmla="*/ 136 w 138"/>
                      <a:gd name="T11" fmla="*/ 142 h 398"/>
                      <a:gd name="T12" fmla="*/ 106 w 138"/>
                      <a:gd name="T13" fmla="*/ 0 h 39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38" h="398">
                        <a:moveTo>
                          <a:pt x="14" y="398"/>
                        </a:moveTo>
                        <a:cubicBezTo>
                          <a:pt x="19" y="394"/>
                          <a:pt x="48" y="389"/>
                          <a:pt x="46" y="369"/>
                        </a:cubicBezTo>
                        <a:cubicBezTo>
                          <a:pt x="44" y="349"/>
                          <a:pt x="0" y="301"/>
                          <a:pt x="0" y="278"/>
                        </a:cubicBezTo>
                        <a:cubicBezTo>
                          <a:pt x="0" y="255"/>
                          <a:pt x="31" y="240"/>
                          <a:pt x="46" y="233"/>
                        </a:cubicBezTo>
                        <a:cubicBezTo>
                          <a:pt x="61" y="226"/>
                          <a:pt x="76" y="248"/>
                          <a:pt x="91" y="233"/>
                        </a:cubicBezTo>
                        <a:cubicBezTo>
                          <a:pt x="106" y="218"/>
                          <a:pt x="134" y="181"/>
                          <a:pt x="136" y="142"/>
                        </a:cubicBezTo>
                        <a:cubicBezTo>
                          <a:pt x="138" y="103"/>
                          <a:pt x="112" y="30"/>
                          <a:pt x="106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7" name="Freeform 28">
                    <a:extLst>
                      <a:ext uri="{FF2B5EF4-FFF2-40B4-BE49-F238E27FC236}">
                        <a16:creationId xmlns="" xmlns:a16="http://schemas.microsoft.com/office/drawing/2014/main" id="{00000000-0008-0000-0E00-00004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247" y="981"/>
                    <a:ext cx="363" cy="136"/>
                  </a:xfrm>
                  <a:custGeom>
                    <a:avLst/>
                    <a:gdLst>
                      <a:gd name="T0" fmla="*/ 0 w 363"/>
                      <a:gd name="T1" fmla="*/ 0 h 136"/>
                      <a:gd name="T2" fmla="*/ 45 w 363"/>
                      <a:gd name="T3" fmla="*/ 45 h 136"/>
                      <a:gd name="T4" fmla="*/ 91 w 363"/>
                      <a:gd name="T5" fmla="*/ 45 h 136"/>
                      <a:gd name="T6" fmla="*/ 182 w 363"/>
                      <a:gd name="T7" fmla="*/ 45 h 136"/>
                      <a:gd name="T8" fmla="*/ 227 w 363"/>
                      <a:gd name="T9" fmla="*/ 90 h 136"/>
                      <a:gd name="T10" fmla="*/ 272 w 363"/>
                      <a:gd name="T11" fmla="*/ 45 h 136"/>
                      <a:gd name="T12" fmla="*/ 318 w 363"/>
                      <a:gd name="T13" fmla="*/ 45 h 136"/>
                      <a:gd name="T14" fmla="*/ 363 w 363"/>
                      <a:gd name="T15" fmla="*/ 136 h 13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363" h="136">
                        <a:moveTo>
                          <a:pt x="0" y="0"/>
                        </a:moveTo>
                        <a:cubicBezTo>
                          <a:pt x="15" y="19"/>
                          <a:pt x="30" y="38"/>
                          <a:pt x="45" y="45"/>
                        </a:cubicBezTo>
                        <a:cubicBezTo>
                          <a:pt x="60" y="52"/>
                          <a:pt x="68" y="45"/>
                          <a:pt x="91" y="45"/>
                        </a:cubicBezTo>
                        <a:cubicBezTo>
                          <a:pt x="114" y="45"/>
                          <a:pt x="159" y="38"/>
                          <a:pt x="182" y="45"/>
                        </a:cubicBezTo>
                        <a:cubicBezTo>
                          <a:pt x="205" y="52"/>
                          <a:pt x="212" y="90"/>
                          <a:pt x="227" y="90"/>
                        </a:cubicBezTo>
                        <a:cubicBezTo>
                          <a:pt x="242" y="90"/>
                          <a:pt x="257" y="52"/>
                          <a:pt x="272" y="45"/>
                        </a:cubicBezTo>
                        <a:cubicBezTo>
                          <a:pt x="287" y="38"/>
                          <a:pt x="303" y="30"/>
                          <a:pt x="318" y="45"/>
                        </a:cubicBezTo>
                        <a:cubicBezTo>
                          <a:pt x="333" y="60"/>
                          <a:pt x="356" y="121"/>
                          <a:pt x="363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8" name="Freeform 29">
                    <a:extLst>
                      <a:ext uri="{FF2B5EF4-FFF2-40B4-BE49-F238E27FC236}">
                        <a16:creationId xmlns="" xmlns:a16="http://schemas.microsoft.com/office/drawing/2014/main" id="{00000000-0008-0000-0E00-000044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11" y="618"/>
                    <a:ext cx="62" cy="408"/>
                  </a:xfrm>
                  <a:custGeom>
                    <a:avLst/>
                    <a:gdLst>
                      <a:gd name="T0" fmla="*/ 8 w 62"/>
                      <a:gd name="T1" fmla="*/ 0 h 408"/>
                      <a:gd name="T2" fmla="*/ 8 w 62"/>
                      <a:gd name="T3" fmla="*/ 45 h 408"/>
                      <a:gd name="T4" fmla="*/ 8 w 62"/>
                      <a:gd name="T5" fmla="*/ 91 h 408"/>
                      <a:gd name="T6" fmla="*/ 54 w 62"/>
                      <a:gd name="T7" fmla="*/ 136 h 408"/>
                      <a:gd name="T8" fmla="*/ 54 w 62"/>
                      <a:gd name="T9" fmla="*/ 181 h 408"/>
                      <a:gd name="T10" fmla="*/ 8 w 62"/>
                      <a:gd name="T11" fmla="*/ 272 h 408"/>
                      <a:gd name="T12" fmla="*/ 8 w 62"/>
                      <a:gd name="T13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62" h="408">
                        <a:moveTo>
                          <a:pt x="8" y="0"/>
                        </a:moveTo>
                        <a:cubicBezTo>
                          <a:pt x="8" y="15"/>
                          <a:pt x="8" y="30"/>
                          <a:pt x="8" y="45"/>
                        </a:cubicBezTo>
                        <a:cubicBezTo>
                          <a:pt x="8" y="60"/>
                          <a:pt x="0" y="76"/>
                          <a:pt x="8" y="91"/>
                        </a:cubicBezTo>
                        <a:cubicBezTo>
                          <a:pt x="16" y="106"/>
                          <a:pt x="46" y="121"/>
                          <a:pt x="54" y="136"/>
                        </a:cubicBezTo>
                        <a:cubicBezTo>
                          <a:pt x="62" y="151"/>
                          <a:pt x="62" y="158"/>
                          <a:pt x="54" y="181"/>
                        </a:cubicBezTo>
                        <a:cubicBezTo>
                          <a:pt x="46" y="204"/>
                          <a:pt x="16" y="234"/>
                          <a:pt x="8" y="272"/>
                        </a:cubicBezTo>
                        <a:cubicBezTo>
                          <a:pt x="0" y="310"/>
                          <a:pt x="8" y="385"/>
                          <a:pt x="8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9" name="Freeform 30">
                    <a:extLst>
                      <a:ext uri="{FF2B5EF4-FFF2-40B4-BE49-F238E27FC236}">
                        <a16:creationId xmlns="" xmlns:a16="http://schemas.microsoft.com/office/drawing/2014/main" id="{00000000-0008-0000-0E00-000045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65" y="747"/>
                    <a:ext cx="589" cy="106"/>
                  </a:xfrm>
                  <a:custGeom>
                    <a:avLst/>
                    <a:gdLst>
                      <a:gd name="T0" fmla="*/ 589 w 589"/>
                      <a:gd name="T1" fmla="*/ 7 h 106"/>
                      <a:gd name="T2" fmla="*/ 544 w 589"/>
                      <a:gd name="T3" fmla="*/ 7 h 106"/>
                      <a:gd name="T4" fmla="*/ 499 w 589"/>
                      <a:gd name="T5" fmla="*/ 52 h 106"/>
                      <a:gd name="T6" fmla="*/ 408 w 589"/>
                      <a:gd name="T7" fmla="*/ 52 h 106"/>
                      <a:gd name="T8" fmla="*/ 362 w 589"/>
                      <a:gd name="T9" fmla="*/ 98 h 106"/>
                      <a:gd name="T10" fmla="*/ 272 w 589"/>
                      <a:gd name="T11" fmla="*/ 98 h 106"/>
                      <a:gd name="T12" fmla="*/ 272 w 589"/>
                      <a:gd name="T13" fmla="*/ 52 h 106"/>
                      <a:gd name="T14" fmla="*/ 136 w 589"/>
                      <a:gd name="T15" fmla="*/ 98 h 106"/>
                      <a:gd name="T16" fmla="*/ 45 w 589"/>
                      <a:gd name="T17" fmla="*/ 52 h 106"/>
                      <a:gd name="T18" fmla="*/ 0 w 589"/>
                      <a:gd name="T19" fmla="*/ 52 h 10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589" h="106">
                        <a:moveTo>
                          <a:pt x="589" y="7"/>
                        </a:moveTo>
                        <a:cubicBezTo>
                          <a:pt x="574" y="3"/>
                          <a:pt x="559" y="0"/>
                          <a:pt x="544" y="7"/>
                        </a:cubicBezTo>
                        <a:cubicBezTo>
                          <a:pt x="529" y="14"/>
                          <a:pt x="522" y="45"/>
                          <a:pt x="499" y="52"/>
                        </a:cubicBezTo>
                        <a:cubicBezTo>
                          <a:pt x="476" y="59"/>
                          <a:pt x="431" y="44"/>
                          <a:pt x="408" y="52"/>
                        </a:cubicBezTo>
                        <a:cubicBezTo>
                          <a:pt x="385" y="60"/>
                          <a:pt x="385" y="90"/>
                          <a:pt x="362" y="98"/>
                        </a:cubicBezTo>
                        <a:cubicBezTo>
                          <a:pt x="339" y="106"/>
                          <a:pt x="287" y="106"/>
                          <a:pt x="272" y="98"/>
                        </a:cubicBezTo>
                        <a:cubicBezTo>
                          <a:pt x="257" y="90"/>
                          <a:pt x="295" y="52"/>
                          <a:pt x="272" y="52"/>
                        </a:cubicBezTo>
                        <a:cubicBezTo>
                          <a:pt x="249" y="52"/>
                          <a:pt x="174" y="98"/>
                          <a:pt x="136" y="98"/>
                        </a:cubicBezTo>
                        <a:cubicBezTo>
                          <a:pt x="98" y="98"/>
                          <a:pt x="68" y="60"/>
                          <a:pt x="45" y="52"/>
                        </a:cubicBezTo>
                        <a:cubicBezTo>
                          <a:pt x="22" y="44"/>
                          <a:pt x="11" y="48"/>
                          <a:pt x="0" y="5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2" name="Group 31">
                <a:extLst>
                  <a:ext uri="{FF2B5EF4-FFF2-40B4-BE49-F238E27FC236}">
                    <a16:creationId xmlns="" xmlns:a16="http://schemas.microsoft.com/office/drawing/2014/main" id="{00000000-0008-0000-0E00-000016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25" y="840"/>
                <a:ext cx="1550" cy="931"/>
                <a:chOff x="2925" y="840"/>
                <a:chExt cx="1550" cy="931"/>
              </a:xfrm>
              <a:grpFill/>
            </xdr:grpSpPr>
            <xdr:sp macro="" textlink="">
              <xdr:nvSpPr>
                <xdr:cNvPr id="55" name="Freeform 32">
                  <a:extLst>
                    <a:ext uri="{FF2B5EF4-FFF2-40B4-BE49-F238E27FC236}">
                      <a16:creationId xmlns="" xmlns:a16="http://schemas.microsoft.com/office/drawing/2014/main" id="{00000000-0008-0000-0E00-00003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925" y="840"/>
                  <a:ext cx="1550" cy="931"/>
                </a:xfrm>
                <a:custGeom>
                  <a:avLst/>
                  <a:gdLst>
                    <a:gd name="T0" fmla="*/ 378 w 1550"/>
                    <a:gd name="T1" fmla="*/ 27 h 931"/>
                    <a:gd name="T2" fmla="*/ 448 w 1550"/>
                    <a:gd name="T3" fmla="*/ 55 h 931"/>
                    <a:gd name="T4" fmla="*/ 595 w 1550"/>
                    <a:gd name="T5" fmla="*/ 106 h 931"/>
                    <a:gd name="T6" fmla="*/ 766 w 1550"/>
                    <a:gd name="T7" fmla="*/ 97 h 931"/>
                    <a:gd name="T8" fmla="*/ 826 w 1550"/>
                    <a:gd name="T9" fmla="*/ 40 h 931"/>
                    <a:gd name="T10" fmla="*/ 952 w 1550"/>
                    <a:gd name="T11" fmla="*/ 85 h 931"/>
                    <a:gd name="T12" fmla="*/ 1084 w 1550"/>
                    <a:gd name="T13" fmla="*/ 163 h 931"/>
                    <a:gd name="T14" fmla="*/ 1240 w 1550"/>
                    <a:gd name="T15" fmla="*/ 175 h 931"/>
                    <a:gd name="T16" fmla="*/ 1360 w 1550"/>
                    <a:gd name="T17" fmla="*/ 193 h 931"/>
                    <a:gd name="T18" fmla="*/ 1453 w 1550"/>
                    <a:gd name="T19" fmla="*/ 133 h 931"/>
                    <a:gd name="T20" fmla="*/ 1540 w 1550"/>
                    <a:gd name="T21" fmla="*/ 160 h 931"/>
                    <a:gd name="T22" fmla="*/ 1507 w 1550"/>
                    <a:gd name="T23" fmla="*/ 247 h 931"/>
                    <a:gd name="T24" fmla="*/ 1525 w 1550"/>
                    <a:gd name="T25" fmla="*/ 370 h 931"/>
                    <a:gd name="T26" fmla="*/ 1357 w 1550"/>
                    <a:gd name="T27" fmla="*/ 499 h 931"/>
                    <a:gd name="T28" fmla="*/ 1231 w 1550"/>
                    <a:gd name="T29" fmla="*/ 598 h 931"/>
                    <a:gd name="T30" fmla="*/ 1042 w 1550"/>
                    <a:gd name="T31" fmla="*/ 655 h 931"/>
                    <a:gd name="T32" fmla="*/ 952 w 1550"/>
                    <a:gd name="T33" fmla="*/ 727 h 931"/>
                    <a:gd name="T34" fmla="*/ 877 w 1550"/>
                    <a:gd name="T35" fmla="*/ 763 h 931"/>
                    <a:gd name="T36" fmla="*/ 852 w 1550"/>
                    <a:gd name="T37" fmla="*/ 846 h 931"/>
                    <a:gd name="T38" fmla="*/ 790 w 1550"/>
                    <a:gd name="T39" fmla="*/ 928 h 931"/>
                    <a:gd name="T40" fmla="*/ 690 w 1550"/>
                    <a:gd name="T41" fmla="*/ 867 h 931"/>
                    <a:gd name="T42" fmla="*/ 690 w 1550"/>
                    <a:gd name="T43" fmla="*/ 798 h 931"/>
                    <a:gd name="T44" fmla="*/ 643 w 1550"/>
                    <a:gd name="T45" fmla="*/ 733 h 931"/>
                    <a:gd name="T46" fmla="*/ 499 w 1550"/>
                    <a:gd name="T47" fmla="*/ 625 h 931"/>
                    <a:gd name="T48" fmla="*/ 430 w 1550"/>
                    <a:gd name="T49" fmla="*/ 679 h 931"/>
                    <a:gd name="T50" fmla="*/ 349 w 1550"/>
                    <a:gd name="T51" fmla="*/ 730 h 931"/>
                    <a:gd name="T52" fmla="*/ 277 w 1550"/>
                    <a:gd name="T53" fmla="*/ 718 h 931"/>
                    <a:gd name="T54" fmla="*/ 166 w 1550"/>
                    <a:gd name="T55" fmla="*/ 775 h 931"/>
                    <a:gd name="T56" fmla="*/ 25 w 1550"/>
                    <a:gd name="T57" fmla="*/ 697 h 931"/>
                    <a:gd name="T58" fmla="*/ 16 w 1550"/>
                    <a:gd name="T59" fmla="*/ 613 h 931"/>
                    <a:gd name="T60" fmla="*/ 46 w 1550"/>
                    <a:gd name="T61" fmla="*/ 574 h 931"/>
                    <a:gd name="T62" fmla="*/ 94 w 1550"/>
                    <a:gd name="T63" fmla="*/ 499 h 931"/>
                    <a:gd name="T64" fmla="*/ 82 w 1550"/>
                    <a:gd name="T65" fmla="*/ 400 h 931"/>
                    <a:gd name="T66" fmla="*/ 160 w 1550"/>
                    <a:gd name="T67" fmla="*/ 424 h 931"/>
                    <a:gd name="T68" fmla="*/ 208 w 1550"/>
                    <a:gd name="T69" fmla="*/ 385 h 931"/>
                    <a:gd name="T70" fmla="*/ 228 w 1550"/>
                    <a:gd name="T71" fmla="*/ 210 h 931"/>
                    <a:gd name="T72" fmla="*/ 378 w 1550"/>
                    <a:gd name="T73" fmla="*/ 27 h 931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</a:cxnLst>
                  <a:rect l="0" t="0" r="r" b="b"/>
                  <a:pathLst>
                    <a:path w="1550" h="931">
                      <a:moveTo>
                        <a:pt x="378" y="27"/>
                      </a:moveTo>
                      <a:cubicBezTo>
                        <a:pt x="416" y="0"/>
                        <a:pt x="412" y="42"/>
                        <a:pt x="448" y="55"/>
                      </a:cubicBezTo>
                      <a:cubicBezTo>
                        <a:pt x="484" y="68"/>
                        <a:pt x="542" y="99"/>
                        <a:pt x="595" y="106"/>
                      </a:cubicBezTo>
                      <a:cubicBezTo>
                        <a:pt x="648" y="113"/>
                        <a:pt x="728" y="108"/>
                        <a:pt x="766" y="97"/>
                      </a:cubicBezTo>
                      <a:cubicBezTo>
                        <a:pt x="804" y="86"/>
                        <a:pt x="795" y="42"/>
                        <a:pt x="826" y="40"/>
                      </a:cubicBezTo>
                      <a:cubicBezTo>
                        <a:pt x="857" y="38"/>
                        <a:pt x="909" y="65"/>
                        <a:pt x="952" y="85"/>
                      </a:cubicBezTo>
                      <a:cubicBezTo>
                        <a:pt x="995" y="105"/>
                        <a:pt x="1036" y="148"/>
                        <a:pt x="1084" y="163"/>
                      </a:cubicBezTo>
                      <a:cubicBezTo>
                        <a:pt x="1132" y="178"/>
                        <a:pt x="1194" y="170"/>
                        <a:pt x="1240" y="175"/>
                      </a:cubicBezTo>
                      <a:cubicBezTo>
                        <a:pt x="1286" y="180"/>
                        <a:pt x="1325" y="200"/>
                        <a:pt x="1360" y="193"/>
                      </a:cubicBezTo>
                      <a:cubicBezTo>
                        <a:pt x="1395" y="186"/>
                        <a:pt x="1423" y="138"/>
                        <a:pt x="1453" y="133"/>
                      </a:cubicBezTo>
                      <a:cubicBezTo>
                        <a:pt x="1483" y="128"/>
                        <a:pt x="1531" y="141"/>
                        <a:pt x="1540" y="160"/>
                      </a:cubicBezTo>
                      <a:cubicBezTo>
                        <a:pt x="1549" y="179"/>
                        <a:pt x="1509" y="212"/>
                        <a:pt x="1507" y="247"/>
                      </a:cubicBezTo>
                      <a:cubicBezTo>
                        <a:pt x="1505" y="282"/>
                        <a:pt x="1550" y="328"/>
                        <a:pt x="1525" y="370"/>
                      </a:cubicBezTo>
                      <a:cubicBezTo>
                        <a:pt x="1500" y="412"/>
                        <a:pt x="1406" y="461"/>
                        <a:pt x="1357" y="499"/>
                      </a:cubicBezTo>
                      <a:cubicBezTo>
                        <a:pt x="1308" y="537"/>
                        <a:pt x="1283" y="572"/>
                        <a:pt x="1231" y="598"/>
                      </a:cubicBezTo>
                      <a:cubicBezTo>
                        <a:pt x="1179" y="624"/>
                        <a:pt x="1089" y="633"/>
                        <a:pt x="1042" y="655"/>
                      </a:cubicBezTo>
                      <a:cubicBezTo>
                        <a:pt x="995" y="677"/>
                        <a:pt x="979" y="709"/>
                        <a:pt x="952" y="727"/>
                      </a:cubicBezTo>
                      <a:cubicBezTo>
                        <a:pt x="925" y="745"/>
                        <a:pt x="894" y="743"/>
                        <a:pt x="877" y="763"/>
                      </a:cubicBezTo>
                      <a:cubicBezTo>
                        <a:pt x="860" y="783"/>
                        <a:pt x="866" y="819"/>
                        <a:pt x="852" y="846"/>
                      </a:cubicBezTo>
                      <a:cubicBezTo>
                        <a:pt x="838" y="873"/>
                        <a:pt x="817" y="925"/>
                        <a:pt x="790" y="928"/>
                      </a:cubicBezTo>
                      <a:cubicBezTo>
                        <a:pt x="763" y="931"/>
                        <a:pt x="707" y="889"/>
                        <a:pt x="690" y="867"/>
                      </a:cubicBezTo>
                      <a:cubicBezTo>
                        <a:pt x="673" y="845"/>
                        <a:pt x="698" y="820"/>
                        <a:pt x="690" y="798"/>
                      </a:cubicBezTo>
                      <a:cubicBezTo>
                        <a:pt x="682" y="776"/>
                        <a:pt x="675" y="762"/>
                        <a:pt x="643" y="733"/>
                      </a:cubicBezTo>
                      <a:cubicBezTo>
                        <a:pt x="611" y="704"/>
                        <a:pt x="534" y="634"/>
                        <a:pt x="499" y="625"/>
                      </a:cubicBezTo>
                      <a:cubicBezTo>
                        <a:pt x="464" y="616"/>
                        <a:pt x="455" y="662"/>
                        <a:pt x="430" y="679"/>
                      </a:cubicBezTo>
                      <a:cubicBezTo>
                        <a:pt x="405" y="696"/>
                        <a:pt x="374" y="724"/>
                        <a:pt x="349" y="730"/>
                      </a:cubicBezTo>
                      <a:cubicBezTo>
                        <a:pt x="324" y="736"/>
                        <a:pt x="307" y="711"/>
                        <a:pt x="277" y="718"/>
                      </a:cubicBezTo>
                      <a:cubicBezTo>
                        <a:pt x="247" y="725"/>
                        <a:pt x="208" y="778"/>
                        <a:pt x="166" y="775"/>
                      </a:cubicBezTo>
                      <a:cubicBezTo>
                        <a:pt x="124" y="772"/>
                        <a:pt x="50" y="724"/>
                        <a:pt x="25" y="697"/>
                      </a:cubicBezTo>
                      <a:cubicBezTo>
                        <a:pt x="0" y="670"/>
                        <a:pt x="13" y="633"/>
                        <a:pt x="16" y="613"/>
                      </a:cubicBezTo>
                      <a:cubicBezTo>
                        <a:pt x="19" y="593"/>
                        <a:pt x="33" y="593"/>
                        <a:pt x="46" y="574"/>
                      </a:cubicBezTo>
                      <a:cubicBezTo>
                        <a:pt x="59" y="555"/>
                        <a:pt x="88" y="528"/>
                        <a:pt x="94" y="499"/>
                      </a:cubicBezTo>
                      <a:cubicBezTo>
                        <a:pt x="100" y="470"/>
                        <a:pt x="71" y="412"/>
                        <a:pt x="82" y="400"/>
                      </a:cubicBezTo>
                      <a:cubicBezTo>
                        <a:pt x="93" y="388"/>
                        <a:pt x="139" y="426"/>
                        <a:pt x="160" y="424"/>
                      </a:cubicBezTo>
                      <a:cubicBezTo>
                        <a:pt x="181" y="422"/>
                        <a:pt x="197" y="421"/>
                        <a:pt x="208" y="385"/>
                      </a:cubicBezTo>
                      <a:cubicBezTo>
                        <a:pt x="219" y="349"/>
                        <a:pt x="200" y="270"/>
                        <a:pt x="228" y="210"/>
                      </a:cubicBezTo>
                      <a:cubicBezTo>
                        <a:pt x="256" y="150"/>
                        <a:pt x="347" y="65"/>
                        <a:pt x="378" y="27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56" name="Group 33">
                  <a:extLst>
                    <a:ext uri="{FF2B5EF4-FFF2-40B4-BE49-F238E27FC236}">
                      <a16:creationId xmlns="" xmlns:a16="http://schemas.microsoft.com/office/drawing/2014/main" id="{00000000-0008-0000-0E00-000038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3152" y="935"/>
                  <a:ext cx="1180" cy="635"/>
                  <a:chOff x="3152" y="935"/>
                  <a:chExt cx="1180" cy="635"/>
                </a:xfrm>
                <a:grpFill/>
              </xdr:grpSpPr>
              <xdr:sp macro="" textlink="">
                <xdr:nvSpPr>
                  <xdr:cNvPr id="57" name="Freeform 34">
                    <a:extLst>
                      <a:ext uri="{FF2B5EF4-FFF2-40B4-BE49-F238E27FC236}">
                        <a16:creationId xmlns="" xmlns:a16="http://schemas.microsoft.com/office/drawing/2014/main" id="{00000000-0008-0000-0E00-00003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152" y="1199"/>
                    <a:ext cx="514" cy="371"/>
                  </a:xfrm>
                  <a:custGeom>
                    <a:avLst/>
                    <a:gdLst>
                      <a:gd name="T0" fmla="*/ 0 w 514"/>
                      <a:gd name="T1" fmla="*/ 8 h 371"/>
                      <a:gd name="T2" fmla="*/ 136 w 514"/>
                      <a:gd name="T3" fmla="*/ 8 h 371"/>
                      <a:gd name="T4" fmla="*/ 136 w 514"/>
                      <a:gd name="T5" fmla="*/ 54 h 371"/>
                      <a:gd name="T6" fmla="*/ 227 w 514"/>
                      <a:gd name="T7" fmla="*/ 54 h 371"/>
                      <a:gd name="T8" fmla="*/ 272 w 514"/>
                      <a:gd name="T9" fmla="*/ 99 h 371"/>
                      <a:gd name="T10" fmla="*/ 272 w 514"/>
                      <a:gd name="T11" fmla="*/ 145 h 371"/>
                      <a:gd name="T12" fmla="*/ 318 w 514"/>
                      <a:gd name="T13" fmla="*/ 190 h 371"/>
                      <a:gd name="T14" fmla="*/ 363 w 514"/>
                      <a:gd name="T15" fmla="*/ 235 h 371"/>
                      <a:gd name="T16" fmla="*/ 408 w 514"/>
                      <a:gd name="T17" fmla="*/ 281 h 371"/>
                      <a:gd name="T18" fmla="*/ 499 w 514"/>
                      <a:gd name="T19" fmla="*/ 235 h 371"/>
                      <a:gd name="T20" fmla="*/ 499 w 514"/>
                      <a:gd name="T21" fmla="*/ 326 h 371"/>
                      <a:gd name="T22" fmla="*/ 408 w 514"/>
                      <a:gd name="T23" fmla="*/ 371 h 37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</a:cxnLst>
                    <a:rect l="0" t="0" r="r" b="b"/>
                    <a:pathLst>
                      <a:path w="514" h="371">
                        <a:moveTo>
                          <a:pt x="0" y="8"/>
                        </a:moveTo>
                        <a:cubicBezTo>
                          <a:pt x="56" y="4"/>
                          <a:pt x="113" y="0"/>
                          <a:pt x="136" y="8"/>
                        </a:cubicBezTo>
                        <a:cubicBezTo>
                          <a:pt x="159" y="16"/>
                          <a:pt x="121" y="46"/>
                          <a:pt x="136" y="54"/>
                        </a:cubicBezTo>
                        <a:cubicBezTo>
                          <a:pt x="151" y="62"/>
                          <a:pt x="204" y="47"/>
                          <a:pt x="227" y="54"/>
                        </a:cubicBezTo>
                        <a:cubicBezTo>
                          <a:pt x="250" y="61"/>
                          <a:pt x="265" y="84"/>
                          <a:pt x="272" y="99"/>
                        </a:cubicBezTo>
                        <a:cubicBezTo>
                          <a:pt x="279" y="114"/>
                          <a:pt x="264" y="130"/>
                          <a:pt x="272" y="145"/>
                        </a:cubicBezTo>
                        <a:cubicBezTo>
                          <a:pt x="280" y="160"/>
                          <a:pt x="303" y="175"/>
                          <a:pt x="318" y="190"/>
                        </a:cubicBezTo>
                        <a:cubicBezTo>
                          <a:pt x="333" y="205"/>
                          <a:pt x="348" y="220"/>
                          <a:pt x="363" y="235"/>
                        </a:cubicBezTo>
                        <a:cubicBezTo>
                          <a:pt x="378" y="250"/>
                          <a:pt x="385" y="281"/>
                          <a:pt x="408" y="281"/>
                        </a:cubicBezTo>
                        <a:cubicBezTo>
                          <a:pt x="431" y="281"/>
                          <a:pt x="484" y="228"/>
                          <a:pt x="499" y="235"/>
                        </a:cubicBezTo>
                        <a:cubicBezTo>
                          <a:pt x="514" y="242"/>
                          <a:pt x="514" y="303"/>
                          <a:pt x="499" y="326"/>
                        </a:cubicBezTo>
                        <a:cubicBezTo>
                          <a:pt x="484" y="349"/>
                          <a:pt x="446" y="360"/>
                          <a:pt x="408" y="37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8" name="Freeform 35">
                    <a:extLst>
                      <a:ext uri="{FF2B5EF4-FFF2-40B4-BE49-F238E27FC236}">
                        <a16:creationId xmlns="" xmlns:a16="http://schemas.microsoft.com/office/drawing/2014/main" id="{00000000-0008-0000-0E00-00003A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43" y="935"/>
                    <a:ext cx="52" cy="272"/>
                  </a:xfrm>
                  <a:custGeom>
                    <a:avLst/>
                    <a:gdLst>
                      <a:gd name="T0" fmla="*/ 0 w 52"/>
                      <a:gd name="T1" fmla="*/ 0 h 272"/>
                      <a:gd name="T2" fmla="*/ 45 w 52"/>
                      <a:gd name="T3" fmla="*/ 46 h 272"/>
                      <a:gd name="T4" fmla="*/ 0 w 52"/>
                      <a:gd name="T5" fmla="*/ 91 h 272"/>
                      <a:gd name="T6" fmla="*/ 45 w 52"/>
                      <a:gd name="T7" fmla="*/ 182 h 272"/>
                      <a:gd name="T8" fmla="*/ 45 w 52"/>
                      <a:gd name="T9" fmla="*/ 272 h 27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52" h="272">
                        <a:moveTo>
                          <a:pt x="0" y="0"/>
                        </a:moveTo>
                        <a:cubicBezTo>
                          <a:pt x="22" y="15"/>
                          <a:pt x="45" y="31"/>
                          <a:pt x="45" y="46"/>
                        </a:cubicBezTo>
                        <a:cubicBezTo>
                          <a:pt x="45" y="61"/>
                          <a:pt x="0" y="68"/>
                          <a:pt x="0" y="91"/>
                        </a:cubicBezTo>
                        <a:cubicBezTo>
                          <a:pt x="0" y="114"/>
                          <a:pt x="38" y="152"/>
                          <a:pt x="45" y="182"/>
                        </a:cubicBezTo>
                        <a:cubicBezTo>
                          <a:pt x="52" y="212"/>
                          <a:pt x="45" y="257"/>
                          <a:pt x="45" y="27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9" name="Freeform 36">
                    <a:extLst>
                      <a:ext uri="{FF2B5EF4-FFF2-40B4-BE49-F238E27FC236}">
                        <a16:creationId xmlns="" xmlns:a16="http://schemas.microsoft.com/office/drawing/2014/main" id="{00000000-0008-0000-0E00-00003B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644" y="935"/>
                    <a:ext cx="106" cy="499"/>
                  </a:xfrm>
                  <a:custGeom>
                    <a:avLst/>
                    <a:gdLst>
                      <a:gd name="T0" fmla="*/ 52 w 106"/>
                      <a:gd name="T1" fmla="*/ 0 h 499"/>
                      <a:gd name="T2" fmla="*/ 52 w 106"/>
                      <a:gd name="T3" fmla="*/ 46 h 499"/>
                      <a:gd name="T4" fmla="*/ 98 w 106"/>
                      <a:gd name="T5" fmla="*/ 46 h 499"/>
                      <a:gd name="T6" fmla="*/ 98 w 106"/>
                      <a:gd name="T7" fmla="*/ 136 h 499"/>
                      <a:gd name="T8" fmla="*/ 98 w 106"/>
                      <a:gd name="T9" fmla="*/ 182 h 499"/>
                      <a:gd name="T10" fmla="*/ 52 w 106"/>
                      <a:gd name="T11" fmla="*/ 272 h 499"/>
                      <a:gd name="T12" fmla="*/ 52 w 106"/>
                      <a:gd name="T13" fmla="*/ 363 h 499"/>
                      <a:gd name="T14" fmla="*/ 7 w 106"/>
                      <a:gd name="T15" fmla="*/ 409 h 499"/>
                      <a:gd name="T16" fmla="*/ 7 w 106"/>
                      <a:gd name="T17" fmla="*/ 454 h 499"/>
                      <a:gd name="T18" fmla="*/ 7 w 106"/>
                      <a:gd name="T19" fmla="*/ 499 h 49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106" h="499">
                        <a:moveTo>
                          <a:pt x="52" y="0"/>
                        </a:moveTo>
                        <a:cubicBezTo>
                          <a:pt x="48" y="19"/>
                          <a:pt x="44" y="38"/>
                          <a:pt x="52" y="46"/>
                        </a:cubicBezTo>
                        <a:cubicBezTo>
                          <a:pt x="60" y="54"/>
                          <a:pt x="90" y="31"/>
                          <a:pt x="98" y="46"/>
                        </a:cubicBezTo>
                        <a:cubicBezTo>
                          <a:pt x="106" y="61"/>
                          <a:pt x="98" y="113"/>
                          <a:pt x="98" y="136"/>
                        </a:cubicBezTo>
                        <a:cubicBezTo>
                          <a:pt x="98" y="159"/>
                          <a:pt x="106" y="159"/>
                          <a:pt x="98" y="182"/>
                        </a:cubicBezTo>
                        <a:cubicBezTo>
                          <a:pt x="90" y="205"/>
                          <a:pt x="60" y="242"/>
                          <a:pt x="52" y="272"/>
                        </a:cubicBezTo>
                        <a:cubicBezTo>
                          <a:pt x="44" y="302"/>
                          <a:pt x="59" y="340"/>
                          <a:pt x="52" y="363"/>
                        </a:cubicBezTo>
                        <a:cubicBezTo>
                          <a:pt x="45" y="386"/>
                          <a:pt x="14" y="394"/>
                          <a:pt x="7" y="409"/>
                        </a:cubicBezTo>
                        <a:cubicBezTo>
                          <a:pt x="0" y="424"/>
                          <a:pt x="7" y="439"/>
                          <a:pt x="7" y="454"/>
                        </a:cubicBezTo>
                        <a:cubicBezTo>
                          <a:pt x="7" y="469"/>
                          <a:pt x="7" y="484"/>
                          <a:pt x="7" y="499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0" name="Freeform 37">
                    <a:extLst>
                      <a:ext uri="{FF2B5EF4-FFF2-40B4-BE49-F238E27FC236}">
                        <a16:creationId xmlns="" xmlns:a16="http://schemas.microsoft.com/office/drawing/2014/main" id="{00000000-0008-0000-0E00-00003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662" y="1374"/>
                    <a:ext cx="315" cy="121"/>
                  </a:xfrm>
                  <a:custGeom>
                    <a:avLst/>
                    <a:gdLst>
                      <a:gd name="T0" fmla="*/ 0 w 315"/>
                      <a:gd name="T1" fmla="*/ 106 h 121"/>
                      <a:gd name="T2" fmla="*/ 80 w 315"/>
                      <a:gd name="T3" fmla="*/ 106 h 121"/>
                      <a:gd name="T4" fmla="*/ 171 w 315"/>
                      <a:gd name="T5" fmla="*/ 106 h 121"/>
                      <a:gd name="T6" fmla="*/ 216 w 315"/>
                      <a:gd name="T7" fmla="*/ 15 h 121"/>
                      <a:gd name="T8" fmla="*/ 261 w 315"/>
                      <a:gd name="T9" fmla="*/ 15 h 121"/>
                      <a:gd name="T10" fmla="*/ 307 w 315"/>
                      <a:gd name="T11" fmla="*/ 15 h 121"/>
                      <a:gd name="T12" fmla="*/ 307 w 315"/>
                      <a:gd name="T13" fmla="*/ 60 h 121"/>
                      <a:gd name="T14" fmla="*/ 307 w 315"/>
                      <a:gd name="T15" fmla="*/ 106 h 12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315" h="121">
                        <a:moveTo>
                          <a:pt x="0" y="106"/>
                        </a:moveTo>
                        <a:cubicBezTo>
                          <a:pt x="13" y="106"/>
                          <a:pt x="52" y="106"/>
                          <a:pt x="80" y="106"/>
                        </a:cubicBezTo>
                        <a:cubicBezTo>
                          <a:pt x="108" y="106"/>
                          <a:pt x="148" y="121"/>
                          <a:pt x="171" y="106"/>
                        </a:cubicBezTo>
                        <a:cubicBezTo>
                          <a:pt x="194" y="91"/>
                          <a:pt x="201" y="30"/>
                          <a:pt x="216" y="15"/>
                        </a:cubicBezTo>
                        <a:cubicBezTo>
                          <a:pt x="231" y="0"/>
                          <a:pt x="246" y="15"/>
                          <a:pt x="261" y="15"/>
                        </a:cubicBezTo>
                        <a:cubicBezTo>
                          <a:pt x="276" y="15"/>
                          <a:pt x="299" y="8"/>
                          <a:pt x="307" y="15"/>
                        </a:cubicBezTo>
                        <a:cubicBezTo>
                          <a:pt x="315" y="22"/>
                          <a:pt x="307" y="45"/>
                          <a:pt x="307" y="60"/>
                        </a:cubicBezTo>
                        <a:cubicBezTo>
                          <a:pt x="307" y="75"/>
                          <a:pt x="307" y="90"/>
                          <a:pt x="307" y="10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1" name="Freeform 38">
                    <a:extLst>
                      <a:ext uri="{FF2B5EF4-FFF2-40B4-BE49-F238E27FC236}">
                        <a16:creationId xmlns="" xmlns:a16="http://schemas.microsoft.com/office/drawing/2014/main" id="{00000000-0008-0000-0E00-00003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098" y="1026"/>
                    <a:ext cx="234" cy="279"/>
                  </a:xfrm>
                  <a:custGeom>
                    <a:avLst/>
                    <a:gdLst>
                      <a:gd name="T0" fmla="*/ 7 w 234"/>
                      <a:gd name="T1" fmla="*/ 0 h 279"/>
                      <a:gd name="T2" fmla="*/ 7 w 234"/>
                      <a:gd name="T3" fmla="*/ 45 h 279"/>
                      <a:gd name="T4" fmla="*/ 7 w 234"/>
                      <a:gd name="T5" fmla="*/ 91 h 279"/>
                      <a:gd name="T6" fmla="*/ 52 w 234"/>
                      <a:gd name="T7" fmla="*/ 91 h 279"/>
                      <a:gd name="T8" fmla="*/ 143 w 234"/>
                      <a:gd name="T9" fmla="*/ 136 h 279"/>
                      <a:gd name="T10" fmla="*/ 143 w 234"/>
                      <a:gd name="T11" fmla="*/ 181 h 279"/>
                      <a:gd name="T12" fmla="*/ 143 w 234"/>
                      <a:gd name="T13" fmla="*/ 227 h 279"/>
                      <a:gd name="T14" fmla="*/ 143 w 234"/>
                      <a:gd name="T15" fmla="*/ 272 h 279"/>
                      <a:gd name="T16" fmla="*/ 188 w 234"/>
                      <a:gd name="T17" fmla="*/ 272 h 279"/>
                      <a:gd name="T18" fmla="*/ 234 w 234"/>
                      <a:gd name="T19" fmla="*/ 272 h 27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234" h="279">
                        <a:moveTo>
                          <a:pt x="7" y="0"/>
                        </a:moveTo>
                        <a:cubicBezTo>
                          <a:pt x="7" y="15"/>
                          <a:pt x="7" y="30"/>
                          <a:pt x="7" y="45"/>
                        </a:cubicBezTo>
                        <a:cubicBezTo>
                          <a:pt x="7" y="60"/>
                          <a:pt x="0" y="83"/>
                          <a:pt x="7" y="91"/>
                        </a:cubicBezTo>
                        <a:cubicBezTo>
                          <a:pt x="14" y="99"/>
                          <a:pt x="29" y="84"/>
                          <a:pt x="52" y="91"/>
                        </a:cubicBezTo>
                        <a:cubicBezTo>
                          <a:pt x="75" y="98"/>
                          <a:pt x="128" y="121"/>
                          <a:pt x="143" y="136"/>
                        </a:cubicBezTo>
                        <a:cubicBezTo>
                          <a:pt x="158" y="151"/>
                          <a:pt x="143" y="166"/>
                          <a:pt x="143" y="181"/>
                        </a:cubicBezTo>
                        <a:cubicBezTo>
                          <a:pt x="143" y="196"/>
                          <a:pt x="143" y="212"/>
                          <a:pt x="143" y="227"/>
                        </a:cubicBezTo>
                        <a:cubicBezTo>
                          <a:pt x="143" y="242"/>
                          <a:pt x="136" y="265"/>
                          <a:pt x="143" y="272"/>
                        </a:cubicBezTo>
                        <a:cubicBezTo>
                          <a:pt x="150" y="279"/>
                          <a:pt x="173" y="272"/>
                          <a:pt x="188" y="272"/>
                        </a:cubicBezTo>
                        <a:cubicBezTo>
                          <a:pt x="203" y="272"/>
                          <a:pt x="218" y="272"/>
                          <a:pt x="234" y="27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2" name="Freeform 39">
                    <a:extLst>
                      <a:ext uri="{FF2B5EF4-FFF2-40B4-BE49-F238E27FC236}">
                        <a16:creationId xmlns="" xmlns:a16="http://schemas.microsoft.com/office/drawing/2014/main" id="{00000000-0008-0000-0E00-00003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930" y="1102"/>
                    <a:ext cx="175" cy="286"/>
                  </a:xfrm>
                  <a:custGeom>
                    <a:avLst/>
                    <a:gdLst>
                      <a:gd name="T0" fmla="*/ 175 w 175"/>
                      <a:gd name="T1" fmla="*/ 15 h 286"/>
                      <a:gd name="T2" fmla="*/ 129 w 175"/>
                      <a:gd name="T3" fmla="*/ 15 h 286"/>
                      <a:gd name="T4" fmla="*/ 84 w 175"/>
                      <a:gd name="T5" fmla="*/ 105 h 286"/>
                      <a:gd name="T6" fmla="*/ 84 w 175"/>
                      <a:gd name="T7" fmla="*/ 151 h 286"/>
                      <a:gd name="T8" fmla="*/ 18 w 175"/>
                      <a:gd name="T9" fmla="*/ 186 h 286"/>
                      <a:gd name="T10" fmla="*/ 0 w 175"/>
                      <a:gd name="T11" fmla="*/ 286 h 28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175" h="286">
                        <a:moveTo>
                          <a:pt x="175" y="15"/>
                        </a:moveTo>
                        <a:cubicBezTo>
                          <a:pt x="159" y="7"/>
                          <a:pt x="144" y="0"/>
                          <a:pt x="129" y="15"/>
                        </a:cubicBezTo>
                        <a:cubicBezTo>
                          <a:pt x="114" y="30"/>
                          <a:pt x="91" y="82"/>
                          <a:pt x="84" y="105"/>
                        </a:cubicBezTo>
                        <a:cubicBezTo>
                          <a:pt x="77" y="128"/>
                          <a:pt x="95" y="138"/>
                          <a:pt x="84" y="151"/>
                        </a:cubicBezTo>
                        <a:cubicBezTo>
                          <a:pt x="73" y="164"/>
                          <a:pt x="32" y="164"/>
                          <a:pt x="18" y="186"/>
                        </a:cubicBezTo>
                        <a:cubicBezTo>
                          <a:pt x="4" y="208"/>
                          <a:pt x="4" y="265"/>
                          <a:pt x="0" y="28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3" name="Group 40">
                <a:extLst>
                  <a:ext uri="{FF2B5EF4-FFF2-40B4-BE49-F238E27FC236}">
                    <a16:creationId xmlns="" xmlns:a16="http://schemas.microsoft.com/office/drawing/2014/main" id="{00000000-0008-0000-0E00-000017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23" y="1084"/>
                <a:ext cx="2313" cy="1538"/>
                <a:chOff x="1323" y="1084"/>
                <a:chExt cx="2313" cy="1538"/>
              </a:xfrm>
              <a:grpFill/>
            </xdr:grpSpPr>
            <xdr:sp macro="" textlink="">
              <xdr:nvSpPr>
                <xdr:cNvPr id="42" name="Freeform 41">
                  <a:extLst>
                    <a:ext uri="{FF2B5EF4-FFF2-40B4-BE49-F238E27FC236}">
                      <a16:creationId xmlns="" xmlns:a16="http://schemas.microsoft.com/office/drawing/2014/main" id="{00000000-0008-0000-0E00-00002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323" y="1084"/>
                  <a:ext cx="2313" cy="1538"/>
                </a:xfrm>
                <a:custGeom>
                  <a:avLst/>
                  <a:gdLst>
                    <a:gd name="T0" fmla="*/ 156 w 2313"/>
                    <a:gd name="T1" fmla="*/ 140 h 1538"/>
                    <a:gd name="T2" fmla="*/ 196 w 2313"/>
                    <a:gd name="T3" fmla="*/ 169 h 1538"/>
                    <a:gd name="T4" fmla="*/ 287 w 2313"/>
                    <a:gd name="T5" fmla="*/ 123 h 1538"/>
                    <a:gd name="T6" fmla="*/ 332 w 2313"/>
                    <a:gd name="T7" fmla="*/ 260 h 1538"/>
                    <a:gd name="T8" fmla="*/ 423 w 2313"/>
                    <a:gd name="T9" fmla="*/ 305 h 1538"/>
                    <a:gd name="T10" fmla="*/ 332 w 2313"/>
                    <a:gd name="T11" fmla="*/ 396 h 1538"/>
                    <a:gd name="T12" fmla="*/ 196 w 2313"/>
                    <a:gd name="T13" fmla="*/ 486 h 1538"/>
                    <a:gd name="T14" fmla="*/ 242 w 2313"/>
                    <a:gd name="T15" fmla="*/ 577 h 1538"/>
                    <a:gd name="T16" fmla="*/ 196 w 2313"/>
                    <a:gd name="T17" fmla="*/ 804 h 1538"/>
                    <a:gd name="T18" fmla="*/ 151 w 2313"/>
                    <a:gd name="T19" fmla="*/ 849 h 1538"/>
                    <a:gd name="T20" fmla="*/ 196 w 2313"/>
                    <a:gd name="T21" fmla="*/ 940 h 1538"/>
                    <a:gd name="T22" fmla="*/ 151 w 2313"/>
                    <a:gd name="T23" fmla="*/ 1031 h 1538"/>
                    <a:gd name="T24" fmla="*/ 15 w 2313"/>
                    <a:gd name="T25" fmla="*/ 1031 h 1538"/>
                    <a:gd name="T26" fmla="*/ 60 w 2313"/>
                    <a:gd name="T27" fmla="*/ 1121 h 1538"/>
                    <a:gd name="T28" fmla="*/ 60 w 2313"/>
                    <a:gd name="T29" fmla="*/ 1167 h 1538"/>
                    <a:gd name="T30" fmla="*/ 196 w 2313"/>
                    <a:gd name="T31" fmla="*/ 1121 h 1538"/>
                    <a:gd name="T32" fmla="*/ 242 w 2313"/>
                    <a:gd name="T33" fmla="*/ 1167 h 1538"/>
                    <a:gd name="T34" fmla="*/ 242 w 2313"/>
                    <a:gd name="T35" fmla="*/ 1212 h 1538"/>
                    <a:gd name="T36" fmla="*/ 378 w 2313"/>
                    <a:gd name="T37" fmla="*/ 1257 h 1538"/>
                    <a:gd name="T38" fmla="*/ 559 w 2313"/>
                    <a:gd name="T39" fmla="*/ 1257 h 1538"/>
                    <a:gd name="T40" fmla="*/ 741 w 2313"/>
                    <a:gd name="T41" fmla="*/ 1167 h 1538"/>
                    <a:gd name="T42" fmla="*/ 786 w 2313"/>
                    <a:gd name="T43" fmla="*/ 1167 h 1538"/>
                    <a:gd name="T44" fmla="*/ 831 w 2313"/>
                    <a:gd name="T45" fmla="*/ 1212 h 1538"/>
                    <a:gd name="T46" fmla="*/ 786 w 2313"/>
                    <a:gd name="T47" fmla="*/ 1303 h 1538"/>
                    <a:gd name="T48" fmla="*/ 741 w 2313"/>
                    <a:gd name="T49" fmla="*/ 1394 h 1538"/>
                    <a:gd name="T50" fmla="*/ 877 w 2313"/>
                    <a:gd name="T51" fmla="*/ 1484 h 1538"/>
                    <a:gd name="T52" fmla="*/ 967 w 2313"/>
                    <a:gd name="T53" fmla="*/ 1530 h 1538"/>
                    <a:gd name="T54" fmla="*/ 1194 w 2313"/>
                    <a:gd name="T55" fmla="*/ 1530 h 1538"/>
                    <a:gd name="T56" fmla="*/ 1376 w 2313"/>
                    <a:gd name="T57" fmla="*/ 1530 h 1538"/>
                    <a:gd name="T58" fmla="*/ 1466 w 2313"/>
                    <a:gd name="T59" fmla="*/ 1484 h 1538"/>
                    <a:gd name="T60" fmla="*/ 1440 w 2313"/>
                    <a:gd name="T61" fmla="*/ 1382 h 1538"/>
                    <a:gd name="T62" fmla="*/ 1395 w 2313"/>
                    <a:gd name="T63" fmla="*/ 1334 h 1538"/>
                    <a:gd name="T64" fmla="*/ 1421 w 2313"/>
                    <a:gd name="T65" fmla="*/ 1212 h 1538"/>
                    <a:gd name="T66" fmla="*/ 1608 w 2313"/>
                    <a:gd name="T67" fmla="*/ 1187 h 1538"/>
                    <a:gd name="T68" fmla="*/ 1794 w 2313"/>
                    <a:gd name="T69" fmla="*/ 1106 h 1538"/>
                    <a:gd name="T70" fmla="*/ 1875 w 2313"/>
                    <a:gd name="T71" fmla="*/ 940 h 1538"/>
                    <a:gd name="T72" fmla="*/ 2011 w 2313"/>
                    <a:gd name="T73" fmla="*/ 940 h 1538"/>
                    <a:gd name="T74" fmla="*/ 2088 w 2313"/>
                    <a:gd name="T75" fmla="*/ 833 h 1538"/>
                    <a:gd name="T76" fmla="*/ 2147 w 2313"/>
                    <a:gd name="T77" fmla="*/ 668 h 1538"/>
                    <a:gd name="T78" fmla="*/ 2192 w 2313"/>
                    <a:gd name="T79" fmla="*/ 622 h 1538"/>
                    <a:gd name="T80" fmla="*/ 2237 w 2313"/>
                    <a:gd name="T81" fmla="*/ 668 h 1538"/>
                    <a:gd name="T82" fmla="*/ 2283 w 2313"/>
                    <a:gd name="T83" fmla="*/ 622 h 1538"/>
                    <a:gd name="T84" fmla="*/ 2283 w 2313"/>
                    <a:gd name="T85" fmla="*/ 532 h 1538"/>
                    <a:gd name="T86" fmla="*/ 2101 w 2313"/>
                    <a:gd name="T87" fmla="*/ 396 h 1538"/>
                    <a:gd name="T88" fmla="*/ 1965 w 2313"/>
                    <a:gd name="T89" fmla="*/ 486 h 1538"/>
                    <a:gd name="T90" fmla="*/ 1875 w 2313"/>
                    <a:gd name="T91" fmla="*/ 486 h 1538"/>
                    <a:gd name="T92" fmla="*/ 1738 w 2313"/>
                    <a:gd name="T93" fmla="*/ 532 h 1538"/>
                    <a:gd name="T94" fmla="*/ 1614 w 2313"/>
                    <a:gd name="T95" fmla="*/ 449 h 1538"/>
                    <a:gd name="T96" fmla="*/ 1611 w 2313"/>
                    <a:gd name="T97" fmla="*/ 371 h 1538"/>
                    <a:gd name="T98" fmla="*/ 1693 w 2313"/>
                    <a:gd name="T99" fmla="*/ 260 h 1538"/>
                    <a:gd name="T100" fmla="*/ 1662 w 2313"/>
                    <a:gd name="T101" fmla="*/ 152 h 1538"/>
                    <a:gd name="T102" fmla="*/ 1527 w 2313"/>
                    <a:gd name="T103" fmla="*/ 107 h 1538"/>
                    <a:gd name="T104" fmla="*/ 1428 w 2313"/>
                    <a:gd name="T105" fmla="*/ 152 h 1538"/>
                    <a:gd name="T106" fmla="*/ 1359 w 2313"/>
                    <a:gd name="T107" fmla="*/ 155 h 1538"/>
                    <a:gd name="T108" fmla="*/ 1200 w 2313"/>
                    <a:gd name="T109" fmla="*/ 281 h 1538"/>
                    <a:gd name="T110" fmla="*/ 1071 w 2313"/>
                    <a:gd name="T111" fmla="*/ 323 h 1538"/>
                    <a:gd name="T112" fmla="*/ 996 w 2313"/>
                    <a:gd name="T113" fmla="*/ 221 h 1538"/>
                    <a:gd name="T114" fmla="*/ 780 w 2313"/>
                    <a:gd name="T115" fmla="*/ 185 h 1538"/>
                    <a:gd name="T116" fmla="*/ 795 w 2313"/>
                    <a:gd name="T117" fmla="*/ 101 h 1538"/>
                    <a:gd name="T118" fmla="*/ 735 w 2313"/>
                    <a:gd name="T119" fmla="*/ 2 h 1538"/>
                    <a:gd name="T120" fmla="*/ 618 w 2313"/>
                    <a:gd name="T121" fmla="*/ 89 h 1538"/>
                    <a:gd name="T122" fmla="*/ 246 w 2313"/>
                    <a:gd name="T123" fmla="*/ 35 h 1538"/>
                    <a:gd name="T124" fmla="*/ 156 w 2313"/>
                    <a:gd name="T125" fmla="*/ 140 h 153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  <a:cxn ang="0">
                      <a:pos x="T98" y="T99"/>
                    </a:cxn>
                    <a:cxn ang="0">
                      <a:pos x="T100" y="T101"/>
                    </a:cxn>
                    <a:cxn ang="0">
                      <a:pos x="T102" y="T103"/>
                    </a:cxn>
                    <a:cxn ang="0">
                      <a:pos x="T104" y="T105"/>
                    </a:cxn>
                    <a:cxn ang="0">
                      <a:pos x="T106" y="T107"/>
                    </a:cxn>
                    <a:cxn ang="0">
                      <a:pos x="T108" y="T109"/>
                    </a:cxn>
                    <a:cxn ang="0">
                      <a:pos x="T110" y="T111"/>
                    </a:cxn>
                    <a:cxn ang="0">
                      <a:pos x="T112" y="T113"/>
                    </a:cxn>
                    <a:cxn ang="0">
                      <a:pos x="T114" y="T115"/>
                    </a:cxn>
                    <a:cxn ang="0">
                      <a:pos x="T116" y="T117"/>
                    </a:cxn>
                    <a:cxn ang="0">
                      <a:pos x="T118" y="T119"/>
                    </a:cxn>
                    <a:cxn ang="0">
                      <a:pos x="T120" y="T121"/>
                    </a:cxn>
                    <a:cxn ang="0">
                      <a:pos x="T122" y="T123"/>
                    </a:cxn>
                    <a:cxn ang="0">
                      <a:pos x="T124" y="T125"/>
                    </a:cxn>
                  </a:cxnLst>
                  <a:rect l="0" t="0" r="r" b="b"/>
                  <a:pathLst>
                    <a:path w="2313" h="1538">
                      <a:moveTo>
                        <a:pt x="156" y="140"/>
                      </a:moveTo>
                      <a:cubicBezTo>
                        <a:pt x="148" y="163"/>
                        <a:pt x="174" y="172"/>
                        <a:pt x="196" y="169"/>
                      </a:cubicBezTo>
                      <a:cubicBezTo>
                        <a:pt x="218" y="166"/>
                        <a:pt x="264" y="108"/>
                        <a:pt x="287" y="123"/>
                      </a:cubicBezTo>
                      <a:cubicBezTo>
                        <a:pt x="310" y="138"/>
                        <a:pt x="309" y="230"/>
                        <a:pt x="332" y="260"/>
                      </a:cubicBezTo>
                      <a:cubicBezTo>
                        <a:pt x="355" y="290"/>
                        <a:pt x="423" y="282"/>
                        <a:pt x="423" y="305"/>
                      </a:cubicBezTo>
                      <a:cubicBezTo>
                        <a:pt x="423" y="328"/>
                        <a:pt x="370" y="366"/>
                        <a:pt x="332" y="396"/>
                      </a:cubicBezTo>
                      <a:cubicBezTo>
                        <a:pt x="294" y="426"/>
                        <a:pt x="211" y="456"/>
                        <a:pt x="196" y="486"/>
                      </a:cubicBezTo>
                      <a:cubicBezTo>
                        <a:pt x="181" y="516"/>
                        <a:pt x="242" y="524"/>
                        <a:pt x="242" y="577"/>
                      </a:cubicBezTo>
                      <a:cubicBezTo>
                        <a:pt x="242" y="630"/>
                        <a:pt x="211" y="759"/>
                        <a:pt x="196" y="804"/>
                      </a:cubicBezTo>
                      <a:cubicBezTo>
                        <a:pt x="181" y="849"/>
                        <a:pt x="151" y="826"/>
                        <a:pt x="151" y="849"/>
                      </a:cubicBezTo>
                      <a:cubicBezTo>
                        <a:pt x="151" y="872"/>
                        <a:pt x="196" y="910"/>
                        <a:pt x="196" y="940"/>
                      </a:cubicBezTo>
                      <a:cubicBezTo>
                        <a:pt x="196" y="970"/>
                        <a:pt x="181" y="1016"/>
                        <a:pt x="151" y="1031"/>
                      </a:cubicBezTo>
                      <a:cubicBezTo>
                        <a:pt x="121" y="1046"/>
                        <a:pt x="30" y="1016"/>
                        <a:pt x="15" y="1031"/>
                      </a:cubicBezTo>
                      <a:cubicBezTo>
                        <a:pt x="0" y="1046"/>
                        <a:pt x="53" y="1098"/>
                        <a:pt x="60" y="1121"/>
                      </a:cubicBezTo>
                      <a:cubicBezTo>
                        <a:pt x="67" y="1144"/>
                        <a:pt x="37" y="1167"/>
                        <a:pt x="60" y="1167"/>
                      </a:cubicBezTo>
                      <a:cubicBezTo>
                        <a:pt x="83" y="1167"/>
                        <a:pt x="166" y="1121"/>
                        <a:pt x="196" y="1121"/>
                      </a:cubicBezTo>
                      <a:cubicBezTo>
                        <a:pt x="226" y="1121"/>
                        <a:pt x="234" y="1152"/>
                        <a:pt x="242" y="1167"/>
                      </a:cubicBezTo>
                      <a:cubicBezTo>
                        <a:pt x="250" y="1182"/>
                        <a:pt x="219" y="1197"/>
                        <a:pt x="242" y="1212"/>
                      </a:cubicBezTo>
                      <a:cubicBezTo>
                        <a:pt x="265" y="1227"/>
                        <a:pt x="325" y="1250"/>
                        <a:pt x="378" y="1257"/>
                      </a:cubicBezTo>
                      <a:cubicBezTo>
                        <a:pt x="431" y="1264"/>
                        <a:pt x="499" y="1272"/>
                        <a:pt x="559" y="1257"/>
                      </a:cubicBezTo>
                      <a:cubicBezTo>
                        <a:pt x="619" y="1242"/>
                        <a:pt x="703" y="1182"/>
                        <a:pt x="741" y="1167"/>
                      </a:cubicBezTo>
                      <a:cubicBezTo>
                        <a:pt x="779" y="1152"/>
                        <a:pt x="771" y="1160"/>
                        <a:pt x="786" y="1167"/>
                      </a:cubicBezTo>
                      <a:cubicBezTo>
                        <a:pt x="801" y="1174"/>
                        <a:pt x="831" y="1189"/>
                        <a:pt x="831" y="1212"/>
                      </a:cubicBezTo>
                      <a:cubicBezTo>
                        <a:pt x="831" y="1235"/>
                        <a:pt x="801" y="1273"/>
                        <a:pt x="786" y="1303"/>
                      </a:cubicBezTo>
                      <a:cubicBezTo>
                        <a:pt x="771" y="1333"/>
                        <a:pt x="726" y="1364"/>
                        <a:pt x="741" y="1394"/>
                      </a:cubicBezTo>
                      <a:cubicBezTo>
                        <a:pt x="756" y="1424"/>
                        <a:pt x="840" y="1461"/>
                        <a:pt x="877" y="1484"/>
                      </a:cubicBezTo>
                      <a:cubicBezTo>
                        <a:pt x="914" y="1507"/>
                        <a:pt x="914" y="1522"/>
                        <a:pt x="967" y="1530"/>
                      </a:cubicBezTo>
                      <a:cubicBezTo>
                        <a:pt x="1020" y="1538"/>
                        <a:pt x="1126" y="1530"/>
                        <a:pt x="1194" y="1530"/>
                      </a:cubicBezTo>
                      <a:cubicBezTo>
                        <a:pt x="1262" y="1530"/>
                        <a:pt x="1331" y="1538"/>
                        <a:pt x="1376" y="1530"/>
                      </a:cubicBezTo>
                      <a:cubicBezTo>
                        <a:pt x="1421" y="1522"/>
                        <a:pt x="1455" y="1509"/>
                        <a:pt x="1466" y="1484"/>
                      </a:cubicBezTo>
                      <a:cubicBezTo>
                        <a:pt x="1477" y="1459"/>
                        <a:pt x="1452" y="1407"/>
                        <a:pt x="1440" y="1382"/>
                      </a:cubicBezTo>
                      <a:cubicBezTo>
                        <a:pt x="1428" y="1357"/>
                        <a:pt x="1398" y="1362"/>
                        <a:pt x="1395" y="1334"/>
                      </a:cubicBezTo>
                      <a:cubicBezTo>
                        <a:pt x="1392" y="1306"/>
                        <a:pt x="1386" y="1236"/>
                        <a:pt x="1421" y="1212"/>
                      </a:cubicBezTo>
                      <a:cubicBezTo>
                        <a:pt x="1456" y="1188"/>
                        <a:pt x="1546" y="1205"/>
                        <a:pt x="1608" y="1187"/>
                      </a:cubicBezTo>
                      <a:cubicBezTo>
                        <a:pt x="1670" y="1169"/>
                        <a:pt x="1749" y="1147"/>
                        <a:pt x="1794" y="1106"/>
                      </a:cubicBezTo>
                      <a:cubicBezTo>
                        <a:pt x="1839" y="1065"/>
                        <a:pt x="1839" y="968"/>
                        <a:pt x="1875" y="940"/>
                      </a:cubicBezTo>
                      <a:cubicBezTo>
                        <a:pt x="1911" y="912"/>
                        <a:pt x="1975" y="958"/>
                        <a:pt x="2011" y="940"/>
                      </a:cubicBezTo>
                      <a:cubicBezTo>
                        <a:pt x="2047" y="922"/>
                        <a:pt x="2065" y="878"/>
                        <a:pt x="2088" y="833"/>
                      </a:cubicBezTo>
                      <a:cubicBezTo>
                        <a:pt x="2111" y="788"/>
                        <a:pt x="2130" y="703"/>
                        <a:pt x="2147" y="668"/>
                      </a:cubicBezTo>
                      <a:cubicBezTo>
                        <a:pt x="2164" y="633"/>
                        <a:pt x="2177" y="622"/>
                        <a:pt x="2192" y="622"/>
                      </a:cubicBezTo>
                      <a:cubicBezTo>
                        <a:pt x="2207" y="622"/>
                        <a:pt x="2222" y="668"/>
                        <a:pt x="2237" y="668"/>
                      </a:cubicBezTo>
                      <a:cubicBezTo>
                        <a:pt x="2252" y="668"/>
                        <a:pt x="2275" y="645"/>
                        <a:pt x="2283" y="622"/>
                      </a:cubicBezTo>
                      <a:cubicBezTo>
                        <a:pt x="2291" y="599"/>
                        <a:pt x="2313" y="569"/>
                        <a:pt x="2283" y="532"/>
                      </a:cubicBezTo>
                      <a:cubicBezTo>
                        <a:pt x="2253" y="495"/>
                        <a:pt x="2154" y="404"/>
                        <a:pt x="2101" y="396"/>
                      </a:cubicBezTo>
                      <a:cubicBezTo>
                        <a:pt x="2048" y="388"/>
                        <a:pt x="2003" y="471"/>
                        <a:pt x="1965" y="486"/>
                      </a:cubicBezTo>
                      <a:cubicBezTo>
                        <a:pt x="1927" y="501"/>
                        <a:pt x="1913" y="478"/>
                        <a:pt x="1875" y="486"/>
                      </a:cubicBezTo>
                      <a:cubicBezTo>
                        <a:pt x="1837" y="494"/>
                        <a:pt x="1781" y="538"/>
                        <a:pt x="1738" y="532"/>
                      </a:cubicBezTo>
                      <a:cubicBezTo>
                        <a:pt x="1695" y="526"/>
                        <a:pt x="1635" y="476"/>
                        <a:pt x="1614" y="449"/>
                      </a:cubicBezTo>
                      <a:cubicBezTo>
                        <a:pt x="1593" y="422"/>
                        <a:pt x="1598" y="402"/>
                        <a:pt x="1611" y="371"/>
                      </a:cubicBezTo>
                      <a:cubicBezTo>
                        <a:pt x="1624" y="340"/>
                        <a:pt x="1685" y="296"/>
                        <a:pt x="1693" y="260"/>
                      </a:cubicBezTo>
                      <a:cubicBezTo>
                        <a:pt x="1701" y="224"/>
                        <a:pt x="1690" y="177"/>
                        <a:pt x="1662" y="152"/>
                      </a:cubicBezTo>
                      <a:cubicBezTo>
                        <a:pt x="1634" y="127"/>
                        <a:pt x="1566" y="107"/>
                        <a:pt x="1527" y="107"/>
                      </a:cubicBezTo>
                      <a:cubicBezTo>
                        <a:pt x="1488" y="107"/>
                        <a:pt x="1456" y="144"/>
                        <a:pt x="1428" y="152"/>
                      </a:cubicBezTo>
                      <a:cubicBezTo>
                        <a:pt x="1400" y="160"/>
                        <a:pt x="1397" y="134"/>
                        <a:pt x="1359" y="155"/>
                      </a:cubicBezTo>
                      <a:cubicBezTo>
                        <a:pt x="1321" y="176"/>
                        <a:pt x="1248" y="253"/>
                        <a:pt x="1200" y="281"/>
                      </a:cubicBezTo>
                      <a:cubicBezTo>
                        <a:pt x="1152" y="309"/>
                        <a:pt x="1105" y="333"/>
                        <a:pt x="1071" y="323"/>
                      </a:cubicBezTo>
                      <a:cubicBezTo>
                        <a:pt x="1037" y="313"/>
                        <a:pt x="1044" y="244"/>
                        <a:pt x="996" y="221"/>
                      </a:cubicBezTo>
                      <a:cubicBezTo>
                        <a:pt x="948" y="198"/>
                        <a:pt x="813" y="205"/>
                        <a:pt x="780" y="185"/>
                      </a:cubicBezTo>
                      <a:cubicBezTo>
                        <a:pt x="747" y="165"/>
                        <a:pt x="802" y="131"/>
                        <a:pt x="795" y="101"/>
                      </a:cubicBezTo>
                      <a:cubicBezTo>
                        <a:pt x="788" y="71"/>
                        <a:pt x="764" y="4"/>
                        <a:pt x="735" y="2"/>
                      </a:cubicBezTo>
                      <a:cubicBezTo>
                        <a:pt x="706" y="0"/>
                        <a:pt x="699" y="84"/>
                        <a:pt x="618" y="89"/>
                      </a:cubicBezTo>
                      <a:cubicBezTo>
                        <a:pt x="537" y="94"/>
                        <a:pt x="323" y="26"/>
                        <a:pt x="246" y="35"/>
                      </a:cubicBezTo>
                      <a:cubicBezTo>
                        <a:pt x="169" y="44"/>
                        <a:pt x="175" y="118"/>
                        <a:pt x="156" y="140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43" name="Group 42">
                  <a:extLst>
                    <a:ext uri="{FF2B5EF4-FFF2-40B4-BE49-F238E27FC236}">
                      <a16:creationId xmlns="" xmlns:a16="http://schemas.microsoft.com/office/drawing/2014/main" id="{00000000-0008-0000-0E00-00002B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26" y="1162"/>
                  <a:ext cx="1672" cy="1141"/>
                  <a:chOff x="1526" y="1162"/>
                  <a:chExt cx="1672" cy="1141"/>
                </a:xfrm>
                <a:grpFill/>
              </xdr:grpSpPr>
              <xdr:sp macro="" textlink="">
                <xdr:nvSpPr>
                  <xdr:cNvPr id="44" name="Freeform 43">
                    <a:extLst>
                      <a:ext uri="{FF2B5EF4-FFF2-40B4-BE49-F238E27FC236}">
                        <a16:creationId xmlns="" xmlns:a16="http://schemas.microsoft.com/office/drawing/2014/main" id="{00000000-0008-0000-0E00-00002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26" y="1797"/>
                    <a:ext cx="583" cy="454"/>
                  </a:xfrm>
                  <a:custGeom>
                    <a:avLst/>
                    <a:gdLst>
                      <a:gd name="T0" fmla="*/ 0 w 583"/>
                      <a:gd name="T1" fmla="*/ 57 h 454"/>
                      <a:gd name="T2" fmla="*/ 39 w 583"/>
                      <a:gd name="T3" fmla="*/ 91 h 454"/>
                      <a:gd name="T4" fmla="*/ 84 w 583"/>
                      <a:gd name="T5" fmla="*/ 91 h 454"/>
                      <a:gd name="T6" fmla="*/ 129 w 583"/>
                      <a:gd name="T7" fmla="*/ 45 h 454"/>
                      <a:gd name="T8" fmla="*/ 220 w 583"/>
                      <a:gd name="T9" fmla="*/ 0 h 454"/>
                      <a:gd name="T10" fmla="*/ 265 w 583"/>
                      <a:gd name="T11" fmla="*/ 45 h 454"/>
                      <a:gd name="T12" fmla="*/ 265 w 583"/>
                      <a:gd name="T13" fmla="*/ 91 h 454"/>
                      <a:gd name="T14" fmla="*/ 326 w 583"/>
                      <a:gd name="T15" fmla="*/ 71 h 454"/>
                      <a:gd name="T16" fmla="*/ 368 w 583"/>
                      <a:gd name="T17" fmla="*/ 109 h 454"/>
                      <a:gd name="T18" fmla="*/ 460 w 583"/>
                      <a:gd name="T19" fmla="*/ 105 h 454"/>
                      <a:gd name="T20" fmla="*/ 447 w 583"/>
                      <a:gd name="T21" fmla="*/ 227 h 454"/>
                      <a:gd name="T22" fmla="*/ 492 w 583"/>
                      <a:gd name="T23" fmla="*/ 318 h 454"/>
                      <a:gd name="T24" fmla="*/ 538 w 583"/>
                      <a:gd name="T25" fmla="*/ 408 h 454"/>
                      <a:gd name="T26" fmla="*/ 583 w 583"/>
                      <a:gd name="T27" fmla="*/ 454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583" h="454">
                        <a:moveTo>
                          <a:pt x="0" y="57"/>
                        </a:moveTo>
                        <a:cubicBezTo>
                          <a:pt x="7" y="63"/>
                          <a:pt x="25" y="85"/>
                          <a:pt x="39" y="91"/>
                        </a:cubicBezTo>
                        <a:cubicBezTo>
                          <a:pt x="53" y="97"/>
                          <a:pt x="69" y="99"/>
                          <a:pt x="84" y="91"/>
                        </a:cubicBezTo>
                        <a:cubicBezTo>
                          <a:pt x="99" y="83"/>
                          <a:pt x="106" y="60"/>
                          <a:pt x="129" y="45"/>
                        </a:cubicBezTo>
                        <a:cubicBezTo>
                          <a:pt x="152" y="30"/>
                          <a:pt x="197" y="0"/>
                          <a:pt x="220" y="0"/>
                        </a:cubicBezTo>
                        <a:cubicBezTo>
                          <a:pt x="243" y="0"/>
                          <a:pt x="258" y="30"/>
                          <a:pt x="265" y="45"/>
                        </a:cubicBezTo>
                        <a:cubicBezTo>
                          <a:pt x="272" y="60"/>
                          <a:pt x="255" y="87"/>
                          <a:pt x="265" y="91"/>
                        </a:cubicBezTo>
                        <a:cubicBezTo>
                          <a:pt x="275" y="95"/>
                          <a:pt x="309" y="68"/>
                          <a:pt x="326" y="71"/>
                        </a:cubicBezTo>
                        <a:cubicBezTo>
                          <a:pt x="343" y="74"/>
                          <a:pt x="346" y="103"/>
                          <a:pt x="368" y="109"/>
                        </a:cubicBezTo>
                        <a:cubicBezTo>
                          <a:pt x="390" y="115"/>
                          <a:pt x="447" y="85"/>
                          <a:pt x="460" y="105"/>
                        </a:cubicBezTo>
                        <a:cubicBezTo>
                          <a:pt x="473" y="125"/>
                          <a:pt x="442" y="192"/>
                          <a:pt x="447" y="227"/>
                        </a:cubicBezTo>
                        <a:cubicBezTo>
                          <a:pt x="452" y="262"/>
                          <a:pt x="477" y="288"/>
                          <a:pt x="492" y="318"/>
                        </a:cubicBezTo>
                        <a:cubicBezTo>
                          <a:pt x="507" y="348"/>
                          <a:pt x="523" y="385"/>
                          <a:pt x="538" y="408"/>
                        </a:cubicBezTo>
                        <a:cubicBezTo>
                          <a:pt x="553" y="431"/>
                          <a:pt x="568" y="442"/>
                          <a:pt x="583" y="454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5" name="Freeform 44">
                    <a:extLst>
                      <a:ext uri="{FF2B5EF4-FFF2-40B4-BE49-F238E27FC236}">
                        <a16:creationId xmlns="" xmlns:a16="http://schemas.microsoft.com/office/drawing/2014/main" id="{00000000-0008-0000-0E00-00002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46" y="2160"/>
                    <a:ext cx="605" cy="143"/>
                  </a:xfrm>
                  <a:custGeom>
                    <a:avLst/>
                    <a:gdLst>
                      <a:gd name="T0" fmla="*/ 8 w 605"/>
                      <a:gd name="T1" fmla="*/ 91 h 143"/>
                      <a:gd name="T2" fmla="*/ 8 w 605"/>
                      <a:gd name="T3" fmla="*/ 45 h 143"/>
                      <a:gd name="T4" fmla="*/ 54 w 605"/>
                      <a:gd name="T5" fmla="*/ 0 h 143"/>
                      <a:gd name="T6" fmla="*/ 144 w 605"/>
                      <a:gd name="T7" fmla="*/ 45 h 143"/>
                      <a:gd name="T8" fmla="*/ 190 w 605"/>
                      <a:gd name="T9" fmla="*/ 45 h 143"/>
                      <a:gd name="T10" fmla="*/ 190 w 605"/>
                      <a:gd name="T11" fmla="*/ 91 h 143"/>
                      <a:gd name="T12" fmla="*/ 235 w 605"/>
                      <a:gd name="T13" fmla="*/ 91 h 143"/>
                      <a:gd name="T14" fmla="*/ 280 w 605"/>
                      <a:gd name="T15" fmla="*/ 136 h 143"/>
                      <a:gd name="T16" fmla="*/ 371 w 605"/>
                      <a:gd name="T17" fmla="*/ 136 h 143"/>
                      <a:gd name="T18" fmla="*/ 416 w 605"/>
                      <a:gd name="T19" fmla="*/ 91 h 143"/>
                      <a:gd name="T20" fmla="*/ 507 w 605"/>
                      <a:gd name="T21" fmla="*/ 45 h 143"/>
                      <a:gd name="T22" fmla="*/ 553 w 605"/>
                      <a:gd name="T23" fmla="*/ 91 h 143"/>
                      <a:gd name="T24" fmla="*/ 598 w 605"/>
                      <a:gd name="T25" fmla="*/ 91 h 143"/>
                      <a:gd name="T26" fmla="*/ 598 w 605"/>
                      <a:gd name="T27" fmla="*/ 136 h 14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605" h="143">
                        <a:moveTo>
                          <a:pt x="8" y="91"/>
                        </a:moveTo>
                        <a:cubicBezTo>
                          <a:pt x="4" y="75"/>
                          <a:pt x="0" y="60"/>
                          <a:pt x="8" y="45"/>
                        </a:cubicBezTo>
                        <a:cubicBezTo>
                          <a:pt x="16" y="30"/>
                          <a:pt x="31" y="0"/>
                          <a:pt x="54" y="0"/>
                        </a:cubicBezTo>
                        <a:cubicBezTo>
                          <a:pt x="77" y="0"/>
                          <a:pt x="121" y="38"/>
                          <a:pt x="144" y="45"/>
                        </a:cubicBezTo>
                        <a:cubicBezTo>
                          <a:pt x="167" y="52"/>
                          <a:pt x="182" y="37"/>
                          <a:pt x="190" y="45"/>
                        </a:cubicBezTo>
                        <a:cubicBezTo>
                          <a:pt x="198" y="53"/>
                          <a:pt x="183" y="83"/>
                          <a:pt x="190" y="91"/>
                        </a:cubicBezTo>
                        <a:cubicBezTo>
                          <a:pt x="197" y="99"/>
                          <a:pt x="220" y="84"/>
                          <a:pt x="235" y="91"/>
                        </a:cubicBezTo>
                        <a:cubicBezTo>
                          <a:pt x="250" y="98"/>
                          <a:pt x="257" y="129"/>
                          <a:pt x="280" y="136"/>
                        </a:cubicBezTo>
                        <a:cubicBezTo>
                          <a:pt x="303" y="143"/>
                          <a:pt x="348" y="143"/>
                          <a:pt x="371" y="136"/>
                        </a:cubicBezTo>
                        <a:cubicBezTo>
                          <a:pt x="394" y="129"/>
                          <a:pt x="393" y="106"/>
                          <a:pt x="416" y="91"/>
                        </a:cubicBezTo>
                        <a:cubicBezTo>
                          <a:pt x="439" y="76"/>
                          <a:pt x="484" y="45"/>
                          <a:pt x="507" y="45"/>
                        </a:cubicBezTo>
                        <a:cubicBezTo>
                          <a:pt x="530" y="45"/>
                          <a:pt x="538" y="83"/>
                          <a:pt x="553" y="91"/>
                        </a:cubicBezTo>
                        <a:cubicBezTo>
                          <a:pt x="568" y="99"/>
                          <a:pt x="591" y="84"/>
                          <a:pt x="598" y="91"/>
                        </a:cubicBezTo>
                        <a:cubicBezTo>
                          <a:pt x="605" y="98"/>
                          <a:pt x="601" y="117"/>
                          <a:pt x="598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6" name="Freeform 45">
                    <a:extLst>
                      <a:ext uri="{FF2B5EF4-FFF2-40B4-BE49-F238E27FC236}">
                        <a16:creationId xmlns="" xmlns:a16="http://schemas.microsoft.com/office/drawing/2014/main" id="{00000000-0008-0000-0E00-00002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54" y="1562"/>
                    <a:ext cx="483" cy="469"/>
                  </a:xfrm>
                  <a:custGeom>
                    <a:avLst/>
                    <a:gdLst>
                      <a:gd name="T0" fmla="*/ 0 w 483"/>
                      <a:gd name="T1" fmla="*/ 306 h 469"/>
                      <a:gd name="T2" fmla="*/ 28 w 483"/>
                      <a:gd name="T3" fmla="*/ 280 h 469"/>
                      <a:gd name="T4" fmla="*/ 73 w 483"/>
                      <a:gd name="T5" fmla="*/ 280 h 469"/>
                      <a:gd name="T6" fmla="*/ 119 w 483"/>
                      <a:gd name="T7" fmla="*/ 144 h 469"/>
                      <a:gd name="T8" fmla="*/ 164 w 483"/>
                      <a:gd name="T9" fmla="*/ 144 h 469"/>
                      <a:gd name="T10" fmla="*/ 210 w 483"/>
                      <a:gd name="T11" fmla="*/ 54 h 469"/>
                      <a:gd name="T12" fmla="*/ 210 w 483"/>
                      <a:gd name="T13" fmla="*/ 8 h 469"/>
                      <a:gd name="T14" fmla="*/ 255 w 483"/>
                      <a:gd name="T15" fmla="*/ 8 h 469"/>
                      <a:gd name="T16" fmla="*/ 328 w 483"/>
                      <a:gd name="T17" fmla="*/ 20 h 469"/>
                      <a:gd name="T18" fmla="*/ 346 w 483"/>
                      <a:gd name="T19" fmla="*/ 54 h 469"/>
                      <a:gd name="T20" fmla="*/ 346 w 483"/>
                      <a:gd name="T21" fmla="*/ 99 h 469"/>
                      <a:gd name="T22" fmla="*/ 402 w 483"/>
                      <a:gd name="T23" fmla="*/ 158 h 469"/>
                      <a:gd name="T24" fmla="*/ 414 w 483"/>
                      <a:gd name="T25" fmla="*/ 188 h 469"/>
                      <a:gd name="T26" fmla="*/ 482 w 483"/>
                      <a:gd name="T27" fmla="*/ 190 h 469"/>
                      <a:gd name="T28" fmla="*/ 422 w 483"/>
                      <a:gd name="T29" fmla="*/ 242 h 469"/>
                      <a:gd name="T30" fmla="*/ 391 w 483"/>
                      <a:gd name="T31" fmla="*/ 326 h 469"/>
                      <a:gd name="T32" fmla="*/ 346 w 483"/>
                      <a:gd name="T33" fmla="*/ 371 h 469"/>
                      <a:gd name="T34" fmla="*/ 300 w 483"/>
                      <a:gd name="T35" fmla="*/ 326 h 469"/>
                      <a:gd name="T36" fmla="*/ 210 w 483"/>
                      <a:gd name="T37" fmla="*/ 417 h 469"/>
                      <a:gd name="T38" fmla="*/ 164 w 483"/>
                      <a:gd name="T39" fmla="*/ 462 h 469"/>
                      <a:gd name="T40" fmla="*/ 119 w 483"/>
                      <a:gd name="T41" fmla="*/ 462 h 46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  <a:cxn ang="0">
                        <a:pos x="T38" y="T39"/>
                      </a:cxn>
                      <a:cxn ang="0">
                        <a:pos x="T40" y="T41"/>
                      </a:cxn>
                    </a:cxnLst>
                    <a:rect l="0" t="0" r="r" b="b"/>
                    <a:pathLst>
                      <a:path w="483" h="469">
                        <a:moveTo>
                          <a:pt x="0" y="306"/>
                        </a:moveTo>
                        <a:cubicBezTo>
                          <a:pt x="5" y="302"/>
                          <a:pt x="16" y="284"/>
                          <a:pt x="28" y="280"/>
                        </a:cubicBezTo>
                        <a:cubicBezTo>
                          <a:pt x="40" y="276"/>
                          <a:pt x="58" y="303"/>
                          <a:pt x="73" y="280"/>
                        </a:cubicBezTo>
                        <a:cubicBezTo>
                          <a:pt x="88" y="257"/>
                          <a:pt x="104" y="167"/>
                          <a:pt x="119" y="144"/>
                        </a:cubicBezTo>
                        <a:cubicBezTo>
                          <a:pt x="134" y="121"/>
                          <a:pt x="149" y="159"/>
                          <a:pt x="164" y="144"/>
                        </a:cubicBezTo>
                        <a:cubicBezTo>
                          <a:pt x="179" y="129"/>
                          <a:pt x="202" y="77"/>
                          <a:pt x="210" y="54"/>
                        </a:cubicBezTo>
                        <a:cubicBezTo>
                          <a:pt x="218" y="31"/>
                          <a:pt x="203" y="16"/>
                          <a:pt x="210" y="8"/>
                        </a:cubicBezTo>
                        <a:cubicBezTo>
                          <a:pt x="217" y="0"/>
                          <a:pt x="235" y="6"/>
                          <a:pt x="255" y="8"/>
                        </a:cubicBezTo>
                        <a:cubicBezTo>
                          <a:pt x="275" y="10"/>
                          <a:pt x="313" y="12"/>
                          <a:pt x="328" y="20"/>
                        </a:cubicBezTo>
                        <a:cubicBezTo>
                          <a:pt x="343" y="28"/>
                          <a:pt x="343" y="41"/>
                          <a:pt x="346" y="54"/>
                        </a:cubicBezTo>
                        <a:cubicBezTo>
                          <a:pt x="349" y="67"/>
                          <a:pt x="337" y="82"/>
                          <a:pt x="346" y="99"/>
                        </a:cubicBezTo>
                        <a:cubicBezTo>
                          <a:pt x="355" y="116"/>
                          <a:pt x="391" y="143"/>
                          <a:pt x="402" y="158"/>
                        </a:cubicBezTo>
                        <a:cubicBezTo>
                          <a:pt x="413" y="173"/>
                          <a:pt x="401" y="183"/>
                          <a:pt x="414" y="188"/>
                        </a:cubicBezTo>
                        <a:cubicBezTo>
                          <a:pt x="427" y="193"/>
                          <a:pt x="481" y="181"/>
                          <a:pt x="482" y="190"/>
                        </a:cubicBezTo>
                        <a:cubicBezTo>
                          <a:pt x="483" y="199"/>
                          <a:pt x="437" y="219"/>
                          <a:pt x="422" y="242"/>
                        </a:cubicBezTo>
                        <a:cubicBezTo>
                          <a:pt x="407" y="265"/>
                          <a:pt x="404" y="305"/>
                          <a:pt x="391" y="326"/>
                        </a:cubicBezTo>
                        <a:cubicBezTo>
                          <a:pt x="378" y="347"/>
                          <a:pt x="361" y="371"/>
                          <a:pt x="346" y="371"/>
                        </a:cubicBezTo>
                        <a:cubicBezTo>
                          <a:pt x="331" y="371"/>
                          <a:pt x="323" y="318"/>
                          <a:pt x="300" y="326"/>
                        </a:cubicBezTo>
                        <a:cubicBezTo>
                          <a:pt x="277" y="334"/>
                          <a:pt x="233" y="394"/>
                          <a:pt x="210" y="417"/>
                        </a:cubicBezTo>
                        <a:cubicBezTo>
                          <a:pt x="187" y="440"/>
                          <a:pt x="179" y="455"/>
                          <a:pt x="164" y="462"/>
                        </a:cubicBezTo>
                        <a:cubicBezTo>
                          <a:pt x="149" y="469"/>
                          <a:pt x="134" y="465"/>
                          <a:pt x="119" y="46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7" name="Freeform 46">
                    <a:extLst>
                      <a:ext uri="{FF2B5EF4-FFF2-40B4-BE49-F238E27FC236}">
                        <a16:creationId xmlns="" xmlns:a16="http://schemas.microsoft.com/office/drawing/2014/main" id="{00000000-0008-0000-0E00-00002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00" y="1562"/>
                    <a:ext cx="453" cy="469"/>
                  </a:xfrm>
                  <a:custGeom>
                    <a:avLst/>
                    <a:gdLst>
                      <a:gd name="T0" fmla="*/ 136 w 453"/>
                      <a:gd name="T1" fmla="*/ 190 h 469"/>
                      <a:gd name="T2" fmla="*/ 136 w 453"/>
                      <a:gd name="T3" fmla="*/ 144 h 469"/>
                      <a:gd name="T4" fmla="*/ 181 w 453"/>
                      <a:gd name="T5" fmla="*/ 144 h 469"/>
                      <a:gd name="T6" fmla="*/ 226 w 453"/>
                      <a:gd name="T7" fmla="*/ 54 h 469"/>
                      <a:gd name="T8" fmla="*/ 272 w 453"/>
                      <a:gd name="T9" fmla="*/ 8 h 469"/>
                      <a:gd name="T10" fmla="*/ 317 w 453"/>
                      <a:gd name="T11" fmla="*/ 8 h 469"/>
                      <a:gd name="T12" fmla="*/ 362 w 453"/>
                      <a:gd name="T13" fmla="*/ 54 h 469"/>
                      <a:gd name="T14" fmla="*/ 317 w 453"/>
                      <a:gd name="T15" fmla="*/ 99 h 469"/>
                      <a:gd name="T16" fmla="*/ 317 w 453"/>
                      <a:gd name="T17" fmla="*/ 144 h 469"/>
                      <a:gd name="T18" fmla="*/ 362 w 453"/>
                      <a:gd name="T19" fmla="*/ 190 h 469"/>
                      <a:gd name="T20" fmla="*/ 408 w 453"/>
                      <a:gd name="T21" fmla="*/ 235 h 469"/>
                      <a:gd name="T22" fmla="*/ 453 w 453"/>
                      <a:gd name="T23" fmla="*/ 326 h 469"/>
                      <a:gd name="T24" fmla="*/ 408 w 453"/>
                      <a:gd name="T25" fmla="*/ 326 h 469"/>
                      <a:gd name="T26" fmla="*/ 453 w 453"/>
                      <a:gd name="T27" fmla="*/ 417 h 469"/>
                      <a:gd name="T28" fmla="*/ 408 w 453"/>
                      <a:gd name="T29" fmla="*/ 462 h 469"/>
                      <a:gd name="T30" fmla="*/ 317 w 453"/>
                      <a:gd name="T31" fmla="*/ 462 h 469"/>
                      <a:gd name="T32" fmla="*/ 272 w 453"/>
                      <a:gd name="T33" fmla="*/ 417 h 469"/>
                      <a:gd name="T34" fmla="*/ 136 w 453"/>
                      <a:gd name="T35" fmla="*/ 417 h 469"/>
                      <a:gd name="T36" fmla="*/ 45 w 453"/>
                      <a:gd name="T37" fmla="*/ 417 h 469"/>
                      <a:gd name="T38" fmla="*/ 0 w 453"/>
                      <a:gd name="T39" fmla="*/ 371 h 46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  <a:cxn ang="0">
                        <a:pos x="T38" y="T39"/>
                      </a:cxn>
                    </a:cxnLst>
                    <a:rect l="0" t="0" r="r" b="b"/>
                    <a:pathLst>
                      <a:path w="453" h="469">
                        <a:moveTo>
                          <a:pt x="136" y="190"/>
                        </a:moveTo>
                        <a:cubicBezTo>
                          <a:pt x="132" y="171"/>
                          <a:pt x="129" y="152"/>
                          <a:pt x="136" y="144"/>
                        </a:cubicBezTo>
                        <a:cubicBezTo>
                          <a:pt x="143" y="136"/>
                          <a:pt x="166" y="159"/>
                          <a:pt x="181" y="144"/>
                        </a:cubicBezTo>
                        <a:cubicBezTo>
                          <a:pt x="196" y="129"/>
                          <a:pt x="211" y="77"/>
                          <a:pt x="226" y="54"/>
                        </a:cubicBezTo>
                        <a:cubicBezTo>
                          <a:pt x="241" y="31"/>
                          <a:pt x="257" y="16"/>
                          <a:pt x="272" y="8"/>
                        </a:cubicBezTo>
                        <a:cubicBezTo>
                          <a:pt x="287" y="0"/>
                          <a:pt x="302" y="0"/>
                          <a:pt x="317" y="8"/>
                        </a:cubicBezTo>
                        <a:cubicBezTo>
                          <a:pt x="332" y="16"/>
                          <a:pt x="362" y="39"/>
                          <a:pt x="362" y="54"/>
                        </a:cubicBezTo>
                        <a:cubicBezTo>
                          <a:pt x="362" y="69"/>
                          <a:pt x="324" y="84"/>
                          <a:pt x="317" y="99"/>
                        </a:cubicBezTo>
                        <a:cubicBezTo>
                          <a:pt x="310" y="114"/>
                          <a:pt x="310" y="129"/>
                          <a:pt x="317" y="144"/>
                        </a:cubicBezTo>
                        <a:cubicBezTo>
                          <a:pt x="324" y="159"/>
                          <a:pt x="347" y="175"/>
                          <a:pt x="362" y="190"/>
                        </a:cubicBezTo>
                        <a:cubicBezTo>
                          <a:pt x="377" y="205"/>
                          <a:pt x="393" y="212"/>
                          <a:pt x="408" y="235"/>
                        </a:cubicBezTo>
                        <a:cubicBezTo>
                          <a:pt x="423" y="258"/>
                          <a:pt x="453" y="311"/>
                          <a:pt x="453" y="326"/>
                        </a:cubicBezTo>
                        <a:cubicBezTo>
                          <a:pt x="453" y="341"/>
                          <a:pt x="408" y="311"/>
                          <a:pt x="408" y="326"/>
                        </a:cubicBezTo>
                        <a:cubicBezTo>
                          <a:pt x="408" y="341"/>
                          <a:pt x="453" y="394"/>
                          <a:pt x="453" y="417"/>
                        </a:cubicBezTo>
                        <a:cubicBezTo>
                          <a:pt x="453" y="440"/>
                          <a:pt x="431" y="455"/>
                          <a:pt x="408" y="462"/>
                        </a:cubicBezTo>
                        <a:cubicBezTo>
                          <a:pt x="385" y="469"/>
                          <a:pt x="340" y="469"/>
                          <a:pt x="317" y="462"/>
                        </a:cubicBezTo>
                        <a:cubicBezTo>
                          <a:pt x="294" y="455"/>
                          <a:pt x="302" y="424"/>
                          <a:pt x="272" y="417"/>
                        </a:cubicBezTo>
                        <a:cubicBezTo>
                          <a:pt x="242" y="410"/>
                          <a:pt x="174" y="417"/>
                          <a:pt x="136" y="417"/>
                        </a:cubicBezTo>
                        <a:cubicBezTo>
                          <a:pt x="98" y="417"/>
                          <a:pt x="68" y="425"/>
                          <a:pt x="45" y="417"/>
                        </a:cubicBezTo>
                        <a:cubicBezTo>
                          <a:pt x="22" y="409"/>
                          <a:pt x="11" y="390"/>
                          <a:pt x="0" y="37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8" name="Freeform 47">
                    <a:extLst>
                      <a:ext uri="{FF2B5EF4-FFF2-40B4-BE49-F238E27FC236}">
                        <a16:creationId xmlns="" xmlns:a16="http://schemas.microsoft.com/office/drawing/2014/main" id="{00000000-0008-0000-0E00-000030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08" y="2017"/>
                    <a:ext cx="99" cy="195"/>
                  </a:xfrm>
                  <a:custGeom>
                    <a:avLst/>
                    <a:gdLst>
                      <a:gd name="T0" fmla="*/ 45 w 99"/>
                      <a:gd name="T1" fmla="*/ 188 h 195"/>
                      <a:gd name="T2" fmla="*/ 91 w 99"/>
                      <a:gd name="T3" fmla="*/ 188 h 195"/>
                      <a:gd name="T4" fmla="*/ 91 w 99"/>
                      <a:gd name="T5" fmla="*/ 143 h 195"/>
                      <a:gd name="T6" fmla="*/ 45 w 99"/>
                      <a:gd name="T7" fmla="*/ 52 h 195"/>
                      <a:gd name="T8" fmla="*/ 45 w 99"/>
                      <a:gd name="T9" fmla="*/ 7 h 195"/>
                      <a:gd name="T10" fmla="*/ 0 w 99"/>
                      <a:gd name="T11" fmla="*/ 7 h 195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99" h="195">
                        <a:moveTo>
                          <a:pt x="45" y="188"/>
                        </a:moveTo>
                        <a:cubicBezTo>
                          <a:pt x="64" y="191"/>
                          <a:pt x="83" y="195"/>
                          <a:pt x="91" y="188"/>
                        </a:cubicBezTo>
                        <a:cubicBezTo>
                          <a:pt x="99" y="181"/>
                          <a:pt x="99" y="166"/>
                          <a:pt x="91" y="143"/>
                        </a:cubicBezTo>
                        <a:cubicBezTo>
                          <a:pt x="83" y="120"/>
                          <a:pt x="53" y="75"/>
                          <a:pt x="45" y="52"/>
                        </a:cubicBezTo>
                        <a:cubicBezTo>
                          <a:pt x="37" y="29"/>
                          <a:pt x="52" y="14"/>
                          <a:pt x="45" y="7"/>
                        </a:cubicBezTo>
                        <a:cubicBezTo>
                          <a:pt x="38" y="0"/>
                          <a:pt x="19" y="3"/>
                          <a:pt x="0" y="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9" name="Freeform 48">
                    <a:extLst>
                      <a:ext uri="{FF2B5EF4-FFF2-40B4-BE49-F238E27FC236}">
                        <a16:creationId xmlns="" xmlns:a16="http://schemas.microsoft.com/office/drawing/2014/main" id="{00000000-0008-0000-0E00-00003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1737"/>
                    <a:ext cx="545" cy="287"/>
                  </a:xfrm>
                  <a:custGeom>
                    <a:avLst/>
                    <a:gdLst>
                      <a:gd name="T0" fmla="*/ 0 w 545"/>
                      <a:gd name="T1" fmla="*/ 151 h 287"/>
                      <a:gd name="T2" fmla="*/ 46 w 545"/>
                      <a:gd name="T3" fmla="*/ 196 h 287"/>
                      <a:gd name="T4" fmla="*/ 91 w 545"/>
                      <a:gd name="T5" fmla="*/ 196 h 287"/>
                      <a:gd name="T6" fmla="*/ 91 w 545"/>
                      <a:gd name="T7" fmla="*/ 105 h 287"/>
                      <a:gd name="T8" fmla="*/ 182 w 545"/>
                      <a:gd name="T9" fmla="*/ 105 h 287"/>
                      <a:gd name="T10" fmla="*/ 182 w 545"/>
                      <a:gd name="T11" fmla="*/ 60 h 287"/>
                      <a:gd name="T12" fmla="*/ 272 w 545"/>
                      <a:gd name="T13" fmla="*/ 15 h 287"/>
                      <a:gd name="T14" fmla="*/ 318 w 545"/>
                      <a:gd name="T15" fmla="*/ 15 h 287"/>
                      <a:gd name="T16" fmla="*/ 363 w 545"/>
                      <a:gd name="T17" fmla="*/ 105 h 287"/>
                      <a:gd name="T18" fmla="*/ 408 w 545"/>
                      <a:gd name="T19" fmla="*/ 151 h 287"/>
                      <a:gd name="T20" fmla="*/ 454 w 545"/>
                      <a:gd name="T21" fmla="*/ 196 h 287"/>
                      <a:gd name="T22" fmla="*/ 454 w 545"/>
                      <a:gd name="T23" fmla="*/ 242 h 287"/>
                      <a:gd name="T24" fmla="*/ 499 w 545"/>
                      <a:gd name="T25" fmla="*/ 242 h 287"/>
                      <a:gd name="T26" fmla="*/ 545 w 545"/>
                      <a:gd name="T27" fmla="*/ 287 h 28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545" h="287">
                        <a:moveTo>
                          <a:pt x="0" y="151"/>
                        </a:moveTo>
                        <a:cubicBezTo>
                          <a:pt x="15" y="170"/>
                          <a:pt x="31" y="189"/>
                          <a:pt x="46" y="196"/>
                        </a:cubicBezTo>
                        <a:cubicBezTo>
                          <a:pt x="61" y="203"/>
                          <a:pt x="84" y="211"/>
                          <a:pt x="91" y="196"/>
                        </a:cubicBezTo>
                        <a:cubicBezTo>
                          <a:pt x="98" y="181"/>
                          <a:pt x="76" y="120"/>
                          <a:pt x="91" y="105"/>
                        </a:cubicBezTo>
                        <a:cubicBezTo>
                          <a:pt x="106" y="90"/>
                          <a:pt x="167" y="112"/>
                          <a:pt x="182" y="105"/>
                        </a:cubicBezTo>
                        <a:cubicBezTo>
                          <a:pt x="197" y="98"/>
                          <a:pt x="167" y="75"/>
                          <a:pt x="182" y="60"/>
                        </a:cubicBezTo>
                        <a:cubicBezTo>
                          <a:pt x="197" y="45"/>
                          <a:pt x="249" y="22"/>
                          <a:pt x="272" y="15"/>
                        </a:cubicBezTo>
                        <a:cubicBezTo>
                          <a:pt x="295" y="8"/>
                          <a:pt x="303" y="0"/>
                          <a:pt x="318" y="15"/>
                        </a:cubicBezTo>
                        <a:cubicBezTo>
                          <a:pt x="333" y="30"/>
                          <a:pt x="348" y="82"/>
                          <a:pt x="363" y="105"/>
                        </a:cubicBezTo>
                        <a:cubicBezTo>
                          <a:pt x="378" y="128"/>
                          <a:pt x="393" y="136"/>
                          <a:pt x="408" y="151"/>
                        </a:cubicBezTo>
                        <a:cubicBezTo>
                          <a:pt x="423" y="166"/>
                          <a:pt x="446" y="181"/>
                          <a:pt x="454" y="196"/>
                        </a:cubicBezTo>
                        <a:cubicBezTo>
                          <a:pt x="462" y="211"/>
                          <a:pt x="447" y="234"/>
                          <a:pt x="454" y="242"/>
                        </a:cubicBezTo>
                        <a:cubicBezTo>
                          <a:pt x="461" y="250"/>
                          <a:pt x="484" y="235"/>
                          <a:pt x="499" y="242"/>
                        </a:cubicBezTo>
                        <a:cubicBezTo>
                          <a:pt x="514" y="249"/>
                          <a:pt x="529" y="268"/>
                          <a:pt x="545" y="28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0" name="Freeform 49">
                    <a:extLst>
                      <a:ext uri="{FF2B5EF4-FFF2-40B4-BE49-F238E27FC236}">
                        <a16:creationId xmlns="" xmlns:a16="http://schemas.microsoft.com/office/drawing/2014/main" id="{00000000-0008-0000-0E00-00003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016" y="1616"/>
                    <a:ext cx="99" cy="233"/>
                  </a:xfrm>
                  <a:custGeom>
                    <a:avLst/>
                    <a:gdLst>
                      <a:gd name="T0" fmla="*/ 45 w 99"/>
                      <a:gd name="T1" fmla="*/ 0 h 233"/>
                      <a:gd name="T2" fmla="*/ 91 w 99"/>
                      <a:gd name="T3" fmla="*/ 90 h 233"/>
                      <a:gd name="T4" fmla="*/ 91 w 99"/>
                      <a:gd name="T5" fmla="*/ 136 h 233"/>
                      <a:gd name="T6" fmla="*/ 91 w 99"/>
                      <a:gd name="T7" fmla="*/ 181 h 233"/>
                      <a:gd name="T8" fmla="*/ 45 w 99"/>
                      <a:gd name="T9" fmla="*/ 226 h 233"/>
                      <a:gd name="T10" fmla="*/ 0 w 99"/>
                      <a:gd name="T11" fmla="*/ 226 h 23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99" h="233">
                        <a:moveTo>
                          <a:pt x="45" y="0"/>
                        </a:moveTo>
                        <a:cubicBezTo>
                          <a:pt x="64" y="33"/>
                          <a:pt x="83" y="67"/>
                          <a:pt x="91" y="90"/>
                        </a:cubicBezTo>
                        <a:cubicBezTo>
                          <a:pt x="99" y="113"/>
                          <a:pt x="91" y="121"/>
                          <a:pt x="91" y="136"/>
                        </a:cubicBezTo>
                        <a:cubicBezTo>
                          <a:pt x="91" y="151"/>
                          <a:pt x="99" y="166"/>
                          <a:pt x="91" y="181"/>
                        </a:cubicBezTo>
                        <a:cubicBezTo>
                          <a:pt x="83" y="196"/>
                          <a:pt x="60" y="219"/>
                          <a:pt x="45" y="226"/>
                        </a:cubicBezTo>
                        <a:cubicBezTo>
                          <a:pt x="30" y="233"/>
                          <a:pt x="15" y="229"/>
                          <a:pt x="0" y="22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1" name="Freeform 50">
                    <a:extLst>
                      <a:ext uri="{FF2B5EF4-FFF2-40B4-BE49-F238E27FC236}">
                        <a16:creationId xmlns="" xmlns:a16="http://schemas.microsoft.com/office/drawing/2014/main" id="{00000000-0008-0000-0E00-00003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517" y="1518"/>
                    <a:ext cx="454" cy="59"/>
                  </a:xfrm>
                  <a:custGeom>
                    <a:avLst/>
                    <a:gdLst>
                      <a:gd name="T0" fmla="*/ 0 w 454"/>
                      <a:gd name="T1" fmla="*/ 52 h 59"/>
                      <a:gd name="T2" fmla="*/ 45 w 454"/>
                      <a:gd name="T3" fmla="*/ 7 h 59"/>
                      <a:gd name="T4" fmla="*/ 136 w 454"/>
                      <a:gd name="T5" fmla="*/ 7 h 59"/>
                      <a:gd name="T6" fmla="*/ 227 w 454"/>
                      <a:gd name="T7" fmla="*/ 7 h 59"/>
                      <a:gd name="T8" fmla="*/ 318 w 454"/>
                      <a:gd name="T9" fmla="*/ 52 h 59"/>
                      <a:gd name="T10" fmla="*/ 408 w 454"/>
                      <a:gd name="T11" fmla="*/ 52 h 59"/>
                      <a:gd name="T12" fmla="*/ 454 w 454"/>
                      <a:gd name="T13" fmla="*/ 52 h 5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454" h="59">
                        <a:moveTo>
                          <a:pt x="0" y="52"/>
                        </a:moveTo>
                        <a:cubicBezTo>
                          <a:pt x="11" y="33"/>
                          <a:pt x="22" y="14"/>
                          <a:pt x="45" y="7"/>
                        </a:cubicBezTo>
                        <a:cubicBezTo>
                          <a:pt x="68" y="0"/>
                          <a:pt x="106" y="7"/>
                          <a:pt x="136" y="7"/>
                        </a:cubicBezTo>
                        <a:cubicBezTo>
                          <a:pt x="166" y="7"/>
                          <a:pt x="197" y="0"/>
                          <a:pt x="227" y="7"/>
                        </a:cubicBezTo>
                        <a:cubicBezTo>
                          <a:pt x="257" y="14"/>
                          <a:pt x="288" y="45"/>
                          <a:pt x="318" y="52"/>
                        </a:cubicBezTo>
                        <a:cubicBezTo>
                          <a:pt x="348" y="59"/>
                          <a:pt x="385" y="52"/>
                          <a:pt x="408" y="52"/>
                        </a:cubicBezTo>
                        <a:cubicBezTo>
                          <a:pt x="431" y="52"/>
                          <a:pt x="442" y="52"/>
                          <a:pt x="454" y="5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2" name="Freeform 51">
                    <a:extLst>
                      <a:ext uri="{FF2B5EF4-FFF2-40B4-BE49-F238E27FC236}">
                        <a16:creationId xmlns="" xmlns:a16="http://schemas.microsoft.com/office/drawing/2014/main" id="{00000000-0008-0000-0E00-000034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504" y="1372"/>
                    <a:ext cx="94" cy="150"/>
                  </a:xfrm>
                  <a:custGeom>
                    <a:avLst/>
                    <a:gdLst>
                      <a:gd name="T0" fmla="*/ 0 w 94"/>
                      <a:gd name="T1" fmla="*/ 0 h 150"/>
                      <a:gd name="T2" fmla="*/ 58 w 94"/>
                      <a:gd name="T3" fmla="*/ 62 h 150"/>
                      <a:gd name="T4" fmla="*/ 58 w 94"/>
                      <a:gd name="T5" fmla="*/ 108 h 150"/>
                      <a:gd name="T6" fmla="*/ 94 w 94"/>
                      <a:gd name="T7" fmla="*/ 150 h 15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</a:cxnLst>
                    <a:rect l="0" t="0" r="r" b="b"/>
                    <a:pathLst>
                      <a:path w="94" h="150">
                        <a:moveTo>
                          <a:pt x="0" y="0"/>
                        </a:moveTo>
                        <a:cubicBezTo>
                          <a:pt x="9" y="10"/>
                          <a:pt x="48" y="44"/>
                          <a:pt x="58" y="62"/>
                        </a:cubicBezTo>
                        <a:cubicBezTo>
                          <a:pt x="68" y="80"/>
                          <a:pt x="52" y="93"/>
                          <a:pt x="58" y="108"/>
                        </a:cubicBezTo>
                        <a:cubicBezTo>
                          <a:pt x="64" y="123"/>
                          <a:pt x="87" y="141"/>
                          <a:pt x="94" y="15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3" name="Freeform 52">
                    <a:extLst>
                      <a:ext uri="{FF2B5EF4-FFF2-40B4-BE49-F238E27FC236}">
                        <a16:creationId xmlns="" xmlns:a16="http://schemas.microsoft.com/office/drawing/2014/main" id="{00000000-0008-0000-0E00-000035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064" y="1404"/>
                    <a:ext cx="322" cy="166"/>
                  </a:xfrm>
                  <a:custGeom>
                    <a:avLst/>
                    <a:gdLst>
                      <a:gd name="T0" fmla="*/ 322 w 322"/>
                      <a:gd name="T1" fmla="*/ 0 h 166"/>
                      <a:gd name="T2" fmla="*/ 272 w 322"/>
                      <a:gd name="T3" fmla="*/ 30 h 166"/>
                      <a:gd name="T4" fmla="*/ 181 w 322"/>
                      <a:gd name="T5" fmla="*/ 30 h 166"/>
                      <a:gd name="T6" fmla="*/ 136 w 322"/>
                      <a:gd name="T7" fmla="*/ 76 h 166"/>
                      <a:gd name="T8" fmla="*/ 90 w 322"/>
                      <a:gd name="T9" fmla="*/ 76 h 166"/>
                      <a:gd name="T10" fmla="*/ 40 w 322"/>
                      <a:gd name="T11" fmla="*/ 144 h 166"/>
                      <a:gd name="T12" fmla="*/ 0 w 322"/>
                      <a:gd name="T13" fmla="*/ 166 h 16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322" h="166">
                        <a:moveTo>
                          <a:pt x="322" y="0"/>
                        </a:moveTo>
                        <a:cubicBezTo>
                          <a:pt x="314" y="5"/>
                          <a:pt x="295" y="25"/>
                          <a:pt x="272" y="30"/>
                        </a:cubicBezTo>
                        <a:cubicBezTo>
                          <a:pt x="249" y="35"/>
                          <a:pt x="204" y="22"/>
                          <a:pt x="181" y="30"/>
                        </a:cubicBezTo>
                        <a:cubicBezTo>
                          <a:pt x="158" y="38"/>
                          <a:pt x="151" y="68"/>
                          <a:pt x="136" y="76"/>
                        </a:cubicBezTo>
                        <a:cubicBezTo>
                          <a:pt x="121" y="84"/>
                          <a:pt x="106" y="65"/>
                          <a:pt x="90" y="76"/>
                        </a:cubicBezTo>
                        <a:cubicBezTo>
                          <a:pt x="74" y="87"/>
                          <a:pt x="55" y="129"/>
                          <a:pt x="40" y="144"/>
                        </a:cubicBezTo>
                        <a:cubicBezTo>
                          <a:pt x="25" y="159"/>
                          <a:pt x="8" y="162"/>
                          <a:pt x="0" y="16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4" name="Freeform 53">
                    <a:extLst>
                      <a:ext uri="{FF2B5EF4-FFF2-40B4-BE49-F238E27FC236}">
                        <a16:creationId xmlns="" xmlns:a16="http://schemas.microsoft.com/office/drawing/2014/main" id="{00000000-0008-0000-0E00-000036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927" y="1162"/>
                    <a:ext cx="137" cy="408"/>
                  </a:xfrm>
                  <a:custGeom>
                    <a:avLst/>
                    <a:gdLst>
                      <a:gd name="T0" fmla="*/ 0 w 137"/>
                      <a:gd name="T1" fmla="*/ 0 h 408"/>
                      <a:gd name="T2" fmla="*/ 46 w 137"/>
                      <a:gd name="T3" fmla="*/ 45 h 408"/>
                      <a:gd name="T4" fmla="*/ 91 w 137"/>
                      <a:gd name="T5" fmla="*/ 91 h 408"/>
                      <a:gd name="T6" fmla="*/ 46 w 137"/>
                      <a:gd name="T7" fmla="*/ 136 h 408"/>
                      <a:gd name="T8" fmla="*/ 91 w 137"/>
                      <a:gd name="T9" fmla="*/ 182 h 408"/>
                      <a:gd name="T10" fmla="*/ 91 w 137"/>
                      <a:gd name="T11" fmla="*/ 272 h 408"/>
                      <a:gd name="T12" fmla="*/ 46 w 137"/>
                      <a:gd name="T13" fmla="*/ 272 h 408"/>
                      <a:gd name="T14" fmla="*/ 91 w 137"/>
                      <a:gd name="T15" fmla="*/ 363 h 408"/>
                      <a:gd name="T16" fmla="*/ 137 w 137"/>
                      <a:gd name="T17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137" h="408">
                        <a:moveTo>
                          <a:pt x="0" y="0"/>
                        </a:moveTo>
                        <a:cubicBezTo>
                          <a:pt x="15" y="15"/>
                          <a:pt x="31" y="30"/>
                          <a:pt x="46" y="45"/>
                        </a:cubicBezTo>
                        <a:cubicBezTo>
                          <a:pt x="61" y="60"/>
                          <a:pt x="91" y="76"/>
                          <a:pt x="91" y="91"/>
                        </a:cubicBezTo>
                        <a:cubicBezTo>
                          <a:pt x="91" y="106"/>
                          <a:pt x="46" y="121"/>
                          <a:pt x="46" y="136"/>
                        </a:cubicBezTo>
                        <a:cubicBezTo>
                          <a:pt x="46" y="151"/>
                          <a:pt x="84" y="159"/>
                          <a:pt x="91" y="182"/>
                        </a:cubicBezTo>
                        <a:cubicBezTo>
                          <a:pt x="98" y="205"/>
                          <a:pt x="98" y="257"/>
                          <a:pt x="91" y="272"/>
                        </a:cubicBezTo>
                        <a:cubicBezTo>
                          <a:pt x="84" y="287"/>
                          <a:pt x="46" y="257"/>
                          <a:pt x="46" y="272"/>
                        </a:cubicBezTo>
                        <a:cubicBezTo>
                          <a:pt x="46" y="287"/>
                          <a:pt x="76" y="340"/>
                          <a:pt x="91" y="363"/>
                        </a:cubicBezTo>
                        <a:cubicBezTo>
                          <a:pt x="106" y="386"/>
                          <a:pt x="121" y="397"/>
                          <a:pt x="137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4" name="Group 54">
                <a:extLst>
                  <a:ext uri="{FF2B5EF4-FFF2-40B4-BE49-F238E27FC236}">
                    <a16:creationId xmlns="" xmlns:a16="http://schemas.microsoft.com/office/drawing/2014/main" id="{00000000-0008-0000-0E00-000018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700" y="1702"/>
                <a:ext cx="1002" cy="1327"/>
                <a:chOff x="2700" y="1702"/>
                <a:chExt cx="1002" cy="1327"/>
              </a:xfrm>
              <a:grpFill/>
            </xdr:grpSpPr>
            <xdr:sp macro="" textlink="">
              <xdr:nvSpPr>
                <xdr:cNvPr id="36" name="Freeform 55">
                  <a:extLst>
                    <a:ext uri="{FF2B5EF4-FFF2-40B4-BE49-F238E27FC236}">
                      <a16:creationId xmlns="" xmlns:a16="http://schemas.microsoft.com/office/drawing/2014/main" id="{00000000-0008-0000-0E00-00002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700" y="1702"/>
                  <a:ext cx="1002" cy="1327"/>
                </a:xfrm>
                <a:custGeom>
                  <a:avLst/>
                  <a:gdLst>
                    <a:gd name="T0" fmla="*/ 942 w 1002"/>
                    <a:gd name="T1" fmla="*/ 26 h 1327"/>
                    <a:gd name="T2" fmla="*/ 906 w 1002"/>
                    <a:gd name="T3" fmla="*/ 4 h 1327"/>
                    <a:gd name="T4" fmla="*/ 860 w 1002"/>
                    <a:gd name="T5" fmla="*/ 50 h 1327"/>
                    <a:gd name="T6" fmla="*/ 815 w 1002"/>
                    <a:gd name="T7" fmla="*/ 4 h 1327"/>
                    <a:gd name="T8" fmla="*/ 770 w 1002"/>
                    <a:gd name="T9" fmla="*/ 50 h 1327"/>
                    <a:gd name="T10" fmla="*/ 724 w 1002"/>
                    <a:gd name="T11" fmla="*/ 186 h 1327"/>
                    <a:gd name="T12" fmla="*/ 679 w 1002"/>
                    <a:gd name="T13" fmla="*/ 277 h 1327"/>
                    <a:gd name="T14" fmla="*/ 634 w 1002"/>
                    <a:gd name="T15" fmla="*/ 322 h 1327"/>
                    <a:gd name="T16" fmla="*/ 498 w 1002"/>
                    <a:gd name="T17" fmla="*/ 322 h 1327"/>
                    <a:gd name="T18" fmla="*/ 452 w 1002"/>
                    <a:gd name="T19" fmla="*/ 413 h 1327"/>
                    <a:gd name="T20" fmla="*/ 407 w 1002"/>
                    <a:gd name="T21" fmla="*/ 503 h 1327"/>
                    <a:gd name="T22" fmla="*/ 282 w 1002"/>
                    <a:gd name="T23" fmla="*/ 563 h 1327"/>
                    <a:gd name="T24" fmla="*/ 44 w 1002"/>
                    <a:gd name="T25" fmla="*/ 594 h 1327"/>
                    <a:gd name="T26" fmla="*/ 18 w 1002"/>
                    <a:gd name="T27" fmla="*/ 710 h 1327"/>
                    <a:gd name="T28" fmla="*/ 75 w 1002"/>
                    <a:gd name="T29" fmla="*/ 797 h 1327"/>
                    <a:gd name="T30" fmla="*/ 84 w 1002"/>
                    <a:gd name="T31" fmla="*/ 893 h 1327"/>
                    <a:gd name="T32" fmla="*/ 135 w 1002"/>
                    <a:gd name="T33" fmla="*/ 1048 h 1327"/>
                    <a:gd name="T34" fmla="*/ 271 w 1002"/>
                    <a:gd name="T35" fmla="*/ 1138 h 1327"/>
                    <a:gd name="T36" fmla="*/ 271 w 1002"/>
                    <a:gd name="T37" fmla="*/ 1229 h 1327"/>
                    <a:gd name="T38" fmla="*/ 407 w 1002"/>
                    <a:gd name="T39" fmla="*/ 1320 h 1327"/>
                    <a:gd name="T40" fmla="*/ 498 w 1002"/>
                    <a:gd name="T41" fmla="*/ 1274 h 1327"/>
                    <a:gd name="T42" fmla="*/ 679 w 1002"/>
                    <a:gd name="T43" fmla="*/ 1229 h 1327"/>
                    <a:gd name="T44" fmla="*/ 679 w 1002"/>
                    <a:gd name="T45" fmla="*/ 1048 h 1327"/>
                    <a:gd name="T46" fmla="*/ 770 w 1002"/>
                    <a:gd name="T47" fmla="*/ 912 h 1327"/>
                    <a:gd name="T48" fmla="*/ 951 w 1002"/>
                    <a:gd name="T49" fmla="*/ 776 h 1327"/>
                    <a:gd name="T50" fmla="*/ 815 w 1002"/>
                    <a:gd name="T51" fmla="*/ 685 h 1327"/>
                    <a:gd name="T52" fmla="*/ 770 w 1002"/>
                    <a:gd name="T53" fmla="*/ 503 h 1327"/>
                    <a:gd name="T54" fmla="*/ 815 w 1002"/>
                    <a:gd name="T55" fmla="*/ 413 h 1327"/>
                    <a:gd name="T56" fmla="*/ 906 w 1002"/>
                    <a:gd name="T57" fmla="*/ 231 h 1327"/>
                    <a:gd name="T58" fmla="*/ 996 w 1002"/>
                    <a:gd name="T59" fmla="*/ 95 h 1327"/>
                    <a:gd name="T60" fmla="*/ 942 w 1002"/>
                    <a:gd name="T61" fmla="*/ 26 h 1327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</a:cxnLst>
                  <a:rect l="0" t="0" r="r" b="b"/>
                  <a:pathLst>
                    <a:path w="1002" h="1327">
                      <a:moveTo>
                        <a:pt x="942" y="26"/>
                      </a:moveTo>
                      <a:cubicBezTo>
                        <a:pt x="927" y="11"/>
                        <a:pt x="920" y="0"/>
                        <a:pt x="906" y="4"/>
                      </a:cubicBezTo>
                      <a:cubicBezTo>
                        <a:pt x="892" y="8"/>
                        <a:pt x="875" y="50"/>
                        <a:pt x="860" y="50"/>
                      </a:cubicBezTo>
                      <a:cubicBezTo>
                        <a:pt x="845" y="50"/>
                        <a:pt x="830" y="4"/>
                        <a:pt x="815" y="4"/>
                      </a:cubicBezTo>
                      <a:cubicBezTo>
                        <a:pt x="800" y="4"/>
                        <a:pt x="785" y="20"/>
                        <a:pt x="770" y="50"/>
                      </a:cubicBezTo>
                      <a:cubicBezTo>
                        <a:pt x="755" y="80"/>
                        <a:pt x="739" y="148"/>
                        <a:pt x="724" y="186"/>
                      </a:cubicBezTo>
                      <a:cubicBezTo>
                        <a:pt x="709" y="224"/>
                        <a:pt x="694" y="254"/>
                        <a:pt x="679" y="277"/>
                      </a:cubicBezTo>
                      <a:cubicBezTo>
                        <a:pt x="664" y="300"/>
                        <a:pt x="664" y="315"/>
                        <a:pt x="634" y="322"/>
                      </a:cubicBezTo>
                      <a:cubicBezTo>
                        <a:pt x="604" y="329"/>
                        <a:pt x="528" y="307"/>
                        <a:pt x="498" y="322"/>
                      </a:cubicBezTo>
                      <a:cubicBezTo>
                        <a:pt x="468" y="337"/>
                        <a:pt x="467" y="383"/>
                        <a:pt x="452" y="413"/>
                      </a:cubicBezTo>
                      <a:cubicBezTo>
                        <a:pt x="437" y="443"/>
                        <a:pt x="435" y="478"/>
                        <a:pt x="407" y="503"/>
                      </a:cubicBezTo>
                      <a:cubicBezTo>
                        <a:pt x="379" y="528"/>
                        <a:pt x="342" y="548"/>
                        <a:pt x="282" y="563"/>
                      </a:cubicBezTo>
                      <a:cubicBezTo>
                        <a:pt x="222" y="578"/>
                        <a:pt x="88" y="570"/>
                        <a:pt x="44" y="594"/>
                      </a:cubicBezTo>
                      <a:cubicBezTo>
                        <a:pt x="0" y="618"/>
                        <a:pt x="13" y="676"/>
                        <a:pt x="18" y="710"/>
                      </a:cubicBezTo>
                      <a:cubicBezTo>
                        <a:pt x="23" y="744"/>
                        <a:pt x="64" y="766"/>
                        <a:pt x="75" y="797"/>
                      </a:cubicBezTo>
                      <a:cubicBezTo>
                        <a:pt x="86" y="828"/>
                        <a:pt x="74" y="851"/>
                        <a:pt x="84" y="893"/>
                      </a:cubicBezTo>
                      <a:cubicBezTo>
                        <a:pt x="94" y="935"/>
                        <a:pt x="104" y="1007"/>
                        <a:pt x="135" y="1048"/>
                      </a:cubicBezTo>
                      <a:cubicBezTo>
                        <a:pt x="166" y="1089"/>
                        <a:pt x="248" y="1108"/>
                        <a:pt x="271" y="1138"/>
                      </a:cubicBezTo>
                      <a:cubicBezTo>
                        <a:pt x="294" y="1168"/>
                        <a:pt x="248" y="1199"/>
                        <a:pt x="271" y="1229"/>
                      </a:cubicBezTo>
                      <a:cubicBezTo>
                        <a:pt x="294" y="1259"/>
                        <a:pt x="369" y="1313"/>
                        <a:pt x="407" y="1320"/>
                      </a:cubicBezTo>
                      <a:cubicBezTo>
                        <a:pt x="445" y="1327"/>
                        <a:pt x="453" y="1289"/>
                        <a:pt x="498" y="1274"/>
                      </a:cubicBezTo>
                      <a:cubicBezTo>
                        <a:pt x="543" y="1259"/>
                        <a:pt x="649" y="1267"/>
                        <a:pt x="679" y="1229"/>
                      </a:cubicBezTo>
                      <a:cubicBezTo>
                        <a:pt x="709" y="1191"/>
                        <a:pt x="664" y="1101"/>
                        <a:pt x="679" y="1048"/>
                      </a:cubicBezTo>
                      <a:cubicBezTo>
                        <a:pt x="694" y="995"/>
                        <a:pt x="725" y="957"/>
                        <a:pt x="770" y="912"/>
                      </a:cubicBezTo>
                      <a:cubicBezTo>
                        <a:pt x="815" y="867"/>
                        <a:pt x="944" y="814"/>
                        <a:pt x="951" y="776"/>
                      </a:cubicBezTo>
                      <a:cubicBezTo>
                        <a:pt x="958" y="738"/>
                        <a:pt x="845" y="730"/>
                        <a:pt x="815" y="685"/>
                      </a:cubicBezTo>
                      <a:cubicBezTo>
                        <a:pt x="785" y="640"/>
                        <a:pt x="770" y="548"/>
                        <a:pt x="770" y="503"/>
                      </a:cubicBezTo>
                      <a:cubicBezTo>
                        <a:pt x="770" y="458"/>
                        <a:pt x="792" y="458"/>
                        <a:pt x="815" y="413"/>
                      </a:cubicBezTo>
                      <a:cubicBezTo>
                        <a:pt x="838" y="368"/>
                        <a:pt x="876" y="284"/>
                        <a:pt x="906" y="231"/>
                      </a:cubicBezTo>
                      <a:cubicBezTo>
                        <a:pt x="936" y="178"/>
                        <a:pt x="990" y="129"/>
                        <a:pt x="996" y="95"/>
                      </a:cubicBezTo>
                      <a:cubicBezTo>
                        <a:pt x="1002" y="61"/>
                        <a:pt x="957" y="41"/>
                        <a:pt x="942" y="26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37" name="Group 56">
                  <a:extLst>
                    <a:ext uri="{FF2B5EF4-FFF2-40B4-BE49-F238E27FC236}">
                      <a16:creationId xmlns="" xmlns:a16="http://schemas.microsoft.com/office/drawing/2014/main" id="{00000000-0008-0000-0E00-000025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880" y="2024"/>
                  <a:ext cx="680" cy="831"/>
                  <a:chOff x="2880" y="2024"/>
                  <a:chExt cx="680" cy="831"/>
                </a:xfrm>
                <a:grpFill/>
              </xdr:grpSpPr>
              <xdr:sp macro="" textlink="">
                <xdr:nvSpPr>
                  <xdr:cNvPr id="38" name="Freeform 57">
                    <a:extLst>
                      <a:ext uri="{FF2B5EF4-FFF2-40B4-BE49-F238E27FC236}">
                        <a16:creationId xmlns="" xmlns:a16="http://schemas.microsoft.com/office/drawing/2014/main" id="{00000000-0008-0000-0E00-000026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334" y="2024"/>
                    <a:ext cx="181" cy="91"/>
                  </a:xfrm>
                  <a:custGeom>
                    <a:avLst/>
                    <a:gdLst>
                      <a:gd name="T0" fmla="*/ 0 w 181"/>
                      <a:gd name="T1" fmla="*/ 0 h 91"/>
                      <a:gd name="T2" fmla="*/ 45 w 181"/>
                      <a:gd name="T3" fmla="*/ 45 h 91"/>
                      <a:gd name="T4" fmla="*/ 90 w 181"/>
                      <a:gd name="T5" fmla="*/ 91 h 91"/>
                      <a:gd name="T6" fmla="*/ 136 w 181"/>
                      <a:gd name="T7" fmla="*/ 45 h 91"/>
                      <a:gd name="T8" fmla="*/ 181 w 181"/>
                      <a:gd name="T9" fmla="*/ 91 h 9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181" h="91">
                        <a:moveTo>
                          <a:pt x="0" y="0"/>
                        </a:moveTo>
                        <a:cubicBezTo>
                          <a:pt x="15" y="15"/>
                          <a:pt x="30" y="30"/>
                          <a:pt x="45" y="45"/>
                        </a:cubicBezTo>
                        <a:cubicBezTo>
                          <a:pt x="60" y="60"/>
                          <a:pt x="75" y="91"/>
                          <a:pt x="90" y="91"/>
                        </a:cubicBezTo>
                        <a:cubicBezTo>
                          <a:pt x="105" y="91"/>
                          <a:pt x="121" y="45"/>
                          <a:pt x="136" y="45"/>
                        </a:cubicBezTo>
                        <a:cubicBezTo>
                          <a:pt x="151" y="45"/>
                          <a:pt x="166" y="68"/>
                          <a:pt x="181" y="9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9" name="Freeform 58">
                    <a:extLst>
                      <a:ext uri="{FF2B5EF4-FFF2-40B4-BE49-F238E27FC236}">
                        <a16:creationId xmlns="" xmlns:a16="http://schemas.microsoft.com/office/drawing/2014/main" id="{00000000-0008-0000-0E00-000027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880" y="2205"/>
                    <a:ext cx="371" cy="590"/>
                  </a:xfrm>
                  <a:custGeom>
                    <a:avLst/>
                    <a:gdLst>
                      <a:gd name="T0" fmla="*/ 227 w 371"/>
                      <a:gd name="T1" fmla="*/ 0 h 590"/>
                      <a:gd name="T2" fmla="*/ 272 w 371"/>
                      <a:gd name="T3" fmla="*/ 46 h 590"/>
                      <a:gd name="T4" fmla="*/ 318 w 371"/>
                      <a:gd name="T5" fmla="*/ 46 h 590"/>
                      <a:gd name="T6" fmla="*/ 318 w 371"/>
                      <a:gd name="T7" fmla="*/ 91 h 590"/>
                      <a:gd name="T8" fmla="*/ 318 w 371"/>
                      <a:gd name="T9" fmla="*/ 136 h 590"/>
                      <a:gd name="T10" fmla="*/ 363 w 371"/>
                      <a:gd name="T11" fmla="*/ 227 h 590"/>
                      <a:gd name="T12" fmla="*/ 272 w 371"/>
                      <a:gd name="T13" fmla="*/ 318 h 590"/>
                      <a:gd name="T14" fmla="*/ 256 w 371"/>
                      <a:gd name="T15" fmla="*/ 407 h 590"/>
                      <a:gd name="T16" fmla="*/ 228 w 371"/>
                      <a:gd name="T17" fmla="*/ 441 h 590"/>
                      <a:gd name="T18" fmla="*/ 178 w 371"/>
                      <a:gd name="T19" fmla="*/ 433 h 590"/>
                      <a:gd name="T20" fmla="*/ 136 w 371"/>
                      <a:gd name="T21" fmla="*/ 454 h 590"/>
                      <a:gd name="T22" fmla="*/ 66 w 371"/>
                      <a:gd name="T23" fmla="*/ 465 h 590"/>
                      <a:gd name="T24" fmla="*/ 0 w 371"/>
                      <a:gd name="T25" fmla="*/ 590 h 59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</a:cxnLst>
                    <a:rect l="0" t="0" r="r" b="b"/>
                    <a:pathLst>
                      <a:path w="371" h="590">
                        <a:moveTo>
                          <a:pt x="227" y="0"/>
                        </a:moveTo>
                        <a:cubicBezTo>
                          <a:pt x="242" y="19"/>
                          <a:pt x="257" y="38"/>
                          <a:pt x="272" y="46"/>
                        </a:cubicBezTo>
                        <a:cubicBezTo>
                          <a:pt x="287" y="54"/>
                          <a:pt x="310" y="39"/>
                          <a:pt x="318" y="46"/>
                        </a:cubicBezTo>
                        <a:cubicBezTo>
                          <a:pt x="326" y="53"/>
                          <a:pt x="318" y="76"/>
                          <a:pt x="318" y="91"/>
                        </a:cubicBezTo>
                        <a:cubicBezTo>
                          <a:pt x="318" y="106"/>
                          <a:pt x="311" y="113"/>
                          <a:pt x="318" y="136"/>
                        </a:cubicBezTo>
                        <a:cubicBezTo>
                          <a:pt x="325" y="159"/>
                          <a:pt x="371" y="197"/>
                          <a:pt x="363" y="227"/>
                        </a:cubicBezTo>
                        <a:cubicBezTo>
                          <a:pt x="355" y="257"/>
                          <a:pt x="290" y="288"/>
                          <a:pt x="272" y="318"/>
                        </a:cubicBezTo>
                        <a:cubicBezTo>
                          <a:pt x="254" y="348"/>
                          <a:pt x="263" y="387"/>
                          <a:pt x="256" y="407"/>
                        </a:cubicBezTo>
                        <a:cubicBezTo>
                          <a:pt x="249" y="427"/>
                          <a:pt x="241" y="437"/>
                          <a:pt x="228" y="441"/>
                        </a:cubicBezTo>
                        <a:cubicBezTo>
                          <a:pt x="215" y="445"/>
                          <a:pt x="193" y="431"/>
                          <a:pt x="178" y="433"/>
                        </a:cubicBezTo>
                        <a:cubicBezTo>
                          <a:pt x="163" y="435"/>
                          <a:pt x="155" y="449"/>
                          <a:pt x="136" y="454"/>
                        </a:cubicBezTo>
                        <a:cubicBezTo>
                          <a:pt x="117" y="459"/>
                          <a:pt x="89" y="442"/>
                          <a:pt x="66" y="465"/>
                        </a:cubicBezTo>
                        <a:cubicBezTo>
                          <a:pt x="43" y="488"/>
                          <a:pt x="14" y="564"/>
                          <a:pt x="0" y="59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0" name="Freeform 59">
                    <a:extLst>
                      <a:ext uri="{FF2B5EF4-FFF2-40B4-BE49-F238E27FC236}">
                        <a16:creationId xmlns="" xmlns:a16="http://schemas.microsoft.com/office/drawing/2014/main" id="{00000000-0008-0000-0E00-000028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36" y="2432"/>
                    <a:ext cx="143" cy="423"/>
                  </a:xfrm>
                  <a:custGeom>
                    <a:avLst/>
                    <a:gdLst>
                      <a:gd name="T0" fmla="*/ 7 w 143"/>
                      <a:gd name="T1" fmla="*/ 0 h 423"/>
                      <a:gd name="T2" fmla="*/ 52 w 143"/>
                      <a:gd name="T3" fmla="*/ 91 h 423"/>
                      <a:gd name="T4" fmla="*/ 7 w 143"/>
                      <a:gd name="T5" fmla="*/ 91 h 423"/>
                      <a:gd name="T6" fmla="*/ 7 w 143"/>
                      <a:gd name="T7" fmla="*/ 182 h 423"/>
                      <a:gd name="T8" fmla="*/ 7 w 143"/>
                      <a:gd name="T9" fmla="*/ 227 h 423"/>
                      <a:gd name="T10" fmla="*/ 52 w 143"/>
                      <a:gd name="T11" fmla="*/ 227 h 423"/>
                      <a:gd name="T12" fmla="*/ 52 w 143"/>
                      <a:gd name="T13" fmla="*/ 318 h 423"/>
                      <a:gd name="T14" fmla="*/ 98 w 143"/>
                      <a:gd name="T15" fmla="*/ 408 h 423"/>
                      <a:gd name="T16" fmla="*/ 143 w 143"/>
                      <a:gd name="T17" fmla="*/ 408 h 42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143" h="423">
                        <a:moveTo>
                          <a:pt x="7" y="0"/>
                        </a:moveTo>
                        <a:cubicBezTo>
                          <a:pt x="29" y="38"/>
                          <a:pt x="52" y="76"/>
                          <a:pt x="52" y="91"/>
                        </a:cubicBezTo>
                        <a:cubicBezTo>
                          <a:pt x="52" y="106"/>
                          <a:pt x="14" y="76"/>
                          <a:pt x="7" y="91"/>
                        </a:cubicBezTo>
                        <a:cubicBezTo>
                          <a:pt x="0" y="106"/>
                          <a:pt x="7" y="159"/>
                          <a:pt x="7" y="182"/>
                        </a:cubicBezTo>
                        <a:cubicBezTo>
                          <a:pt x="7" y="205"/>
                          <a:pt x="0" y="220"/>
                          <a:pt x="7" y="227"/>
                        </a:cubicBezTo>
                        <a:cubicBezTo>
                          <a:pt x="14" y="234"/>
                          <a:pt x="45" y="212"/>
                          <a:pt x="52" y="227"/>
                        </a:cubicBezTo>
                        <a:cubicBezTo>
                          <a:pt x="59" y="242"/>
                          <a:pt x="44" y="288"/>
                          <a:pt x="52" y="318"/>
                        </a:cubicBezTo>
                        <a:cubicBezTo>
                          <a:pt x="60" y="348"/>
                          <a:pt x="83" y="393"/>
                          <a:pt x="98" y="408"/>
                        </a:cubicBezTo>
                        <a:cubicBezTo>
                          <a:pt x="113" y="423"/>
                          <a:pt x="128" y="415"/>
                          <a:pt x="143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1" name="Freeform 60">
                    <a:extLst>
                      <a:ext uri="{FF2B5EF4-FFF2-40B4-BE49-F238E27FC236}">
                        <a16:creationId xmlns="" xmlns:a16="http://schemas.microsoft.com/office/drawing/2014/main" id="{00000000-0008-0000-0E00-00002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88" y="2424"/>
                    <a:ext cx="272" cy="99"/>
                  </a:xfrm>
                  <a:custGeom>
                    <a:avLst/>
                    <a:gdLst>
                      <a:gd name="T0" fmla="*/ 272 w 272"/>
                      <a:gd name="T1" fmla="*/ 8 h 99"/>
                      <a:gd name="T2" fmla="*/ 182 w 272"/>
                      <a:gd name="T3" fmla="*/ 8 h 99"/>
                      <a:gd name="T4" fmla="*/ 91 w 272"/>
                      <a:gd name="T5" fmla="*/ 54 h 99"/>
                      <a:gd name="T6" fmla="*/ 0 w 272"/>
                      <a:gd name="T7" fmla="*/ 99 h 9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</a:cxnLst>
                    <a:rect l="0" t="0" r="r" b="b"/>
                    <a:pathLst>
                      <a:path w="272" h="99">
                        <a:moveTo>
                          <a:pt x="272" y="8"/>
                        </a:moveTo>
                        <a:cubicBezTo>
                          <a:pt x="242" y="4"/>
                          <a:pt x="212" y="0"/>
                          <a:pt x="182" y="8"/>
                        </a:cubicBezTo>
                        <a:cubicBezTo>
                          <a:pt x="152" y="16"/>
                          <a:pt x="121" y="39"/>
                          <a:pt x="91" y="54"/>
                        </a:cubicBezTo>
                        <a:cubicBezTo>
                          <a:pt x="61" y="69"/>
                          <a:pt x="15" y="92"/>
                          <a:pt x="0" y="99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5" name="Group 61">
                <a:extLst>
                  <a:ext uri="{FF2B5EF4-FFF2-40B4-BE49-F238E27FC236}">
                    <a16:creationId xmlns="" xmlns:a16="http://schemas.microsoft.com/office/drawing/2014/main" id="{00000000-0008-0000-0E00-000019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269" y="2205"/>
                <a:ext cx="1839" cy="1346"/>
                <a:chOff x="1269" y="2205"/>
                <a:chExt cx="1839" cy="1346"/>
              </a:xfrm>
              <a:grpFill/>
            </xdr:grpSpPr>
            <xdr:sp macro="" textlink="">
              <xdr:nvSpPr>
                <xdr:cNvPr id="26" name="Freeform 62">
                  <a:extLst>
                    <a:ext uri="{FF2B5EF4-FFF2-40B4-BE49-F238E27FC236}">
                      <a16:creationId xmlns="" xmlns:a16="http://schemas.microsoft.com/office/drawing/2014/main" id="{00000000-0008-0000-0E00-00001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269" y="2205"/>
                  <a:ext cx="1839" cy="1346"/>
                </a:xfrm>
                <a:custGeom>
                  <a:avLst/>
                  <a:gdLst>
                    <a:gd name="T0" fmla="*/ 114 w 1839"/>
                    <a:gd name="T1" fmla="*/ 46 h 1346"/>
                    <a:gd name="T2" fmla="*/ 160 w 1839"/>
                    <a:gd name="T3" fmla="*/ 91 h 1346"/>
                    <a:gd name="T4" fmla="*/ 160 w 1839"/>
                    <a:gd name="T5" fmla="*/ 136 h 1346"/>
                    <a:gd name="T6" fmla="*/ 205 w 1839"/>
                    <a:gd name="T7" fmla="*/ 136 h 1346"/>
                    <a:gd name="T8" fmla="*/ 205 w 1839"/>
                    <a:gd name="T9" fmla="*/ 182 h 1346"/>
                    <a:gd name="T10" fmla="*/ 114 w 1839"/>
                    <a:gd name="T11" fmla="*/ 273 h 1346"/>
                    <a:gd name="T12" fmla="*/ 114 w 1839"/>
                    <a:gd name="T13" fmla="*/ 363 h 1346"/>
                    <a:gd name="T14" fmla="*/ 160 w 1839"/>
                    <a:gd name="T15" fmla="*/ 454 h 1346"/>
                    <a:gd name="T16" fmla="*/ 205 w 1839"/>
                    <a:gd name="T17" fmla="*/ 499 h 1346"/>
                    <a:gd name="T18" fmla="*/ 160 w 1839"/>
                    <a:gd name="T19" fmla="*/ 590 h 1346"/>
                    <a:gd name="T20" fmla="*/ 114 w 1839"/>
                    <a:gd name="T21" fmla="*/ 590 h 1346"/>
                    <a:gd name="T22" fmla="*/ 23 w 1839"/>
                    <a:gd name="T23" fmla="*/ 681 h 1346"/>
                    <a:gd name="T24" fmla="*/ 23 w 1839"/>
                    <a:gd name="T25" fmla="*/ 862 h 1346"/>
                    <a:gd name="T26" fmla="*/ 160 w 1839"/>
                    <a:gd name="T27" fmla="*/ 862 h 1346"/>
                    <a:gd name="T28" fmla="*/ 341 w 1839"/>
                    <a:gd name="T29" fmla="*/ 953 h 1346"/>
                    <a:gd name="T30" fmla="*/ 386 w 1839"/>
                    <a:gd name="T31" fmla="*/ 998 h 1346"/>
                    <a:gd name="T32" fmla="*/ 386 w 1839"/>
                    <a:gd name="T33" fmla="*/ 1089 h 1346"/>
                    <a:gd name="T34" fmla="*/ 386 w 1839"/>
                    <a:gd name="T35" fmla="*/ 1134 h 1346"/>
                    <a:gd name="T36" fmla="*/ 477 w 1839"/>
                    <a:gd name="T37" fmla="*/ 1270 h 1346"/>
                    <a:gd name="T38" fmla="*/ 568 w 1839"/>
                    <a:gd name="T39" fmla="*/ 1316 h 1346"/>
                    <a:gd name="T40" fmla="*/ 658 w 1839"/>
                    <a:gd name="T41" fmla="*/ 1316 h 1346"/>
                    <a:gd name="T42" fmla="*/ 840 w 1839"/>
                    <a:gd name="T43" fmla="*/ 1134 h 1346"/>
                    <a:gd name="T44" fmla="*/ 976 w 1839"/>
                    <a:gd name="T45" fmla="*/ 1089 h 1346"/>
                    <a:gd name="T46" fmla="*/ 1293 w 1839"/>
                    <a:gd name="T47" fmla="*/ 1089 h 1346"/>
                    <a:gd name="T48" fmla="*/ 1384 w 1839"/>
                    <a:gd name="T49" fmla="*/ 1044 h 1346"/>
                    <a:gd name="T50" fmla="*/ 1475 w 1839"/>
                    <a:gd name="T51" fmla="*/ 1089 h 1346"/>
                    <a:gd name="T52" fmla="*/ 1566 w 1839"/>
                    <a:gd name="T53" fmla="*/ 1044 h 1346"/>
                    <a:gd name="T54" fmla="*/ 1611 w 1839"/>
                    <a:gd name="T55" fmla="*/ 1044 h 1346"/>
                    <a:gd name="T56" fmla="*/ 1656 w 1839"/>
                    <a:gd name="T57" fmla="*/ 1089 h 1346"/>
                    <a:gd name="T58" fmla="*/ 1747 w 1839"/>
                    <a:gd name="T59" fmla="*/ 1044 h 1346"/>
                    <a:gd name="T60" fmla="*/ 1792 w 1839"/>
                    <a:gd name="T61" fmla="*/ 908 h 1346"/>
                    <a:gd name="T62" fmla="*/ 1824 w 1839"/>
                    <a:gd name="T63" fmla="*/ 822 h 1346"/>
                    <a:gd name="T64" fmla="*/ 1702 w 1839"/>
                    <a:gd name="T65" fmla="*/ 726 h 1346"/>
                    <a:gd name="T66" fmla="*/ 1702 w 1839"/>
                    <a:gd name="T67" fmla="*/ 635 h 1346"/>
                    <a:gd name="T68" fmla="*/ 1566 w 1839"/>
                    <a:gd name="T69" fmla="*/ 545 h 1346"/>
                    <a:gd name="T70" fmla="*/ 1520 w 1839"/>
                    <a:gd name="T71" fmla="*/ 409 h 1346"/>
                    <a:gd name="T72" fmla="*/ 1384 w 1839"/>
                    <a:gd name="T73" fmla="*/ 409 h 1346"/>
                    <a:gd name="T74" fmla="*/ 1014 w 1839"/>
                    <a:gd name="T75" fmla="*/ 408 h 1346"/>
                    <a:gd name="T76" fmla="*/ 870 w 1839"/>
                    <a:gd name="T77" fmla="*/ 330 h 1346"/>
                    <a:gd name="T78" fmla="*/ 795 w 1839"/>
                    <a:gd name="T79" fmla="*/ 273 h 1346"/>
                    <a:gd name="T80" fmla="*/ 885 w 1839"/>
                    <a:gd name="T81" fmla="*/ 91 h 1346"/>
                    <a:gd name="T82" fmla="*/ 819 w 1839"/>
                    <a:gd name="T83" fmla="*/ 42 h 1346"/>
                    <a:gd name="T84" fmla="*/ 627 w 1839"/>
                    <a:gd name="T85" fmla="*/ 129 h 1346"/>
                    <a:gd name="T86" fmla="*/ 495 w 1839"/>
                    <a:gd name="T87" fmla="*/ 144 h 1346"/>
                    <a:gd name="T88" fmla="*/ 296 w 1839"/>
                    <a:gd name="T89" fmla="*/ 91 h 1346"/>
                    <a:gd name="T90" fmla="*/ 296 w 1839"/>
                    <a:gd name="T91" fmla="*/ 46 h 1346"/>
                    <a:gd name="T92" fmla="*/ 250 w 1839"/>
                    <a:gd name="T93" fmla="*/ 0 h 1346"/>
                    <a:gd name="T94" fmla="*/ 114 w 1839"/>
                    <a:gd name="T95" fmla="*/ 46 h 134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</a:cxnLst>
                  <a:rect l="0" t="0" r="r" b="b"/>
                  <a:pathLst>
                    <a:path w="1839" h="1346">
                      <a:moveTo>
                        <a:pt x="114" y="46"/>
                      </a:moveTo>
                      <a:cubicBezTo>
                        <a:pt x="99" y="61"/>
                        <a:pt x="152" y="76"/>
                        <a:pt x="160" y="91"/>
                      </a:cubicBezTo>
                      <a:cubicBezTo>
                        <a:pt x="168" y="106"/>
                        <a:pt x="153" y="129"/>
                        <a:pt x="160" y="136"/>
                      </a:cubicBezTo>
                      <a:cubicBezTo>
                        <a:pt x="167" y="143"/>
                        <a:pt x="198" y="128"/>
                        <a:pt x="205" y="136"/>
                      </a:cubicBezTo>
                      <a:cubicBezTo>
                        <a:pt x="212" y="144"/>
                        <a:pt x="220" y="159"/>
                        <a:pt x="205" y="182"/>
                      </a:cubicBezTo>
                      <a:cubicBezTo>
                        <a:pt x="190" y="205"/>
                        <a:pt x="129" y="243"/>
                        <a:pt x="114" y="273"/>
                      </a:cubicBezTo>
                      <a:cubicBezTo>
                        <a:pt x="99" y="303"/>
                        <a:pt x="106" y="333"/>
                        <a:pt x="114" y="363"/>
                      </a:cubicBezTo>
                      <a:cubicBezTo>
                        <a:pt x="122" y="393"/>
                        <a:pt x="145" y="431"/>
                        <a:pt x="160" y="454"/>
                      </a:cubicBezTo>
                      <a:cubicBezTo>
                        <a:pt x="175" y="477"/>
                        <a:pt x="205" y="476"/>
                        <a:pt x="205" y="499"/>
                      </a:cubicBezTo>
                      <a:cubicBezTo>
                        <a:pt x="205" y="522"/>
                        <a:pt x="175" y="575"/>
                        <a:pt x="160" y="590"/>
                      </a:cubicBezTo>
                      <a:cubicBezTo>
                        <a:pt x="145" y="605"/>
                        <a:pt x="137" y="575"/>
                        <a:pt x="114" y="590"/>
                      </a:cubicBezTo>
                      <a:cubicBezTo>
                        <a:pt x="91" y="605"/>
                        <a:pt x="38" y="636"/>
                        <a:pt x="23" y="681"/>
                      </a:cubicBezTo>
                      <a:cubicBezTo>
                        <a:pt x="8" y="726"/>
                        <a:pt x="0" y="832"/>
                        <a:pt x="23" y="862"/>
                      </a:cubicBezTo>
                      <a:cubicBezTo>
                        <a:pt x="46" y="892"/>
                        <a:pt x="107" y="847"/>
                        <a:pt x="160" y="862"/>
                      </a:cubicBezTo>
                      <a:cubicBezTo>
                        <a:pt x="213" y="877"/>
                        <a:pt x="304" y="930"/>
                        <a:pt x="341" y="953"/>
                      </a:cubicBezTo>
                      <a:cubicBezTo>
                        <a:pt x="378" y="976"/>
                        <a:pt x="379" y="975"/>
                        <a:pt x="386" y="998"/>
                      </a:cubicBezTo>
                      <a:cubicBezTo>
                        <a:pt x="393" y="1021"/>
                        <a:pt x="386" y="1066"/>
                        <a:pt x="386" y="1089"/>
                      </a:cubicBezTo>
                      <a:cubicBezTo>
                        <a:pt x="386" y="1112"/>
                        <a:pt x="371" y="1104"/>
                        <a:pt x="386" y="1134"/>
                      </a:cubicBezTo>
                      <a:cubicBezTo>
                        <a:pt x="401" y="1164"/>
                        <a:pt x="447" y="1240"/>
                        <a:pt x="477" y="1270"/>
                      </a:cubicBezTo>
                      <a:cubicBezTo>
                        <a:pt x="507" y="1300"/>
                        <a:pt x="538" y="1308"/>
                        <a:pt x="568" y="1316"/>
                      </a:cubicBezTo>
                      <a:cubicBezTo>
                        <a:pt x="598" y="1324"/>
                        <a:pt x="613" y="1346"/>
                        <a:pt x="658" y="1316"/>
                      </a:cubicBezTo>
                      <a:cubicBezTo>
                        <a:pt x="703" y="1286"/>
                        <a:pt x="787" y="1172"/>
                        <a:pt x="840" y="1134"/>
                      </a:cubicBezTo>
                      <a:cubicBezTo>
                        <a:pt x="893" y="1096"/>
                        <a:pt x="901" y="1096"/>
                        <a:pt x="976" y="1089"/>
                      </a:cubicBezTo>
                      <a:cubicBezTo>
                        <a:pt x="1051" y="1082"/>
                        <a:pt x="1225" y="1097"/>
                        <a:pt x="1293" y="1089"/>
                      </a:cubicBezTo>
                      <a:cubicBezTo>
                        <a:pt x="1361" y="1081"/>
                        <a:pt x="1354" y="1044"/>
                        <a:pt x="1384" y="1044"/>
                      </a:cubicBezTo>
                      <a:cubicBezTo>
                        <a:pt x="1414" y="1044"/>
                        <a:pt x="1445" y="1089"/>
                        <a:pt x="1475" y="1089"/>
                      </a:cubicBezTo>
                      <a:cubicBezTo>
                        <a:pt x="1505" y="1089"/>
                        <a:pt x="1543" y="1051"/>
                        <a:pt x="1566" y="1044"/>
                      </a:cubicBezTo>
                      <a:cubicBezTo>
                        <a:pt x="1589" y="1037"/>
                        <a:pt x="1596" y="1037"/>
                        <a:pt x="1611" y="1044"/>
                      </a:cubicBezTo>
                      <a:cubicBezTo>
                        <a:pt x="1626" y="1051"/>
                        <a:pt x="1633" y="1089"/>
                        <a:pt x="1656" y="1089"/>
                      </a:cubicBezTo>
                      <a:cubicBezTo>
                        <a:pt x="1679" y="1089"/>
                        <a:pt x="1724" y="1074"/>
                        <a:pt x="1747" y="1044"/>
                      </a:cubicBezTo>
                      <a:cubicBezTo>
                        <a:pt x="1770" y="1014"/>
                        <a:pt x="1779" y="945"/>
                        <a:pt x="1792" y="908"/>
                      </a:cubicBezTo>
                      <a:cubicBezTo>
                        <a:pt x="1805" y="871"/>
                        <a:pt x="1839" y="852"/>
                        <a:pt x="1824" y="822"/>
                      </a:cubicBezTo>
                      <a:cubicBezTo>
                        <a:pt x="1809" y="792"/>
                        <a:pt x="1722" y="757"/>
                        <a:pt x="1702" y="726"/>
                      </a:cubicBezTo>
                      <a:cubicBezTo>
                        <a:pt x="1682" y="695"/>
                        <a:pt x="1725" y="665"/>
                        <a:pt x="1702" y="635"/>
                      </a:cubicBezTo>
                      <a:cubicBezTo>
                        <a:pt x="1679" y="605"/>
                        <a:pt x="1596" y="582"/>
                        <a:pt x="1566" y="545"/>
                      </a:cubicBezTo>
                      <a:cubicBezTo>
                        <a:pt x="1536" y="508"/>
                        <a:pt x="1550" y="432"/>
                        <a:pt x="1520" y="409"/>
                      </a:cubicBezTo>
                      <a:cubicBezTo>
                        <a:pt x="1490" y="386"/>
                        <a:pt x="1468" y="409"/>
                        <a:pt x="1384" y="409"/>
                      </a:cubicBezTo>
                      <a:cubicBezTo>
                        <a:pt x="1300" y="409"/>
                        <a:pt x="1100" y="421"/>
                        <a:pt x="1014" y="408"/>
                      </a:cubicBezTo>
                      <a:cubicBezTo>
                        <a:pt x="928" y="395"/>
                        <a:pt x="906" y="352"/>
                        <a:pt x="870" y="330"/>
                      </a:cubicBezTo>
                      <a:cubicBezTo>
                        <a:pt x="834" y="308"/>
                        <a:pt x="793" y="313"/>
                        <a:pt x="795" y="273"/>
                      </a:cubicBezTo>
                      <a:cubicBezTo>
                        <a:pt x="797" y="233"/>
                        <a:pt x="881" y="129"/>
                        <a:pt x="885" y="91"/>
                      </a:cubicBezTo>
                      <a:cubicBezTo>
                        <a:pt x="889" y="53"/>
                        <a:pt x="862" y="36"/>
                        <a:pt x="819" y="42"/>
                      </a:cubicBezTo>
                      <a:cubicBezTo>
                        <a:pt x="776" y="48"/>
                        <a:pt x="681" y="112"/>
                        <a:pt x="627" y="129"/>
                      </a:cubicBezTo>
                      <a:cubicBezTo>
                        <a:pt x="573" y="146"/>
                        <a:pt x="550" y="150"/>
                        <a:pt x="495" y="144"/>
                      </a:cubicBezTo>
                      <a:cubicBezTo>
                        <a:pt x="440" y="138"/>
                        <a:pt x="329" y="107"/>
                        <a:pt x="296" y="91"/>
                      </a:cubicBezTo>
                      <a:cubicBezTo>
                        <a:pt x="263" y="75"/>
                        <a:pt x="304" y="61"/>
                        <a:pt x="296" y="46"/>
                      </a:cubicBezTo>
                      <a:cubicBezTo>
                        <a:pt x="288" y="31"/>
                        <a:pt x="280" y="0"/>
                        <a:pt x="250" y="0"/>
                      </a:cubicBezTo>
                      <a:cubicBezTo>
                        <a:pt x="220" y="0"/>
                        <a:pt x="129" y="31"/>
                        <a:pt x="114" y="46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27" name="Group 63">
                  <a:extLst>
                    <a:ext uri="{FF2B5EF4-FFF2-40B4-BE49-F238E27FC236}">
                      <a16:creationId xmlns="" xmlns:a16="http://schemas.microsoft.com/office/drawing/2014/main" id="{00000000-0008-0000-0E00-00001B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460" y="2478"/>
                  <a:ext cx="1465" cy="952"/>
                  <a:chOff x="1460" y="2478"/>
                  <a:chExt cx="1465" cy="952"/>
                </a:xfrm>
                <a:grpFill/>
              </xdr:grpSpPr>
              <xdr:sp macro="" textlink="">
                <xdr:nvSpPr>
                  <xdr:cNvPr id="28" name="Freeform 64">
                    <a:extLst>
                      <a:ext uri="{FF2B5EF4-FFF2-40B4-BE49-F238E27FC236}">
                        <a16:creationId xmlns="" xmlns:a16="http://schemas.microsoft.com/office/drawing/2014/main" id="{00000000-0008-0000-0E00-00001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2795"/>
                    <a:ext cx="272" cy="454"/>
                  </a:xfrm>
                  <a:custGeom>
                    <a:avLst/>
                    <a:gdLst>
                      <a:gd name="T0" fmla="*/ 0 w 272"/>
                      <a:gd name="T1" fmla="*/ 454 h 454"/>
                      <a:gd name="T2" fmla="*/ 46 w 272"/>
                      <a:gd name="T3" fmla="*/ 363 h 454"/>
                      <a:gd name="T4" fmla="*/ 46 w 272"/>
                      <a:gd name="T5" fmla="*/ 318 h 454"/>
                      <a:gd name="T6" fmla="*/ 91 w 272"/>
                      <a:gd name="T7" fmla="*/ 272 h 454"/>
                      <a:gd name="T8" fmla="*/ 136 w 272"/>
                      <a:gd name="T9" fmla="*/ 181 h 454"/>
                      <a:gd name="T10" fmla="*/ 227 w 272"/>
                      <a:gd name="T11" fmla="*/ 181 h 454"/>
                      <a:gd name="T12" fmla="*/ 227 w 272"/>
                      <a:gd name="T13" fmla="*/ 91 h 454"/>
                      <a:gd name="T14" fmla="*/ 272 w 272"/>
                      <a:gd name="T15" fmla="*/ 0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272" h="454">
                        <a:moveTo>
                          <a:pt x="0" y="454"/>
                        </a:moveTo>
                        <a:cubicBezTo>
                          <a:pt x="19" y="420"/>
                          <a:pt x="38" y="386"/>
                          <a:pt x="46" y="363"/>
                        </a:cubicBezTo>
                        <a:cubicBezTo>
                          <a:pt x="54" y="340"/>
                          <a:pt x="39" y="333"/>
                          <a:pt x="46" y="318"/>
                        </a:cubicBezTo>
                        <a:cubicBezTo>
                          <a:pt x="53" y="303"/>
                          <a:pt x="76" y="295"/>
                          <a:pt x="91" y="272"/>
                        </a:cubicBezTo>
                        <a:cubicBezTo>
                          <a:pt x="106" y="249"/>
                          <a:pt x="113" y="196"/>
                          <a:pt x="136" y="181"/>
                        </a:cubicBezTo>
                        <a:cubicBezTo>
                          <a:pt x="159" y="166"/>
                          <a:pt x="212" y="196"/>
                          <a:pt x="227" y="181"/>
                        </a:cubicBezTo>
                        <a:cubicBezTo>
                          <a:pt x="242" y="166"/>
                          <a:pt x="220" y="121"/>
                          <a:pt x="227" y="91"/>
                        </a:cubicBezTo>
                        <a:cubicBezTo>
                          <a:pt x="234" y="61"/>
                          <a:pt x="253" y="30"/>
                          <a:pt x="272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29" name="Freeform 65">
                    <a:extLst>
                      <a:ext uri="{FF2B5EF4-FFF2-40B4-BE49-F238E27FC236}">
                        <a16:creationId xmlns="" xmlns:a16="http://schemas.microsoft.com/office/drawing/2014/main" id="{00000000-0008-0000-0E00-00001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90" y="2750"/>
                    <a:ext cx="545" cy="544"/>
                  </a:xfrm>
                  <a:custGeom>
                    <a:avLst/>
                    <a:gdLst>
                      <a:gd name="T0" fmla="*/ 227 w 545"/>
                      <a:gd name="T1" fmla="*/ 544 h 544"/>
                      <a:gd name="T2" fmla="*/ 136 w 545"/>
                      <a:gd name="T3" fmla="*/ 499 h 544"/>
                      <a:gd name="T4" fmla="*/ 46 w 545"/>
                      <a:gd name="T5" fmla="*/ 408 h 544"/>
                      <a:gd name="T6" fmla="*/ 0 w 545"/>
                      <a:gd name="T7" fmla="*/ 317 h 544"/>
                      <a:gd name="T8" fmla="*/ 46 w 545"/>
                      <a:gd name="T9" fmla="*/ 272 h 544"/>
                      <a:gd name="T10" fmla="*/ 136 w 545"/>
                      <a:gd name="T11" fmla="*/ 272 h 544"/>
                      <a:gd name="T12" fmla="*/ 227 w 545"/>
                      <a:gd name="T13" fmla="*/ 181 h 544"/>
                      <a:gd name="T14" fmla="*/ 318 w 545"/>
                      <a:gd name="T15" fmla="*/ 181 h 544"/>
                      <a:gd name="T16" fmla="*/ 363 w 545"/>
                      <a:gd name="T17" fmla="*/ 181 h 544"/>
                      <a:gd name="T18" fmla="*/ 409 w 545"/>
                      <a:gd name="T19" fmla="*/ 136 h 544"/>
                      <a:gd name="T20" fmla="*/ 454 w 545"/>
                      <a:gd name="T21" fmla="*/ 45 h 544"/>
                      <a:gd name="T22" fmla="*/ 545 w 545"/>
                      <a:gd name="T23" fmla="*/ 0 h 54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</a:cxnLst>
                    <a:rect l="0" t="0" r="r" b="b"/>
                    <a:pathLst>
                      <a:path w="545" h="544">
                        <a:moveTo>
                          <a:pt x="227" y="544"/>
                        </a:moveTo>
                        <a:cubicBezTo>
                          <a:pt x="196" y="533"/>
                          <a:pt x="166" y="522"/>
                          <a:pt x="136" y="499"/>
                        </a:cubicBezTo>
                        <a:cubicBezTo>
                          <a:pt x="106" y="476"/>
                          <a:pt x="69" y="438"/>
                          <a:pt x="46" y="408"/>
                        </a:cubicBezTo>
                        <a:cubicBezTo>
                          <a:pt x="23" y="378"/>
                          <a:pt x="0" y="340"/>
                          <a:pt x="0" y="317"/>
                        </a:cubicBezTo>
                        <a:cubicBezTo>
                          <a:pt x="0" y="294"/>
                          <a:pt x="23" y="279"/>
                          <a:pt x="46" y="272"/>
                        </a:cubicBezTo>
                        <a:cubicBezTo>
                          <a:pt x="69" y="265"/>
                          <a:pt x="106" y="287"/>
                          <a:pt x="136" y="272"/>
                        </a:cubicBezTo>
                        <a:cubicBezTo>
                          <a:pt x="166" y="257"/>
                          <a:pt x="197" y="196"/>
                          <a:pt x="227" y="181"/>
                        </a:cubicBezTo>
                        <a:cubicBezTo>
                          <a:pt x="257" y="166"/>
                          <a:pt x="295" y="181"/>
                          <a:pt x="318" y="181"/>
                        </a:cubicBezTo>
                        <a:cubicBezTo>
                          <a:pt x="341" y="181"/>
                          <a:pt x="348" y="188"/>
                          <a:pt x="363" y="181"/>
                        </a:cubicBezTo>
                        <a:cubicBezTo>
                          <a:pt x="378" y="174"/>
                          <a:pt x="394" y="159"/>
                          <a:pt x="409" y="136"/>
                        </a:cubicBezTo>
                        <a:cubicBezTo>
                          <a:pt x="424" y="113"/>
                          <a:pt x="431" y="68"/>
                          <a:pt x="454" y="45"/>
                        </a:cubicBezTo>
                        <a:cubicBezTo>
                          <a:pt x="477" y="22"/>
                          <a:pt x="511" y="11"/>
                          <a:pt x="545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0" name="Freeform 66">
                    <a:extLst>
                      <a:ext uri="{FF2B5EF4-FFF2-40B4-BE49-F238E27FC236}">
                        <a16:creationId xmlns="" xmlns:a16="http://schemas.microsoft.com/office/drawing/2014/main" id="{00000000-0008-0000-0E00-00001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82" y="2614"/>
                    <a:ext cx="144" cy="408"/>
                  </a:xfrm>
                  <a:custGeom>
                    <a:avLst/>
                    <a:gdLst>
                      <a:gd name="T0" fmla="*/ 8 w 144"/>
                      <a:gd name="T1" fmla="*/ 0 h 408"/>
                      <a:gd name="T2" fmla="*/ 8 w 144"/>
                      <a:gd name="T3" fmla="*/ 45 h 408"/>
                      <a:gd name="T4" fmla="*/ 54 w 144"/>
                      <a:gd name="T5" fmla="*/ 90 h 408"/>
                      <a:gd name="T6" fmla="*/ 8 w 144"/>
                      <a:gd name="T7" fmla="*/ 136 h 408"/>
                      <a:gd name="T8" fmla="*/ 8 w 144"/>
                      <a:gd name="T9" fmla="*/ 226 h 408"/>
                      <a:gd name="T10" fmla="*/ 54 w 144"/>
                      <a:gd name="T11" fmla="*/ 272 h 408"/>
                      <a:gd name="T12" fmla="*/ 144 w 144"/>
                      <a:gd name="T13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44" h="408">
                        <a:moveTo>
                          <a:pt x="8" y="0"/>
                        </a:moveTo>
                        <a:cubicBezTo>
                          <a:pt x="4" y="15"/>
                          <a:pt x="0" y="30"/>
                          <a:pt x="8" y="45"/>
                        </a:cubicBezTo>
                        <a:cubicBezTo>
                          <a:pt x="16" y="60"/>
                          <a:pt x="54" y="75"/>
                          <a:pt x="54" y="90"/>
                        </a:cubicBezTo>
                        <a:cubicBezTo>
                          <a:pt x="54" y="105"/>
                          <a:pt x="16" y="113"/>
                          <a:pt x="8" y="136"/>
                        </a:cubicBezTo>
                        <a:cubicBezTo>
                          <a:pt x="0" y="159"/>
                          <a:pt x="0" y="203"/>
                          <a:pt x="8" y="226"/>
                        </a:cubicBezTo>
                        <a:cubicBezTo>
                          <a:pt x="16" y="249"/>
                          <a:pt x="31" y="242"/>
                          <a:pt x="54" y="272"/>
                        </a:cubicBezTo>
                        <a:cubicBezTo>
                          <a:pt x="77" y="302"/>
                          <a:pt x="110" y="355"/>
                          <a:pt x="144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1" name="Freeform 67">
                    <a:extLst>
                      <a:ext uri="{FF2B5EF4-FFF2-40B4-BE49-F238E27FC236}">
                        <a16:creationId xmlns="" xmlns:a16="http://schemas.microsoft.com/office/drawing/2014/main" id="{00000000-0008-0000-0E00-00001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655" y="3153"/>
                    <a:ext cx="363" cy="277"/>
                  </a:xfrm>
                  <a:custGeom>
                    <a:avLst/>
                    <a:gdLst>
                      <a:gd name="T0" fmla="*/ 0 w 363"/>
                      <a:gd name="T1" fmla="*/ 50 h 277"/>
                      <a:gd name="T2" fmla="*/ 46 w 363"/>
                      <a:gd name="T3" fmla="*/ 50 h 277"/>
                      <a:gd name="T4" fmla="*/ 136 w 363"/>
                      <a:gd name="T5" fmla="*/ 50 h 277"/>
                      <a:gd name="T6" fmla="*/ 182 w 363"/>
                      <a:gd name="T7" fmla="*/ 5 h 277"/>
                      <a:gd name="T8" fmla="*/ 237 w 363"/>
                      <a:gd name="T9" fmla="*/ 17 h 277"/>
                      <a:gd name="T10" fmla="*/ 318 w 363"/>
                      <a:gd name="T11" fmla="*/ 5 h 277"/>
                      <a:gd name="T12" fmla="*/ 329 w 363"/>
                      <a:gd name="T13" fmla="*/ 45 h 277"/>
                      <a:gd name="T14" fmla="*/ 318 w 363"/>
                      <a:gd name="T15" fmla="*/ 96 h 277"/>
                      <a:gd name="T16" fmla="*/ 272 w 363"/>
                      <a:gd name="T17" fmla="*/ 141 h 277"/>
                      <a:gd name="T18" fmla="*/ 227 w 363"/>
                      <a:gd name="T19" fmla="*/ 141 h 277"/>
                      <a:gd name="T20" fmla="*/ 227 w 363"/>
                      <a:gd name="T21" fmla="*/ 186 h 277"/>
                      <a:gd name="T22" fmla="*/ 303 w 363"/>
                      <a:gd name="T23" fmla="*/ 225 h 277"/>
                      <a:gd name="T24" fmla="*/ 309 w 363"/>
                      <a:gd name="T25" fmla="*/ 261 h 277"/>
                      <a:gd name="T26" fmla="*/ 363 w 363"/>
                      <a:gd name="T27" fmla="*/ 277 h 27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363" h="277">
                        <a:moveTo>
                          <a:pt x="0" y="50"/>
                        </a:moveTo>
                        <a:cubicBezTo>
                          <a:pt x="11" y="50"/>
                          <a:pt x="23" y="50"/>
                          <a:pt x="46" y="50"/>
                        </a:cubicBezTo>
                        <a:cubicBezTo>
                          <a:pt x="69" y="50"/>
                          <a:pt x="113" y="57"/>
                          <a:pt x="136" y="50"/>
                        </a:cubicBezTo>
                        <a:cubicBezTo>
                          <a:pt x="159" y="43"/>
                          <a:pt x="165" y="10"/>
                          <a:pt x="182" y="5"/>
                        </a:cubicBezTo>
                        <a:cubicBezTo>
                          <a:pt x="199" y="0"/>
                          <a:pt x="214" y="17"/>
                          <a:pt x="237" y="17"/>
                        </a:cubicBezTo>
                        <a:cubicBezTo>
                          <a:pt x="260" y="17"/>
                          <a:pt x="303" y="0"/>
                          <a:pt x="318" y="5"/>
                        </a:cubicBezTo>
                        <a:cubicBezTo>
                          <a:pt x="333" y="10"/>
                          <a:pt x="329" y="30"/>
                          <a:pt x="329" y="45"/>
                        </a:cubicBezTo>
                        <a:cubicBezTo>
                          <a:pt x="329" y="60"/>
                          <a:pt x="327" y="80"/>
                          <a:pt x="318" y="96"/>
                        </a:cubicBezTo>
                        <a:cubicBezTo>
                          <a:pt x="309" y="112"/>
                          <a:pt x="287" y="134"/>
                          <a:pt x="272" y="141"/>
                        </a:cubicBezTo>
                        <a:cubicBezTo>
                          <a:pt x="257" y="148"/>
                          <a:pt x="234" y="134"/>
                          <a:pt x="227" y="141"/>
                        </a:cubicBezTo>
                        <a:cubicBezTo>
                          <a:pt x="220" y="148"/>
                          <a:pt x="214" y="172"/>
                          <a:pt x="227" y="186"/>
                        </a:cubicBezTo>
                        <a:cubicBezTo>
                          <a:pt x="240" y="200"/>
                          <a:pt x="289" y="213"/>
                          <a:pt x="303" y="225"/>
                        </a:cubicBezTo>
                        <a:cubicBezTo>
                          <a:pt x="317" y="237"/>
                          <a:pt x="299" y="252"/>
                          <a:pt x="309" y="261"/>
                        </a:cubicBezTo>
                        <a:cubicBezTo>
                          <a:pt x="319" y="270"/>
                          <a:pt x="352" y="274"/>
                          <a:pt x="363" y="27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2" name="Freeform 68">
                    <a:extLst>
                      <a:ext uri="{FF2B5EF4-FFF2-40B4-BE49-F238E27FC236}">
                        <a16:creationId xmlns="" xmlns:a16="http://schemas.microsoft.com/office/drawing/2014/main" id="{00000000-0008-0000-0E00-000020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973" y="3059"/>
                    <a:ext cx="317" cy="106"/>
                  </a:xfrm>
                  <a:custGeom>
                    <a:avLst/>
                    <a:gdLst>
                      <a:gd name="T0" fmla="*/ 0 w 317"/>
                      <a:gd name="T1" fmla="*/ 99 h 106"/>
                      <a:gd name="T2" fmla="*/ 45 w 317"/>
                      <a:gd name="T3" fmla="*/ 99 h 106"/>
                      <a:gd name="T4" fmla="*/ 91 w 317"/>
                      <a:gd name="T5" fmla="*/ 54 h 106"/>
                      <a:gd name="T6" fmla="*/ 136 w 317"/>
                      <a:gd name="T7" fmla="*/ 54 h 106"/>
                      <a:gd name="T8" fmla="*/ 181 w 317"/>
                      <a:gd name="T9" fmla="*/ 8 h 106"/>
                      <a:gd name="T10" fmla="*/ 272 w 317"/>
                      <a:gd name="T11" fmla="*/ 8 h 106"/>
                      <a:gd name="T12" fmla="*/ 317 w 317"/>
                      <a:gd name="T13" fmla="*/ 8 h 10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317" h="106">
                        <a:moveTo>
                          <a:pt x="0" y="99"/>
                        </a:moveTo>
                        <a:cubicBezTo>
                          <a:pt x="15" y="102"/>
                          <a:pt x="30" y="106"/>
                          <a:pt x="45" y="99"/>
                        </a:cubicBezTo>
                        <a:cubicBezTo>
                          <a:pt x="60" y="92"/>
                          <a:pt x="76" y="61"/>
                          <a:pt x="91" y="54"/>
                        </a:cubicBezTo>
                        <a:cubicBezTo>
                          <a:pt x="106" y="47"/>
                          <a:pt x="121" y="62"/>
                          <a:pt x="136" y="54"/>
                        </a:cubicBezTo>
                        <a:cubicBezTo>
                          <a:pt x="151" y="46"/>
                          <a:pt x="158" y="16"/>
                          <a:pt x="181" y="8"/>
                        </a:cubicBezTo>
                        <a:cubicBezTo>
                          <a:pt x="204" y="0"/>
                          <a:pt x="249" y="8"/>
                          <a:pt x="272" y="8"/>
                        </a:cubicBezTo>
                        <a:cubicBezTo>
                          <a:pt x="295" y="8"/>
                          <a:pt x="306" y="8"/>
                          <a:pt x="317" y="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3" name="Freeform 69">
                    <a:extLst>
                      <a:ext uri="{FF2B5EF4-FFF2-40B4-BE49-F238E27FC236}">
                        <a16:creationId xmlns="" xmlns:a16="http://schemas.microsoft.com/office/drawing/2014/main" id="{00000000-0008-0000-0E00-00002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91" y="2697"/>
                    <a:ext cx="578" cy="461"/>
                  </a:xfrm>
                  <a:custGeom>
                    <a:avLst/>
                    <a:gdLst>
                      <a:gd name="T0" fmla="*/ 19 w 578"/>
                      <a:gd name="T1" fmla="*/ 461 h 461"/>
                      <a:gd name="T2" fmla="*/ 49 w 578"/>
                      <a:gd name="T3" fmla="*/ 407 h 461"/>
                      <a:gd name="T4" fmla="*/ 47 w 578"/>
                      <a:gd name="T5" fmla="*/ 321 h 461"/>
                      <a:gd name="T6" fmla="*/ 41 w 578"/>
                      <a:gd name="T7" fmla="*/ 237 h 461"/>
                      <a:gd name="T8" fmla="*/ 1 w 578"/>
                      <a:gd name="T9" fmla="*/ 205 h 461"/>
                      <a:gd name="T10" fmla="*/ 33 w 578"/>
                      <a:gd name="T11" fmla="*/ 149 h 461"/>
                      <a:gd name="T12" fmla="*/ 87 w 578"/>
                      <a:gd name="T13" fmla="*/ 161 h 461"/>
                      <a:gd name="T14" fmla="*/ 110 w 578"/>
                      <a:gd name="T15" fmla="*/ 143 h 461"/>
                      <a:gd name="T16" fmla="*/ 131 w 578"/>
                      <a:gd name="T17" fmla="*/ 79 h 461"/>
                      <a:gd name="T18" fmla="*/ 189 w 578"/>
                      <a:gd name="T19" fmla="*/ 65 h 461"/>
                      <a:gd name="T20" fmla="*/ 200 w 578"/>
                      <a:gd name="T21" fmla="*/ 7 h 461"/>
                      <a:gd name="T22" fmla="*/ 267 w 578"/>
                      <a:gd name="T23" fmla="*/ 23 h 461"/>
                      <a:gd name="T24" fmla="*/ 315 w 578"/>
                      <a:gd name="T25" fmla="*/ 39 h 461"/>
                      <a:gd name="T26" fmla="*/ 336 w 578"/>
                      <a:gd name="T27" fmla="*/ 98 h 461"/>
                      <a:gd name="T28" fmla="*/ 381 w 578"/>
                      <a:gd name="T29" fmla="*/ 145 h 461"/>
                      <a:gd name="T30" fmla="*/ 382 w 578"/>
                      <a:gd name="T31" fmla="*/ 234 h 461"/>
                      <a:gd name="T32" fmla="*/ 473 w 578"/>
                      <a:gd name="T33" fmla="*/ 279 h 461"/>
                      <a:gd name="T34" fmla="*/ 563 w 578"/>
                      <a:gd name="T35" fmla="*/ 325 h 461"/>
                      <a:gd name="T36" fmla="*/ 563 w 578"/>
                      <a:gd name="T37" fmla="*/ 370 h 46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</a:cxnLst>
                    <a:rect l="0" t="0" r="r" b="b"/>
                    <a:pathLst>
                      <a:path w="578" h="461">
                        <a:moveTo>
                          <a:pt x="19" y="461"/>
                        </a:moveTo>
                        <a:cubicBezTo>
                          <a:pt x="24" y="452"/>
                          <a:pt x="44" y="430"/>
                          <a:pt x="49" y="407"/>
                        </a:cubicBezTo>
                        <a:cubicBezTo>
                          <a:pt x="54" y="384"/>
                          <a:pt x="48" y="349"/>
                          <a:pt x="47" y="321"/>
                        </a:cubicBezTo>
                        <a:cubicBezTo>
                          <a:pt x="46" y="293"/>
                          <a:pt x="49" y="256"/>
                          <a:pt x="41" y="237"/>
                        </a:cubicBezTo>
                        <a:cubicBezTo>
                          <a:pt x="33" y="218"/>
                          <a:pt x="2" y="220"/>
                          <a:pt x="1" y="205"/>
                        </a:cubicBezTo>
                        <a:cubicBezTo>
                          <a:pt x="0" y="190"/>
                          <a:pt x="19" y="156"/>
                          <a:pt x="33" y="149"/>
                        </a:cubicBezTo>
                        <a:cubicBezTo>
                          <a:pt x="47" y="142"/>
                          <a:pt x="74" y="162"/>
                          <a:pt x="87" y="161"/>
                        </a:cubicBezTo>
                        <a:cubicBezTo>
                          <a:pt x="100" y="160"/>
                          <a:pt x="103" y="157"/>
                          <a:pt x="110" y="143"/>
                        </a:cubicBezTo>
                        <a:cubicBezTo>
                          <a:pt x="117" y="129"/>
                          <a:pt x="118" y="92"/>
                          <a:pt x="131" y="79"/>
                        </a:cubicBezTo>
                        <a:cubicBezTo>
                          <a:pt x="144" y="66"/>
                          <a:pt x="178" y="77"/>
                          <a:pt x="189" y="65"/>
                        </a:cubicBezTo>
                        <a:cubicBezTo>
                          <a:pt x="200" y="53"/>
                          <a:pt x="187" y="14"/>
                          <a:pt x="200" y="7"/>
                        </a:cubicBezTo>
                        <a:cubicBezTo>
                          <a:pt x="213" y="0"/>
                          <a:pt x="248" y="18"/>
                          <a:pt x="267" y="23"/>
                        </a:cubicBezTo>
                        <a:cubicBezTo>
                          <a:pt x="286" y="28"/>
                          <a:pt x="304" y="27"/>
                          <a:pt x="315" y="39"/>
                        </a:cubicBezTo>
                        <a:cubicBezTo>
                          <a:pt x="326" y="51"/>
                          <a:pt x="325" y="80"/>
                          <a:pt x="336" y="98"/>
                        </a:cubicBezTo>
                        <a:cubicBezTo>
                          <a:pt x="347" y="116"/>
                          <a:pt x="373" y="122"/>
                          <a:pt x="381" y="145"/>
                        </a:cubicBezTo>
                        <a:cubicBezTo>
                          <a:pt x="389" y="168"/>
                          <a:pt x="367" y="212"/>
                          <a:pt x="382" y="234"/>
                        </a:cubicBezTo>
                        <a:cubicBezTo>
                          <a:pt x="397" y="256"/>
                          <a:pt x="443" y="264"/>
                          <a:pt x="473" y="279"/>
                        </a:cubicBezTo>
                        <a:cubicBezTo>
                          <a:pt x="503" y="294"/>
                          <a:pt x="548" y="310"/>
                          <a:pt x="563" y="325"/>
                        </a:cubicBezTo>
                        <a:cubicBezTo>
                          <a:pt x="578" y="340"/>
                          <a:pt x="570" y="355"/>
                          <a:pt x="563" y="37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4" name="Freeform 70">
                    <a:extLst>
                      <a:ext uri="{FF2B5EF4-FFF2-40B4-BE49-F238E27FC236}">
                        <a16:creationId xmlns="" xmlns:a16="http://schemas.microsoft.com/office/drawing/2014/main" id="{00000000-0008-0000-0E00-00002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78" y="2478"/>
                    <a:ext cx="186" cy="242"/>
                  </a:xfrm>
                  <a:custGeom>
                    <a:avLst/>
                    <a:gdLst>
                      <a:gd name="T0" fmla="*/ 0 w 186"/>
                      <a:gd name="T1" fmla="*/ 242 h 242"/>
                      <a:gd name="T2" fmla="*/ 49 w 186"/>
                      <a:gd name="T3" fmla="*/ 181 h 242"/>
                      <a:gd name="T4" fmla="*/ 4 w 186"/>
                      <a:gd name="T5" fmla="*/ 136 h 242"/>
                      <a:gd name="T6" fmla="*/ 49 w 186"/>
                      <a:gd name="T7" fmla="*/ 90 h 242"/>
                      <a:gd name="T8" fmla="*/ 140 w 186"/>
                      <a:gd name="T9" fmla="*/ 45 h 242"/>
                      <a:gd name="T10" fmla="*/ 186 w 186"/>
                      <a:gd name="T11" fmla="*/ 0 h 24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186" h="242">
                        <a:moveTo>
                          <a:pt x="0" y="242"/>
                        </a:moveTo>
                        <a:cubicBezTo>
                          <a:pt x="8" y="232"/>
                          <a:pt x="48" y="199"/>
                          <a:pt x="49" y="181"/>
                        </a:cubicBezTo>
                        <a:cubicBezTo>
                          <a:pt x="50" y="163"/>
                          <a:pt x="4" y="151"/>
                          <a:pt x="4" y="136"/>
                        </a:cubicBezTo>
                        <a:cubicBezTo>
                          <a:pt x="4" y="121"/>
                          <a:pt x="26" y="105"/>
                          <a:pt x="49" y="90"/>
                        </a:cubicBezTo>
                        <a:cubicBezTo>
                          <a:pt x="72" y="75"/>
                          <a:pt x="117" y="60"/>
                          <a:pt x="140" y="45"/>
                        </a:cubicBezTo>
                        <a:cubicBezTo>
                          <a:pt x="163" y="30"/>
                          <a:pt x="174" y="15"/>
                          <a:pt x="186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5" name="Freeform 71">
                    <a:extLst>
                      <a:ext uri="{FF2B5EF4-FFF2-40B4-BE49-F238E27FC236}">
                        <a16:creationId xmlns="" xmlns:a16="http://schemas.microsoft.com/office/drawing/2014/main" id="{00000000-0008-0000-0E00-00002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460" y="2668"/>
                    <a:ext cx="252" cy="132"/>
                  </a:xfrm>
                  <a:custGeom>
                    <a:avLst/>
                    <a:gdLst>
                      <a:gd name="T0" fmla="*/ 0 w 252"/>
                      <a:gd name="T1" fmla="*/ 10 h 132"/>
                      <a:gd name="T2" fmla="*/ 32 w 252"/>
                      <a:gd name="T3" fmla="*/ 6 h 132"/>
                      <a:gd name="T4" fmla="*/ 70 w 252"/>
                      <a:gd name="T5" fmla="*/ 46 h 132"/>
                      <a:gd name="T6" fmla="*/ 108 w 252"/>
                      <a:gd name="T7" fmla="*/ 46 h 132"/>
                      <a:gd name="T8" fmla="*/ 140 w 252"/>
                      <a:gd name="T9" fmla="*/ 82 h 132"/>
                      <a:gd name="T10" fmla="*/ 186 w 252"/>
                      <a:gd name="T11" fmla="*/ 74 h 132"/>
                      <a:gd name="T12" fmla="*/ 252 w 252"/>
                      <a:gd name="T13" fmla="*/ 132 h 13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52" h="132">
                        <a:moveTo>
                          <a:pt x="0" y="10"/>
                        </a:moveTo>
                        <a:cubicBezTo>
                          <a:pt x="5" y="9"/>
                          <a:pt x="20" y="0"/>
                          <a:pt x="32" y="6"/>
                        </a:cubicBezTo>
                        <a:cubicBezTo>
                          <a:pt x="44" y="12"/>
                          <a:pt x="57" y="39"/>
                          <a:pt x="70" y="46"/>
                        </a:cubicBezTo>
                        <a:cubicBezTo>
                          <a:pt x="83" y="53"/>
                          <a:pt x="96" y="40"/>
                          <a:pt x="108" y="46"/>
                        </a:cubicBezTo>
                        <a:cubicBezTo>
                          <a:pt x="120" y="52"/>
                          <a:pt x="127" y="77"/>
                          <a:pt x="140" y="82"/>
                        </a:cubicBezTo>
                        <a:cubicBezTo>
                          <a:pt x="153" y="87"/>
                          <a:pt x="167" y="66"/>
                          <a:pt x="186" y="74"/>
                        </a:cubicBezTo>
                        <a:cubicBezTo>
                          <a:pt x="205" y="82"/>
                          <a:pt x="238" y="120"/>
                          <a:pt x="252" y="13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</xdr:grpSp>
      </xdr:grpSp>
      <xdr:sp macro="" textlink="">
        <xdr:nvSpPr>
          <xdr:cNvPr id="5" name="Text Box 250">
            <a:extLst>
              <a:ext uri="{FF2B5EF4-FFF2-40B4-BE49-F238E27FC236}">
                <a16:creationId xmlns="" xmlns:a16="http://schemas.microsoft.com/office/drawing/2014/main" id="{00000000-0008-0000-0E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36240" y="1341709"/>
            <a:ext cx="1312003" cy="353680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NOROESTE</a:t>
            </a:r>
          </a:p>
        </xdr:txBody>
      </xdr:sp>
      <xdr:sp macro="" textlink="">
        <xdr:nvSpPr>
          <xdr:cNvPr id="6" name="Text Box 270">
            <a:extLst>
              <a:ext uri="{FF2B5EF4-FFF2-40B4-BE49-F238E27FC236}">
                <a16:creationId xmlns="" xmlns:a16="http://schemas.microsoft.com/office/drawing/2014/main" id="{00000000-0008-0000-0E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69414" y="2444179"/>
            <a:ext cx="1682231" cy="322479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RESTO CENTRO</a:t>
            </a:r>
          </a:p>
        </xdr:txBody>
      </xdr:sp>
      <xdr:sp macro="" textlink="">
        <xdr:nvSpPr>
          <xdr:cNvPr id="7" name="Text Box 280">
            <a:extLst>
              <a:ext uri="{FF2B5EF4-FFF2-40B4-BE49-F238E27FC236}">
                <a16:creationId xmlns="" xmlns:a16="http://schemas.microsoft.com/office/drawing/2014/main" id="{00000000-0008-0000-0E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6395" y="4478185"/>
            <a:ext cx="1521123" cy="353680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ANDALUCÍA</a:t>
            </a:r>
          </a:p>
        </xdr:txBody>
      </xdr:sp>
      <xdr:sp macro="" textlink="">
        <xdr:nvSpPr>
          <xdr:cNvPr id="8" name="Text Box 290">
            <a:extLst>
              <a:ext uri="{FF2B5EF4-FFF2-40B4-BE49-F238E27FC236}">
                <a16:creationId xmlns="" xmlns:a16="http://schemas.microsoft.com/office/drawing/2014/main" id="{00000000-0008-0000-0E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40399" y="3770515"/>
            <a:ext cx="1220303" cy="343221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LEVANTE</a:t>
            </a:r>
          </a:p>
        </xdr:txBody>
      </xdr:sp>
      <xdr:sp macro="" textlink="">
        <xdr:nvSpPr>
          <xdr:cNvPr id="9" name="Oval 297">
            <a:extLst>
              <a:ext uri="{FF2B5EF4-FFF2-40B4-BE49-F238E27FC236}">
                <a16:creationId xmlns="" xmlns:a16="http://schemas.microsoft.com/office/drawing/2014/main" id="{00000000-0008-0000-0E00-000009000000}"/>
              </a:ext>
            </a:extLst>
          </xdr:cNvPr>
          <xdr:cNvSpPr>
            <a:spLocks/>
          </xdr:cNvSpPr>
        </xdr:nvSpPr>
        <xdr:spPr bwMode="auto">
          <a:xfrm>
            <a:off x="4925033" y="2799944"/>
            <a:ext cx="264658" cy="261096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sp macro="" textlink="">
        <xdr:nvSpPr>
          <xdr:cNvPr id="10" name="Text Box 311">
            <a:extLst>
              <a:ext uri="{FF2B5EF4-FFF2-40B4-BE49-F238E27FC236}">
                <a16:creationId xmlns="" xmlns:a16="http://schemas.microsoft.com/office/drawing/2014/main" id="{00000000-0008-0000-0E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6366" y="1700840"/>
            <a:ext cx="2365906" cy="343221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REST. CAT/ARAGÓN</a:t>
            </a:r>
          </a:p>
        </xdr:txBody>
      </xdr:sp>
      <xdr:sp macro="" textlink="">
        <xdr:nvSpPr>
          <xdr:cNvPr id="11" name="Oval 335">
            <a:extLst>
              <a:ext uri="{FF2B5EF4-FFF2-40B4-BE49-F238E27FC236}">
                <a16:creationId xmlns="" xmlns:a16="http://schemas.microsoft.com/office/drawing/2014/main" id="{00000000-0008-0000-0E00-00000B000000}"/>
              </a:ext>
            </a:extLst>
          </xdr:cNvPr>
          <xdr:cNvSpPr>
            <a:spLocks/>
          </xdr:cNvSpPr>
        </xdr:nvSpPr>
        <xdr:spPr bwMode="auto">
          <a:xfrm>
            <a:off x="7584843" y="2091473"/>
            <a:ext cx="264658" cy="261096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grpSp>
        <xdr:nvGrpSpPr>
          <xdr:cNvPr id="12" name="Group 353">
            <a:extLst>
              <a:ext uri="{FF2B5EF4-FFF2-40B4-BE49-F238E27FC236}">
                <a16:creationId xmlns="" xmlns:a16="http://schemas.microsoft.com/office/drawing/2014/main" id="{00000000-0008-0000-0E00-00000C000000}"/>
              </a:ext>
            </a:extLst>
          </xdr:cNvPr>
          <xdr:cNvGrpSpPr>
            <a:grpSpLocks/>
          </xdr:cNvGrpSpPr>
        </xdr:nvGrpSpPr>
        <xdr:grpSpPr bwMode="auto">
          <a:xfrm>
            <a:off x="4516467" y="2835048"/>
            <a:ext cx="1194267" cy="329803"/>
            <a:chOff x="2128" y="1750"/>
            <a:chExt cx="722" cy="216"/>
          </a:xfrm>
          <a:grpFill/>
        </xdr:grpSpPr>
        <xdr:sp macro="" textlink="">
          <xdr:nvSpPr>
            <xdr:cNvPr id="16" name="Rectangle 354">
              <a:extLst>
                <a:ext uri="{FF2B5EF4-FFF2-40B4-BE49-F238E27FC236}">
                  <a16:creationId xmlns="" xmlns:a16="http://schemas.microsoft.com/office/drawing/2014/main" id="{00000000-0008-0000-0E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2128" y="1780"/>
              <a:ext cx="722" cy="186"/>
            </a:xfrm>
            <a:prstGeom prst="rect">
              <a:avLst/>
            </a:pr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12700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 anchor="ctr"/>
            <a:lstStyle>
              <a:defPPr>
                <a:defRPr lang="en-US"/>
              </a:defPPr>
              <a:lvl1pPr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1pPr>
              <a:lvl2pPr marL="4572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2pPr>
              <a:lvl3pPr marL="9144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3pPr>
              <a:lvl4pPr marL="13716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4pPr>
              <a:lvl5pPr marL="18288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9pPr>
            </a:lstStyle>
            <a:p>
              <a:pPr marL="0" marR="0" lvl="0" indent="0" algn="ctr" defTabSz="665163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50" b="1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libri" panose="020F0502020204030204" pitchFamily="34" charset="0"/>
                  <a:ea typeface="ＭＳ Ｐゴシック"/>
                  <a:sym typeface="Arial Black" pitchFamily="34" charset="0"/>
                </a:rPr>
                <a:t>AMM</a:t>
              </a:r>
            </a:p>
          </xdr:txBody>
        </xdr:sp>
        <xdr:sp macro="" textlink="">
          <xdr:nvSpPr>
            <xdr:cNvPr id="17" name="Oval 355">
              <a:extLst>
                <a:ext uri="{FF2B5EF4-FFF2-40B4-BE49-F238E27FC236}">
                  <a16:creationId xmlns="" xmlns:a16="http://schemas.microsoft.com/office/drawing/2014/main" id="{00000000-0008-0000-0E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2403" y="1750"/>
              <a:ext cx="105" cy="111"/>
            </a:xfrm>
            <a:prstGeom prst="ellipse">
              <a:avLst/>
            </a:prstGeom>
            <a:grpFill/>
            <a:ln w="25400">
              <a:solidFill>
                <a:srgbClr val="C0C0C0">
                  <a:alpha val="0"/>
                </a:srgbClr>
              </a:solidFill>
              <a:miter lim="800000"/>
              <a:headEnd/>
              <a:tailEnd/>
            </a:ln>
          </xdr:spPr>
          <xdr:txBody>
            <a:bodyPr wrap="square" lIns="0" tIns="0" rIns="0" bIns="0"/>
            <a:lstStyle>
              <a:defPPr>
                <a:defRPr lang="en-US"/>
              </a:defPPr>
              <a:lvl1pPr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1pPr>
              <a:lvl2pPr marL="4572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2pPr>
              <a:lvl3pPr marL="9144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3pPr>
              <a:lvl4pPr marL="13716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4pPr>
              <a:lvl5pPr marL="18288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ES" sz="1800" b="0" i="0" u="none" strike="noStrike" kern="0" cap="none" spc="0" normalizeH="0" baseline="0">
                <a:ln>
                  <a:noFill/>
                </a:ln>
                <a:solidFill>
                  <a:srgbClr val="989898"/>
                </a:solidFill>
                <a:effectLst/>
                <a:uLnTx/>
                <a:uFillTx/>
                <a:latin typeface="Arial"/>
                <a:ea typeface="ＭＳ Ｐゴシック"/>
              </a:endParaRPr>
            </a:p>
          </xdr:txBody>
        </xdr:sp>
      </xdr:grpSp>
      <xdr:sp macro="" textlink="">
        <xdr:nvSpPr>
          <xdr:cNvPr id="13" name="Rectangle 357">
            <a:extLst>
              <a:ext uri="{FF2B5EF4-FFF2-40B4-BE49-F238E27FC236}">
                <a16:creationId xmlns="" xmlns:a16="http://schemas.microsoft.com/office/drawing/2014/main" id="{00000000-0008-0000-0E00-00000D000000}"/>
              </a:ext>
            </a:extLst>
          </xdr:cNvPr>
          <xdr:cNvSpPr>
            <a:spLocks/>
          </xdr:cNvSpPr>
        </xdr:nvSpPr>
        <xdr:spPr bwMode="auto">
          <a:xfrm>
            <a:off x="7323000" y="2053508"/>
            <a:ext cx="676415" cy="3130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algn="r" defTabSz="665163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  <a:sym typeface="Arial Black" pitchFamily="34" charset="0"/>
              </a:rPr>
              <a:t>AMB</a:t>
            </a:r>
          </a:p>
        </xdr:txBody>
      </xdr:sp>
      <xdr:sp macro="" textlink="">
        <xdr:nvSpPr>
          <xdr:cNvPr id="14" name="Oval 358">
            <a:extLst>
              <a:ext uri="{FF2B5EF4-FFF2-40B4-BE49-F238E27FC236}">
                <a16:creationId xmlns="" xmlns:a16="http://schemas.microsoft.com/office/drawing/2014/main" id="{00000000-0008-0000-0E00-00000E000000}"/>
              </a:ext>
            </a:extLst>
          </xdr:cNvPr>
          <xdr:cNvSpPr>
            <a:spLocks/>
          </xdr:cNvSpPr>
        </xdr:nvSpPr>
        <xdr:spPr bwMode="auto">
          <a:xfrm>
            <a:off x="7634465" y="2141860"/>
            <a:ext cx="173683" cy="169483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sp macro="" textlink="">
        <xdr:nvSpPr>
          <xdr:cNvPr id="15" name="Text Box 373">
            <a:extLst>
              <a:ext uri="{FF2B5EF4-FFF2-40B4-BE49-F238E27FC236}">
                <a16:creationId xmlns="" xmlns:a16="http://schemas.microsoft.com/office/drawing/2014/main" id="{00000000-0008-0000-0E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13943" y="1389649"/>
            <a:ext cx="1470504" cy="322479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NORTE CENTRO</a:t>
            </a:r>
          </a:p>
        </xdr:txBody>
      </xdr:sp>
    </xdr:grpSp>
    <xdr:clientData/>
  </xdr:twoCellAnchor>
  <xdr:twoCellAnchor>
    <xdr:from>
      <xdr:col>1</xdr:col>
      <xdr:colOff>0</xdr:colOff>
      <xdr:row>2</xdr:row>
      <xdr:rowOff>19050</xdr:rowOff>
    </xdr:from>
    <xdr:to>
      <xdr:col>1</xdr:col>
      <xdr:colOff>6315074</xdr:colOff>
      <xdr:row>3</xdr:row>
      <xdr:rowOff>6889</xdr:rowOff>
    </xdr:to>
    <xdr:sp macro="" textlink="">
      <xdr:nvSpPr>
        <xdr:cNvPr id="108" name="107 Rectángulo redondeado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SpPr/>
      </xdr:nvSpPr>
      <xdr:spPr>
        <a:xfrm>
          <a:off x="85725" y="514350"/>
          <a:ext cx="6315074" cy="225964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Periodicidad</a:t>
          </a:r>
        </a:p>
      </xdr:txBody>
    </xdr:sp>
    <xdr:clientData/>
  </xdr:twoCellAnchor>
  <xdr:twoCellAnchor>
    <xdr:from>
      <xdr:col>1</xdr:col>
      <xdr:colOff>0</xdr:colOff>
      <xdr:row>5</xdr:row>
      <xdr:rowOff>66675</xdr:rowOff>
    </xdr:from>
    <xdr:to>
      <xdr:col>1</xdr:col>
      <xdr:colOff>6315074</xdr:colOff>
      <xdr:row>6</xdr:row>
      <xdr:rowOff>54514</xdr:rowOff>
    </xdr:to>
    <xdr:sp macro="" textlink="">
      <xdr:nvSpPr>
        <xdr:cNvPr id="109" name="108 Rectángulo redondeado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SpPr/>
      </xdr:nvSpPr>
      <xdr:spPr>
        <a:xfrm>
          <a:off x="85725" y="1057275"/>
          <a:ext cx="6315074" cy="225964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Variables</a:t>
          </a:r>
        </a:p>
      </xdr:txBody>
    </xdr:sp>
    <xdr:clientData/>
  </xdr:twoCellAnchor>
  <xdr:twoCellAnchor>
    <xdr:from>
      <xdr:col>1</xdr:col>
      <xdr:colOff>0</xdr:colOff>
      <xdr:row>19</xdr:row>
      <xdr:rowOff>1</xdr:rowOff>
    </xdr:from>
    <xdr:to>
      <xdr:col>1</xdr:col>
      <xdr:colOff>6315074</xdr:colOff>
      <xdr:row>20</xdr:row>
      <xdr:rowOff>47626</xdr:rowOff>
    </xdr:to>
    <xdr:sp macro="" textlink="">
      <xdr:nvSpPr>
        <xdr:cNvPr id="110" name="109 Rectángulo redondeado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SpPr/>
      </xdr:nvSpPr>
      <xdr:spPr>
        <a:xfrm>
          <a:off x="85725" y="5991226"/>
          <a:ext cx="6315074" cy="2857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Regiones</a:t>
          </a:r>
        </a:p>
      </xdr:txBody>
    </xdr:sp>
    <xdr:clientData/>
  </xdr:twoCellAnchor>
  <xdr:oneCellAnchor>
    <xdr:from>
      <xdr:col>1</xdr:col>
      <xdr:colOff>1678782</xdr:colOff>
      <xdr:row>0</xdr:row>
      <xdr:rowOff>71437</xdr:rowOff>
    </xdr:from>
    <xdr:ext cx="3488530" cy="321469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762126" y="71437"/>
          <a:ext cx="3488530" cy="32146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lang="es-ES" sz="1100" b="1">
              <a:solidFill>
                <a:schemeClr val="bg1"/>
              </a:solidFill>
            </a:rPr>
            <a:t>Volver a Menú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1608138</xdr:colOff>
      <xdr:row>1</xdr:row>
      <xdr:rowOff>34860</xdr:rowOff>
    </xdr:to>
    <xdr:pic>
      <xdr:nvPicPr>
        <xdr:cNvPr id="111" name="Imagen 110">
          <a:extLst>
            <a:ext uri="{FF2B5EF4-FFF2-40B4-BE49-F238E27FC236}">
              <a16:creationId xmlns="" xmlns:a16="http://schemas.microsoft.com/office/drawing/2014/main" id="{18DBC758-6173-4351-9279-CF6B03AF9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97038" cy="492060"/>
        </a:xfrm>
        <a:prstGeom prst="rect">
          <a:avLst/>
        </a:prstGeom>
      </xdr:spPr>
    </xdr:pic>
    <xdr:clientData/>
  </xdr:twoCellAnchor>
  <xdr:twoCellAnchor>
    <xdr:from>
      <xdr:col>1</xdr:col>
      <xdr:colOff>5246688</xdr:colOff>
      <xdr:row>0</xdr:row>
      <xdr:rowOff>79375</xdr:rowOff>
    </xdr:from>
    <xdr:to>
      <xdr:col>2</xdr:col>
      <xdr:colOff>222252</xdr:colOff>
      <xdr:row>0</xdr:row>
      <xdr:rowOff>444498</xdr:rowOff>
    </xdr:to>
    <xdr:sp macro="" textlink="">
      <xdr:nvSpPr>
        <xdr:cNvPr id="112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B8D7522-F7BD-42F0-B972-33621106A8BB}"/>
            </a:ext>
          </a:extLst>
        </xdr:cNvPr>
        <xdr:cNvSpPr/>
      </xdr:nvSpPr>
      <xdr:spPr>
        <a:xfrm>
          <a:off x="5334001" y="79375"/>
          <a:ext cx="1595439" cy="36512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Worldpanel">
    <a:dk1>
      <a:srgbClr val="595959"/>
    </a:dk1>
    <a:lt1>
      <a:srgbClr val="FFFFFF"/>
    </a:lt1>
    <a:dk2>
      <a:srgbClr val="000000"/>
    </a:dk2>
    <a:lt2>
      <a:srgbClr val="FFFFFF"/>
    </a:lt2>
    <a:accent1>
      <a:srgbClr val="92D400"/>
    </a:accent1>
    <a:accent2>
      <a:srgbClr val="717171"/>
    </a:accent2>
    <a:accent3>
      <a:srgbClr val="C0C0C0"/>
    </a:accent3>
    <a:accent4>
      <a:srgbClr val="3AA960"/>
    </a:accent4>
    <a:accent5>
      <a:srgbClr val="9CD4B9"/>
    </a:accent5>
    <a:accent6>
      <a:srgbClr val="006F7D"/>
    </a:accent6>
    <a:hlink>
      <a:srgbClr val="1D84C7"/>
    </a:hlink>
    <a:folHlink>
      <a:srgbClr val="8353A9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Worldpanel">
    <a:dk1>
      <a:srgbClr val="595959"/>
    </a:dk1>
    <a:lt1>
      <a:srgbClr val="FFFFFF"/>
    </a:lt1>
    <a:dk2>
      <a:srgbClr val="000000"/>
    </a:dk2>
    <a:lt2>
      <a:srgbClr val="FFFFFF"/>
    </a:lt2>
    <a:accent1>
      <a:srgbClr val="92D400"/>
    </a:accent1>
    <a:accent2>
      <a:srgbClr val="717171"/>
    </a:accent2>
    <a:accent3>
      <a:srgbClr val="C0C0C0"/>
    </a:accent3>
    <a:accent4>
      <a:srgbClr val="3AA960"/>
    </a:accent4>
    <a:accent5>
      <a:srgbClr val="9CD4B9"/>
    </a:accent5>
    <a:accent6>
      <a:srgbClr val="006F7D"/>
    </a:accent6>
    <a:hlink>
      <a:srgbClr val="1D84C7"/>
    </a:hlink>
    <a:folHlink>
      <a:srgbClr val="8353A9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Worldpanel">
    <a:dk1>
      <a:srgbClr val="595959"/>
    </a:dk1>
    <a:lt1>
      <a:srgbClr val="FFFFFF"/>
    </a:lt1>
    <a:dk2>
      <a:srgbClr val="000000"/>
    </a:dk2>
    <a:lt2>
      <a:srgbClr val="FFFFFF"/>
    </a:lt2>
    <a:accent1>
      <a:srgbClr val="92D400"/>
    </a:accent1>
    <a:accent2>
      <a:srgbClr val="717171"/>
    </a:accent2>
    <a:accent3>
      <a:srgbClr val="C0C0C0"/>
    </a:accent3>
    <a:accent4>
      <a:srgbClr val="3AA960"/>
    </a:accent4>
    <a:accent5>
      <a:srgbClr val="9CD4B9"/>
    </a:accent5>
    <a:accent6>
      <a:srgbClr val="006F7D"/>
    </a:accent6>
    <a:hlink>
      <a:srgbClr val="1D84C7"/>
    </a:hlink>
    <a:folHlink>
      <a:srgbClr val="8353A9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Worldpanel">
    <a:dk1>
      <a:srgbClr val="595959"/>
    </a:dk1>
    <a:lt1>
      <a:srgbClr val="FFFFFF"/>
    </a:lt1>
    <a:dk2>
      <a:srgbClr val="000000"/>
    </a:dk2>
    <a:lt2>
      <a:srgbClr val="FFFFFF"/>
    </a:lt2>
    <a:accent1>
      <a:srgbClr val="92D400"/>
    </a:accent1>
    <a:accent2>
      <a:srgbClr val="717171"/>
    </a:accent2>
    <a:accent3>
      <a:srgbClr val="C0C0C0"/>
    </a:accent3>
    <a:accent4>
      <a:srgbClr val="3AA960"/>
    </a:accent4>
    <a:accent5>
      <a:srgbClr val="9CD4B9"/>
    </a:accent5>
    <a:accent6>
      <a:srgbClr val="006F7D"/>
    </a:accent6>
    <a:hlink>
      <a:srgbClr val="1D84C7"/>
    </a:hlink>
    <a:folHlink>
      <a:srgbClr val="8353A9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Worldpanel">
    <a:dk1>
      <a:srgbClr val="595959"/>
    </a:dk1>
    <a:lt1>
      <a:srgbClr val="FFFFFF"/>
    </a:lt1>
    <a:dk2>
      <a:srgbClr val="000000"/>
    </a:dk2>
    <a:lt2>
      <a:srgbClr val="FFFFFF"/>
    </a:lt2>
    <a:accent1>
      <a:srgbClr val="92D400"/>
    </a:accent1>
    <a:accent2>
      <a:srgbClr val="717171"/>
    </a:accent2>
    <a:accent3>
      <a:srgbClr val="C0C0C0"/>
    </a:accent3>
    <a:accent4>
      <a:srgbClr val="3AA960"/>
    </a:accent4>
    <a:accent5>
      <a:srgbClr val="9CD4B9"/>
    </a:accent5>
    <a:accent6>
      <a:srgbClr val="006F7D"/>
    </a:accent6>
    <a:hlink>
      <a:srgbClr val="1D84C7"/>
    </a:hlink>
    <a:folHlink>
      <a:srgbClr val="8353A9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24"/>
  <sheetViews>
    <sheetView showGridLines="0" showRowColHeaders="0" tabSelected="1" zoomScale="80" zoomScaleNormal="80" workbookViewId="0"/>
  </sheetViews>
  <sheetFormatPr baseColWidth="10" defaultColWidth="11.42578125" defaultRowHeight="15" x14ac:dyDescent="0.25"/>
  <cols>
    <col min="1" max="1" width="11.42578125" style="26" customWidth="1"/>
    <col min="2" max="2" width="7" style="26" customWidth="1"/>
    <col min="3" max="3" width="31.140625" style="26" customWidth="1"/>
    <col min="4" max="7" width="11.42578125" style="26"/>
    <col min="8" max="8" width="7" style="26" customWidth="1"/>
    <col min="9" max="16384" width="11.42578125" style="26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ht="67.5" customHeight="1" x14ac:dyDescent="0.25">
      <c r="A2" s="360"/>
      <c r="B2" s="360"/>
      <c r="C2" s="360"/>
      <c r="D2" s="360"/>
      <c r="E2" s="360"/>
      <c r="F2" s="360"/>
      <c r="G2" s="32"/>
      <c r="H2" s="32"/>
      <c r="I2" s="32"/>
    </row>
    <row r="3" spans="1:9" x14ac:dyDescent="0.25">
      <c r="A3" s="14"/>
      <c r="B3" s="14"/>
      <c r="C3" s="14"/>
      <c r="D3" s="14"/>
      <c r="E3" s="14"/>
      <c r="F3" s="14"/>
      <c r="G3" s="32"/>
      <c r="H3" s="32"/>
      <c r="I3" s="32"/>
    </row>
    <row r="4" spans="1:9" x14ac:dyDescent="0.25">
      <c r="A4" s="14"/>
      <c r="B4" s="14"/>
      <c r="C4" s="18"/>
      <c r="D4" s="14"/>
      <c r="E4" s="14"/>
      <c r="F4" s="14"/>
      <c r="G4" s="32"/>
      <c r="H4" s="32"/>
      <c r="I4" s="32"/>
    </row>
    <row r="5" spans="1:9" s="31" customFormat="1" ht="30" customHeight="1" x14ac:dyDescent="0.45">
      <c r="A5" s="16"/>
      <c r="B5" s="15"/>
      <c r="C5" s="19"/>
      <c r="D5" s="16"/>
      <c r="E5" s="16"/>
      <c r="F5" s="16"/>
      <c r="G5" s="240"/>
      <c r="H5" s="240"/>
      <c r="I5" s="240"/>
    </row>
    <row r="6" spans="1:9" s="31" customFormat="1" ht="30" customHeight="1" x14ac:dyDescent="0.45">
      <c r="A6" s="16"/>
      <c r="B6" s="15"/>
      <c r="C6" s="19"/>
      <c r="D6" s="16"/>
      <c r="E6" s="16"/>
      <c r="F6" s="16"/>
      <c r="G6" s="240"/>
      <c r="H6" s="240"/>
      <c r="I6" s="240"/>
    </row>
    <row r="7" spans="1:9" s="31" customFormat="1" ht="30" customHeight="1" x14ac:dyDescent="0.45">
      <c r="A7" s="16"/>
      <c r="B7" s="15"/>
      <c r="C7" s="19"/>
      <c r="D7" s="16"/>
      <c r="E7" s="16"/>
      <c r="F7" s="16"/>
      <c r="G7" s="240"/>
      <c r="H7" s="240"/>
      <c r="I7" s="240"/>
    </row>
    <row r="8" spans="1:9" s="31" customFormat="1" ht="30" customHeight="1" x14ac:dyDescent="0.45">
      <c r="A8" s="16"/>
      <c r="B8" s="15"/>
      <c r="C8" s="19"/>
      <c r="D8" s="16"/>
      <c r="E8" s="16"/>
      <c r="F8" s="16"/>
      <c r="G8" s="240"/>
      <c r="H8" s="240"/>
      <c r="I8" s="240"/>
    </row>
    <row r="9" spans="1:9" s="31" customFormat="1" ht="30" customHeight="1" x14ac:dyDescent="0.45">
      <c r="A9" s="16"/>
      <c r="B9" s="15"/>
      <c r="C9" s="19"/>
      <c r="D9" s="16"/>
      <c r="E9" s="16"/>
      <c r="F9" s="16"/>
      <c r="G9" s="240"/>
      <c r="H9" s="240"/>
      <c r="I9" s="240"/>
    </row>
    <row r="10" spans="1:9" s="31" customFormat="1" ht="30" customHeight="1" x14ac:dyDescent="0.45">
      <c r="A10" s="16"/>
      <c r="B10" s="15"/>
      <c r="C10" s="19"/>
      <c r="D10" s="16"/>
      <c r="E10" s="16"/>
      <c r="F10" s="16"/>
      <c r="G10" s="240"/>
      <c r="H10" s="240"/>
      <c r="I10" s="240"/>
    </row>
    <row r="11" spans="1:9" s="31" customFormat="1" ht="30" customHeight="1" x14ac:dyDescent="0.45">
      <c r="A11" s="16"/>
      <c r="B11" s="15"/>
      <c r="C11" s="19"/>
      <c r="D11" s="16"/>
      <c r="E11" s="16"/>
      <c r="F11" s="16"/>
      <c r="G11" s="240"/>
      <c r="H11" s="240"/>
      <c r="I11" s="240"/>
    </row>
    <row r="12" spans="1:9" s="31" customFormat="1" ht="30" customHeight="1" x14ac:dyDescent="0.45">
      <c r="A12" s="16"/>
      <c r="B12" s="15"/>
      <c r="C12" s="19"/>
      <c r="D12" s="16"/>
      <c r="E12" s="16"/>
      <c r="F12" s="16"/>
      <c r="G12" s="240"/>
      <c r="H12" s="240"/>
      <c r="I12" s="240"/>
    </row>
    <row r="13" spans="1:9" ht="30" customHeight="1" x14ac:dyDescent="0.25">
      <c r="A13" s="14"/>
      <c r="B13" s="14"/>
      <c r="C13" s="18"/>
      <c r="D13" s="14"/>
      <c r="E13" s="14"/>
      <c r="F13" s="14"/>
      <c r="G13" s="32"/>
      <c r="H13" s="32"/>
      <c r="I13" s="32"/>
    </row>
    <row r="14" spans="1:9" ht="30" customHeight="1" x14ac:dyDescent="0.25">
      <c r="A14" s="14"/>
      <c r="B14"/>
      <c r="C14"/>
      <c r="D14" s="14"/>
      <c r="E14" s="14"/>
      <c r="F14" s="14"/>
      <c r="G14" s="32"/>
      <c r="H14" s="32"/>
      <c r="I14" s="32"/>
    </row>
    <row r="15" spans="1:9" ht="30" customHeight="1" x14ac:dyDescent="0.25">
      <c r="A15" s="14"/>
      <c r="B15"/>
      <c r="C15"/>
      <c r="D15" s="14"/>
      <c r="E15" s="14"/>
      <c r="F15" s="14"/>
      <c r="G15" s="32"/>
      <c r="H15" s="32"/>
      <c r="I15" s="32"/>
    </row>
    <row r="16" spans="1:9" x14ac:dyDescent="0.25">
      <c r="A16"/>
      <c r="B16"/>
      <c r="C16"/>
      <c r="D16"/>
      <c r="E16"/>
      <c r="F16"/>
      <c r="G16" s="32"/>
      <c r="H16" s="32"/>
      <c r="I16" s="32"/>
    </row>
    <row r="17" spans="1:9" ht="30" customHeight="1" x14ac:dyDescent="0.25">
      <c r="A17" s="14"/>
      <c r="B17"/>
      <c r="C17"/>
      <c r="D17" s="14"/>
      <c r="E17" s="14"/>
      <c r="F17" s="14"/>
      <c r="G17" s="32"/>
      <c r="H17" s="32"/>
      <c r="I17" s="32"/>
    </row>
    <row r="18" spans="1:9" x14ac:dyDescent="0.25">
      <c r="A18"/>
      <c r="B18"/>
      <c r="C18"/>
      <c r="D18"/>
      <c r="E18"/>
      <c r="F18"/>
      <c r="G18" s="32"/>
      <c r="H18" s="32"/>
      <c r="I18" s="32"/>
    </row>
    <row r="19" spans="1:9" x14ac:dyDescent="0.25">
      <c r="A19"/>
      <c r="B19"/>
      <c r="C19"/>
      <c r="D19"/>
      <c r="E19"/>
      <c r="F19"/>
      <c r="G19" s="32"/>
      <c r="H19" s="32"/>
      <c r="I19" s="32"/>
    </row>
    <row r="20" spans="1:9" ht="28.5" x14ac:dyDescent="0.45">
      <c r="A20"/>
      <c r="B20" s="15"/>
      <c r="C20" s="19"/>
      <c r="D20"/>
      <c r="E20"/>
      <c r="F20"/>
      <c r="G20" s="32"/>
      <c r="H20" s="32"/>
      <c r="I20" s="32"/>
    </row>
    <row r="21" spans="1:9" ht="21" x14ac:dyDescent="0.35">
      <c r="A21"/>
      <c r="B21" s="14"/>
      <c r="C21" s="19"/>
      <c r="D21"/>
      <c r="E21"/>
      <c r="F21"/>
      <c r="G21" s="32"/>
      <c r="H21" s="32"/>
      <c r="I21" s="32"/>
    </row>
    <row r="22" spans="1:9" x14ac:dyDescent="0.25">
      <c r="A22"/>
      <c r="B22"/>
      <c r="C22"/>
      <c r="D22"/>
      <c r="E22"/>
      <c r="F22"/>
      <c r="G22" s="32"/>
      <c r="H22" s="32"/>
      <c r="I22" s="32"/>
    </row>
    <row r="23" spans="1:9" x14ac:dyDescent="0.25">
      <c r="A23"/>
      <c r="B23"/>
      <c r="C23"/>
      <c r="D23"/>
      <c r="E23"/>
      <c r="F23"/>
      <c r="G23" s="32"/>
      <c r="H23" s="32"/>
      <c r="I23" s="32"/>
    </row>
    <row r="24" spans="1:9" x14ac:dyDescent="0.25">
      <c r="A24"/>
      <c r="B24"/>
      <c r="C24"/>
      <c r="D24"/>
      <c r="E24"/>
      <c r="F24"/>
      <c r="G24" s="32"/>
      <c r="H24" s="32"/>
      <c r="I24" s="32"/>
    </row>
  </sheetData>
  <mergeCells count="1">
    <mergeCell ref="A2:F2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2.42578125" style="26" customWidth="1"/>
    <col min="2" max="2" width="36.140625" style="26" customWidth="1"/>
    <col min="3" max="5" width="14.140625" style="27" customWidth="1"/>
    <col min="6" max="6" width="15" style="27" customWidth="1"/>
    <col min="7" max="7" width="14.85546875" style="27" customWidth="1"/>
    <col min="8" max="9" width="14.140625" style="27" customWidth="1"/>
    <col min="10" max="11" width="14.140625" style="26" customWidth="1"/>
    <col min="12" max="12" width="7.85546875" style="26" customWidth="1"/>
    <col min="13" max="16384" width="11.42578125" style="26"/>
  </cols>
  <sheetData>
    <row r="1" spans="1:12" ht="52.5" customHeight="1" x14ac:dyDescent="0.25">
      <c r="A1" s="2"/>
      <c r="B1" s="34"/>
      <c r="C1" s="35"/>
      <c r="D1" s="35"/>
      <c r="E1" s="35"/>
      <c r="F1" s="35"/>
      <c r="G1" s="35"/>
      <c r="H1" s="35"/>
      <c r="I1" s="35"/>
      <c r="J1" s="35"/>
      <c r="K1" s="35"/>
      <c r="L1"/>
    </row>
    <row r="2" spans="1:12" ht="28.5" x14ac:dyDescent="0.45">
      <c r="A2" s="2"/>
      <c r="B2" s="9"/>
      <c r="C2" s="3"/>
      <c r="D2" s="3"/>
      <c r="E2" s="3"/>
      <c r="F2" s="3"/>
      <c r="G2" s="3"/>
      <c r="H2" s="3"/>
      <c r="I2" s="38"/>
      <c r="J2" s="361"/>
      <c r="K2" s="361"/>
      <c r="L2" s="2"/>
    </row>
    <row r="3" spans="1:12" ht="24" customHeight="1" x14ac:dyDescent="0.3">
      <c r="A3" s="2"/>
      <c r="B3" s="48"/>
      <c r="C3" s="3"/>
      <c r="D3" s="3"/>
      <c r="E3" s="3"/>
      <c r="F3" s="3"/>
      <c r="G3" s="3"/>
      <c r="H3" s="3"/>
      <c r="I3" s="38"/>
      <c r="J3" s="361"/>
      <c r="K3" s="361"/>
      <c r="L3" s="2"/>
    </row>
    <row r="4" spans="1:12" x14ac:dyDescent="0.25">
      <c r="A4" s="2"/>
      <c r="B4"/>
      <c r="C4"/>
      <c r="D4"/>
      <c r="E4"/>
      <c r="F4"/>
      <c r="G4"/>
      <c r="H4"/>
      <c r="I4"/>
      <c r="J4"/>
      <c r="K4" s="2"/>
      <c r="L4" s="2"/>
    </row>
    <row r="5" spans="1:12" ht="15.75" thickBot="1" x14ac:dyDescent="0.3">
      <c r="A5" s="2"/>
      <c r="B5" s="46"/>
      <c r="C5" s="47"/>
      <c r="D5" s="47"/>
      <c r="E5" s="47"/>
      <c r="F5" s="47"/>
      <c r="G5" s="47"/>
      <c r="H5" s="47"/>
      <c r="I5" s="47"/>
      <c r="J5" s="47"/>
      <c r="K5" s="47"/>
      <c r="L5" s="2"/>
    </row>
    <row r="6" spans="1:12" ht="50.1" customHeight="1" thickBot="1" x14ac:dyDescent="0.3">
      <c r="A6" s="2"/>
      <c r="B6"/>
      <c r="C6" s="6" t="s">
        <v>438</v>
      </c>
      <c r="D6" s="7" t="s">
        <v>320</v>
      </c>
      <c r="E6" s="7" t="s">
        <v>265</v>
      </c>
      <c r="F6" s="346" t="s">
        <v>437</v>
      </c>
      <c r="G6" s="7" t="s">
        <v>319</v>
      </c>
      <c r="H6" s="7" t="s">
        <v>262</v>
      </c>
      <c r="I6" s="7" t="s">
        <v>293</v>
      </c>
      <c r="J6" s="8" t="s">
        <v>322</v>
      </c>
      <c r="K6"/>
      <c r="L6"/>
    </row>
    <row r="7" spans="1:12" s="28" customFormat="1" ht="18" customHeight="1" x14ac:dyDescent="0.25">
      <c r="A7" s="69"/>
      <c r="B7" s="77" t="s">
        <v>302</v>
      </c>
      <c r="C7" s="109">
        <f>+datos!B47/1000000</f>
        <v>1496.311921</v>
      </c>
      <c r="D7" s="107">
        <f>+datos!AY47/1000000</f>
        <v>112.5009</v>
      </c>
      <c r="E7" s="107">
        <f>+datos!Z47/1000000</f>
        <v>690.45609999999999</v>
      </c>
      <c r="F7" s="107">
        <f>+datos!C47/1000000</f>
        <v>105.80419999999999</v>
      </c>
      <c r="G7" s="107">
        <f>+datos!DK47/1000000</f>
        <v>327.87290000000002</v>
      </c>
      <c r="H7" s="107">
        <f>+datos!DD47/1000000</f>
        <v>216.4836</v>
      </c>
      <c r="I7" s="107">
        <f>+datos!CP47/1000000</f>
        <v>37.444519999999997</v>
      </c>
      <c r="J7" s="108">
        <f>+datos!CW47/1000000</f>
        <v>5.749701</v>
      </c>
      <c r="K7" s="20"/>
      <c r="L7" s="20"/>
    </row>
    <row r="8" spans="1:12" s="28" customFormat="1" ht="18" customHeight="1" x14ac:dyDescent="0.25">
      <c r="A8" s="69"/>
      <c r="B8" s="78" t="s">
        <v>303</v>
      </c>
      <c r="C8" s="110">
        <f>+datos!B55/1000000</f>
        <v>684.26242636000006</v>
      </c>
      <c r="D8" s="105">
        <f>+datos!AY55/1000000</f>
        <v>18.825549000000002</v>
      </c>
      <c r="E8" s="105">
        <f>+datos!Z55/1000000</f>
        <v>253.99650105999999</v>
      </c>
      <c r="F8" s="105">
        <f>+datos!C55/1000000</f>
        <v>39.65000525</v>
      </c>
      <c r="G8" s="105">
        <f>+datos!DK55/1000000</f>
        <v>127.29650547999999</v>
      </c>
      <c r="H8" s="105">
        <f>+datos!DD55/1000000</f>
        <v>229.73422380000002</v>
      </c>
      <c r="I8" s="105">
        <f>+datos!CP55/1000000</f>
        <v>12.664907969999998</v>
      </c>
      <c r="J8" s="106">
        <f>+datos!CW55/1000000</f>
        <v>2.0947338000000002</v>
      </c>
      <c r="K8" s="20"/>
      <c r="L8" s="20"/>
    </row>
    <row r="9" spans="1:12" s="28" customFormat="1" ht="18" customHeight="1" x14ac:dyDescent="0.25">
      <c r="A9" s="69"/>
      <c r="B9" s="78" t="s">
        <v>361</v>
      </c>
      <c r="C9" s="110">
        <f>+datos!B46/1000000</f>
        <v>2835.851075</v>
      </c>
      <c r="D9" s="105">
        <f>+datos!AY46/1000000</f>
        <v>558.28120000000001</v>
      </c>
      <c r="E9" s="105">
        <f>+datos!Z46/1000000</f>
        <v>1101.633</v>
      </c>
      <c r="F9" s="105">
        <f>+datos!C46/1000000</f>
        <v>433.8485</v>
      </c>
      <c r="G9" s="105">
        <f>+datos!DK46/1000000</f>
        <v>460.30650000000003</v>
      </c>
      <c r="H9" s="105">
        <f>+datos!DD46/1000000</f>
        <v>210.09809999999999</v>
      </c>
      <c r="I9" s="105">
        <f>+datos!CP46/1000000</f>
        <v>66.30471</v>
      </c>
      <c r="J9" s="106">
        <f>+datos!CW46/1000000</f>
        <v>5.3790649999999998</v>
      </c>
      <c r="K9" s="20"/>
      <c r="L9" s="20"/>
    </row>
    <row r="10" spans="1:12" s="28" customFormat="1" ht="18" customHeight="1" x14ac:dyDescent="0.25">
      <c r="A10" s="69"/>
      <c r="B10" s="78" t="s">
        <v>357</v>
      </c>
      <c r="C10" s="110">
        <f>+datos!B48</f>
        <v>94.6</v>
      </c>
      <c r="D10" s="105">
        <f>+datos!AY48</f>
        <v>35.546369622945214</v>
      </c>
      <c r="E10" s="105">
        <f>+datos!Z48</f>
        <v>67.297791700504234</v>
      </c>
      <c r="F10" s="105">
        <f>+datos!C48</f>
        <v>36.771663370554734</v>
      </c>
      <c r="G10" s="105">
        <f>+datos!DK48</f>
        <v>64.8</v>
      </c>
      <c r="H10" s="105">
        <f>+datos!DD48</f>
        <v>50.3</v>
      </c>
      <c r="I10" s="105">
        <f>+datos!CP48</f>
        <v>23.8</v>
      </c>
      <c r="J10" s="106">
        <f>+datos!CW48</f>
        <v>3.6</v>
      </c>
      <c r="K10" s="20"/>
      <c r="L10" s="20"/>
    </row>
    <row r="11" spans="1:12" s="28" customFormat="1" ht="18" customHeight="1" x14ac:dyDescent="0.25">
      <c r="A11" s="69"/>
      <c r="B11" s="78" t="s">
        <v>4</v>
      </c>
      <c r="C11" s="110">
        <f>+datos!B51</f>
        <v>23.6</v>
      </c>
      <c r="D11" s="105">
        <f>+datos!AY51</f>
        <v>6</v>
      </c>
      <c r="E11" s="105">
        <f>+datos!Z51</f>
        <v>13.2</v>
      </c>
      <c r="F11" s="105">
        <f>+datos!C51</f>
        <v>5</v>
      </c>
      <c r="G11" s="105">
        <f>+datos!DK51</f>
        <v>8.6999999999999993</v>
      </c>
      <c r="H11" s="105">
        <f>+datos!DD51</f>
        <v>8</v>
      </c>
      <c r="I11" s="105">
        <f>+datos!CP51</f>
        <v>3.5</v>
      </c>
      <c r="J11" s="106">
        <f>+datos!CW51</f>
        <v>2.7</v>
      </c>
      <c r="K11" s="20"/>
      <c r="L11" s="20"/>
    </row>
    <row r="12" spans="1:12" s="28" customFormat="1" ht="18" customHeight="1" x14ac:dyDescent="0.25">
      <c r="A12" s="69"/>
      <c r="B12" s="78" t="s">
        <v>299</v>
      </c>
      <c r="C12" s="110">
        <f>+datos!B50</f>
        <v>44.5</v>
      </c>
      <c r="D12" s="105">
        <f>+datos!AY50</f>
        <v>9.8000000000000007</v>
      </c>
      <c r="E12" s="105">
        <f>+datos!Z50</f>
        <v>31.8</v>
      </c>
      <c r="F12" s="105">
        <f>+datos!C50</f>
        <v>8.9</v>
      </c>
      <c r="G12" s="105">
        <f>+datos!DK50</f>
        <v>14.2</v>
      </c>
      <c r="H12" s="105">
        <f>+datos!DD50</f>
        <v>12</v>
      </c>
      <c r="I12" s="105">
        <f>+datos!CP50</f>
        <v>4.7</v>
      </c>
      <c r="J12" s="106">
        <f>+datos!CW50</f>
        <v>4.8</v>
      </c>
      <c r="K12" s="20"/>
      <c r="L12" s="20"/>
    </row>
    <row r="13" spans="1:12" s="28" customFormat="1" ht="18" customHeight="1" x14ac:dyDescent="0.25">
      <c r="A13" s="69"/>
      <c r="B13" s="78" t="s">
        <v>300</v>
      </c>
      <c r="C13" s="110">
        <f>+datos!B56</f>
        <v>21.620663271038726</v>
      </c>
      <c r="D13" s="105">
        <f>+datos!AY56</f>
        <v>1.6432084444048751</v>
      </c>
      <c r="E13" s="105">
        <f>+datos!Z56</f>
        <v>11.710277341914839</v>
      </c>
      <c r="F13" s="105">
        <f>+datos!C56</f>
        <v>3.3443184338976359</v>
      </c>
      <c r="G13" s="105">
        <f>+datos!DK56</f>
        <v>5.500755585170281</v>
      </c>
      <c r="H13" s="105">
        <f>+datos!DD56</f>
        <v>12.785251668318615</v>
      </c>
      <c r="I13" s="105">
        <f>+datos!CP56</f>
        <v>1.5887232781451304</v>
      </c>
      <c r="J13" s="106">
        <f>+datos!CW56</f>
        <v>1.7540029424103147</v>
      </c>
      <c r="K13" s="20"/>
      <c r="L13" s="20"/>
    </row>
    <row r="14" spans="1:12" s="28" customFormat="1" ht="18" customHeight="1" x14ac:dyDescent="0.25">
      <c r="A14" s="69"/>
      <c r="B14" s="78" t="s">
        <v>301</v>
      </c>
      <c r="C14" s="110">
        <f>+datos!B53</f>
        <v>1.88</v>
      </c>
      <c r="D14" s="105">
        <f>+datos!AY53</f>
        <v>1.63</v>
      </c>
      <c r="E14" s="105">
        <f>+datos!Z53</f>
        <v>2.41</v>
      </c>
      <c r="F14" s="105">
        <f>+datos!C53</f>
        <v>1.78</v>
      </c>
      <c r="G14" s="105">
        <f>+datos!DK53</f>
        <v>1.64</v>
      </c>
      <c r="H14" s="105">
        <f>+datos!DD53</f>
        <v>1.51</v>
      </c>
      <c r="I14" s="105">
        <f>+datos!CP53</f>
        <v>1.35</v>
      </c>
      <c r="J14" s="106">
        <f>+datos!CW53</f>
        <v>1.79</v>
      </c>
      <c r="K14" s="20"/>
      <c r="L14" s="20"/>
    </row>
    <row r="15" spans="1:12" s="28" customFormat="1" ht="18" customHeight="1" x14ac:dyDescent="0.25">
      <c r="A15" s="69"/>
      <c r="B15" s="79" t="s">
        <v>317</v>
      </c>
      <c r="C15" s="110">
        <f>+SUM(D15:J15)</f>
        <v>20.137801934370138</v>
      </c>
      <c r="D15" s="105">
        <f>+datos!AY58</f>
        <v>0.58410094732360507</v>
      </c>
      <c r="E15" s="105">
        <f>+datos!Z58</f>
        <v>7.8807580531131931</v>
      </c>
      <c r="F15" s="105">
        <f>+datos!C58</f>
        <v>1.2297615165522466</v>
      </c>
      <c r="G15" s="105">
        <f>+datos!DK58</f>
        <v>3.5662039386764173</v>
      </c>
      <c r="H15" s="105">
        <f>+datos!DD58</f>
        <v>6.4359904513879167</v>
      </c>
      <c r="I15" s="105">
        <f>+datos!CP58</f>
        <v>0.37840079074836952</v>
      </c>
      <c r="J15" s="106">
        <f>+datos!CW58</f>
        <v>6.2586236568392295E-2</v>
      </c>
      <c r="K15" s="20"/>
      <c r="L15" s="20"/>
    </row>
    <row r="16" spans="1:12" s="28" customFormat="1" ht="18" customHeight="1" x14ac:dyDescent="0.25">
      <c r="A16" s="69"/>
      <c r="B16" s="79" t="s">
        <v>316</v>
      </c>
      <c r="C16" s="110">
        <f>+SUM(D16:J16)</f>
        <v>85.88131190627891</v>
      </c>
      <c r="D16" s="105">
        <f>+datos!AY59</f>
        <v>17.321809727459154</v>
      </c>
      <c r="E16" s="105">
        <f>+datos!Z59</f>
        <v>34.180404454762247</v>
      </c>
      <c r="F16" s="105">
        <f>+datos!C59</f>
        <v>13.455992904664681</v>
      </c>
      <c r="G16" s="105">
        <f>+datos!DK59</f>
        <v>12.895458890317029</v>
      </c>
      <c r="H16" s="105">
        <f>+datos!DD59</f>
        <v>5.8858856250861455</v>
      </c>
      <c r="I16" s="105">
        <f>+datos!CP59</f>
        <v>1.9810451646212259</v>
      </c>
      <c r="J16" s="106">
        <f>+datos!CW59</f>
        <v>0.1607151393684291</v>
      </c>
      <c r="K16" s="20"/>
      <c r="L16" s="20"/>
    </row>
    <row r="17" spans="1:15" s="28" customFormat="1" ht="18" customHeight="1" thickBot="1" x14ac:dyDescent="0.3">
      <c r="A17" s="69"/>
      <c r="B17" s="80" t="s">
        <v>360</v>
      </c>
      <c r="C17" s="111">
        <f>+datos!B57</f>
        <v>4.144391049038866</v>
      </c>
      <c r="D17" s="112">
        <f>+datos!AY57</f>
        <v>29.655506992120117</v>
      </c>
      <c r="E17" s="112">
        <f>+datos!Z57</f>
        <v>4.3371975417085302</v>
      </c>
      <c r="F17" s="112">
        <f>+datos!C57</f>
        <v>10.94195315396585</v>
      </c>
      <c r="G17" s="112">
        <f>+datos!DK57</f>
        <v>3.6160183523052045</v>
      </c>
      <c r="H17" s="112">
        <f>+datos!DD57</f>
        <v>0.91452678022803147</v>
      </c>
      <c r="I17" s="112">
        <f>+datos!CP57</f>
        <v>5.2353092621801345</v>
      </c>
      <c r="J17" s="113">
        <f>+datos!CW57</f>
        <v>2.5678990810192683</v>
      </c>
      <c r="K17" s="20"/>
      <c r="L17" s="20"/>
    </row>
    <row r="18" spans="1:15" s="28" customFormat="1" ht="18" customHeight="1" x14ac:dyDescent="0.25">
      <c r="A18" s="69"/>
      <c r="B18" s="256" t="s">
        <v>294</v>
      </c>
      <c r="C18" s="54"/>
      <c r="D18" s="54"/>
      <c r="E18" s="54"/>
      <c r="F18" s="54"/>
      <c r="G18" s="10" t="s">
        <v>296</v>
      </c>
      <c r="H18" s="54"/>
      <c r="I18" s="54"/>
      <c r="J18" s="54"/>
      <c r="K18" s="20"/>
      <c r="L18" s="20"/>
    </row>
    <row r="19" spans="1:15" x14ac:dyDescent="0.25">
      <c r="A19" s="2"/>
      <c r="B19" s="256" t="s">
        <v>295</v>
      </c>
      <c r="C19" s="1"/>
      <c r="D19" s="1"/>
      <c r="E19" s="1"/>
      <c r="F19" s="1"/>
      <c r="G19" s="1"/>
      <c r="H19" s="1"/>
      <c r="I19" s="1"/>
      <c r="J19" s="1"/>
      <c r="K19"/>
      <c r="L19"/>
    </row>
    <row r="20" spans="1:15" ht="27.75" customHeight="1" x14ac:dyDescent="0.25">
      <c r="A20" s="2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32"/>
    </row>
    <row r="21" spans="1:15" ht="27.75" customHeight="1" thickBot="1" x14ac:dyDescent="0.3">
      <c r="A21" s="2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32"/>
    </row>
    <row r="22" spans="1:15" ht="50.1" customHeight="1" thickBot="1" x14ac:dyDescent="0.3">
      <c r="A22" s="2"/>
      <c r="B22" s="11" t="s">
        <v>318</v>
      </c>
      <c r="C22" s="6" t="s">
        <v>438</v>
      </c>
      <c r="D22" s="7" t="s">
        <v>320</v>
      </c>
      <c r="E22" s="7" t="s">
        <v>265</v>
      </c>
      <c r="F22" s="346" t="s">
        <v>437</v>
      </c>
      <c r="G22" s="7" t="s">
        <v>319</v>
      </c>
      <c r="H22" s="7" t="s">
        <v>262</v>
      </c>
      <c r="I22" s="7" t="s">
        <v>293</v>
      </c>
      <c r="J22" s="8" t="s">
        <v>322</v>
      </c>
      <c r="K22" s="74" t="s">
        <v>297</v>
      </c>
      <c r="L22"/>
    </row>
    <row r="23" spans="1:15" s="28" customFormat="1" ht="18" customHeight="1" x14ac:dyDescent="0.25">
      <c r="A23" s="69"/>
      <c r="B23" s="77" t="s">
        <v>12</v>
      </c>
      <c r="C23" s="214">
        <v>100</v>
      </c>
      <c r="D23" s="215">
        <v>100</v>
      </c>
      <c r="E23" s="215">
        <v>100</v>
      </c>
      <c r="F23" s="215">
        <v>100</v>
      </c>
      <c r="G23" s="215">
        <v>100</v>
      </c>
      <c r="H23" s="215">
        <v>100</v>
      </c>
      <c r="I23" s="215">
        <v>100</v>
      </c>
      <c r="J23" s="216">
        <v>100</v>
      </c>
      <c r="K23" s="217">
        <v>100</v>
      </c>
      <c r="L23" s="162"/>
      <c r="M23" s="163"/>
      <c r="N23" s="163"/>
      <c r="O23" s="163"/>
    </row>
    <row r="24" spans="1:15" s="28" customFormat="1" ht="18" customHeight="1" x14ac:dyDescent="0.25">
      <c r="A24" s="69"/>
      <c r="B24" s="87" t="s">
        <v>264</v>
      </c>
      <c r="C24" s="156">
        <f>+datos!B161/datos!B$152*100</f>
        <v>3.0705526939392738</v>
      </c>
      <c r="D24" s="146">
        <f>IF(((datos!AY161/datos!AY$152)*100)=0,"*",(datos!AY161/datos!AY$152)*100)</f>
        <v>0.53502149760579698</v>
      </c>
      <c r="E24" s="146">
        <f>IF(((datos!Z161/datos!Z$152)*100)=0,"*",(datos!Z161/datos!Z$152)*100)</f>
        <v>3.5926541890208517E-2</v>
      </c>
      <c r="F24" s="146">
        <f>IF(((datos!C161/datos!C$152)*100)=0,"*",(datos!C161/datos!C$152)*100)</f>
        <v>0.12813101937352203</v>
      </c>
      <c r="G24" s="146">
        <f>+datos!DK161/datos!DK$152*100</f>
        <v>9.6735045805859521</v>
      </c>
      <c r="H24" s="146">
        <f>+datos!DD161/datos!DD$152*100</f>
        <v>5.7236991624307798</v>
      </c>
      <c r="I24" s="146">
        <f>+datos!CP161/datos!CP$152*100</f>
        <v>1.5685873393489889</v>
      </c>
      <c r="J24" s="108">
        <f>+datos!CW161/datos!CW$152*100</f>
        <v>4.6001870358128185</v>
      </c>
      <c r="K24" s="218">
        <f>+'Weighted Households 18+'!C40</f>
        <v>9.7079666644628251</v>
      </c>
      <c r="L24" s="162"/>
      <c r="M24" s="43"/>
      <c r="N24" s="163"/>
      <c r="O24" s="163"/>
    </row>
    <row r="25" spans="1:15" s="28" customFormat="1" ht="18" customHeight="1" x14ac:dyDescent="0.25">
      <c r="A25" s="69"/>
      <c r="B25" s="88" t="s">
        <v>5</v>
      </c>
      <c r="C25" s="157">
        <f>+datos!B162/datos!B$152*100</f>
        <v>4.5932287937710017</v>
      </c>
      <c r="D25" s="140">
        <f>+datos!AY162/datos!AY$152*100</f>
        <v>9.7184022527819778</v>
      </c>
      <c r="E25" s="140">
        <f>+datos!Z162/datos!Z$152*100</f>
        <v>3.0786446813924879</v>
      </c>
      <c r="F25" s="140">
        <f>+datos!C162/datos!C$152*100</f>
        <v>2.4589997372505059</v>
      </c>
      <c r="G25" s="140">
        <f>+datos!DK162/datos!DK$152*100</f>
        <v>6.4705042716247663</v>
      </c>
      <c r="H25" s="140">
        <f>+datos!DD162/datos!DD$152*100</f>
        <v>4.6798741336526186</v>
      </c>
      <c r="I25" s="140">
        <f>+datos!CP162/datos!CP$152*100</f>
        <v>5.6813600494812055</v>
      </c>
      <c r="J25" s="148">
        <f>+datos!CW162/datos!CW$152*100</f>
        <v>8.0661063940542306</v>
      </c>
      <c r="K25" s="132">
        <f>+'Weighted Households 18+'!C41</f>
        <v>8.3872807690885391</v>
      </c>
      <c r="L25" s="162"/>
      <c r="M25" s="43"/>
      <c r="N25" s="163"/>
      <c r="O25" s="163"/>
    </row>
    <row r="26" spans="1:15" s="28" customFormat="1" ht="18" customHeight="1" x14ac:dyDescent="0.25">
      <c r="A26" s="69"/>
      <c r="B26" s="88" t="s">
        <v>6</v>
      </c>
      <c r="C26" s="157">
        <f>+datos!B163/datos!B$152*100</f>
        <v>11.265826973251789</v>
      </c>
      <c r="D26" s="140">
        <f>+datos!AY163/datos!AY$152*100</f>
        <v>14.879676518143411</v>
      </c>
      <c r="E26" s="140">
        <f>+datos!Z163/datos!Z$152*100</f>
        <v>9.5486244527349378</v>
      </c>
      <c r="F26" s="140">
        <f>+datos!C163/datos!C$152*100</f>
        <v>7.7777829235512392</v>
      </c>
      <c r="G26" s="140">
        <f>+datos!DK163/datos!DK$152*100</f>
        <v>13.645074051560835</v>
      </c>
      <c r="H26" s="140">
        <f>+datos!DD163/datos!DD$152*100</f>
        <v>12.214855998329666</v>
      </c>
      <c r="I26" s="140">
        <f>+datos!CP163/datos!CP$152*100</f>
        <v>14.867008576955987</v>
      </c>
      <c r="J26" s="148">
        <f>+datos!CW163/datos!CW$152*100</f>
        <v>16.093375985986054</v>
      </c>
      <c r="K26" s="132">
        <f>+'Weighted Households 18+'!C42</f>
        <v>15.013206242625069</v>
      </c>
      <c r="L26" s="162"/>
      <c r="M26" s="43"/>
      <c r="N26" s="163"/>
      <c r="O26" s="163"/>
    </row>
    <row r="27" spans="1:15" s="28" customFormat="1" ht="18" customHeight="1" x14ac:dyDescent="0.25">
      <c r="A27" s="69"/>
      <c r="B27" s="88" t="s">
        <v>7</v>
      </c>
      <c r="C27" s="157">
        <f>+datos!B164/datos!B$152*100</f>
        <v>30.953089960712809</v>
      </c>
      <c r="D27" s="140">
        <f>+datos!AY164/datos!AY$152*100</f>
        <v>29.064194153113444</v>
      </c>
      <c r="E27" s="140">
        <f>+datos!Z164/datos!Z$152*100</f>
        <v>30.706658975132523</v>
      </c>
      <c r="F27" s="140">
        <f>+datos!C164/datos!C$152*100</f>
        <v>24.314724746276614</v>
      </c>
      <c r="G27" s="140">
        <f>+datos!DK164/datos!DK$152*100</f>
        <v>35.718871550530707</v>
      </c>
      <c r="H27" s="140">
        <f>+datos!DD164/datos!DD$152*100</f>
        <v>29.640411560044271</v>
      </c>
      <c r="I27" s="140">
        <f>+datos!CP164/datos!CP$152*100</f>
        <v>26.40635532248778</v>
      </c>
      <c r="J27" s="148">
        <f>+datos!CW164/datos!CW$152*100</f>
        <v>26.930652567846568</v>
      </c>
      <c r="K27" s="132">
        <f>+'Weighted Households 18+'!C43</f>
        <v>30.370688080539594</v>
      </c>
      <c r="L27" s="162"/>
      <c r="M27" s="43"/>
      <c r="N27" s="163"/>
      <c r="O27" s="163"/>
    </row>
    <row r="28" spans="1:15" s="28" customFormat="1" ht="18" customHeight="1" thickBot="1" x14ac:dyDescent="0.3">
      <c r="A28" s="69"/>
      <c r="B28" s="89" t="s">
        <v>8</v>
      </c>
      <c r="C28" s="152">
        <f>+datos!B165/datos!B$152*100</f>
        <v>50.117299974381481</v>
      </c>
      <c r="D28" s="149">
        <f>+datos!AY165/datos!AY$152*100</f>
        <v>45.802691356246925</v>
      </c>
      <c r="E28" s="149">
        <f>+datos!Z165/datos!Z$152*100</f>
        <v>56.630146362672441</v>
      </c>
      <c r="F28" s="149">
        <f>+datos!C165/datos!C$152*100</f>
        <v>65.320393708378305</v>
      </c>
      <c r="G28" s="149">
        <f>+datos!DK165/datos!DK$152*100</f>
        <v>34.492024195961299</v>
      </c>
      <c r="H28" s="149">
        <f>+datos!DD165/datos!DD$152*100</f>
        <v>47.741168384117785</v>
      </c>
      <c r="I28" s="149">
        <f>+datos!CP165/datos!CP$152*100</f>
        <v>51.476691382343795</v>
      </c>
      <c r="J28" s="151">
        <f>+datos!CW165/datos!CW$152*100</f>
        <v>44.309678016300325</v>
      </c>
      <c r="K28" s="133">
        <f>+'Weighted Households 18+'!C44</f>
        <v>36.520863846271936</v>
      </c>
      <c r="L28" s="162"/>
      <c r="M28" s="43"/>
      <c r="N28" s="163"/>
      <c r="O28" s="163"/>
    </row>
    <row r="29" spans="1:15" ht="8.25" customHeight="1" thickBot="1" x14ac:dyDescent="0.3">
      <c r="A29" s="2"/>
      <c r="B29" s="92"/>
      <c r="C29" s="158"/>
      <c r="D29" s="158"/>
      <c r="E29" s="158"/>
      <c r="F29" s="158"/>
      <c r="G29" s="158"/>
      <c r="H29" s="158"/>
      <c r="I29" s="158"/>
      <c r="J29" s="158"/>
      <c r="K29" s="134"/>
      <c r="L29" s="168"/>
      <c r="M29" s="169"/>
      <c r="N29" s="169"/>
      <c r="O29" s="169"/>
    </row>
    <row r="30" spans="1:15" s="28" customFormat="1" ht="18" customHeight="1" x14ac:dyDescent="0.25">
      <c r="A30" s="69"/>
      <c r="B30" s="90" t="s">
        <v>9</v>
      </c>
      <c r="C30" s="159">
        <f>+datos!B166/datos!B$152*100</f>
        <v>58.090944394741605</v>
      </c>
      <c r="D30" s="153">
        <f>+datos!AY166/datos!AY$152*100</f>
        <v>67.145133950039508</v>
      </c>
      <c r="E30" s="153">
        <f>+datos!Z166/datos!Z$152*100</f>
        <v>65.325572473036303</v>
      </c>
      <c r="F30" s="153">
        <f>+datos!C166/datos!C$152*100</f>
        <v>55.750263222064909</v>
      </c>
      <c r="G30" s="153">
        <f>+datos!DK166/datos!DK$152*100</f>
        <v>48.592671123474979</v>
      </c>
      <c r="H30" s="153">
        <f>+datos!DD166/datos!DD$152*100</f>
        <v>49.172685598354789</v>
      </c>
      <c r="I30" s="153">
        <f>+datos!CP166/datos!CP$152*100</f>
        <v>41.643156328349249</v>
      </c>
      <c r="J30" s="154">
        <f>+datos!CW166/datos!CW$152*100</f>
        <v>39.762867669118798</v>
      </c>
      <c r="K30" s="135">
        <f>+'Weighted Households 18+'!C45</f>
        <v>49.865416229166691</v>
      </c>
      <c r="L30" s="162"/>
      <c r="M30" s="163"/>
      <c r="N30" s="163"/>
      <c r="O30" s="163"/>
    </row>
    <row r="31" spans="1:15" s="28" customFormat="1" ht="18" customHeight="1" thickBot="1" x14ac:dyDescent="0.3">
      <c r="A31" s="69"/>
      <c r="B31" s="89" t="s">
        <v>10</v>
      </c>
      <c r="C31" s="152">
        <f>+datos!B167/datos!B$152*100</f>
        <v>41.909056340399232</v>
      </c>
      <c r="D31" s="149">
        <f>+datos!AY167/datos!AY$152*100</f>
        <v>32.854848272324929</v>
      </c>
      <c r="E31" s="149">
        <f>+datos!Z167/datos!Z$152*100</f>
        <v>34.674427526963697</v>
      </c>
      <c r="F31" s="149">
        <f>+datos!C167/datos!C$152*100</f>
        <v>44.24976513219702</v>
      </c>
      <c r="G31" s="149">
        <f>+datos!DK167/datos!DK$152*100</f>
        <v>51.407328876525014</v>
      </c>
      <c r="H31" s="149">
        <f>+datos!DD167/datos!DD$152*100</f>
        <v>50.827314401645211</v>
      </c>
      <c r="I31" s="149">
        <f>+datos!CP167/datos!CP$152*100</f>
        <v>58.356843671650751</v>
      </c>
      <c r="J31" s="151">
        <f>+datos!CW167/datos!CW$152*100</f>
        <v>60.237149723089942</v>
      </c>
      <c r="K31" s="133">
        <f>+'Weighted Households 18+'!C46</f>
        <v>50.134583770833309</v>
      </c>
      <c r="L31" s="162"/>
      <c r="M31" s="163"/>
      <c r="N31" s="163"/>
      <c r="O31" s="163"/>
    </row>
    <row r="32" spans="1:15" ht="18" customHeight="1" x14ac:dyDescent="0.25">
      <c r="A32"/>
      <c r="B32" s="256" t="s">
        <v>384</v>
      </c>
      <c r="C32"/>
      <c r="D32"/>
      <c r="E32"/>
      <c r="F32"/>
      <c r="G32"/>
      <c r="H32"/>
      <c r="I32"/>
      <c r="J32"/>
      <c r="K32"/>
      <c r="L32"/>
    </row>
    <row r="33" spans="1:15" x14ac:dyDescent="0.25">
      <c r="A33" s="2"/>
      <c r="B33" s="257" t="s">
        <v>383</v>
      </c>
      <c r="C33" s="1"/>
      <c r="D33" s="1"/>
      <c r="E33" s="1"/>
      <c r="F33" s="1"/>
      <c r="G33" s="1"/>
      <c r="H33" s="1"/>
      <c r="I33" s="1"/>
      <c r="J33" s="1"/>
      <c r="K33"/>
      <c r="L33"/>
    </row>
    <row r="34" spans="1:15" ht="24.75" customHeight="1" thickBot="1" x14ac:dyDescent="0.3">
      <c r="A34" s="2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32"/>
    </row>
    <row r="35" spans="1:15" ht="50.1" customHeight="1" thickBot="1" x14ac:dyDescent="0.3">
      <c r="A35" s="2"/>
      <c r="B35" s="11" t="s">
        <v>21</v>
      </c>
      <c r="C35" s="6" t="s">
        <v>438</v>
      </c>
      <c r="D35" s="7" t="s">
        <v>320</v>
      </c>
      <c r="E35" s="7" t="s">
        <v>265</v>
      </c>
      <c r="F35" s="346" t="s">
        <v>437</v>
      </c>
      <c r="G35" s="7" t="s">
        <v>319</v>
      </c>
      <c r="H35" s="7" t="s">
        <v>262</v>
      </c>
      <c r="I35" s="7" t="s">
        <v>293</v>
      </c>
      <c r="J35" s="8" t="s">
        <v>322</v>
      </c>
      <c r="K35"/>
      <c r="L35"/>
    </row>
    <row r="36" spans="1:15" s="28" customFormat="1" ht="18" customHeight="1" x14ac:dyDescent="0.25">
      <c r="A36" s="69"/>
      <c r="B36" s="77" t="s">
        <v>12</v>
      </c>
      <c r="C36" s="197">
        <f>+datos!B214</f>
        <v>21.620663271038726</v>
      </c>
      <c r="D36" s="141">
        <f>+datos!AY214</f>
        <v>1.6432084444048747</v>
      </c>
      <c r="E36" s="141">
        <f>+datos!Z214</f>
        <v>11.710277341914839</v>
      </c>
      <c r="F36" s="141">
        <f>+datos!C214</f>
        <v>3.3443184338976359</v>
      </c>
      <c r="G36" s="141">
        <f>+datos!DK214</f>
        <v>5.500755585170281</v>
      </c>
      <c r="H36" s="141">
        <f>+datos!DD214</f>
        <v>12.785251668318615</v>
      </c>
      <c r="I36" s="141">
        <f>+datos!CP214</f>
        <v>1.5887232781451304</v>
      </c>
      <c r="J36" s="150">
        <f>+datos!CW214</f>
        <v>1.7540029424103147</v>
      </c>
      <c r="K36" s="162"/>
      <c r="L36" s="162"/>
      <c r="M36" s="163"/>
      <c r="N36" s="163"/>
      <c r="O36" s="163"/>
    </row>
    <row r="37" spans="1:15" s="28" customFormat="1" ht="18" customHeight="1" x14ac:dyDescent="0.25">
      <c r="A37" s="69"/>
      <c r="B37" s="87" t="s">
        <v>264</v>
      </c>
      <c r="C37" s="156">
        <f>+datos!B223</f>
        <v>17.089915772689498</v>
      </c>
      <c r="D37" s="146" t="str">
        <f>+IF(ISERROR(datos!AY223)=0,"1","*")</f>
        <v>*</v>
      </c>
      <c r="E37" s="146" t="str">
        <f>+IF(ISERROR(datos!Z223)=0,"1","*")</f>
        <v>*</v>
      </c>
      <c r="F37" s="146" t="str">
        <f>+IF(ISERROR(datos!C223)=0,"1","*")</f>
        <v>*</v>
      </c>
      <c r="G37" s="146">
        <f>+datos!DK223</f>
        <v>4.5411424833737755</v>
      </c>
      <c r="H37" s="146">
        <f>+datos!DD223</f>
        <v>5.00944011743643</v>
      </c>
      <c r="I37" s="146">
        <f>+datos!CP223</f>
        <v>0.81326156978393227</v>
      </c>
      <c r="J37" s="239">
        <f>+datos!CW223</f>
        <v>0.71553411802131395</v>
      </c>
      <c r="K37" s="162"/>
      <c r="L37" s="162"/>
      <c r="M37" s="163"/>
      <c r="N37" s="163"/>
      <c r="O37" s="163"/>
    </row>
    <row r="38" spans="1:15" s="28" customFormat="1" ht="18" customHeight="1" x14ac:dyDescent="0.25">
      <c r="A38" s="69"/>
      <c r="B38" s="88" t="s">
        <v>5</v>
      </c>
      <c r="C38" s="157">
        <f>+datos!B224</f>
        <v>11.737749619535652</v>
      </c>
      <c r="D38" s="140">
        <f>+datos!AY224</f>
        <v>2.4916804354571531</v>
      </c>
      <c r="E38" s="140">
        <f>+datos!Z224</f>
        <v>5.9567047578920063</v>
      </c>
      <c r="F38" s="140">
        <f>+datos!C224</f>
        <v>1.3657432822157516</v>
      </c>
      <c r="G38" s="140">
        <f>+datos!DK224</f>
        <v>4.2099284509194712</v>
      </c>
      <c r="H38" s="140">
        <f>+datos!DD224</f>
        <v>6.9586242455489105</v>
      </c>
      <c r="I38" s="140">
        <f>+datos!CP224</f>
        <v>0.97420221753119207</v>
      </c>
      <c r="J38" s="148">
        <f>+datos!CW224</f>
        <v>0.90900562040639865</v>
      </c>
      <c r="K38" s="162"/>
      <c r="L38" s="162"/>
      <c r="M38" s="163"/>
      <c r="N38" s="163"/>
      <c r="O38" s="163"/>
    </row>
    <row r="39" spans="1:15" s="28" customFormat="1" ht="18" customHeight="1" x14ac:dyDescent="0.25">
      <c r="A39" s="69"/>
      <c r="B39" s="88" t="s">
        <v>6</v>
      </c>
      <c r="C39" s="157">
        <f>+datos!B225</f>
        <v>16.087345116833642</v>
      </c>
      <c r="D39" s="140">
        <f>+datos!AY225</f>
        <v>1.6080657299470356</v>
      </c>
      <c r="E39" s="140">
        <f>+datos!Z225</f>
        <v>7.9091491239484597</v>
      </c>
      <c r="F39" s="140">
        <f>+datos!C225</f>
        <v>1.7991546969907539</v>
      </c>
      <c r="G39" s="140">
        <f>+datos!DK225</f>
        <v>4.4549340816070311</v>
      </c>
      <c r="H39" s="140">
        <f>+datos!DD225</f>
        <v>9.8084117220879463</v>
      </c>
      <c r="I39" s="140">
        <f>+datos!CP225</f>
        <v>1.3846997368228673</v>
      </c>
      <c r="J39" s="148">
        <f>+datos!CW225</f>
        <v>1.4151827356456985</v>
      </c>
      <c r="K39" s="162"/>
      <c r="L39" s="162"/>
      <c r="M39" s="163"/>
      <c r="N39" s="163"/>
      <c r="O39" s="163"/>
    </row>
    <row r="40" spans="1:15" s="28" customFormat="1" ht="18" customHeight="1" x14ac:dyDescent="0.25">
      <c r="A40" s="69"/>
      <c r="B40" s="88" t="s">
        <v>7</v>
      </c>
      <c r="C40" s="157">
        <f>+datos!B226</f>
        <v>21.660762089568475</v>
      </c>
      <c r="D40" s="140">
        <f>+datos!AY226</f>
        <v>1.5625154572455762</v>
      </c>
      <c r="E40" s="140">
        <f>+datos!Z226</f>
        <v>10.879511685814887</v>
      </c>
      <c r="F40" s="140">
        <f>+datos!C226</f>
        <v>2.4924738737665364</v>
      </c>
      <c r="G40" s="140">
        <f>+datos!DK226</f>
        <v>6.0777970771723462</v>
      </c>
      <c r="H40" s="140">
        <f>+datos!DD226</f>
        <v>13.094866970871539</v>
      </c>
      <c r="I40" s="140">
        <f>+datos!CP226</f>
        <v>1.2126595750155489</v>
      </c>
      <c r="J40" s="106">
        <f>+datos!CW226</f>
        <v>1.5544899455555252</v>
      </c>
      <c r="K40" s="162"/>
      <c r="L40" s="162"/>
      <c r="M40" s="163"/>
      <c r="N40" s="163"/>
      <c r="O40" s="163"/>
    </row>
    <row r="41" spans="1:15" s="28" customFormat="1" ht="18" customHeight="1" thickBot="1" x14ac:dyDescent="0.3">
      <c r="A41" s="69"/>
      <c r="B41" s="89" t="s">
        <v>8</v>
      </c>
      <c r="C41" s="152">
        <f>+datos!B227</f>
        <v>26.470922334813483</v>
      </c>
      <c r="D41" s="149">
        <f>+datos!AY227</f>
        <v>1.431329243026999</v>
      </c>
      <c r="E41" s="149">
        <f>+datos!Z227</f>
        <v>14.814535731159458</v>
      </c>
      <c r="F41" s="149">
        <f>+datos!C227</f>
        <v>4.5584013074072285</v>
      </c>
      <c r="G41" s="149">
        <f>+datos!DK227</f>
        <v>6.1686863671610048</v>
      </c>
      <c r="H41" s="149">
        <f>+datos!DD227</f>
        <v>17.137369487105762</v>
      </c>
      <c r="I41" s="149">
        <f>+datos!CP227</f>
        <v>2.1841635581923411</v>
      </c>
      <c r="J41" s="151">
        <f>+datos!CW227</f>
        <v>2.741770896634792</v>
      </c>
      <c r="K41" s="162"/>
      <c r="L41" s="162"/>
      <c r="M41" s="163"/>
      <c r="N41" s="163"/>
      <c r="O41" s="163"/>
    </row>
    <row r="42" spans="1:15" ht="15.75" thickBot="1" x14ac:dyDescent="0.3">
      <c r="A42" s="2"/>
      <c r="B42" s="92"/>
      <c r="C42" s="158"/>
      <c r="D42" s="158"/>
      <c r="E42" s="158"/>
      <c r="F42" s="158"/>
      <c r="G42" s="158"/>
      <c r="H42" s="158"/>
      <c r="I42" s="158"/>
      <c r="J42" s="158"/>
      <c r="K42" s="168"/>
      <c r="L42" s="168"/>
      <c r="M42" s="169"/>
      <c r="N42" s="169"/>
      <c r="O42" s="169"/>
    </row>
    <row r="43" spans="1:15" s="28" customFormat="1" ht="18" customHeight="1" x14ac:dyDescent="0.25">
      <c r="A43" s="69"/>
      <c r="B43" s="90" t="s">
        <v>9</v>
      </c>
      <c r="C43" s="159">
        <f>+datos!B228</f>
        <v>24.289098784969383</v>
      </c>
      <c r="D43" s="153">
        <f>+datos!AY228</f>
        <v>1.6255330603248028</v>
      </c>
      <c r="E43" s="153">
        <f>+datos!Z228</f>
        <v>14.049814857319138</v>
      </c>
      <c r="F43" s="153">
        <f>+datos!C228</f>
        <v>3.789045062367113</v>
      </c>
      <c r="G43" s="153">
        <f>+datos!DK228</f>
        <v>5.5469734974648226</v>
      </c>
      <c r="H43" s="153">
        <f>+datos!DD228</f>
        <v>14.415120209466174</v>
      </c>
      <c r="I43" s="153">
        <f>+datos!CP228</f>
        <v>1.6651136789657435</v>
      </c>
      <c r="J43" s="154">
        <f>+datos!CW228</f>
        <v>1.3280405567431632</v>
      </c>
      <c r="K43" s="162"/>
      <c r="L43" s="162"/>
      <c r="M43" s="163"/>
      <c r="N43" s="163"/>
      <c r="O43" s="163"/>
    </row>
    <row r="44" spans="1:15" s="28" customFormat="1" ht="18" customHeight="1" thickBot="1" x14ac:dyDescent="0.3">
      <c r="A44" s="69"/>
      <c r="B44" s="89" t="s">
        <v>10</v>
      </c>
      <c r="C44" s="152">
        <f>+datos!B229</f>
        <v>19.000620055032563</v>
      </c>
      <c r="D44" s="149">
        <f>+datos!AY229</f>
        <v>1.6515808373846737</v>
      </c>
      <c r="E44" s="149">
        <f>+datos!Z229</f>
        <v>8.8129226043640809</v>
      </c>
      <c r="F44" s="149">
        <f>+datos!C229</f>
        <v>2.950646548188173</v>
      </c>
      <c r="G44" s="149">
        <f>+datos!DK229</f>
        <v>5.4591842117947014</v>
      </c>
      <c r="H44" s="149">
        <f>+datos!DD229</f>
        <v>11.473125051860427</v>
      </c>
      <c r="I44" s="149">
        <f>+datos!CP229</f>
        <v>1.5364337946448254</v>
      </c>
      <c r="J44" s="151">
        <f>+datos!CW229</f>
        <v>2.0785837390828359</v>
      </c>
      <c r="K44" s="162"/>
      <c r="L44" s="162"/>
      <c r="M44" s="163"/>
      <c r="N44" s="163"/>
      <c r="O44" s="163"/>
    </row>
    <row r="45" spans="1:15" x14ac:dyDescent="0.25">
      <c r="A45" s="2"/>
      <c r="B45" s="257" t="s">
        <v>383</v>
      </c>
      <c r="C45" s="201"/>
      <c r="D45" s="201"/>
      <c r="E45" s="201"/>
      <c r="F45" s="201"/>
      <c r="G45" s="201"/>
      <c r="H45" s="201"/>
      <c r="I45" s="201"/>
      <c r="J45" s="201"/>
      <c r="K45" s="168"/>
      <c r="L45" s="168"/>
      <c r="M45" s="169"/>
      <c r="N45" s="169"/>
      <c r="O45" s="169"/>
    </row>
    <row r="46" spans="1:15" ht="27.75" customHeight="1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2"/>
    </row>
    <row r="47" spans="1:15" ht="27.75" customHeight="1" thickBot="1" x14ac:dyDescent="0.3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9"/>
      <c r="L47" s="32"/>
    </row>
    <row r="48" spans="1:15" ht="50.1" customHeight="1" thickBot="1" x14ac:dyDescent="0.3">
      <c r="A48" s="2"/>
      <c r="B48" s="11" t="s">
        <v>318</v>
      </c>
      <c r="C48" s="6" t="s">
        <v>438</v>
      </c>
      <c r="D48" s="7" t="s">
        <v>320</v>
      </c>
      <c r="E48" s="7" t="s">
        <v>265</v>
      </c>
      <c r="F48" s="346" t="s">
        <v>437</v>
      </c>
      <c r="G48" s="7" t="s">
        <v>319</v>
      </c>
      <c r="H48" s="7" t="s">
        <v>262</v>
      </c>
      <c r="I48" s="7" t="s">
        <v>293</v>
      </c>
      <c r="J48" s="8" t="s">
        <v>322</v>
      </c>
      <c r="K48" s="74" t="s">
        <v>297</v>
      </c>
      <c r="L48"/>
    </row>
    <row r="49" spans="1:16" s="28" customFormat="1" ht="18" customHeight="1" x14ac:dyDescent="0.25">
      <c r="A49" s="69"/>
      <c r="B49" s="77" t="s">
        <v>12</v>
      </c>
      <c r="C49" s="219">
        <v>100</v>
      </c>
      <c r="D49" s="220">
        <v>100</v>
      </c>
      <c r="E49" s="220">
        <v>100</v>
      </c>
      <c r="F49" s="220">
        <v>100</v>
      </c>
      <c r="G49" s="220">
        <v>100</v>
      </c>
      <c r="H49" s="220">
        <v>100</v>
      </c>
      <c r="I49" s="220">
        <v>100</v>
      </c>
      <c r="J49" s="221">
        <v>100</v>
      </c>
      <c r="K49" s="222">
        <v>100</v>
      </c>
      <c r="L49" s="20"/>
    </row>
    <row r="50" spans="1:16" s="28" customFormat="1" ht="18" customHeight="1" x14ac:dyDescent="0.25">
      <c r="A50" s="69"/>
      <c r="B50" s="71" t="s">
        <v>13</v>
      </c>
      <c r="C50" s="157">
        <f>+datos!B153/datos!B$152*100</f>
        <v>7.6914204441468197</v>
      </c>
      <c r="D50" s="140">
        <f>+datos!AY153/datos!AY$152*100</f>
        <v>6.0394067958567446</v>
      </c>
      <c r="E50" s="140">
        <f>+datos!Z153/datos!Z$152*100</f>
        <v>6.5304658761071126</v>
      </c>
      <c r="F50" s="140">
        <f>+datos!C153/datos!C$152*100</f>
        <v>6.5633150668877036</v>
      </c>
      <c r="G50" s="140">
        <f>+datos!DK153/datos!DK$152*100</f>
        <v>8.1855163998000435</v>
      </c>
      <c r="H50" s="140">
        <f>+datos!DD153/datos!DD$152*100</f>
        <v>11.207680397037004</v>
      </c>
      <c r="I50" s="140">
        <f>+datos!CP153/datos!CP$152*100</f>
        <v>13.349673062974235</v>
      </c>
      <c r="J50" s="148">
        <f>+datos!CW153/datos!CW$152*100</f>
        <v>2.7721441514958776</v>
      </c>
      <c r="K50" s="132">
        <f>+'Weighted Households 18+'!C32</f>
        <v>9.1463483646559034</v>
      </c>
      <c r="L50" s="20"/>
      <c r="M50" s="42"/>
    </row>
    <row r="51" spans="1:16" s="28" customFormat="1" ht="18" customHeight="1" x14ac:dyDescent="0.25">
      <c r="A51" s="69"/>
      <c r="B51" s="71" t="s">
        <v>14</v>
      </c>
      <c r="C51" s="157">
        <f>+datos!B154/datos!B$152*100</f>
        <v>12.317367549730294</v>
      </c>
      <c r="D51" s="140">
        <f>+datos!AY154/datos!AY$152*100</f>
        <v>13.045975632194942</v>
      </c>
      <c r="E51" s="140">
        <f>+datos!Z154/datos!Z$152*100</f>
        <v>10.228543132575698</v>
      </c>
      <c r="F51" s="140">
        <f>+datos!C154/datos!C$152*100</f>
        <v>11.013825538116635</v>
      </c>
      <c r="G51" s="140">
        <f>+datos!DK154/datos!DK$152*100</f>
        <v>12.875086657055219</v>
      </c>
      <c r="H51" s="140">
        <f>+datos!DD154/datos!DD$152*100</f>
        <v>18.022958783020975</v>
      </c>
      <c r="I51" s="140">
        <f>+datos!CP154/datos!CP$152*100</f>
        <v>15.840520855922307</v>
      </c>
      <c r="J51" s="148">
        <f>+datos!CW154/datos!CW$152*100</f>
        <v>3.3155115370347086</v>
      </c>
      <c r="K51" s="132">
        <f>+'Weighted Households 18+'!C33</f>
        <v>12.761006789700813</v>
      </c>
      <c r="L51" s="162"/>
      <c r="M51" s="42"/>
      <c r="N51" s="163"/>
      <c r="O51" s="163"/>
      <c r="P51" s="163"/>
    </row>
    <row r="52" spans="1:16" s="28" customFormat="1" ht="18" customHeight="1" x14ac:dyDescent="0.25">
      <c r="A52" s="69"/>
      <c r="B52" s="71" t="s">
        <v>15</v>
      </c>
      <c r="C52" s="157">
        <f>+datos!B155/datos!B$152*100</f>
        <v>13.20015226958818</v>
      </c>
      <c r="D52" s="140">
        <f>+datos!AY155/datos!AY$152*100</f>
        <v>11.17272839595061</v>
      </c>
      <c r="E52" s="140">
        <f>+datos!Z155/datos!Z$152*100</f>
        <v>12.7897414477184</v>
      </c>
      <c r="F52" s="140">
        <f>+datos!C155/datos!C$152*100</f>
        <v>8.3087590095667281</v>
      </c>
      <c r="G52" s="140">
        <f>+datos!DK155/datos!DK$152*100</f>
        <v>14.312738259246188</v>
      </c>
      <c r="H52" s="140">
        <f>+datos!DD155/datos!DD$152*100</f>
        <v>16.852112584971795</v>
      </c>
      <c r="I52" s="140">
        <f>+datos!CP155/datos!CP$152*100</f>
        <v>10.736356080943219</v>
      </c>
      <c r="J52" s="148">
        <f>+datos!CW155/datos!CW$152*100</f>
        <v>7.263664667084428</v>
      </c>
      <c r="K52" s="132">
        <f>+'Weighted Households 18+'!C34</f>
        <v>15.466081752076747</v>
      </c>
      <c r="L52" s="162"/>
      <c r="M52" s="42"/>
      <c r="N52" s="163"/>
      <c r="O52" s="163"/>
      <c r="P52" s="163"/>
    </row>
    <row r="53" spans="1:16" s="28" customFormat="1" ht="18" customHeight="1" x14ac:dyDescent="0.25">
      <c r="A53" s="69"/>
      <c r="B53" s="71" t="s">
        <v>16</v>
      </c>
      <c r="C53" s="157">
        <f>+datos!B156/datos!B$152*100</f>
        <v>22.862807159310201</v>
      </c>
      <c r="D53" s="140">
        <f>+datos!AY156/datos!AY$152*100</f>
        <v>24.130366957064346</v>
      </c>
      <c r="E53" s="140">
        <f>+datos!Z156/datos!Z$152*100</f>
        <v>26.08498932806879</v>
      </c>
      <c r="F53" s="140">
        <f>+datos!C156/datos!C$152*100</f>
        <v>18.034803911375917</v>
      </c>
      <c r="G53" s="140">
        <f>+datos!DK156/datos!DK$152*100</f>
        <v>23.249457335449193</v>
      </c>
      <c r="H53" s="140">
        <f>+datos!DD156/datos!DD$152*100</f>
        <v>13.514252349831581</v>
      </c>
      <c r="I53" s="140">
        <f>+datos!CP156/datos!CP$152*100</f>
        <v>20.864081045771183</v>
      </c>
      <c r="J53" s="148">
        <f>+datos!CW156/datos!CW$152*100</f>
        <v>42.920214459847564</v>
      </c>
      <c r="K53" s="132">
        <f>+'Weighted Households 18+'!C35</f>
        <v>20.849693124349354</v>
      </c>
      <c r="L53" s="162"/>
      <c r="M53" s="42"/>
      <c r="N53" s="163"/>
      <c r="O53" s="163"/>
      <c r="P53" s="163"/>
    </row>
    <row r="54" spans="1:16" s="28" customFormat="1" ht="18" customHeight="1" x14ac:dyDescent="0.25">
      <c r="A54" s="69"/>
      <c r="B54" s="71" t="s">
        <v>17</v>
      </c>
      <c r="C54" s="157">
        <f>+datos!B157/datos!B$152*100</f>
        <v>13.422320585789144</v>
      </c>
      <c r="D54" s="140">
        <f>+datos!AY157/datos!AY$152*100</f>
        <v>11.024747357576695</v>
      </c>
      <c r="E54" s="140">
        <f>+datos!Z157/datos!Z$152*100</f>
        <v>13.511058849360587</v>
      </c>
      <c r="F54" s="140">
        <f>+datos!C157/datos!C$152*100</f>
        <v>11.571393196111307</v>
      </c>
      <c r="G54" s="140">
        <f>+datos!DK157/datos!DK$152*100</f>
        <v>16.268767562064447</v>
      </c>
      <c r="H54" s="140">
        <f>+datos!DD157/datos!DD$152*100</f>
        <v>11.139790727796472</v>
      </c>
      <c r="I54" s="140">
        <f>+datos!CP157/datos!CP$152*100</f>
        <v>12.646656974104623</v>
      </c>
      <c r="J54" s="148">
        <f>+datos!CW157/datos!CW$152*100</f>
        <v>12.413045478364875</v>
      </c>
      <c r="K54" s="132">
        <f>+'Weighted Households 18+'!C36</f>
        <v>13.094202476296561</v>
      </c>
      <c r="L54" s="162"/>
      <c r="M54" s="42"/>
      <c r="N54" s="163"/>
      <c r="O54" s="163"/>
      <c r="P54" s="163"/>
    </row>
    <row r="55" spans="1:16" s="28" customFormat="1" ht="18" customHeight="1" x14ac:dyDescent="0.25">
      <c r="A55" s="69"/>
      <c r="B55" s="71" t="s">
        <v>18</v>
      </c>
      <c r="C55" s="157">
        <f>+datos!B158/datos!B$152*100</f>
        <v>9.9041491229287608</v>
      </c>
      <c r="D55" s="140">
        <f>+datos!AY158/datos!AY$152*100</f>
        <v>9.6916558000869326</v>
      </c>
      <c r="E55" s="140">
        <f>+datos!Z158/datos!Z$152*100</f>
        <v>10.621984511397612</v>
      </c>
      <c r="F55" s="140">
        <f>+datos!C158/datos!C$152*100</f>
        <v>8.9624428897907649</v>
      </c>
      <c r="G55" s="140">
        <f>+datos!DK158/datos!DK$152*100</f>
        <v>10.098547333433169</v>
      </c>
      <c r="H55" s="140">
        <f>+datos!DD158/datos!DD$152*100</f>
        <v>8.4019528500080369</v>
      </c>
      <c r="I55" s="140">
        <f>+datos!CP158/datos!CP$152*100</f>
        <v>6.101814097229715</v>
      </c>
      <c r="J55" s="148">
        <f>+datos!CW158/datos!CW$152*100</f>
        <v>15.425810837815741</v>
      </c>
      <c r="K55" s="132">
        <f>+'Weighted Households 18+'!C37</f>
        <v>9.6658630114267332</v>
      </c>
      <c r="L55" s="162"/>
      <c r="M55" s="42"/>
      <c r="N55" s="163"/>
      <c r="O55" s="163"/>
      <c r="P55" s="163"/>
    </row>
    <row r="56" spans="1:16" s="28" customFormat="1" ht="18" customHeight="1" x14ac:dyDescent="0.25">
      <c r="A56" s="69"/>
      <c r="B56" s="71" t="s">
        <v>19</v>
      </c>
      <c r="C56" s="157">
        <f>+datos!B159/datos!B$152*100</f>
        <v>10.802801790950912</v>
      </c>
      <c r="D56" s="140">
        <f>+datos!AY159/datos!AY$152*100</f>
        <v>14.889107553806236</v>
      </c>
      <c r="E56" s="140">
        <f>+datos!Z159/datos!Z$152*100</f>
        <v>10.98495038279769</v>
      </c>
      <c r="F56" s="140">
        <f>+datos!C159/datos!C$152*100</f>
        <v>18.507157560852971</v>
      </c>
      <c r="G56" s="140">
        <f>+datos!DK159/datos!DK$152*100</f>
        <v>8.2221769472255861</v>
      </c>
      <c r="H56" s="140">
        <f>+datos!DD159/datos!DD$152*100</f>
        <v>7.9868636700424416</v>
      </c>
      <c r="I56" s="140">
        <f>+datos!CP159/datos!CP$152*100</f>
        <v>12.399552724938122</v>
      </c>
      <c r="J56" s="148">
        <f>+datos!CW159/datos!CW$152*100</f>
        <v>9.9853540210177876</v>
      </c>
      <c r="K56" s="132">
        <f>+'Weighted Households 18+'!C38</f>
        <v>9.480546986096746</v>
      </c>
      <c r="L56" s="162"/>
      <c r="M56" s="42"/>
      <c r="N56" s="163"/>
      <c r="O56" s="163"/>
      <c r="P56" s="163"/>
    </row>
    <row r="57" spans="1:16" s="28" customFormat="1" ht="18" customHeight="1" thickBot="1" x14ac:dyDescent="0.3">
      <c r="A57" s="69"/>
      <c r="B57" s="72" t="s">
        <v>20</v>
      </c>
      <c r="C57" s="152">
        <f>+datos!B160/datos!B$152*100</f>
        <v>9.7989832161472172</v>
      </c>
      <c r="D57" s="149">
        <f>+datos!AY160/datos!AY$152*100</f>
        <v>10.006008840818161</v>
      </c>
      <c r="E57" s="149">
        <f>+datos!Z160/datos!Z$152*100</f>
        <v>9.2482650236561028</v>
      </c>
      <c r="F57" s="149">
        <f>+datos!C160/datos!C$152*100</f>
        <v>17.038340632980542</v>
      </c>
      <c r="G57" s="149">
        <f>+datos!DK160/datos!DK$152*100</f>
        <v>6.7876973058767591</v>
      </c>
      <c r="H57" s="149">
        <f>+datos!DD160/datos!DD$152*100</f>
        <v>12.874407114441924</v>
      </c>
      <c r="I57" s="149">
        <f>+datos!CP160/datos!CP$152*100</f>
        <v>8.0613558405876216</v>
      </c>
      <c r="J57" s="151">
        <f>+datos!CW160/datos!CW$152*100</f>
        <v>5.9042722395477609</v>
      </c>
      <c r="K57" s="133">
        <f>+'Weighted Households 18+'!C39</f>
        <v>9.536251892409183</v>
      </c>
      <c r="L57" s="162"/>
      <c r="M57" s="42"/>
      <c r="N57" s="163"/>
      <c r="O57" s="163"/>
      <c r="P57" s="163"/>
    </row>
    <row r="58" spans="1:16" x14ac:dyDescent="0.25">
      <c r="A58" s="2"/>
      <c r="B58" s="257" t="s">
        <v>383</v>
      </c>
      <c r="C58" s="201"/>
      <c r="D58" s="201"/>
      <c r="E58" s="201"/>
      <c r="F58" s="201"/>
      <c r="G58" s="201"/>
      <c r="H58" s="201"/>
      <c r="I58" s="201"/>
      <c r="J58" s="201"/>
      <c r="K58" s="168"/>
      <c r="L58" s="168"/>
      <c r="M58" s="169"/>
      <c r="N58" s="169"/>
      <c r="O58" s="169"/>
      <c r="P58" s="169"/>
    </row>
    <row r="59" spans="1:16" ht="27.75" customHeight="1" thickBot="1" x14ac:dyDescent="0.3">
      <c r="A59" s="2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32"/>
    </row>
    <row r="60" spans="1:16" ht="50.1" customHeight="1" thickBot="1" x14ac:dyDescent="0.3">
      <c r="A60" s="2"/>
      <c r="B60" s="11" t="s">
        <v>21</v>
      </c>
      <c r="C60" s="6" t="s">
        <v>438</v>
      </c>
      <c r="D60" s="7" t="s">
        <v>320</v>
      </c>
      <c r="E60" s="7" t="s">
        <v>265</v>
      </c>
      <c r="F60" s="346" t="s">
        <v>437</v>
      </c>
      <c r="G60" s="7" t="s">
        <v>319</v>
      </c>
      <c r="H60" s="7" t="s">
        <v>262</v>
      </c>
      <c r="I60" s="7" t="s">
        <v>293</v>
      </c>
      <c r="J60" s="8" t="s">
        <v>322</v>
      </c>
      <c r="K60"/>
      <c r="L60"/>
    </row>
    <row r="61" spans="1:16" s="28" customFormat="1" ht="18" customHeight="1" x14ac:dyDescent="0.25">
      <c r="A61" s="69"/>
      <c r="B61" s="77" t="s">
        <v>12</v>
      </c>
      <c r="C61" s="198">
        <f>+datos!B214</f>
        <v>21.620663271038726</v>
      </c>
      <c r="D61" s="199">
        <f>+datos!AY214</f>
        <v>1.6432084444048747</v>
      </c>
      <c r="E61" s="199">
        <f>+datos!Z214</f>
        <v>11.710277341914839</v>
      </c>
      <c r="F61" s="199">
        <f>+datos!C214</f>
        <v>3.3443184338976359</v>
      </c>
      <c r="G61" s="199">
        <f>+datos!DK214</f>
        <v>5.500755585170281</v>
      </c>
      <c r="H61" s="199">
        <f>+datos!DD214</f>
        <v>12.785251668318615</v>
      </c>
      <c r="I61" s="199">
        <f>+datos!CP214</f>
        <v>1.5887232781451304</v>
      </c>
      <c r="J61" s="200">
        <f>+datos!CW214</f>
        <v>1.7540029424103147</v>
      </c>
      <c r="K61" s="20"/>
      <c r="L61" s="20"/>
    </row>
    <row r="62" spans="1:16" s="28" customFormat="1" ht="18" customHeight="1" x14ac:dyDescent="0.25">
      <c r="A62" s="69"/>
      <c r="B62" s="71" t="s">
        <v>13</v>
      </c>
      <c r="C62" s="157">
        <f>+datos!B215</f>
        <v>20.898746630694042</v>
      </c>
      <c r="D62" s="140">
        <f>+datos!AY215</f>
        <v>1.6274083448693453</v>
      </c>
      <c r="E62" s="140">
        <f>+datos!Z215</f>
        <v>8.9092816249444535</v>
      </c>
      <c r="F62" s="140">
        <f>+datos!C215</f>
        <v>3.3679047888667326</v>
      </c>
      <c r="G62" s="140">
        <f>+datos!DK215</f>
        <v>4.4171300732094059</v>
      </c>
      <c r="H62" s="140">
        <f>+datos!DD215</f>
        <v>12.909099537684165</v>
      </c>
      <c r="I62" s="140">
        <f>+datos!CP215</f>
        <v>2.2093911675148155</v>
      </c>
      <c r="J62" s="148">
        <f>+datos!CW215</f>
        <v>1.2000641888776169</v>
      </c>
      <c r="K62" s="162"/>
      <c r="L62" s="162"/>
      <c r="M62" s="163"/>
      <c r="N62" s="163"/>
      <c r="O62" s="163"/>
    </row>
    <row r="63" spans="1:16" s="28" customFormat="1" ht="18" customHeight="1" x14ac:dyDescent="0.25">
      <c r="A63" s="69"/>
      <c r="B63" s="71" t="s">
        <v>14</v>
      </c>
      <c r="C63" s="157">
        <f>+datos!B216</f>
        <v>25.223844030699397</v>
      </c>
      <c r="D63" s="140">
        <f>+datos!AY216</f>
        <v>1.6361646539100387</v>
      </c>
      <c r="E63" s="140">
        <f>+datos!Z216</f>
        <v>10.247946261817352</v>
      </c>
      <c r="F63" s="140">
        <f>+datos!C216</f>
        <v>3.8262733770264776</v>
      </c>
      <c r="G63" s="140">
        <f>+datos!DK216</f>
        <v>5.5661889994413674</v>
      </c>
      <c r="H63" s="140">
        <f>+datos!DD216</f>
        <v>20.000575614973442</v>
      </c>
      <c r="I63" s="140">
        <f>+datos!CP216</f>
        <v>1.840646075196835</v>
      </c>
      <c r="J63" s="148">
        <f>+datos!CW216</f>
        <v>0.57666457174704433</v>
      </c>
      <c r="K63" s="162"/>
      <c r="L63" s="162"/>
      <c r="M63" s="163"/>
      <c r="N63" s="163"/>
      <c r="O63" s="163"/>
    </row>
    <row r="64" spans="1:16" s="28" customFormat="1" ht="18" customHeight="1" x14ac:dyDescent="0.25">
      <c r="A64" s="69"/>
      <c r="B64" s="71" t="s">
        <v>15</v>
      </c>
      <c r="C64" s="157">
        <f>+datos!B217</f>
        <v>21.327152667985917</v>
      </c>
      <c r="D64" s="140">
        <f>+datos!AY217</f>
        <v>1.3626550336348455</v>
      </c>
      <c r="E64" s="140">
        <f>+datos!Z217</f>
        <v>10.429048525225493</v>
      </c>
      <c r="F64" s="140">
        <f>+datos!C217</f>
        <v>2.299024023847668</v>
      </c>
      <c r="G64" s="140">
        <f>+datos!DK217</f>
        <v>5.3939349513499089</v>
      </c>
      <c r="H64" s="140">
        <f>+datos!DD217</f>
        <v>14.352559977396837</v>
      </c>
      <c r="I64" s="140">
        <f>+datos!CP217</f>
        <v>1.2551539767844972</v>
      </c>
      <c r="J64" s="148">
        <f>+datos!CW217</f>
        <v>0.80252761955971263</v>
      </c>
      <c r="K64" s="162"/>
      <c r="L64" s="162"/>
      <c r="M64" s="163"/>
      <c r="N64" s="163"/>
      <c r="O64" s="163"/>
    </row>
    <row r="65" spans="1:15" s="28" customFormat="1" ht="18" customHeight="1" x14ac:dyDescent="0.25">
      <c r="A65" s="69"/>
      <c r="B65" s="71" t="s">
        <v>16</v>
      </c>
      <c r="C65" s="157">
        <f>+datos!B218</f>
        <v>21.719970428593221</v>
      </c>
      <c r="D65" s="140">
        <f>+datos!AY218</f>
        <v>1.8440675144976097</v>
      </c>
      <c r="E65" s="140">
        <f>+datos!Z218</f>
        <v>14.751688705960312</v>
      </c>
      <c r="F65" s="140">
        <f>+datos!C218</f>
        <v>2.2941113582516666</v>
      </c>
      <c r="G65" s="140">
        <f>+datos!DK218</f>
        <v>5.8877401602594484</v>
      </c>
      <c r="H65" s="140">
        <f>+datos!DD218</f>
        <v>10.815594130336841</v>
      </c>
      <c r="I65" s="140">
        <f>+datos!CP218</f>
        <v>1.4428978520050153</v>
      </c>
      <c r="J65" s="148">
        <f>+datos!CW218</f>
        <v>2.0230228066533695</v>
      </c>
      <c r="K65" s="162"/>
      <c r="L65" s="162"/>
      <c r="M65" s="163"/>
      <c r="N65" s="163"/>
      <c r="O65" s="163"/>
    </row>
    <row r="66" spans="1:15" s="28" customFormat="1" ht="18" customHeight="1" x14ac:dyDescent="0.25">
      <c r="A66" s="69"/>
      <c r="B66" s="71" t="s">
        <v>17</v>
      </c>
      <c r="C66" s="157">
        <f>+datos!B219</f>
        <v>21.347408051993678</v>
      </c>
      <c r="D66" s="140">
        <f>+datos!AY219</f>
        <v>1.9407918289053634</v>
      </c>
      <c r="E66" s="140">
        <f>+datos!Z219</f>
        <v>12.645470538125931</v>
      </c>
      <c r="F66" s="140">
        <f>+datos!C219</f>
        <v>2.539052604220752</v>
      </c>
      <c r="G66" s="140">
        <f>+datos!DK219</f>
        <v>5.9349040854976396</v>
      </c>
      <c r="H66" s="140">
        <f>+datos!DD219</f>
        <v>10.50784053912337</v>
      </c>
      <c r="I66" s="140">
        <f>+datos!CP219</f>
        <v>1.5470681237945847</v>
      </c>
      <c r="J66" s="207">
        <f>+datos!CW219</f>
        <v>2.5583165122888887</v>
      </c>
      <c r="K66" s="162"/>
      <c r="L66" s="162"/>
      <c r="M66" s="163"/>
      <c r="N66" s="163"/>
      <c r="O66" s="163"/>
    </row>
    <row r="67" spans="1:15" s="28" customFormat="1" ht="18" customHeight="1" x14ac:dyDescent="0.25">
      <c r="A67" s="69"/>
      <c r="B67" s="71" t="s">
        <v>18</v>
      </c>
      <c r="C67" s="157">
        <f>+datos!B220</f>
        <v>19.951622601625914</v>
      </c>
      <c r="D67" s="140">
        <f>+datos!AY220</f>
        <v>1.3531266845424992</v>
      </c>
      <c r="E67" s="140">
        <f>+datos!Z220</f>
        <v>11.123382989001508</v>
      </c>
      <c r="F67" s="140">
        <f>+datos!C220</f>
        <v>2.944550979955014</v>
      </c>
      <c r="G67" s="140">
        <f>+datos!DK220</f>
        <v>5.7194462654734952</v>
      </c>
      <c r="H67" s="140">
        <f>+datos!DD220</f>
        <v>12.002398334164297</v>
      </c>
      <c r="I67" s="140">
        <f>+datos!CP220</f>
        <v>1.1668820859734923</v>
      </c>
      <c r="J67" s="148">
        <f>+datos!CW220</f>
        <v>3.3580939383965771</v>
      </c>
      <c r="K67" s="162"/>
      <c r="L67" s="162"/>
      <c r="M67" s="163"/>
      <c r="N67" s="163"/>
      <c r="O67" s="163"/>
    </row>
    <row r="68" spans="1:15" s="28" customFormat="1" ht="18" customHeight="1" x14ac:dyDescent="0.25">
      <c r="A68" s="69"/>
      <c r="B68" s="71" t="s">
        <v>19</v>
      </c>
      <c r="C68" s="157">
        <f>+datos!B221</f>
        <v>20.94731483576215</v>
      </c>
      <c r="D68" s="140">
        <f>+datos!AY221</f>
        <v>1.8275020709265866</v>
      </c>
      <c r="E68" s="140">
        <f>+datos!Z221</f>
        <v>12.331138764032607</v>
      </c>
      <c r="F68" s="140">
        <f>+datos!C221</f>
        <v>5.0503821562826117</v>
      </c>
      <c r="G68" s="140">
        <f>+datos!DK221</f>
        <v>5.3691691340481595</v>
      </c>
      <c r="H68" s="140">
        <f>+datos!DD221</f>
        <v>9.8731691510448059</v>
      </c>
      <c r="I68" s="206">
        <f>+datos!CP221</f>
        <v>2.1888612842622339</v>
      </c>
      <c r="J68" s="148">
        <f>+datos!CW221</f>
        <v>1.4832550473068615</v>
      </c>
      <c r="K68" s="162"/>
      <c r="L68" s="162"/>
      <c r="M68" s="163"/>
      <c r="N68" s="163"/>
      <c r="O68" s="163"/>
    </row>
    <row r="69" spans="1:15" s="28" customFormat="1" ht="18" customHeight="1" thickBot="1" x14ac:dyDescent="0.3">
      <c r="A69" s="69"/>
      <c r="B69" s="72" t="s">
        <v>20</v>
      </c>
      <c r="C69" s="152">
        <f>+datos!B222</f>
        <v>20.640511975303188</v>
      </c>
      <c r="D69" s="149">
        <f>+datos!AY222</f>
        <v>1.3176364856104048</v>
      </c>
      <c r="E69" s="149">
        <f>+datos!Z222</f>
        <v>10.213740784478219</v>
      </c>
      <c r="F69" s="149">
        <f>+datos!C222</f>
        <v>6.0175302454339281</v>
      </c>
      <c r="G69" s="149">
        <f>+datos!DK222</f>
        <v>4.9136607604916209</v>
      </c>
      <c r="H69" s="149">
        <f>+datos!DD222</f>
        <v>10.721932352159561</v>
      </c>
      <c r="I69" s="149">
        <f>+datos!CP222</f>
        <v>1.2294412304465612</v>
      </c>
      <c r="J69" s="151">
        <f>+datos!CW222</f>
        <v>0.57481822626163859</v>
      </c>
      <c r="K69" s="162"/>
      <c r="L69" s="162"/>
      <c r="M69" s="163"/>
      <c r="N69" s="163"/>
      <c r="O69" s="163"/>
    </row>
    <row r="70" spans="1:15" x14ac:dyDescent="0.25">
      <c r="A70" s="2"/>
      <c r="B70" s="257" t="s">
        <v>383</v>
      </c>
      <c r="C70" s="201"/>
      <c r="D70" s="201"/>
      <c r="E70" s="201"/>
      <c r="F70" s="201"/>
      <c r="G70" s="201"/>
      <c r="H70" s="201"/>
      <c r="I70" s="201"/>
      <c r="J70" s="168"/>
      <c r="K70" s="168"/>
      <c r="L70" s="168"/>
      <c r="M70" s="169"/>
      <c r="N70" s="169"/>
      <c r="O70" s="169"/>
    </row>
  </sheetData>
  <mergeCells count="1">
    <mergeCell ref="J2:K3"/>
  </mergeCells>
  <hyperlinks>
    <hyperlink ref="L2:L3" location="'BEBIDAS FRIAS OOH'!A1" display="VOLVER A MENÚ"/>
  </hyperlinks>
  <pageMargins left="0.25" right="0.25" top="0.75" bottom="0.75" header="0.3" footer="0.3"/>
  <pageSetup paperSize="9" scale="5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67"/>
  <sheetViews>
    <sheetView showGridLines="0" showRowColHeaders="0" topLeftCell="B1" zoomScale="80" zoomScaleNormal="80" workbookViewId="0"/>
  </sheetViews>
  <sheetFormatPr baseColWidth="10" defaultColWidth="11.42578125" defaultRowHeight="15" x14ac:dyDescent="0.25"/>
  <cols>
    <col min="1" max="1" width="3.140625" style="26" customWidth="1"/>
    <col min="2" max="2" width="36" style="26" customWidth="1"/>
    <col min="3" max="9" width="19.140625" style="27" customWidth="1"/>
    <col min="10" max="10" width="19.140625" style="26" customWidth="1"/>
    <col min="11" max="11" width="2.5703125" style="26" customWidth="1"/>
    <col min="12" max="12" width="4.140625" style="26" customWidth="1"/>
    <col min="13" max="16384" width="11.42578125" style="26"/>
  </cols>
  <sheetData>
    <row r="1" spans="1:12" ht="52.5" customHeight="1" x14ac:dyDescent="0.25">
      <c r="A1" s="2"/>
      <c r="B1" s="34"/>
      <c r="C1" s="35"/>
      <c r="D1" s="35"/>
      <c r="E1" s="35"/>
      <c r="F1" s="35"/>
      <c r="G1" s="35"/>
      <c r="H1" s="35"/>
      <c r="I1" s="35"/>
      <c r="J1" s="35"/>
      <c r="K1"/>
      <c r="L1" s="2"/>
    </row>
    <row r="2" spans="1:12" ht="28.5" x14ac:dyDescent="0.45">
      <c r="A2" s="2"/>
      <c r="B2" s="9"/>
      <c r="C2" s="3"/>
      <c r="D2" s="3"/>
      <c r="E2" s="3"/>
      <c r="F2" s="3"/>
      <c r="G2" s="3"/>
      <c r="H2" s="37"/>
      <c r="I2" s="362"/>
      <c r="J2" s="362"/>
      <c r="K2" s="2"/>
      <c r="L2" s="2"/>
    </row>
    <row r="3" spans="1:12" ht="18.75" x14ac:dyDescent="0.3">
      <c r="A3" s="2"/>
      <c r="B3" s="48"/>
      <c r="C3" s="3"/>
      <c r="D3" s="3"/>
      <c r="E3" s="3"/>
      <c r="F3" s="3"/>
      <c r="G3" s="3"/>
      <c r="H3" s="37"/>
      <c r="I3" s="362"/>
      <c r="J3" s="362"/>
      <c r="K3" s="2"/>
      <c r="L3" s="2"/>
    </row>
    <row r="4" spans="1:12" x14ac:dyDescent="0.25">
      <c r="A4" s="2"/>
      <c r="B4"/>
      <c r="C4" s="3"/>
      <c r="D4" s="3"/>
      <c r="E4" s="3"/>
      <c r="F4" s="3"/>
      <c r="G4" s="3"/>
      <c r="H4" s="3"/>
      <c r="I4" s="3"/>
      <c r="J4" s="2"/>
      <c r="K4" s="2"/>
      <c r="L4" s="2"/>
    </row>
    <row r="5" spans="1:12" ht="15.75" thickBot="1" x14ac:dyDescent="0.3">
      <c r="A5" s="2"/>
      <c r="B5" s="46"/>
      <c r="C5" s="47"/>
      <c r="D5" s="47"/>
      <c r="E5" s="47"/>
      <c r="F5" s="47"/>
      <c r="G5" s="47"/>
      <c r="H5" s="47"/>
      <c r="I5" s="47"/>
      <c r="J5" s="47"/>
      <c r="K5"/>
      <c r="L5" s="2"/>
    </row>
    <row r="6" spans="1:12" ht="47.25" customHeight="1" thickBot="1" x14ac:dyDescent="0.3">
      <c r="A6" s="2"/>
      <c r="B6"/>
      <c r="C6" s="51" t="s">
        <v>359</v>
      </c>
      <c r="D6" s="52" t="s">
        <v>403</v>
      </c>
      <c r="E6" s="52" t="s">
        <v>404</v>
      </c>
      <c r="F6" s="52" t="s">
        <v>1</v>
      </c>
      <c r="G6" s="52" t="s">
        <v>0</v>
      </c>
      <c r="H6" s="52" t="s">
        <v>2</v>
      </c>
      <c r="I6" s="53" t="s">
        <v>3</v>
      </c>
      <c r="J6"/>
      <c r="K6"/>
      <c r="L6" s="2"/>
    </row>
    <row r="7" spans="1:12" s="28" customFormat="1" ht="20.100000000000001" customHeight="1" x14ac:dyDescent="0.25">
      <c r="A7" s="69"/>
      <c r="B7" s="77" t="s">
        <v>302</v>
      </c>
      <c r="C7" s="40">
        <f>+datos!AY47/1000000</f>
        <v>112.5009</v>
      </c>
      <c r="D7" s="29">
        <f>+datos!AZ47/1000000</f>
        <v>18.529039999999998</v>
      </c>
      <c r="E7" s="29">
        <f>+datos!BG47/1000000</f>
        <v>4.0244280000000003</v>
      </c>
      <c r="F7" s="29">
        <f>+datos!BN47/1000000</f>
        <v>29.90945</v>
      </c>
      <c r="G7" s="29">
        <f>+datos!BU47/1000000</f>
        <v>20.884260000000001</v>
      </c>
      <c r="H7" s="29">
        <f>+datos!CB47/1000000</f>
        <v>1.9591540000000001</v>
      </c>
      <c r="I7" s="39">
        <f>+datos!CI47/1000000</f>
        <v>37.19455</v>
      </c>
      <c r="J7" s="20"/>
      <c r="K7" s="20"/>
      <c r="L7" s="69"/>
    </row>
    <row r="8" spans="1:12" s="28" customFormat="1" ht="20.100000000000001" customHeight="1" x14ac:dyDescent="0.25">
      <c r="A8" s="69"/>
      <c r="B8" s="78" t="s">
        <v>303</v>
      </c>
      <c r="C8" s="40">
        <f>+datos!AY55/1000000</f>
        <v>18.825549000000002</v>
      </c>
      <c r="D8" s="29">
        <f>+datos!AZ55/1000000</f>
        <v>1.8997898999999998</v>
      </c>
      <c r="E8" s="29">
        <f>+datos!BG55/1000000</f>
        <v>0.35045163000000001</v>
      </c>
      <c r="F8" s="29">
        <f>+datos!BN55/1000000</f>
        <v>3.2092734900000002</v>
      </c>
      <c r="G8" s="29">
        <f>+datos!BU55/1000000</f>
        <v>2.59073244</v>
      </c>
      <c r="H8" s="29">
        <f>+datos!CB55/1000000</f>
        <v>0.28697878000000004</v>
      </c>
      <c r="I8" s="39">
        <f>+datos!CI55/1000000</f>
        <v>10.488322760000001</v>
      </c>
      <c r="J8" s="20"/>
      <c r="K8" s="20"/>
      <c r="L8" s="69"/>
    </row>
    <row r="9" spans="1:12" s="28" customFormat="1" ht="20.100000000000001" customHeight="1" x14ac:dyDescent="0.25">
      <c r="A9" s="69"/>
      <c r="B9" s="78" t="s">
        <v>361</v>
      </c>
      <c r="C9" s="40">
        <f>+datos!AY46/1000000</f>
        <v>558.28120000000001</v>
      </c>
      <c r="D9" s="29">
        <f>+datos!AZ46/1000000</f>
        <v>89.17456</v>
      </c>
      <c r="E9" s="29">
        <f>+datos!BG46/1000000</f>
        <v>14.69331</v>
      </c>
      <c r="F9" s="29">
        <f>+datos!BN46/1000000</f>
        <v>174.91290000000001</v>
      </c>
      <c r="G9" s="29">
        <f>+datos!BU46/1000000</f>
        <v>114.4538</v>
      </c>
      <c r="H9" s="29">
        <f>+datos!CB46/1000000</f>
        <v>6.1424950000000003</v>
      </c>
      <c r="I9" s="39">
        <f>+datos!CI46/1000000</f>
        <v>158.9042</v>
      </c>
      <c r="J9" s="20"/>
      <c r="K9" s="20"/>
      <c r="L9" s="69"/>
    </row>
    <row r="10" spans="1:12" s="28" customFormat="1" ht="20.100000000000001" customHeight="1" x14ac:dyDescent="0.25">
      <c r="A10" s="69"/>
      <c r="B10" s="78" t="s">
        <v>357</v>
      </c>
      <c r="C10" s="40">
        <f>+datos!AY48</f>
        <v>35.546369622945214</v>
      </c>
      <c r="D10" s="29">
        <f>+datos!AZ48</f>
        <v>5.9232407314958335</v>
      </c>
      <c r="E10" s="29">
        <f>+datos!BG48</f>
        <v>1.1255832229132907</v>
      </c>
      <c r="F10" s="29">
        <f>+datos!BN48</f>
        <v>13.377795900323544</v>
      </c>
      <c r="G10" s="29">
        <f>+datos!BU48</f>
        <v>7.8538203493780534</v>
      </c>
      <c r="H10" s="29">
        <f>+datos!CB48</f>
        <v>1.1316303918236568</v>
      </c>
      <c r="I10" s="39">
        <f>+datos!CI48</f>
        <v>22.609554750273023</v>
      </c>
      <c r="J10" s="20"/>
      <c r="K10" s="20"/>
      <c r="L10" s="69"/>
    </row>
    <row r="11" spans="1:12" s="28" customFormat="1" ht="20.100000000000001" customHeight="1" x14ac:dyDescent="0.25">
      <c r="A11" s="69"/>
      <c r="B11" s="78" t="s">
        <v>4</v>
      </c>
      <c r="C11" s="40">
        <f>+datos!AY51</f>
        <v>6</v>
      </c>
      <c r="D11" s="29">
        <f>+datos!AZ51</f>
        <v>5.3</v>
      </c>
      <c r="E11" s="29">
        <f>+datos!BG51</f>
        <v>8.1999999999999993</v>
      </c>
      <c r="F11" s="29">
        <f>+datos!BN51</f>
        <v>4</v>
      </c>
      <c r="G11" s="29">
        <f>+datos!BU51</f>
        <v>4.5999999999999996</v>
      </c>
      <c r="H11" s="29">
        <f>+datos!CB51</f>
        <v>4.0999999999999996</v>
      </c>
      <c r="I11" s="39">
        <f>+datos!CI51</f>
        <v>3.6</v>
      </c>
      <c r="J11" s="20"/>
      <c r="K11" s="20"/>
      <c r="L11" s="69"/>
    </row>
    <row r="12" spans="1:12" s="28" customFormat="1" ht="20.100000000000001" customHeight="1" x14ac:dyDescent="0.25">
      <c r="A12" s="69"/>
      <c r="B12" s="78" t="s">
        <v>299</v>
      </c>
      <c r="C12" s="40">
        <f>+datos!AY50</f>
        <v>9.8000000000000007</v>
      </c>
      <c r="D12" s="29">
        <f>+datos!AZ50</f>
        <v>9.6999999999999993</v>
      </c>
      <c r="E12" s="29">
        <f>+datos!BG50</f>
        <v>11.1</v>
      </c>
      <c r="F12" s="29">
        <f>+datos!BN50</f>
        <v>6.9</v>
      </c>
      <c r="G12" s="29">
        <f>+datos!BU50</f>
        <v>8.3000000000000007</v>
      </c>
      <c r="H12" s="29">
        <f>+datos!CB50</f>
        <v>5.4</v>
      </c>
      <c r="I12" s="39">
        <f>+datos!CI50</f>
        <v>5.0999999999999996</v>
      </c>
      <c r="J12" s="20"/>
      <c r="K12" s="20"/>
      <c r="L12" s="69"/>
    </row>
    <row r="13" spans="1:12" s="28" customFormat="1" ht="20.100000000000001" customHeight="1" x14ac:dyDescent="0.25">
      <c r="A13" s="69"/>
      <c r="B13" s="78" t="s">
        <v>300</v>
      </c>
      <c r="C13" s="40">
        <f>+datos!AY56</f>
        <v>1.6432084444048751</v>
      </c>
      <c r="D13" s="29">
        <f>+datos!AZ56</f>
        <v>0.99514519726482897</v>
      </c>
      <c r="E13" s="29">
        <f>+datos!BG56</f>
        <v>0.96603026669423198</v>
      </c>
      <c r="F13" s="29">
        <f>+datos!BN56</f>
        <v>0.74432468669824936</v>
      </c>
      <c r="G13" s="29">
        <f>+datos!BU56</f>
        <v>1.0234858923320702</v>
      </c>
      <c r="H13" s="29">
        <f>+datos!CB56</f>
        <v>0.78683821190818271</v>
      </c>
      <c r="I13" s="39">
        <f>+datos!CI56</f>
        <v>1.4393098386864371</v>
      </c>
      <c r="J13" s="20"/>
      <c r="K13" s="20"/>
      <c r="L13" s="69"/>
    </row>
    <row r="14" spans="1:12" s="28" customFormat="1" ht="20.100000000000001" customHeight="1" x14ac:dyDescent="0.25">
      <c r="A14" s="69"/>
      <c r="B14" s="78" t="s">
        <v>301</v>
      </c>
      <c r="C14" s="40">
        <f>+datos!AY53</f>
        <v>1.63</v>
      </c>
      <c r="D14" s="29">
        <f>+datos!AZ53</f>
        <v>1.81</v>
      </c>
      <c r="E14" s="29">
        <f>+datos!BG53</f>
        <v>1.35</v>
      </c>
      <c r="F14" s="29">
        <f>+datos!BN53</f>
        <v>1.75</v>
      </c>
      <c r="G14" s="29">
        <f>+datos!BU53</f>
        <v>1.8</v>
      </c>
      <c r="H14" s="29">
        <f>+datos!CB53</f>
        <v>1.32</v>
      </c>
      <c r="I14" s="39">
        <f>+datos!CI53</f>
        <v>1.44</v>
      </c>
      <c r="J14" s="20"/>
      <c r="K14" s="20"/>
      <c r="L14" s="69"/>
    </row>
    <row r="15" spans="1:12" s="28" customFormat="1" ht="20.100000000000001" customHeight="1" x14ac:dyDescent="0.25">
      <c r="A15" s="69"/>
      <c r="B15" s="79" t="s">
        <v>317</v>
      </c>
      <c r="C15" s="40">
        <f>+datos!AY58</f>
        <v>0.58410094732360507</v>
      </c>
      <c r="D15" s="29">
        <f>+datos!AZ58</f>
        <v>5.8944845661914914E-2</v>
      </c>
      <c r="E15" s="29">
        <f>+datos!BG58</f>
        <v>1.0873474610174795E-2</v>
      </c>
      <c r="F15" s="29">
        <f>+datos!BN58</f>
        <v>9.9574237422214454E-2</v>
      </c>
      <c r="G15" s="29">
        <f>+datos!BU58</f>
        <v>8.0382743284989691E-2</v>
      </c>
      <c r="H15" s="29">
        <f>+datos!CB58</f>
        <v>8.9041003404348226E-3</v>
      </c>
      <c r="I15" s="39">
        <f>+datos!CI58</f>
        <v>0.32542154600387629</v>
      </c>
      <c r="J15" s="20"/>
      <c r="K15" s="20"/>
      <c r="L15" s="69"/>
    </row>
    <row r="16" spans="1:12" s="28" customFormat="1" ht="20.100000000000001" customHeight="1" x14ac:dyDescent="0.25">
      <c r="A16" s="69"/>
      <c r="B16" s="79" t="s">
        <v>316</v>
      </c>
      <c r="C16" s="40">
        <f>+datos!AY59</f>
        <v>17.321809727459154</v>
      </c>
      <c r="D16" s="29">
        <f>+datos!AZ59</f>
        <v>2.766822097627307</v>
      </c>
      <c r="E16" s="29">
        <f>+datos!BG59</f>
        <v>0.45588982771867093</v>
      </c>
      <c r="F16" s="29">
        <f>+datos!BN59</f>
        <v>5.4270284807693514</v>
      </c>
      <c r="G16" s="29">
        <f>+datos!BU59</f>
        <v>3.55116193449585</v>
      </c>
      <c r="H16" s="29">
        <f>+datos!CB59</f>
        <v>0.19058340069819513</v>
      </c>
      <c r="I16" s="39">
        <f>+datos!CI59</f>
        <v>4.9303260029069849</v>
      </c>
      <c r="J16" s="20"/>
      <c r="K16" s="20"/>
      <c r="L16" s="69"/>
    </row>
    <row r="17" spans="1:16" s="28" customFormat="1" ht="20.100000000000001" customHeight="1" thickBot="1" x14ac:dyDescent="0.3">
      <c r="A17" s="69"/>
      <c r="B17" s="80" t="s">
        <v>360</v>
      </c>
      <c r="C17" s="41">
        <f>+datos!AY57</f>
        <v>29.655506992120117</v>
      </c>
      <c r="D17" s="30">
        <f>+datos!AZ57</f>
        <v>46.93916943131449</v>
      </c>
      <c r="E17" s="30">
        <f>+datos!BG57</f>
        <v>41.926784589359734</v>
      </c>
      <c r="F17" s="30">
        <f>+datos!BN57</f>
        <v>54.502335355657081</v>
      </c>
      <c r="G17" s="30">
        <f>+datos!BU57</f>
        <v>44.178162990849032</v>
      </c>
      <c r="H17" s="30">
        <f>+datos!CB57</f>
        <v>21.404004156683637</v>
      </c>
      <c r="I17" s="142">
        <f>+datos!CI57</f>
        <v>15.15058257036323</v>
      </c>
      <c r="J17" s="20"/>
      <c r="K17" s="20"/>
      <c r="L17" s="69"/>
    </row>
    <row r="18" spans="1:16" x14ac:dyDescent="0.25">
      <c r="A18" s="2"/>
      <c r="B18" s="98" t="s">
        <v>261</v>
      </c>
      <c r="C18" s="1"/>
      <c r="D18" s="1"/>
      <c r="E18" s="1"/>
      <c r="F18" s="1"/>
      <c r="G18" s="1"/>
      <c r="H18" s="1"/>
      <c r="I18" s="1"/>
      <c r="J18"/>
      <c r="K18"/>
      <c r="L18" s="2"/>
      <c r="M18" s="43"/>
    </row>
    <row r="19" spans="1:16" ht="37.5" customHeight="1" x14ac:dyDescent="0.25">
      <c r="A19" s="2"/>
      <c r="B19" s="44"/>
      <c r="C19" s="45"/>
      <c r="D19" s="45"/>
      <c r="E19" s="45"/>
      <c r="F19" s="45"/>
      <c r="G19" s="45"/>
      <c r="H19" s="45"/>
      <c r="I19" s="45"/>
      <c r="J19" s="45"/>
      <c r="K19" s="32"/>
      <c r="L19" s="2"/>
      <c r="M19" s="43"/>
    </row>
    <row r="20" spans="1:16" ht="37.5" customHeight="1" thickBot="1" x14ac:dyDescent="0.3">
      <c r="A20" s="2"/>
      <c r="B20" s="44"/>
      <c r="C20" s="45"/>
      <c r="D20" s="45"/>
      <c r="E20" s="45"/>
      <c r="F20" s="45"/>
      <c r="G20" s="45"/>
      <c r="H20" s="45"/>
      <c r="I20" s="45"/>
      <c r="J20" s="45"/>
      <c r="K20" s="32"/>
      <c r="L20" s="2"/>
      <c r="M20" s="43"/>
    </row>
    <row r="21" spans="1:16" ht="39" customHeight="1" thickBot="1" x14ac:dyDescent="0.3">
      <c r="A21" s="2"/>
      <c r="B21" s="11" t="s">
        <v>318</v>
      </c>
      <c r="C21" s="51" t="s">
        <v>359</v>
      </c>
      <c r="D21" s="52" t="s">
        <v>403</v>
      </c>
      <c r="E21" s="52" t="s">
        <v>404</v>
      </c>
      <c r="F21" s="52" t="s">
        <v>1</v>
      </c>
      <c r="G21" s="52" t="s">
        <v>0</v>
      </c>
      <c r="H21" s="52" t="s">
        <v>2</v>
      </c>
      <c r="I21" s="53" t="s">
        <v>3</v>
      </c>
      <c r="J21" s="130" t="s">
        <v>298</v>
      </c>
      <c r="K21"/>
      <c r="L21" s="2"/>
      <c r="M21" s="43"/>
    </row>
    <row r="22" spans="1:16" s="28" customFormat="1" ht="20.100000000000001" customHeight="1" x14ac:dyDescent="0.25">
      <c r="A22" s="69"/>
      <c r="B22" s="23" t="s">
        <v>12</v>
      </c>
      <c r="C22" s="197">
        <v>100</v>
      </c>
      <c r="D22" s="141">
        <v>100</v>
      </c>
      <c r="E22" s="141">
        <v>100</v>
      </c>
      <c r="F22" s="141">
        <v>100</v>
      </c>
      <c r="G22" s="141">
        <v>100</v>
      </c>
      <c r="H22" s="141">
        <v>100</v>
      </c>
      <c r="I22" s="150">
        <v>100</v>
      </c>
      <c r="J22" s="224">
        <v>100</v>
      </c>
      <c r="K22" s="20"/>
      <c r="L22" s="69"/>
      <c r="M22" s="42"/>
    </row>
    <row r="23" spans="1:16" s="28" customFormat="1" ht="20.100000000000001" customHeight="1" x14ac:dyDescent="0.25">
      <c r="A23" s="69"/>
      <c r="B23" s="71" t="s">
        <v>5</v>
      </c>
      <c r="C23" s="157">
        <f>+IF(IFERROR(ABS(datos!AY245),0)&gt;0,datos!AY162/datos!$AY$152*100,"-")</f>
        <v>9.7184022527819778</v>
      </c>
      <c r="D23" s="206">
        <f>+IF(IFERROR(ABS(datos!AZ245),0)&gt;0,datos!AZ162/datos!$AZ$152*100,"-")</f>
        <v>3.2479664353900684</v>
      </c>
      <c r="E23" s="206">
        <f>+IF(IFERROR(ABS(datos!BG245),0)&gt;0,datos!BG162/datos!$BG$152*100,"-")</f>
        <v>0.37664979967339463</v>
      </c>
      <c r="F23" s="140">
        <f>+IF(IFERROR(ABS(datos!BN245),0)&gt;0,datos!BN162/datos!$BN$152*100,"-")</f>
        <v>13.212419486149027</v>
      </c>
      <c r="G23" s="140">
        <f>+IF(IFERROR(ABS(datos!BU245),0)&gt;0,datos!BU162/datos!$BU$152*100,"-")</f>
        <v>12.616568650265798</v>
      </c>
      <c r="H23" s="140">
        <f>+IF(IFERROR(ABS(datos!CB245),0)&gt;0,datos!CB162/datos!$CB$152*100,"-")</f>
        <v>11.897839577695271</v>
      </c>
      <c r="I23" s="148">
        <f>+IF(IFERROR(ABS(datos!CI245),0)&gt;0,datos!CI162/datos!$CI$152*100,"-")</f>
        <v>9.4007966220857622</v>
      </c>
      <c r="J23" s="75">
        <f>+'Weighted Households 18+'!E41</f>
        <v>9.2890589997629522</v>
      </c>
      <c r="K23" s="162"/>
      <c r="L23" s="203"/>
      <c r="M23" s="163"/>
      <c r="N23" s="163"/>
      <c r="O23" s="163"/>
      <c r="P23" s="163"/>
    </row>
    <row r="24" spans="1:16" s="28" customFormat="1" ht="20.100000000000001" customHeight="1" x14ac:dyDescent="0.25">
      <c r="A24" s="69"/>
      <c r="B24" s="71" t="s">
        <v>6</v>
      </c>
      <c r="C24" s="157">
        <f>+IF(IFERROR(ABS(datos!AY246),0)&gt;0,datos!AY163/datos!$AY$152*100,"-")</f>
        <v>14.879676518143411</v>
      </c>
      <c r="D24" s="140">
        <f>+IF(IFERROR(ABS(datos!AZ246),0)&gt;0,datos!AZ163/datos!$AZ$152*100,"-")</f>
        <v>6.5434690626173841</v>
      </c>
      <c r="E24" s="140">
        <f>+IF(IFERROR(ABS(datos!BG246),0)&gt;0,datos!BG163/datos!$BG$152*100,"-")</f>
        <v>0.34541554725292639</v>
      </c>
      <c r="F24" s="140">
        <f>+IF(IFERROR(ABS(datos!BN246),0)&gt;0,datos!BN163/datos!$BN$152*100,"-")</f>
        <v>18.78238148812499</v>
      </c>
      <c r="G24" s="140">
        <f>+IF(IFERROR(ABS(datos!BU246),0)&gt;0,datos!BU163/datos!$BU$152*100,"-")</f>
        <v>21.998442846430759</v>
      </c>
      <c r="H24" s="140">
        <f>+IF(IFERROR(ABS(datos!CB246),0)&gt;0,datos!CB163/datos!$CB$152*100,"-")</f>
        <v>9.264100729192295</v>
      </c>
      <c r="I24" s="148">
        <f>+IF(IFERROR(ABS(datos!CI246),0)&gt;0,datos!CI163/datos!$CI$152*100,"-")</f>
        <v>13.765476393718973</v>
      </c>
      <c r="J24" s="75">
        <f>+'Weighted Households 18+'!E42</f>
        <v>16.627386444165616</v>
      </c>
      <c r="K24" s="162"/>
      <c r="L24" s="203"/>
      <c r="M24" s="163"/>
      <c r="N24" s="163"/>
      <c r="O24" s="163"/>
      <c r="P24" s="163"/>
    </row>
    <row r="25" spans="1:16" s="28" customFormat="1" ht="20.100000000000001" customHeight="1" x14ac:dyDescent="0.25">
      <c r="A25" s="69"/>
      <c r="B25" s="71" t="s">
        <v>7</v>
      </c>
      <c r="C25" s="157">
        <f>+IF(IFERROR(ABS(datos!AY247),0)&gt;0,datos!AY164/datos!$AY$152*100,"-")</f>
        <v>29.064194153113444</v>
      </c>
      <c r="D25" s="140">
        <f>+IF(IFERROR(ABS(datos!AZ247),0)&gt;0,datos!AZ164/datos!$AZ$152*100,"-")</f>
        <v>32.853882338210724</v>
      </c>
      <c r="E25" s="140">
        <f>+IF(IFERROR(ABS(datos!BG247),0)&gt;0,datos!BG164/datos!$BG$152*100,"-")</f>
        <v>6.8048676731202544</v>
      </c>
      <c r="F25" s="140">
        <f>+IF(IFERROR(ABS(datos!BN247),0)&gt;0,datos!BN164/datos!$BN$152*100,"-")</f>
        <v>34.105374722704696</v>
      </c>
      <c r="G25" s="140">
        <f>+IF(IFERROR(ABS(datos!BU247),0)&gt;0,datos!BU164/datos!$BU$152*100,"-")</f>
        <v>24.941903615450105</v>
      </c>
      <c r="H25" s="140">
        <f>+IF(IFERROR(ABS(datos!CB247),0)&gt;0,datos!CB164/datos!$CB$152*100,"-")</f>
        <v>25.896177635857111</v>
      </c>
      <c r="I25" s="148">
        <f>+IF(IFERROR(ABS(datos!CI247),0)&gt;0,datos!CI164/datos!$CI$152*100,"-")</f>
        <v>28.012464191662488</v>
      </c>
      <c r="J25" s="75">
        <f>+'Weighted Households 18+'!E43</f>
        <v>33.636064084472956</v>
      </c>
      <c r="K25" s="162"/>
      <c r="L25" s="203"/>
      <c r="M25" s="163"/>
      <c r="N25" s="163"/>
      <c r="O25" s="163"/>
      <c r="P25" s="163"/>
    </row>
    <row r="26" spans="1:16" s="28" customFormat="1" ht="20.100000000000001" customHeight="1" thickBot="1" x14ac:dyDescent="0.3">
      <c r="A26" s="69"/>
      <c r="B26" s="72" t="s">
        <v>8</v>
      </c>
      <c r="C26" s="152">
        <f>+IF(IFERROR(ABS(datos!AY248),0)&gt;0,datos!AY165/datos!$AY$152*100,"-")</f>
        <v>45.802691356246925</v>
      </c>
      <c r="D26" s="149">
        <f>+IF(IFERROR(ABS(datos!AZ248),0)&gt;0,datos!AZ165/datos!$AZ$152*100,"-")</f>
        <v>57.354725339251253</v>
      </c>
      <c r="E26" s="149">
        <f>+IF(IFERROR(ABS(datos!BG248),0)&gt;0,datos!BG165/datos!$BG$152*100,"-")</f>
        <v>92.473066979953416</v>
      </c>
      <c r="F26" s="149">
        <f>+IF(IFERROR(ABS(datos!BN248),0)&gt;0,datos!BN165/datos!$BN$152*100,"-")</f>
        <v>32.907010994852797</v>
      </c>
      <c r="G26" s="149">
        <f>+IF(IFERROR(ABS(datos!BU248),0)&gt;0,datos!BU165/datos!$BU$152*100,"-")</f>
        <v>39.662037342955891</v>
      </c>
      <c r="H26" s="149">
        <f>+IF(IFERROR(ABS(datos!CB248),0)&gt;0,datos!CB165/datos!$CB$152*100,"-")</f>
        <v>52.941933099695071</v>
      </c>
      <c r="I26" s="151">
        <f>+IF(IFERROR(ABS(datos!CI248),0)&gt;0,datos!CI165/datos!$CI$152*100,"-")</f>
        <v>48.43991928925071</v>
      </c>
      <c r="J26" s="76">
        <f>+'Weighted Households 18+'!E44</f>
        <v>40.447490471598471</v>
      </c>
      <c r="K26" s="162"/>
      <c r="L26" s="203"/>
      <c r="M26" s="163"/>
      <c r="N26" s="163"/>
      <c r="O26" s="163"/>
      <c r="P26" s="163"/>
    </row>
    <row r="27" spans="1:16" ht="8.25" customHeight="1" thickBot="1" x14ac:dyDescent="0.3">
      <c r="A27" s="2"/>
      <c r="B27" s="99"/>
      <c r="C27" s="155"/>
      <c r="D27" s="155"/>
      <c r="E27" s="155"/>
      <c r="F27" s="155"/>
      <c r="G27" s="155"/>
      <c r="H27" s="155"/>
      <c r="I27" s="155"/>
      <c r="J27" s="131"/>
      <c r="K27" s="168"/>
      <c r="L27" s="204"/>
      <c r="M27" s="169"/>
      <c r="N27" s="169"/>
      <c r="O27" s="169"/>
      <c r="P27" s="169"/>
    </row>
    <row r="28" spans="1:16" s="28" customFormat="1" ht="20.100000000000001" customHeight="1" x14ac:dyDescent="0.25">
      <c r="A28" s="69"/>
      <c r="B28" s="275" t="s">
        <v>9</v>
      </c>
      <c r="C28" s="159">
        <f>+IF(IFERROR(ABS(datos!AY249),0)&gt;0,datos!AY166/datos!$AY$152*100,"-")</f>
        <v>67.145133950039508</v>
      </c>
      <c r="D28" s="153">
        <f>datos!AZ166/datos!$AZ$152*100</f>
        <v>77.571369050960001</v>
      </c>
      <c r="E28" s="153">
        <f>+IF(IFERROR(ABS(datos!BG249),0)&gt;0,datos!BG166/datos!$BG$152*100,"-")</f>
        <v>86.384648948869255</v>
      </c>
      <c r="F28" s="153">
        <f>+IF(IFERROR(ABS(datos!BN249),0)&gt;0,datos!BN166/datos!$BN$152*100,"-")</f>
        <v>67.543368400288202</v>
      </c>
      <c r="G28" s="153">
        <f>+IF(IFERROR(ABS(datos!BU249),0)&gt;0,datos!BU166/datos!$BU$152*100,"-")</f>
        <v>77.282699985539352</v>
      </c>
      <c r="H28" s="208">
        <f>+IF(IFERROR(ABS(datos!CB249),0)&gt;0,datos!CB166/datos!$CB$152*100,"-")</f>
        <v>94.388036877141872</v>
      </c>
      <c r="I28" s="154">
        <f>+IF(IFERROR(ABS(datos!CI249),0)&gt;0,datos!CI166/datos!$CI$152*100,"-")</f>
        <v>52.422169376965179</v>
      </c>
      <c r="J28" s="277">
        <f>+'Weighted Households 18+'!C45</f>
        <v>49.865416229166691</v>
      </c>
      <c r="K28" s="162"/>
      <c r="L28" s="203"/>
      <c r="M28" s="163"/>
      <c r="N28" s="163"/>
      <c r="O28" s="163"/>
      <c r="P28" s="163"/>
    </row>
    <row r="29" spans="1:16" s="28" customFormat="1" ht="20.100000000000001" customHeight="1" thickBot="1" x14ac:dyDescent="0.3">
      <c r="A29" s="69"/>
      <c r="B29" s="276" t="s">
        <v>10</v>
      </c>
      <c r="C29" s="152">
        <f>+IF(IFERROR(ABS(datos!AY250),0)&gt;0,datos!AY167/datos!$AY$152*100,"-")</f>
        <v>32.854848272324929</v>
      </c>
      <c r="D29" s="149">
        <f>datos!AZ167/datos!$AZ$152*100</f>
        <v>22.428636345973672</v>
      </c>
      <c r="E29" s="149">
        <f>+IF(IFERROR(ABS(datos!BG250),0)&gt;0,datos!BG167/datos!$BG$152*100,"-")</f>
        <v>13.615326202879018</v>
      </c>
      <c r="F29" s="149">
        <f>+IF(IFERROR(ABS(datos!BN250),0)&gt;0,datos!BN167/datos!$BN$152*100,"-")</f>
        <v>32.456631599711798</v>
      </c>
      <c r="G29" s="149">
        <f>+IF(IFERROR(ABS(datos!BU250),0)&gt;0,datos!BU167/datos!$BU$152*100,"-")</f>
        <v>22.717328744231303</v>
      </c>
      <c r="H29" s="149">
        <f>+IF(IFERROR(ABS(datos!CB250),0)&gt;0,datos!CB167/datos!$CB$152*100,"-")</f>
        <v>5.6119631228581319</v>
      </c>
      <c r="I29" s="151">
        <f>+IF(IFERROR(ABS(datos!CI250),0)&gt;0,datos!CI167/datos!$CI$152*100,"-")</f>
        <v>47.577830623034828</v>
      </c>
      <c r="J29" s="278">
        <f>+'Weighted Households 18+'!C46</f>
        <v>50.134583770833309</v>
      </c>
      <c r="K29" s="162"/>
      <c r="L29" s="203"/>
      <c r="M29" s="163"/>
      <c r="N29" s="163"/>
      <c r="O29" s="163"/>
      <c r="P29" s="163"/>
    </row>
    <row r="30" spans="1:16" ht="18" customHeight="1" x14ac:dyDescent="0.25">
      <c r="A30" s="2"/>
      <c r="B30" s="257" t="s">
        <v>383</v>
      </c>
      <c r="C30" s="201"/>
      <c r="D30" s="201"/>
      <c r="E30" s="201"/>
      <c r="F30" s="201"/>
      <c r="G30" s="201"/>
      <c r="H30" s="201"/>
      <c r="I30" s="201"/>
      <c r="J30" s="168"/>
      <c r="K30" s="168"/>
      <c r="L30" s="204"/>
      <c r="M30" s="169"/>
      <c r="N30" s="169"/>
      <c r="O30" s="169"/>
      <c r="P30" s="169"/>
    </row>
    <row r="31" spans="1:16" ht="25.5" customHeight="1" thickBot="1" x14ac:dyDescent="0.3">
      <c r="A31" s="2"/>
      <c r="B31" s="44"/>
      <c r="C31" s="45"/>
      <c r="D31" s="45"/>
      <c r="E31" s="45"/>
      <c r="F31" s="45"/>
      <c r="G31" s="45"/>
      <c r="H31" s="45"/>
      <c r="I31" s="45"/>
      <c r="J31" s="45"/>
      <c r="K31" s="32"/>
      <c r="L31" s="2"/>
    </row>
    <row r="32" spans="1:16" ht="39" customHeight="1" thickBot="1" x14ac:dyDescent="0.3">
      <c r="A32" s="2"/>
      <c r="B32" s="11" t="s">
        <v>21</v>
      </c>
      <c r="C32" s="51" t="s">
        <v>359</v>
      </c>
      <c r="D32" s="52" t="s">
        <v>403</v>
      </c>
      <c r="E32" s="52" t="s">
        <v>404</v>
      </c>
      <c r="F32" s="52" t="s">
        <v>1</v>
      </c>
      <c r="G32" s="52" t="s">
        <v>0</v>
      </c>
      <c r="H32" s="52" t="s">
        <v>2</v>
      </c>
      <c r="I32" s="53" t="s">
        <v>3</v>
      </c>
      <c r="J32"/>
      <c r="K32"/>
      <c r="L32" s="2"/>
    </row>
    <row r="33" spans="1:17" s="28" customFormat="1" ht="20.100000000000001" customHeight="1" x14ac:dyDescent="0.25">
      <c r="A33" s="69"/>
      <c r="B33" s="23" t="s">
        <v>12</v>
      </c>
      <c r="C33" s="156">
        <f>+IF(IFERROR(ABS(datos!AY235),0)&gt;0,datos!AY214,"-")</f>
        <v>1.6432084444048747</v>
      </c>
      <c r="D33" s="146">
        <f>+IF(IFERROR(ABS(datos!AZ235),0)&gt;0,datos!AZ214,"-")</f>
        <v>0.99514519726482897</v>
      </c>
      <c r="E33" s="146">
        <f>+IF(IFERROR(ABS(datos!BG235),0)&gt;0,datos!BG214,"-")</f>
        <v>0.96603026669423198</v>
      </c>
      <c r="F33" s="146">
        <f>+IF(IFERROR(ABS(datos!BN235),0)&gt;0,datos!BN214,"-")</f>
        <v>0.74432468669824936</v>
      </c>
      <c r="G33" s="146">
        <f>+IF(IFERROR(ABS(datos!BU235),0)&gt;0,datos!BU214,"-")</f>
        <v>1.0234858923320702</v>
      </c>
      <c r="H33" s="146">
        <f>+IF(IFERROR(ABS(datos!CB235),0)&gt;0,datos!CB214,"-")</f>
        <v>0.78683821190818271</v>
      </c>
      <c r="I33" s="147">
        <f>+IF(IFERROR(ABS(datos!CI235),0)&gt;0,datos!CI214,"-")</f>
        <v>1.4393098386864371</v>
      </c>
      <c r="J33" s="20"/>
      <c r="K33" s="20"/>
      <c r="L33" s="69"/>
    </row>
    <row r="34" spans="1:17" s="28" customFormat="1" ht="20.100000000000001" customHeight="1" x14ac:dyDescent="0.25">
      <c r="A34" s="69"/>
      <c r="B34" s="71" t="s">
        <v>5</v>
      </c>
      <c r="C34" s="156">
        <f>+IF(IFERROR(ABS(datos!AY245),0)&gt;0,datos!AY224,"-")</f>
        <v>2.4916804354571531</v>
      </c>
      <c r="D34" s="206">
        <f>+IF(IFERROR(ABS(datos!AZ245),0)&gt;0,datos!AZ224,"-")</f>
        <v>0.84740706477327055</v>
      </c>
      <c r="E34" s="206">
        <f>+IF(IFERROR(ABS(datos!BG236),0)&gt;0,datos!BG215,"-")</f>
        <v>0.37160325253145138</v>
      </c>
      <c r="F34" s="140">
        <f>+IF(IFERROR(ABS(datos!BN236),0)&gt;0,datos!BN215,"-")</f>
        <v>0.62947202450380124</v>
      </c>
      <c r="G34" s="140">
        <f>+IF(IFERROR(ABS(datos!BU236),0)&gt;0,datos!BU215,"-")</f>
        <v>0.47571340592362144</v>
      </c>
      <c r="H34" s="140">
        <f>+IF(IFERROR(ABS(datos!CB236),0)&gt;0,datos!CB215,"-")</f>
        <v>0.49680885283731335</v>
      </c>
      <c r="I34" s="148">
        <f>+IF(IFERROR(ABS(datos!CI236),0)&gt;0,datos!CI215,"-")</f>
        <v>1.5991179268149627</v>
      </c>
      <c r="J34" s="162"/>
      <c r="K34" s="162"/>
      <c r="L34" s="203"/>
      <c r="M34" s="163"/>
      <c r="N34" s="163"/>
      <c r="O34" s="163"/>
      <c r="P34" s="163"/>
    </row>
    <row r="35" spans="1:17" s="28" customFormat="1" ht="20.100000000000001" customHeight="1" x14ac:dyDescent="0.25">
      <c r="A35" s="69"/>
      <c r="B35" s="71" t="s">
        <v>6</v>
      </c>
      <c r="C35" s="156">
        <f>+IF(IFERROR(ABS(datos!AY246),0)&gt;0,datos!AY225,"-")</f>
        <v>1.6080657299470356</v>
      </c>
      <c r="D35" s="140">
        <f>+IF(IFERROR(ABS(datos!AZ246),0)&gt;0,datos!AZ225,"-")</f>
        <v>0.65529639416132812</v>
      </c>
      <c r="E35" s="140">
        <f>+IF(IFERROR(ABS(datos!BG237),0)&gt;0,datos!BG216,"-")</f>
        <v>1.3030338987021506</v>
      </c>
      <c r="F35" s="140">
        <f>+IF(IFERROR(ABS(datos!BN237),0)&gt;0,datos!BN216,"-")</f>
        <v>0.51262206239023167</v>
      </c>
      <c r="G35" s="140">
        <f>+IF(IFERROR(ABS(datos!BU237),0)&gt;0,datos!BU216,"-")</f>
        <v>0.89001970069536152</v>
      </c>
      <c r="H35" s="140">
        <f>+IF(IFERROR(ABS(datos!CB237),0)&gt;0,datos!CB216,"-")</f>
        <v>0.32699067720410768</v>
      </c>
      <c r="I35" s="148">
        <f>+IF(IFERROR(ABS(datos!CI237),0)&gt;0,datos!CI216,"-")</f>
        <v>1.6145208666214244</v>
      </c>
      <c r="J35" s="162"/>
      <c r="K35" s="162"/>
      <c r="L35" s="203"/>
      <c r="M35" s="163"/>
      <c r="N35" s="163"/>
      <c r="O35" s="163"/>
      <c r="P35" s="163"/>
    </row>
    <row r="36" spans="1:17" s="28" customFormat="1" ht="20.100000000000001" customHeight="1" x14ac:dyDescent="0.25">
      <c r="A36" s="69"/>
      <c r="B36" s="71" t="s">
        <v>7</v>
      </c>
      <c r="C36" s="156">
        <f>+IF(IFERROR(ABS(datos!AY247),0)&gt;0,datos!AY226,"-")</f>
        <v>1.5625154572455762</v>
      </c>
      <c r="D36" s="140">
        <f>+IF(IFERROR(ABS(datos!AZ247),0)&gt;0,datos!AZ226,"-")</f>
        <v>1.0093674998739903</v>
      </c>
      <c r="E36" s="140">
        <f>+IF(IFERROR(ABS(datos!BG238),0)&gt;0,datos!BG217,"-")</f>
        <v>0.74135896720521477</v>
      </c>
      <c r="F36" s="140">
        <f>+IF(IFERROR(ABS(datos!BN238),0)&gt;0,datos!BN217,"-")</f>
        <v>0.80302728946927837</v>
      </c>
      <c r="G36" s="140">
        <f>+IF(IFERROR(ABS(datos!BU238),0)&gt;0,datos!BU217,"-")</f>
        <v>0.56738056399266101</v>
      </c>
      <c r="H36" s="140">
        <f>+IF(IFERROR(ABS(datos!CB238),0)&gt;0,datos!CB217,"-")</f>
        <v>2.0707951229377941</v>
      </c>
      <c r="I36" s="148">
        <f>+IF(IFERROR(ABS(datos!CI238),0)&gt;0,datos!CI217,"-")</f>
        <v>1.174341048504395</v>
      </c>
      <c r="J36" s="162"/>
      <c r="K36" s="162"/>
      <c r="L36" s="203"/>
      <c r="M36" s="163"/>
      <c r="N36" s="163"/>
      <c r="O36" s="163"/>
      <c r="P36" s="163"/>
    </row>
    <row r="37" spans="1:17" s="28" customFormat="1" ht="20.100000000000001" customHeight="1" thickBot="1" x14ac:dyDescent="0.3">
      <c r="A37" s="69"/>
      <c r="B37" s="72" t="s">
        <v>8</v>
      </c>
      <c r="C37" s="152">
        <f>+IF(IFERROR(ABS(datos!AY248),0)&gt;0,datos!AY227,"-")</f>
        <v>1.431329243026999</v>
      </c>
      <c r="D37" s="149">
        <f>+IF(IFERROR(ABS(datos!AZ248),0)&gt;0,datos!AZ227,"-")</f>
        <v>1.0576161075718988</v>
      </c>
      <c r="E37" s="149" t="str">
        <f>+IF(IFERROR(ABS(datos!BG239),0)&gt;0,datos!BG218,"-")</f>
        <v>-</v>
      </c>
      <c r="F37" s="149">
        <f>+IF(IFERROR(ABS(datos!BN239),0)&gt;0,datos!BN218,"-")</f>
        <v>0.81235226968048613</v>
      </c>
      <c r="G37" s="149">
        <f>+IF(IFERROR(ABS(datos!BU239),0)&gt;0,datos!BU218,"-")</f>
        <v>0.97160597827667861</v>
      </c>
      <c r="H37" s="149">
        <f>+IF(IFERROR(ABS(datos!CB239),0)&gt;0,datos!CB218,"-")</f>
        <v>0.29320905486600268</v>
      </c>
      <c r="I37" s="151">
        <f>+IF(IFERROR(ABS(datos!CI239),0)&gt;0,datos!CI218,"-")</f>
        <v>1.7502543514537681</v>
      </c>
      <c r="J37" s="162"/>
      <c r="K37" s="162"/>
      <c r="L37" s="203"/>
      <c r="M37" s="163"/>
      <c r="N37" s="163"/>
      <c r="O37" s="163"/>
      <c r="P37" s="163"/>
    </row>
    <row r="38" spans="1:17" ht="15.75" thickBot="1" x14ac:dyDescent="0.3">
      <c r="A38" s="2"/>
      <c r="B38" s="99"/>
      <c r="C38" s="158"/>
      <c r="D38" s="158"/>
      <c r="E38" s="158"/>
      <c r="F38" s="158"/>
      <c r="G38" s="158"/>
      <c r="H38" s="158"/>
      <c r="I38" s="158"/>
      <c r="J38" s="168"/>
      <c r="K38" s="168"/>
      <c r="L38" s="204"/>
      <c r="M38" s="169"/>
      <c r="N38" s="169"/>
      <c r="O38" s="169"/>
      <c r="P38" s="169"/>
    </row>
    <row r="39" spans="1:17" s="28" customFormat="1" ht="20.100000000000001" customHeight="1" x14ac:dyDescent="0.25">
      <c r="A39" s="69"/>
      <c r="B39" s="73" t="s">
        <v>9</v>
      </c>
      <c r="C39" s="159">
        <f>+IF(IFERROR(ABS(datos!AY249),0)&gt;0,datos!AY228,"-")</f>
        <v>1.6255330603248028</v>
      </c>
      <c r="D39" s="153">
        <f>+IF(IFERROR(ABS(datos!AZ249),0)&gt;0,datos!AZ228,"-")</f>
        <v>1.0694412461235669</v>
      </c>
      <c r="E39" s="153">
        <f>+IF(IFERROR(ABS(datos!BG249),0)&gt;0,datos!BG228,"-")</f>
        <v>1.044163170677854</v>
      </c>
      <c r="F39" s="153">
        <f>+IF(IFERROR(ABS(datos!BN249),0)&gt;0,datos!BN228,"-")</f>
        <v>0.79519018873939906</v>
      </c>
      <c r="G39" s="153">
        <f>+IF(IFERROR(ABS(datos!BU249),0)&gt;0,datos!BU228,"-")</f>
        <v>1.1074919855888694</v>
      </c>
      <c r="H39" s="208">
        <f>+IF(IFERROR(ABS(datos!CB249),0)&gt;0,datos!CB228,"-")</f>
        <v>0.92885416043864066</v>
      </c>
      <c r="I39" s="154">
        <f>+IF(IFERROR(ABS(datos!CI249),0)&gt;0,datos!CI228,"-")</f>
        <v>1.256625591117041</v>
      </c>
      <c r="J39" s="162"/>
      <c r="K39" s="162"/>
      <c r="L39" s="203"/>
      <c r="M39" s="163"/>
      <c r="N39" s="163"/>
      <c r="O39" s="163"/>
      <c r="P39" s="163"/>
    </row>
    <row r="40" spans="1:17" s="28" customFormat="1" ht="20.100000000000001" customHeight="1" thickBot="1" x14ac:dyDescent="0.3">
      <c r="A40" s="69"/>
      <c r="B40" s="72" t="s">
        <v>10</v>
      </c>
      <c r="C40" s="152">
        <f>+IF(IFERROR(ABS(datos!AY250),0)&gt;0,datos!AY229,"-")</f>
        <v>1.6515808373846737</v>
      </c>
      <c r="D40" s="149">
        <f>+IF(IFERROR(ABS(datos!AZ250),0)&gt;0,datos!AZ229,"-")</f>
        <v>0.80617535006423802</v>
      </c>
      <c r="E40" s="149">
        <f>+IF(IFERROR(ABS(datos!BG250),0)&gt;0,datos!BG229,"-")</f>
        <v>0.70145030703230149</v>
      </c>
      <c r="F40" s="149">
        <f>+IF(IFERROR(ABS(datos!BN250),0)&gt;0,datos!BN229,"-")</f>
        <v>0.67175688742701067</v>
      </c>
      <c r="G40" s="149">
        <f>+IF(IFERROR(ABS(datos!BU250),0)&gt;0,datos!BU229,"-")</f>
        <v>0.85514784143500699</v>
      </c>
      <c r="H40" s="149">
        <f>+IF(IFERROR(ABS(datos!CB250),0)&gt;0,datos!CB229,"-")</f>
        <v>0.28320346159560245</v>
      </c>
      <c r="I40" s="151">
        <f>+IF(IFERROR(ABS(datos!CI250),0)&gt;0,datos!CI229,"-")</f>
        <v>1.5949466439612088</v>
      </c>
      <c r="J40" s="162"/>
      <c r="K40" s="162"/>
      <c r="L40" s="203"/>
      <c r="M40" s="163"/>
      <c r="N40" s="163"/>
      <c r="O40" s="163"/>
      <c r="P40" s="163"/>
    </row>
    <row r="41" spans="1:17" x14ac:dyDescent="0.25">
      <c r="A41" s="2"/>
      <c r="B41" s="257" t="s">
        <v>383</v>
      </c>
      <c r="C41" s="201"/>
      <c r="D41" s="201"/>
      <c r="E41" s="201"/>
      <c r="F41" s="201"/>
      <c r="G41" s="201"/>
      <c r="H41" s="201"/>
      <c r="I41" s="201"/>
      <c r="J41" s="168"/>
      <c r="K41" s="168"/>
      <c r="L41" s="204"/>
      <c r="M41" s="169"/>
      <c r="N41" s="169"/>
      <c r="O41" s="169"/>
      <c r="P41" s="169"/>
    </row>
    <row r="42" spans="1:17" ht="30.75" customHeight="1" x14ac:dyDescent="0.25">
      <c r="A42" s="2"/>
      <c r="B42" s="44"/>
      <c r="C42" s="187"/>
      <c r="D42" s="187"/>
      <c r="E42" s="187"/>
      <c r="F42" s="187"/>
      <c r="G42" s="187"/>
      <c r="H42" s="187"/>
      <c r="I42" s="187"/>
      <c r="J42" s="187"/>
      <c r="K42" s="188"/>
      <c r="L42" s="204"/>
      <c r="M42" s="169"/>
      <c r="N42" s="169"/>
      <c r="O42" s="169"/>
      <c r="P42" s="169"/>
    </row>
    <row r="43" spans="1:17" ht="30.75" customHeight="1" thickBot="1" x14ac:dyDescent="0.3">
      <c r="A43" s="2"/>
      <c r="B43" s="44"/>
      <c r="C43" s="45"/>
      <c r="D43" s="45"/>
      <c r="E43" s="45"/>
      <c r="F43" s="45"/>
      <c r="G43" s="45"/>
      <c r="H43" s="45"/>
      <c r="I43" s="45"/>
      <c r="J43" s="49"/>
      <c r="K43" s="32"/>
      <c r="L43" s="2"/>
    </row>
    <row r="44" spans="1:17" ht="39" customHeight="1" thickBot="1" x14ac:dyDescent="0.3">
      <c r="A44" s="2"/>
      <c r="B44" s="11" t="s">
        <v>318</v>
      </c>
      <c r="C44" s="51" t="s">
        <v>359</v>
      </c>
      <c r="D44" s="52" t="s">
        <v>403</v>
      </c>
      <c r="E44" s="52" t="s">
        <v>404</v>
      </c>
      <c r="F44" s="52" t="s">
        <v>1</v>
      </c>
      <c r="G44" s="52" t="s">
        <v>0</v>
      </c>
      <c r="H44" s="52" t="s">
        <v>2</v>
      </c>
      <c r="I44" s="53" t="s">
        <v>3</v>
      </c>
      <c r="J44" s="130" t="s">
        <v>298</v>
      </c>
      <c r="K44"/>
      <c r="L44" s="2"/>
    </row>
    <row r="45" spans="1:17" s="28" customFormat="1" ht="20.100000000000001" customHeight="1" x14ac:dyDescent="0.25">
      <c r="A45" s="69"/>
      <c r="B45" s="23" t="s">
        <v>12</v>
      </c>
      <c r="C45" s="219">
        <v>100</v>
      </c>
      <c r="D45" s="220">
        <v>100</v>
      </c>
      <c r="E45" s="220">
        <v>100</v>
      </c>
      <c r="F45" s="220">
        <v>100</v>
      </c>
      <c r="G45" s="220">
        <v>100</v>
      </c>
      <c r="H45" s="220">
        <v>100</v>
      </c>
      <c r="I45" s="221">
        <v>100</v>
      </c>
      <c r="J45" s="223">
        <v>100</v>
      </c>
      <c r="K45" s="20"/>
      <c r="L45" s="69"/>
    </row>
    <row r="46" spans="1:17" s="28" customFormat="1" ht="20.100000000000001" customHeight="1" x14ac:dyDescent="0.25">
      <c r="A46" s="69"/>
      <c r="B46" s="71" t="s">
        <v>13</v>
      </c>
      <c r="C46" s="157">
        <f>+IF(IFERROR(ABS(datos!AY236),0)&gt;0,datos!AY153/datos!$AY$152*100,"-")</f>
        <v>6.0394067958567446</v>
      </c>
      <c r="D46" s="140">
        <f>+IF(IFERROR(ABS(datos!AZ236),0)&gt;0,datos!AZ153/datos!$AZ$152*100,"-")</f>
        <v>4.3628811854256888</v>
      </c>
      <c r="E46" s="206">
        <f>+IF(IFERROR(ABS(datos!BG236),0)&gt;0,datos!BG153/datos!$BG$152*100,"-")</f>
        <v>3.5298432472888073</v>
      </c>
      <c r="F46" s="140">
        <f>+IF(IFERROR(ABS(datos!BN236),0)&gt;0,datos!BN153/datos!$BN$152*100,"-")</f>
        <v>6.3696657745294551</v>
      </c>
      <c r="G46" s="206">
        <f>+IF(IFERROR(ABS(datos!BU236),0)&gt;0,datos!BU153/datos!$BU$152*100,"-")</f>
        <v>2.9278078323100747</v>
      </c>
      <c r="H46" s="206">
        <f>+IF(IFERROR(ABS(datos!CB236),0)&gt;0,datos!CB153/datos!$CB$152*100,"-")</f>
        <v>21.208593096816276</v>
      </c>
      <c r="I46" s="148">
        <f>+IF(IFERROR(ABS(datos!CI236),0)&gt;0,datos!CI153/datos!$CI$152*100,"-")</f>
        <v>7.8286711359594348</v>
      </c>
      <c r="J46" s="75">
        <f>+'TOTAL BEBIDAS FRIAS'!K50</f>
        <v>9.1463483646559034</v>
      </c>
      <c r="K46" s="162"/>
      <c r="L46" s="69"/>
    </row>
    <row r="47" spans="1:17" s="28" customFormat="1" ht="20.100000000000001" customHeight="1" x14ac:dyDescent="0.25">
      <c r="A47" s="69"/>
      <c r="B47" s="71" t="s">
        <v>14</v>
      </c>
      <c r="C47" s="157">
        <f>+IF(IFERROR(ABS(datos!AY237),0)&gt;0,datos!AY154/datos!$AY$152*100,"-")</f>
        <v>13.045975632194942</v>
      </c>
      <c r="D47" s="140">
        <f>+IF(IFERROR(ABS(datos!AZ237),0)&gt;0,datos!AZ154/datos!$AZ$152*100,"-")</f>
        <v>5.854539684732722</v>
      </c>
      <c r="E47" s="206">
        <f>+IF(IFERROR(ABS(datos!BG237),0)&gt;0,datos!BG154/datos!$BG$152*100,"-")</f>
        <v>43.032127795552562</v>
      </c>
      <c r="F47" s="140">
        <f>+IF(IFERROR(ABS(datos!BN237),0)&gt;0,datos!BN154/datos!$BN$152*100,"-")</f>
        <v>11.826904205861357</v>
      </c>
      <c r="G47" s="140">
        <f>+IF(IFERROR(ABS(datos!BU237),0)&gt;0,datos!BU154/datos!$BU$152*100,"-")</f>
        <v>13.357633931008328</v>
      </c>
      <c r="H47" s="206">
        <f>+IF(IFERROR(ABS(datos!CB237),0)&gt;0,datos!CB154/datos!$CB$152*100,"-")</f>
        <v>4.7903840126911925</v>
      </c>
      <c r="I47" s="148">
        <f>+IF(IFERROR(ABS(datos!CI237),0)&gt;0,datos!CI154/datos!$CI$152*100,"-")</f>
        <v>14.624174778294133</v>
      </c>
      <c r="J47" s="75">
        <f>+'TOTAL BEBIDAS FRIAS'!K51</f>
        <v>12.761006789700813</v>
      </c>
      <c r="K47" s="162"/>
      <c r="L47" s="69"/>
    </row>
    <row r="48" spans="1:17" s="28" customFormat="1" ht="20.100000000000001" customHeight="1" x14ac:dyDescent="0.25">
      <c r="A48" s="69"/>
      <c r="B48" s="71" t="s">
        <v>15</v>
      </c>
      <c r="C48" s="157">
        <f>+IF(IFERROR(ABS(datos!AY238),0)&gt;0,datos!AY155/datos!$AY$152*100,"-")</f>
        <v>11.17272839595061</v>
      </c>
      <c r="D48" s="140">
        <f>+IF(IFERROR(ABS(datos!AZ238),0)&gt;0,datos!AZ155/datos!$AZ$152*100,"-")</f>
        <v>6.516398043287726</v>
      </c>
      <c r="E48" s="206">
        <f>+IF(IFERROR(ABS(datos!BG238),0)&gt;0,datos!BG155/datos!$BG$152*100,"-")</f>
        <v>18.901543275218241</v>
      </c>
      <c r="F48" s="140">
        <f>+IF(IFERROR(ABS(datos!BN238),0)&gt;0,datos!BN155/datos!$BN$152*100,"-")</f>
        <v>17.018681386652045</v>
      </c>
      <c r="G48" s="140">
        <f>+IF(IFERROR(ABS(datos!BU238),0)&gt;0,datos!BU155/datos!$BU$152*100,"-")</f>
        <v>6.9420941895954176</v>
      </c>
      <c r="H48" s="206">
        <f>+IF(IFERROR(ABS(datos!CB238),0)&gt;0,datos!CB155/datos!$CB$152*100,"-")</f>
        <v>34.59100203455165</v>
      </c>
      <c r="I48" s="148">
        <f>+IF(IFERROR(ABS(datos!CI238),0)&gt;0,datos!CI155/datos!$CI$152*100,"-")</f>
        <v>9.0970989029306715</v>
      </c>
      <c r="J48" s="75">
        <f>+'TOTAL BEBIDAS FRIAS'!K52</f>
        <v>15.466081752076747</v>
      </c>
      <c r="K48" s="162"/>
      <c r="L48" s="203"/>
      <c r="M48" s="163"/>
      <c r="N48" s="163"/>
      <c r="O48" s="163"/>
      <c r="P48" s="163"/>
      <c r="Q48" s="163"/>
    </row>
    <row r="49" spans="1:17" s="28" customFormat="1" ht="20.100000000000001" customHeight="1" x14ac:dyDescent="0.25">
      <c r="A49" s="69"/>
      <c r="B49" s="71" t="s">
        <v>16</v>
      </c>
      <c r="C49" s="157">
        <f>+IF(IFERROR(ABS(datos!AY239),0)&gt;0,datos!AY156/datos!$AY$152*100,"-")</f>
        <v>24.130366957064346</v>
      </c>
      <c r="D49" s="140">
        <f>+IF(IFERROR(ABS(datos!AZ239),0)&gt;0,datos!AZ156/datos!$AZ$152*100,"-")</f>
        <v>41.588603618967845</v>
      </c>
      <c r="E49" s="206" t="str">
        <f>+IF(IFERROR(ABS(datos!BG239),0)&gt;0,datos!BG156/datos!$BG$152*100,"-")</f>
        <v>-</v>
      </c>
      <c r="F49" s="140">
        <f>+IF(IFERROR(ABS(datos!BN239),0)&gt;0,datos!BN156/datos!$BN$152*100,"-")</f>
        <v>27.649856483485991</v>
      </c>
      <c r="G49" s="140">
        <f>+IF(IFERROR(ABS(datos!BU239),0)&gt;0,datos!BU156/datos!$BU$152*100,"-")</f>
        <v>24.459095031377696</v>
      </c>
      <c r="H49" s="206">
        <f>+IF(IFERROR(ABS(datos!CB239),0)&gt;0,datos!CB156/datos!$CB$152*100,"-")</f>
        <v>21.196342911277011</v>
      </c>
      <c r="I49" s="148">
        <f>+IF(IFERROR(ABS(datos!CI239),0)&gt;0,datos!CI156/datos!$CI$152*100,"-")</f>
        <v>15.184006796694677</v>
      </c>
      <c r="J49" s="75">
        <f>+'TOTAL BEBIDAS FRIAS'!K53</f>
        <v>20.849693124349354</v>
      </c>
      <c r="K49" s="162"/>
      <c r="L49" s="203"/>
      <c r="M49" s="163"/>
      <c r="N49" s="163"/>
      <c r="O49" s="163"/>
      <c r="P49" s="163"/>
      <c r="Q49" s="163"/>
    </row>
    <row r="50" spans="1:17" s="28" customFormat="1" ht="20.100000000000001" customHeight="1" x14ac:dyDescent="0.25">
      <c r="A50" s="69"/>
      <c r="B50" s="71" t="s">
        <v>17</v>
      </c>
      <c r="C50" s="157">
        <f>+IF(IFERROR(ABS(datos!AY240),0)&gt;0,datos!AY157/datos!$AY$152*100,"-")</f>
        <v>11.024747357576695</v>
      </c>
      <c r="D50" s="140">
        <f>+IF(IFERROR(ABS(datos!AZ240),0)&gt;0,datos!AZ157/datos!$AZ$152*100,"-")</f>
        <v>14.088625206702559</v>
      </c>
      <c r="E50" s="206">
        <f>+IF(IFERROR(ABS(datos!BG240),0)&gt;0,datos!BG157/datos!$BG$152*100,"-")</f>
        <v>0.55421540651242862</v>
      </c>
      <c r="F50" s="140">
        <f>+IF(IFERROR(ABS(datos!BN240),0)&gt;0,datos!BN157/datos!$BN$152*100,"-")</f>
        <v>9.6362554309758295</v>
      </c>
      <c r="G50" s="140">
        <f>+IF(IFERROR(ABS(datos!BU240),0)&gt;0,datos!BU157/datos!$BU$152*100,"-")</f>
        <v>11.138872050051091</v>
      </c>
      <c r="H50" s="206">
        <f>+IF(IFERROR(ABS(datos!CB240),0)&gt;0,datos!CB157/datos!$CB$152*100,"-")</f>
        <v>2.6577798376237904</v>
      </c>
      <c r="I50" s="148">
        <f>+IF(IFERROR(ABS(datos!CI240),0)&gt;0,datos!CI157/datos!$CI$152*100,"-")</f>
        <v>12.124504799762331</v>
      </c>
      <c r="J50" s="75">
        <f>+'TOTAL BEBIDAS FRIAS'!K54</f>
        <v>13.094202476296561</v>
      </c>
      <c r="K50" s="162"/>
      <c r="L50" s="203"/>
      <c r="M50" s="163"/>
      <c r="N50" s="163"/>
      <c r="O50" s="163"/>
      <c r="P50" s="163"/>
      <c r="Q50" s="163"/>
    </row>
    <row r="51" spans="1:17" s="28" customFormat="1" ht="20.100000000000001" customHeight="1" x14ac:dyDescent="0.25">
      <c r="A51" s="69"/>
      <c r="B51" s="71" t="s">
        <v>18</v>
      </c>
      <c r="C51" s="157">
        <f>+IF(IFERROR(ABS(datos!AY241),0)&gt;0,datos!AY158/datos!$AY$152*100,"-")</f>
        <v>9.6916558000869326</v>
      </c>
      <c r="D51" s="140">
        <f>+IF(IFERROR(ABS(datos!AZ241),0)&gt;0,datos!AZ158/datos!$AZ$152*100,"-")</f>
        <v>11.497303691934391</v>
      </c>
      <c r="E51" s="206">
        <f>+IF(IFERROR(ABS(datos!BG241),0)&gt;0,datos!BG158/datos!$BG$152*100,"-")</f>
        <v>3.9570840874777731</v>
      </c>
      <c r="F51" s="140">
        <f>+IF(IFERROR(ABS(datos!BN241),0)&gt;0,datos!BN158/datos!$BN$152*100,"-")</f>
        <v>9.8994197486078814</v>
      </c>
      <c r="G51" s="140">
        <f>+IF(IFERROR(ABS(datos!BU241),0)&gt;0,datos!BU158/datos!$BU$152*100,"-")</f>
        <v>15.110432450084419</v>
      </c>
      <c r="H51" s="206">
        <f>+IF(IFERROR(ABS(datos!CB241),0)&gt;0,datos!CB158/datos!$CB$152*100,"-")</f>
        <v>2.6537474848837816</v>
      </c>
      <c r="I51" s="148">
        <f>+IF(IFERROR(ABS(datos!CI241),0)&gt;0,datos!CI158/datos!$CI$152*100,"-")</f>
        <v>6.5736781329522733</v>
      </c>
      <c r="J51" s="75">
        <f>+'TOTAL BEBIDAS FRIAS'!K55</f>
        <v>9.6658630114267332</v>
      </c>
      <c r="K51" s="162"/>
      <c r="L51" s="203"/>
      <c r="M51" s="163"/>
      <c r="N51" s="163"/>
      <c r="O51" s="163"/>
      <c r="P51" s="163"/>
      <c r="Q51" s="163"/>
    </row>
    <row r="52" spans="1:17" s="28" customFormat="1" ht="20.100000000000001" customHeight="1" x14ac:dyDescent="0.25">
      <c r="A52" s="69"/>
      <c r="B52" s="71" t="s">
        <v>19</v>
      </c>
      <c r="C52" s="157">
        <f>+IF(IFERROR(ABS(datos!AY242),0)&gt;0,datos!AY159/datos!$AY$152*100,"-")</f>
        <v>14.889107553806236</v>
      </c>
      <c r="D52" s="206">
        <f>+IF(IFERROR(ABS(datos!AZ242),0)&gt;0,datos!AZ159/datos!$AZ$152*100,"-")</f>
        <v>4.6882353322136492</v>
      </c>
      <c r="E52" s="206">
        <f>+IF(IFERROR(ABS(datos!BG242),0)&gt;0,datos!BG159/datos!$BG$152*100,"-")</f>
        <v>27.040439038790108</v>
      </c>
      <c r="F52" s="140">
        <f>+IF(IFERROR(ABS(datos!BN242),0)&gt;0,datos!BN159/datos!$BN$152*100,"-")</f>
        <v>10.988737673210307</v>
      </c>
      <c r="G52" s="140">
        <f>+IF(IFERROR(ABS(datos!BU242),0)&gt;0,datos!BU159/datos!$BU$152*100,"-")</f>
        <v>16.883662624387934</v>
      </c>
      <c r="H52" s="206">
        <f>+IF(IFERROR(ABS(datos!CB242),0)&gt;0,datos!CB159/datos!$CB$152*100,"-")</f>
        <v>2.4099687926523385</v>
      </c>
      <c r="I52" s="148">
        <f>+IF(IFERROR(ABS(datos!CI242),0)&gt;0,datos!CI159/datos!$CI$152*100,"-")</f>
        <v>21.32989376131718</v>
      </c>
      <c r="J52" s="75">
        <f>+'TOTAL BEBIDAS FRIAS'!K56</f>
        <v>9.480546986096746</v>
      </c>
      <c r="K52" s="162"/>
      <c r="L52" s="203"/>
      <c r="M52" s="163"/>
      <c r="N52" s="163"/>
      <c r="O52" s="163"/>
      <c r="P52" s="163"/>
      <c r="Q52" s="163"/>
    </row>
    <row r="53" spans="1:17" s="28" customFormat="1" ht="20.100000000000001" customHeight="1" thickBot="1" x14ac:dyDescent="0.3">
      <c r="A53" s="69"/>
      <c r="B53" s="72" t="s">
        <v>20</v>
      </c>
      <c r="C53" s="152">
        <f>+IF(IFERROR(ABS(datos!AY243),0)&gt;0,datos!AY160/datos!$AY$152*100,"-")</f>
        <v>10.006008840818161</v>
      </c>
      <c r="D53" s="149">
        <f>+IF(IFERROR(ABS(datos!AZ243),0)&gt;0,datos!AZ160/datos!$AZ$152*100,"-")</f>
        <v>11.40342942753645</v>
      </c>
      <c r="E53" s="149">
        <f>+IF(IFERROR(ABS(datos!BG243),0)&gt;0,datos!BG160/datos!$BG$152*100,"-")</f>
        <v>2.984722300908353</v>
      </c>
      <c r="F53" s="149">
        <f>+IF(IFERROR(ABS(datos!BN243),0)&gt;0,datos!BN160/datos!$BN$152*100,"-")</f>
        <v>6.6104826401020418</v>
      </c>
      <c r="G53" s="149">
        <f>+IF(IFERROR(ABS(datos!BU243),0)&gt;0,datos!BU160/datos!$BU$152*100,"-")</f>
        <v>9.1804210443654686</v>
      </c>
      <c r="H53" s="149">
        <f>+IF(IFERROR(ABS(datos!CB243),0)&gt;0,datos!CB160/datos!$CB$152*100,"-")</f>
        <v>10.492181829503959</v>
      </c>
      <c r="I53" s="151">
        <f>+IF(IFERROR(ABS(datos!CI243),0)&gt;0,datos!CI160/datos!$CI$152*100,"-")</f>
        <v>13.237969003523364</v>
      </c>
      <c r="J53" s="76">
        <f>+'TOTAL BEBIDAS FRIAS'!K57</f>
        <v>9.536251892409183</v>
      </c>
      <c r="K53" s="162"/>
      <c r="L53" s="203"/>
      <c r="M53" s="163"/>
      <c r="N53" s="163"/>
      <c r="O53" s="163"/>
      <c r="P53" s="163"/>
      <c r="Q53" s="163"/>
    </row>
    <row r="54" spans="1:17" x14ac:dyDescent="0.25">
      <c r="A54" s="2"/>
      <c r="B54" s="257" t="s">
        <v>383</v>
      </c>
      <c r="C54" s="201"/>
      <c r="D54" s="201"/>
      <c r="E54" s="201"/>
      <c r="F54" s="201"/>
      <c r="G54" s="201"/>
      <c r="H54" s="201"/>
      <c r="I54" s="201"/>
      <c r="J54" s="168"/>
      <c r="K54" s="168"/>
      <c r="L54" s="204"/>
      <c r="M54" s="169"/>
      <c r="N54" s="169"/>
      <c r="O54" s="169"/>
      <c r="P54" s="169"/>
      <c r="Q54" s="169"/>
    </row>
    <row r="55" spans="1:17" ht="25.5" customHeight="1" thickBot="1" x14ac:dyDescent="0.3">
      <c r="A55" s="2"/>
      <c r="B55" s="44"/>
      <c r="C55" s="187"/>
      <c r="D55" s="187"/>
      <c r="E55" s="187"/>
      <c r="F55" s="187"/>
      <c r="G55" s="187"/>
      <c r="H55" s="187"/>
      <c r="I55" s="187"/>
      <c r="J55" s="187"/>
      <c r="K55" s="188"/>
      <c r="L55" s="204"/>
      <c r="M55" s="169"/>
      <c r="N55" s="169"/>
      <c r="O55" s="169"/>
      <c r="P55" s="169"/>
      <c r="Q55" s="169"/>
    </row>
    <row r="56" spans="1:17" ht="39" customHeight="1" thickBot="1" x14ac:dyDescent="0.3">
      <c r="A56" s="2"/>
      <c r="B56" s="11" t="s">
        <v>21</v>
      </c>
      <c r="C56" s="51" t="s">
        <v>359</v>
      </c>
      <c r="D56" s="52" t="s">
        <v>403</v>
      </c>
      <c r="E56" s="52" t="s">
        <v>404</v>
      </c>
      <c r="F56" s="52" t="s">
        <v>1</v>
      </c>
      <c r="G56" s="52" t="s">
        <v>0</v>
      </c>
      <c r="H56" s="52" t="s">
        <v>2</v>
      </c>
      <c r="I56" s="53" t="s">
        <v>3</v>
      </c>
      <c r="J56"/>
      <c r="K56"/>
      <c r="L56" s="2"/>
    </row>
    <row r="57" spans="1:17" s="28" customFormat="1" ht="20.100000000000001" customHeight="1" x14ac:dyDescent="0.25">
      <c r="A57" s="69"/>
      <c r="B57" s="23" t="s">
        <v>12</v>
      </c>
      <c r="C57" s="159">
        <f>+IF(IFERROR(ABS(datos!AY235),0)&gt;0,datos!AY214,"-")</f>
        <v>1.6432084444048747</v>
      </c>
      <c r="D57" s="153">
        <f>+IF(IFERROR(ABS(datos!AZ235),0)&gt;0,datos!AZ214,"-")</f>
        <v>0.99514519726482897</v>
      </c>
      <c r="E57" s="153">
        <f>+IF(IFERROR(ABS(datos!BG235),0)&gt;0,datos!BG214,"-")</f>
        <v>0.96603026669423198</v>
      </c>
      <c r="F57" s="153">
        <f>+IF(IFERROR(ABS(datos!BN235),0)&gt;0,datos!BN214,"-")</f>
        <v>0.74432468669824936</v>
      </c>
      <c r="G57" s="153">
        <f>+IF(IFERROR(ABS(datos!BU235),0)&gt;0,datos!BU214,"-")</f>
        <v>1.0234858923320702</v>
      </c>
      <c r="H57" s="153">
        <f>+IF(IFERROR(ABS(datos!CB235),0)&gt;0,datos!CB214,"-")</f>
        <v>0.78683821190818271</v>
      </c>
      <c r="I57" s="154">
        <f>+IF(IFERROR(ABS(datos!CI235),0)&gt;0,datos!CI214,"-")</f>
        <v>1.4393098386864371</v>
      </c>
      <c r="J57" s="20"/>
      <c r="K57" s="20"/>
      <c r="L57" s="69"/>
    </row>
    <row r="58" spans="1:17" s="28" customFormat="1" ht="20.100000000000001" customHeight="1" x14ac:dyDescent="0.25">
      <c r="A58" s="69"/>
      <c r="B58" s="71" t="s">
        <v>13</v>
      </c>
      <c r="C58" s="157">
        <f>+IF(IFERROR(ABS(datos!AY236),0)&gt;0,datos!AY215,"-")</f>
        <v>1.6274083448693453</v>
      </c>
      <c r="D58" s="140">
        <f>+IF(IFERROR(ABS(datos!AZ236),0)&gt;0,datos!AZ215,"-")</f>
        <v>0.48248888234427922</v>
      </c>
      <c r="E58" s="206">
        <f>+IF(IFERROR(ABS(datos!BG236),0)&gt;0,datos!BG215,"-")</f>
        <v>0.37160325253145138</v>
      </c>
      <c r="F58" s="140">
        <f>+IF(IFERROR(ABS(datos!BN236),0)&gt;0,datos!BN215,"-")</f>
        <v>0.62947202450380124</v>
      </c>
      <c r="G58" s="206">
        <f>+IF(IFERROR(ABS(datos!BU236),0)&gt;0,datos!BU215,"-")</f>
        <v>0.47571340592362144</v>
      </c>
      <c r="H58" s="140">
        <f>+IF(IFERROR(ABS(datos!CB236),0)&gt;0,datos!CB215,"-")</f>
        <v>0.49680885283731335</v>
      </c>
      <c r="I58" s="148">
        <f>+IF(IFERROR(ABS(datos!CI236),0)&gt;0,datos!CI215,"-")</f>
        <v>1.5991179268149627</v>
      </c>
      <c r="J58" s="162"/>
      <c r="K58" s="162"/>
      <c r="L58" s="69"/>
    </row>
    <row r="59" spans="1:17" s="28" customFormat="1" ht="20.100000000000001" customHeight="1" x14ac:dyDescent="0.25">
      <c r="A59" s="69"/>
      <c r="B59" s="71" t="s">
        <v>14</v>
      </c>
      <c r="C59" s="157">
        <f>+IF(IFERROR(ABS(datos!AY237),0)&gt;0,datos!AY216,"-")</f>
        <v>1.6361646539100387</v>
      </c>
      <c r="D59" s="206">
        <f>+IF(IFERROR(ABS(datos!AZ237),0)&gt;0,datos!AZ216,"-")</f>
        <v>0.33661321935438165</v>
      </c>
      <c r="E59" s="206">
        <f>+IF(IFERROR(ABS(datos!BG237),0)&gt;0,datos!BG216,"-")</f>
        <v>1.3030338987021506</v>
      </c>
      <c r="F59" s="140">
        <f>+IF(IFERROR(ABS(datos!BN237),0)&gt;0,datos!BN216,"-")</f>
        <v>0.51262206239023167</v>
      </c>
      <c r="G59" s="140">
        <f>+IF(IFERROR(ABS(datos!BU237),0)&gt;0,datos!BU216,"-")</f>
        <v>0.89001970069536152</v>
      </c>
      <c r="H59" s="140">
        <f>+IF(IFERROR(ABS(datos!CB237),0)&gt;0,datos!CB216,"-")</f>
        <v>0.32699067720410768</v>
      </c>
      <c r="I59" s="148">
        <f>+IF(IFERROR(ABS(datos!CI237),0)&gt;0,datos!CI216,"-")</f>
        <v>1.6145208666214244</v>
      </c>
      <c r="J59" s="162"/>
      <c r="K59" s="162"/>
      <c r="L59" s="203"/>
      <c r="M59" s="163"/>
      <c r="N59" s="163"/>
      <c r="O59" s="163"/>
      <c r="P59" s="163"/>
    </row>
    <row r="60" spans="1:17" s="28" customFormat="1" ht="20.100000000000001" customHeight="1" x14ac:dyDescent="0.25">
      <c r="A60" s="69"/>
      <c r="B60" s="71" t="s">
        <v>15</v>
      </c>
      <c r="C60" s="157">
        <f>+IF(IFERROR(ABS(datos!AY238),0)&gt;0,datos!AY217,"-")</f>
        <v>1.3626550336348455</v>
      </c>
      <c r="D60" s="140">
        <f>+IF(IFERROR(ABS(datos!AZ238),0)&gt;0,datos!AZ217,"-")</f>
        <v>0.71988022102859917</v>
      </c>
      <c r="E60" s="206">
        <f>+IF(IFERROR(ABS(datos!BG238),0)&gt;0,datos!BG217,"-")</f>
        <v>0.74135896720521477</v>
      </c>
      <c r="F60" s="140">
        <f>+IF(IFERROR(ABS(datos!BN238),0)&gt;0,datos!BN217,"-")</f>
        <v>0.80302728946927837</v>
      </c>
      <c r="G60" s="140">
        <f>+IF(IFERROR(ABS(datos!BU238),0)&gt;0,datos!BU217,"-")</f>
        <v>0.56738056399266101</v>
      </c>
      <c r="H60" s="140">
        <f>+IF(IFERROR(ABS(datos!CB238),0)&gt;0,datos!CB217,"-")</f>
        <v>2.0707951229377941</v>
      </c>
      <c r="I60" s="148">
        <f>+IF(IFERROR(ABS(datos!CI238),0)&gt;0,datos!CI217,"-")</f>
        <v>1.174341048504395</v>
      </c>
      <c r="J60" s="162"/>
      <c r="K60" s="162"/>
      <c r="L60" s="203"/>
      <c r="M60" s="163"/>
      <c r="N60" s="163"/>
      <c r="O60" s="163"/>
      <c r="P60" s="163"/>
    </row>
    <row r="61" spans="1:17" s="28" customFormat="1" ht="20.100000000000001" customHeight="1" x14ac:dyDescent="0.25">
      <c r="A61" s="69"/>
      <c r="B61" s="71" t="s">
        <v>16</v>
      </c>
      <c r="C61" s="157">
        <f>+IF(IFERROR(ABS(datos!AY239),0)&gt;0,datos!AY218,"-")</f>
        <v>1.8440675144976097</v>
      </c>
      <c r="D61" s="140">
        <f>+IF(IFERROR(ABS(datos!AZ239),0)&gt;0,datos!AZ218,"-")</f>
        <v>1.3876040306456736</v>
      </c>
      <c r="E61" s="206" t="str">
        <f>+IF(IFERROR(ABS(datos!BG239),0)&gt;0,datos!BG218,"-")</f>
        <v>-</v>
      </c>
      <c r="F61" s="140">
        <f>+IF(IFERROR(ABS(datos!BN239),0)&gt;0,datos!BN218,"-")</f>
        <v>0.81235226968048613</v>
      </c>
      <c r="G61" s="140">
        <f>+IF(IFERROR(ABS(datos!BU239),0)&gt;0,datos!BU218,"-")</f>
        <v>0.97160597827667861</v>
      </c>
      <c r="H61" s="140">
        <f>+IF(IFERROR(ABS(datos!CB239),0)&gt;0,datos!CB218,"-")</f>
        <v>0.29320905486600268</v>
      </c>
      <c r="I61" s="148">
        <f>+IF(IFERROR(ABS(datos!CI239),0)&gt;0,datos!CI218,"-")</f>
        <v>1.7502543514537681</v>
      </c>
      <c r="J61" s="162"/>
      <c r="K61" s="162"/>
      <c r="L61" s="203"/>
      <c r="M61" s="163"/>
      <c r="N61" s="163"/>
      <c r="O61" s="163"/>
      <c r="P61" s="163"/>
    </row>
    <row r="62" spans="1:17" s="28" customFormat="1" ht="20.100000000000001" customHeight="1" x14ac:dyDescent="0.25">
      <c r="A62" s="69"/>
      <c r="B62" s="71" t="s">
        <v>17</v>
      </c>
      <c r="C62" s="157">
        <f>+IF(IFERROR(ABS(datos!AY240),0)&gt;0,datos!AY219,"-")</f>
        <v>1.9407918289053634</v>
      </c>
      <c r="D62" s="140">
        <f>+IF(IFERROR(ABS(datos!AZ240),0)&gt;0,datos!AZ219,"-")</f>
        <v>1.2803433037628205</v>
      </c>
      <c r="E62" s="140">
        <f>+IF(IFERROR(ABS(datos!BG240),0)&gt;0,datos!BG219,"-")</f>
        <v>0.51020712909441235</v>
      </c>
      <c r="F62" s="140">
        <f>+IF(IFERROR(ABS(datos!BN240),0)&gt;0,datos!BN219,"-")</f>
        <v>0.76903314184049909</v>
      </c>
      <c r="G62" s="140">
        <f>+IF(IFERROR(ABS(datos!BU240),0)&gt;0,datos!BU219,"-")</f>
        <v>1.0658345497417472</v>
      </c>
      <c r="H62" s="140">
        <f>+IF(IFERROR(ABS(datos!CB240),0)&gt;0,datos!CB219,"-")</f>
        <v>1.1288026811530709</v>
      </c>
      <c r="I62" s="148">
        <f>+IF(IFERROR(ABS(datos!CI240),0)&gt;0,datos!CI219,"-")</f>
        <v>1.6052866373729187</v>
      </c>
      <c r="J62" s="162"/>
      <c r="K62" s="162"/>
      <c r="L62" s="203"/>
      <c r="M62" s="163"/>
      <c r="N62" s="163"/>
      <c r="O62" s="163"/>
      <c r="P62" s="163"/>
    </row>
    <row r="63" spans="1:17" s="28" customFormat="1" ht="20.100000000000001" customHeight="1" x14ac:dyDescent="0.25">
      <c r="A63" s="69"/>
      <c r="B63" s="71" t="s">
        <v>18</v>
      </c>
      <c r="C63" s="157">
        <f>+IF(IFERROR(ABS(datos!AY241),0)&gt;0,datos!AY220,"-")</f>
        <v>1.3531266845424992</v>
      </c>
      <c r="D63" s="140">
        <f>+IF(IFERROR(ABS(datos!AZ241),0)&gt;0,datos!AZ220,"-")</f>
        <v>0.92886905703528611</v>
      </c>
      <c r="E63" s="206">
        <f>+IF(IFERROR(ABS(datos!BG241),0)&gt;0,datos!BG220,"-")</f>
        <v>2.3816814124493728</v>
      </c>
      <c r="F63" s="140">
        <f>+IF(IFERROR(ABS(datos!BN241),0)&gt;0,datos!BN220,"-")</f>
        <v>0.90279560736412479</v>
      </c>
      <c r="G63" s="140">
        <f>+IF(IFERROR(ABS(datos!BU241),0)&gt;0,datos!BU220,"-")</f>
        <v>1.1642133376453627</v>
      </c>
      <c r="H63" s="140">
        <f>+IF(IFERROR(ABS(datos!CB241),0)&gt;0,datos!CB220,"-")</f>
        <v>1.3657425297685915</v>
      </c>
      <c r="I63" s="148">
        <f>+IF(IFERROR(ABS(datos!CI241),0)&gt;0,datos!CI220,"-")</f>
        <v>0.87631687689759186</v>
      </c>
      <c r="J63" s="162"/>
      <c r="K63" s="162"/>
      <c r="L63" s="203"/>
      <c r="M63" s="163"/>
      <c r="N63" s="163"/>
      <c r="O63" s="163"/>
      <c r="P63" s="163"/>
    </row>
    <row r="64" spans="1:17" s="28" customFormat="1" ht="20.100000000000001" customHeight="1" x14ac:dyDescent="0.25">
      <c r="A64" s="69"/>
      <c r="B64" s="71" t="s">
        <v>19</v>
      </c>
      <c r="C64" s="157">
        <f>+IF(IFERROR(ABS(datos!AY242),0)&gt;0,datos!AY221,"-")</f>
        <v>1.8275020709265866</v>
      </c>
      <c r="D64" s="206">
        <f>+IF(IFERROR(ABS(datos!AZ242),0)&gt;0,datos!AZ221,"-")</f>
        <v>0.439993201754386</v>
      </c>
      <c r="E64" s="206">
        <f>+IF(IFERROR(ABS(datos!BG242),0)&gt;0,datos!BG221,"-")</f>
        <v>1.4205656294455911</v>
      </c>
      <c r="F64" s="140">
        <f>+IF(IFERROR(ABS(datos!BN242),0)&gt;0,datos!BN221,"-")</f>
        <v>0.89149514590347922</v>
      </c>
      <c r="G64" s="140">
        <f>+IF(IFERROR(ABS(datos!BU242),0)&gt;0,datos!BU221,"-")</f>
        <v>2.0166372549906382</v>
      </c>
      <c r="H64" s="140">
        <f>+IF(IFERROR(ABS(datos!CB242),0)&gt;0,datos!CB221,"-")</f>
        <v>0.20353881706326901</v>
      </c>
      <c r="I64" s="148">
        <f>+IF(IFERROR(ABS(datos!CI242),0)&gt;0,datos!CI221,"-")</f>
        <v>1.2572656620148719</v>
      </c>
      <c r="J64" s="162"/>
      <c r="K64" s="162"/>
      <c r="L64" s="203"/>
      <c r="M64" s="163"/>
      <c r="N64" s="163"/>
      <c r="O64" s="163"/>
      <c r="P64" s="163"/>
    </row>
    <row r="65" spans="1:16" s="28" customFormat="1" ht="20.100000000000001" customHeight="1" thickBot="1" x14ac:dyDescent="0.3">
      <c r="A65" s="69"/>
      <c r="B65" s="72" t="s">
        <v>20</v>
      </c>
      <c r="C65" s="152">
        <f>+IF(IFERROR(ABS(datos!AY243),0)&gt;0,datos!AY222,"-")</f>
        <v>1.3176364856104048</v>
      </c>
      <c r="D65" s="149">
        <f>+IF(IFERROR(ABS(datos!AZ243),0)&gt;0,datos!AZ222,"-")</f>
        <v>1.0051602367405525</v>
      </c>
      <c r="E65" s="149">
        <f>+IF(IFERROR(ABS(datos!BG243),0)&gt;0,datos!BG222,"-")</f>
        <v>4.3782347264494099E-2</v>
      </c>
      <c r="F65" s="149">
        <f>+IF(IFERROR(ABS(datos!BN243),0)&gt;0,datos!BN222,"-")</f>
        <v>0.45849848277601279</v>
      </c>
      <c r="G65" s="149">
        <f>+IF(IFERROR(ABS(datos!BU243),0)&gt;0,datos!BU222,"-")</f>
        <v>0.9168886822869915</v>
      </c>
      <c r="H65" s="149">
        <f>+IF(IFERROR(ABS(datos!CB243),0)&gt;0,datos!CB222,"-")</f>
        <v>0.45176283387005117</v>
      </c>
      <c r="I65" s="151">
        <f>+IF(IFERROR(ABS(datos!CI243),0)&gt;0,datos!CI222,"-")</f>
        <v>1.1772728062107247</v>
      </c>
      <c r="J65" s="162"/>
      <c r="K65" s="162"/>
      <c r="L65" s="203"/>
      <c r="M65" s="163"/>
      <c r="N65" s="163"/>
      <c r="O65" s="163"/>
      <c r="P65" s="163"/>
    </row>
    <row r="66" spans="1:16" x14ac:dyDescent="0.25">
      <c r="A66" s="2"/>
      <c r="B66" s="257" t="s">
        <v>383</v>
      </c>
      <c r="C66" s="201"/>
      <c r="D66" s="201"/>
      <c r="E66" s="201"/>
      <c r="F66" s="201"/>
      <c r="G66" s="201"/>
      <c r="H66" s="201"/>
      <c r="I66" s="201"/>
      <c r="J66" s="168"/>
      <c r="K66" s="168"/>
      <c r="L66" s="204"/>
      <c r="M66" s="169"/>
      <c r="N66" s="169"/>
      <c r="O66" s="169"/>
      <c r="P66" s="169"/>
    </row>
    <row r="67" spans="1:16" x14ac:dyDescent="0.25">
      <c r="C67" s="202"/>
      <c r="D67" s="202"/>
      <c r="E67" s="202"/>
      <c r="F67" s="202"/>
      <c r="G67" s="202"/>
      <c r="H67" s="202"/>
      <c r="I67" s="202"/>
      <c r="J67" s="169"/>
      <c r="K67" s="169"/>
      <c r="L67" s="169"/>
      <c r="M67" s="169"/>
      <c r="N67" s="169"/>
      <c r="O67" s="169"/>
      <c r="P67" s="169"/>
    </row>
  </sheetData>
  <mergeCells count="1">
    <mergeCell ref="I2:J3"/>
  </mergeCells>
  <pageMargins left="0.7" right="0.7" top="0.75" bottom="0.75" header="0.3" footer="0.3"/>
  <pageSetup paperSize="9" scale="4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67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3.7109375" style="26" customWidth="1"/>
    <col min="2" max="2" width="36" style="26" customWidth="1"/>
    <col min="3" max="5" width="22.28515625" style="27" customWidth="1"/>
    <col min="6" max="6" width="22.28515625" style="26" customWidth="1"/>
    <col min="7" max="7" width="4.5703125" style="26" customWidth="1"/>
    <col min="8" max="16384" width="11.42578125" style="26"/>
  </cols>
  <sheetData>
    <row r="1" spans="1:11" ht="52.5" customHeight="1" x14ac:dyDescent="0.25">
      <c r="A1" s="2"/>
      <c r="B1" s="34"/>
      <c r="C1" s="35"/>
      <c r="D1" s="35"/>
      <c r="E1" s="35"/>
      <c r="F1" s="35"/>
      <c r="G1"/>
    </row>
    <row r="2" spans="1:11" ht="28.5" x14ac:dyDescent="0.45">
      <c r="A2" s="2"/>
      <c r="B2" s="9"/>
      <c r="C2" s="9"/>
      <c r="D2" s="37"/>
      <c r="E2" s="362"/>
      <c r="F2" s="362"/>
      <c r="G2" s="34"/>
    </row>
    <row r="3" spans="1:11" ht="22.5" customHeight="1" x14ac:dyDescent="0.3">
      <c r="A3" s="2"/>
      <c r="B3" s="48"/>
      <c r="C3" s="5"/>
      <c r="D3" s="37"/>
      <c r="E3" s="362"/>
      <c r="F3" s="362"/>
      <c r="G3" s="34"/>
    </row>
    <row r="4" spans="1:11" x14ac:dyDescent="0.25">
      <c r="A4" s="2"/>
      <c r="B4"/>
      <c r="C4" s="3"/>
      <c r="D4" s="3"/>
      <c r="E4" s="3"/>
      <c r="F4" s="2"/>
      <c r="G4" s="2"/>
    </row>
    <row r="5" spans="1:11" ht="15.75" thickBot="1" x14ac:dyDescent="0.3">
      <c r="A5" s="2"/>
      <c r="B5" s="46"/>
      <c r="C5" s="47"/>
      <c r="D5" s="47"/>
      <c r="E5" s="47"/>
      <c r="F5" s="47"/>
      <c r="G5"/>
    </row>
    <row r="6" spans="1:11" ht="39" customHeight="1" thickBot="1" x14ac:dyDescent="0.3">
      <c r="A6" s="2"/>
      <c r="B6"/>
      <c r="C6" s="6" t="s">
        <v>265</v>
      </c>
      <c r="D6" s="7" t="s">
        <v>266</v>
      </c>
      <c r="E6" s="8" t="s">
        <v>267</v>
      </c>
      <c r="F6"/>
      <c r="G6"/>
    </row>
    <row r="7" spans="1:11" s="28" customFormat="1" ht="18" customHeight="1" x14ac:dyDescent="0.25">
      <c r="A7" s="69"/>
      <c r="B7" s="77" t="s">
        <v>302</v>
      </c>
      <c r="C7" s="114">
        <f>+datos!Z47/1000000</f>
        <v>690.45609999999999</v>
      </c>
      <c r="D7" s="115">
        <f>+datos!AA47/1000000</f>
        <v>600.54780000000005</v>
      </c>
      <c r="E7" s="116">
        <f>+datos!AM47/1000000</f>
        <v>89.390699999999995</v>
      </c>
      <c r="F7" s="20"/>
      <c r="G7" s="20"/>
    </row>
    <row r="8" spans="1:11" s="28" customFormat="1" ht="18" customHeight="1" x14ac:dyDescent="0.25">
      <c r="A8" s="69"/>
      <c r="B8" s="78" t="s">
        <v>303</v>
      </c>
      <c r="C8" s="114">
        <f>+datos!Z55/1000000</f>
        <v>253.99650105999999</v>
      </c>
      <c r="D8" s="115">
        <f>+datos!AA55/1000000</f>
        <v>226.14308961999998</v>
      </c>
      <c r="E8" s="116">
        <f>+datos!AM55/1000000</f>
        <v>27.853411440000002</v>
      </c>
      <c r="F8" s="20"/>
      <c r="G8" s="20"/>
      <c r="I8" s="42"/>
    </row>
    <row r="9" spans="1:11" s="28" customFormat="1" ht="18" customHeight="1" x14ac:dyDescent="0.25">
      <c r="A9" s="69"/>
      <c r="B9" s="78" t="s">
        <v>361</v>
      </c>
      <c r="C9" s="114">
        <f>+datos!Z46/1000000</f>
        <v>1101.633</v>
      </c>
      <c r="D9" s="115">
        <f>+datos!AA46/1000000</f>
        <v>965.64189999999996</v>
      </c>
      <c r="E9" s="116">
        <f>+datos!AM46/1000000</f>
        <v>135.11879999999999</v>
      </c>
      <c r="F9" s="20"/>
      <c r="G9" s="20"/>
      <c r="I9" s="42"/>
    </row>
    <row r="10" spans="1:11" s="28" customFormat="1" ht="18" customHeight="1" x14ac:dyDescent="0.25">
      <c r="A10" s="69"/>
      <c r="B10" s="78" t="s">
        <v>357</v>
      </c>
      <c r="C10" s="114">
        <f>+datos!Z48</f>
        <v>67.297791700504234</v>
      </c>
      <c r="D10" s="115">
        <f>+datos!AA48</f>
        <v>63.401509862346082</v>
      </c>
      <c r="E10" s="116">
        <f>+datos!AM48</f>
        <v>22.301505946734402</v>
      </c>
      <c r="F10" s="20"/>
      <c r="G10" s="20"/>
    </row>
    <row r="11" spans="1:11" s="28" customFormat="1" ht="18" customHeight="1" x14ac:dyDescent="0.25">
      <c r="A11" s="69"/>
      <c r="B11" s="78" t="s">
        <v>4</v>
      </c>
      <c r="C11" s="114">
        <f>+datos!Z51</f>
        <v>13.2</v>
      </c>
      <c r="D11" s="115">
        <f>+datos!AA51</f>
        <v>12</v>
      </c>
      <c r="E11" s="116">
        <f>+datos!AM51</f>
        <v>5.7</v>
      </c>
      <c r="F11" s="20"/>
      <c r="G11" s="20"/>
      <c r="I11" s="42"/>
    </row>
    <row r="12" spans="1:11" s="28" customFormat="1" ht="18" customHeight="1" x14ac:dyDescent="0.25">
      <c r="A12" s="69"/>
      <c r="B12" s="78" t="s">
        <v>299</v>
      </c>
      <c r="C12" s="114">
        <f>+datos!Z50</f>
        <v>31.8</v>
      </c>
      <c r="D12" s="115">
        <f>+datos!AA50</f>
        <v>29.4</v>
      </c>
      <c r="E12" s="116">
        <f>+datos!AM50</f>
        <v>12.4</v>
      </c>
      <c r="F12" s="20"/>
      <c r="G12" s="20"/>
    </row>
    <row r="13" spans="1:11" s="28" customFormat="1" ht="18" customHeight="1" x14ac:dyDescent="0.25">
      <c r="A13" s="69"/>
      <c r="B13" s="78" t="s">
        <v>300</v>
      </c>
      <c r="C13" s="114">
        <f>+datos!Z56</f>
        <v>11.710277341914839</v>
      </c>
      <c r="D13" s="115">
        <f>+datos!AA56</f>
        <v>11.066848923475648</v>
      </c>
      <c r="E13" s="116">
        <f>+datos!AM56</f>
        <v>3.8751138309177011</v>
      </c>
      <c r="F13" s="20"/>
      <c r="G13" s="20"/>
      <c r="I13" s="26"/>
      <c r="J13" s="26"/>
      <c r="K13" s="26"/>
    </row>
    <row r="14" spans="1:11" s="28" customFormat="1" ht="18" customHeight="1" x14ac:dyDescent="0.25">
      <c r="A14" s="69"/>
      <c r="B14" s="78" t="s">
        <v>301</v>
      </c>
      <c r="C14" s="114">
        <f>+datos!Z53</f>
        <v>2.41</v>
      </c>
      <c r="D14" s="115">
        <f>+datos!AA53</f>
        <v>2.44</v>
      </c>
      <c r="E14" s="116">
        <f>+datos!AM53</f>
        <v>2.1800000000000002</v>
      </c>
      <c r="F14" s="20"/>
      <c r="G14" s="20"/>
      <c r="I14" s="42"/>
    </row>
    <row r="15" spans="1:11" s="28" customFormat="1" ht="18" customHeight="1" x14ac:dyDescent="0.25">
      <c r="A15" s="69"/>
      <c r="B15" s="79" t="s">
        <v>317</v>
      </c>
      <c r="C15" s="114">
        <f>+datos!Z58</f>
        <v>7.8807580531131931</v>
      </c>
      <c r="D15" s="115">
        <f>+datos!AA58</f>
        <v>7.0165493116683546</v>
      </c>
      <c r="E15" s="116">
        <f>+datos!AM58</f>
        <v>0.86420874144483839</v>
      </c>
      <c r="F15" s="20"/>
      <c r="G15" s="20"/>
    </row>
    <row r="16" spans="1:11" s="28" customFormat="1" ht="18" customHeight="1" x14ac:dyDescent="0.25">
      <c r="A16" s="69"/>
      <c r="B16" s="79" t="s">
        <v>316</v>
      </c>
      <c r="C16" s="114">
        <f>+datos!Z59</f>
        <v>34.180404454762247</v>
      </c>
      <c r="D16" s="115">
        <f>+datos!AA59</f>
        <v>29.961003982692127</v>
      </c>
      <c r="E16" s="116">
        <f>+datos!AM59</f>
        <v>4.1923355903845732</v>
      </c>
      <c r="F16" s="20"/>
      <c r="G16" s="20"/>
    </row>
    <row r="17" spans="1:15" s="28" customFormat="1" ht="18" customHeight="1" thickBot="1" x14ac:dyDescent="0.3">
      <c r="A17" s="69"/>
      <c r="B17" s="80" t="s">
        <v>360</v>
      </c>
      <c r="C17" s="117">
        <f>+datos!Z57</f>
        <v>4.3371975417085302</v>
      </c>
      <c r="D17" s="118">
        <f>+datos!AA57</f>
        <v>4.2700482319518072</v>
      </c>
      <c r="E17" s="119">
        <f>+datos!AM57</f>
        <v>4.8510682539215741</v>
      </c>
      <c r="F17" s="20"/>
      <c r="G17" s="20"/>
    </row>
    <row r="18" spans="1:15" ht="15.75" x14ac:dyDescent="0.25">
      <c r="A18" s="2"/>
      <c r="B18" s="256" t="s">
        <v>261</v>
      </c>
      <c r="C18" s="1"/>
      <c r="D18" s="1"/>
      <c r="E18" s="1"/>
      <c r="F18"/>
      <c r="G18"/>
      <c r="I18" s="42"/>
      <c r="J18" s="28"/>
      <c r="K18" s="28"/>
    </row>
    <row r="19" spans="1:15" ht="26.25" customHeight="1" x14ac:dyDescent="0.25">
      <c r="A19" s="2"/>
      <c r="B19" s="44"/>
      <c r="C19" s="45"/>
      <c r="D19" s="45"/>
      <c r="E19" s="45"/>
      <c r="F19" s="45"/>
      <c r="G19" s="32"/>
      <c r="I19" s="42"/>
      <c r="J19" s="28"/>
      <c r="K19" s="28"/>
    </row>
    <row r="20" spans="1:15" ht="26.25" customHeight="1" thickBot="1" x14ac:dyDescent="0.3">
      <c r="A20" s="2"/>
      <c r="B20" s="44"/>
      <c r="C20" s="45"/>
      <c r="D20" s="45"/>
      <c r="E20" s="45"/>
      <c r="F20" s="45"/>
      <c r="G20" s="32"/>
      <c r="I20" s="42"/>
      <c r="J20" s="28"/>
      <c r="K20" s="28"/>
    </row>
    <row r="21" spans="1:15" ht="39" customHeight="1" thickBot="1" x14ac:dyDescent="0.3">
      <c r="A21" s="2"/>
      <c r="B21" s="11" t="s">
        <v>318</v>
      </c>
      <c r="C21" s="6" t="s">
        <v>265</v>
      </c>
      <c r="D21" s="7" t="s">
        <v>266</v>
      </c>
      <c r="E21" s="8" t="s">
        <v>267</v>
      </c>
      <c r="F21" s="130" t="s">
        <v>298</v>
      </c>
      <c r="G21"/>
    </row>
    <row r="22" spans="1:15" s="28" customFormat="1" ht="18" customHeight="1" x14ac:dyDescent="0.25">
      <c r="A22" s="69"/>
      <c r="B22" s="23" t="s">
        <v>12</v>
      </c>
      <c r="C22" s="120">
        <v>100</v>
      </c>
      <c r="D22" s="121">
        <v>100</v>
      </c>
      <c r="E22" s="122">
        <v>100</v>
      </c>
      <c r="F22" s="217">
        <v>100</v>
      </c>
      <c r="G22" s="20"/>
    </row>
    <row r="23" spans="1:15" s="28" customFormat="1" ht="18" customHeight="1" x14ac:dyDescent="0.25">
      <c r="A23" s="69"/>
      <c r="B23" s="88" t="s">
        <v>5</v>
      </c>
      <c r="C23" s="110">
        <f>+IF(IFERROR(ABS(datos!Z245),0)&gt;0,datos!Z162/datos!$Z$152*100,"-")</f>
        <v>3.0786446813924879</v>
      </c>
      <c r="D23" s="105">
        <f>+IF(IFERROR(ABS(datos!AA245),0)&gt;0,datos!AA162/datos!$AA$152*100,"-")</f>
        <v>3.3520395878562868</v>
      </c>
      <c r="E23" s="106">
        <f>+IF(IFERROR(ABS(datos!AM245),0)&gt;0,datos!AM162/datos!$AM$152*100,"-")</f>
        <v>1.1743134352902485</v>
      </c>
      <c r="F23" s="132">
        <f>+'BEB ESPIRITUOSAS'!J23</f>
        <v>9.2890589997629522</v>
      </c>
      <c r="G23" s="162"/>
      <c r="H23" s="163"/>
      <c r="I23" s="163"/>
      <c r="J23" s="163"/>
      <c r="K23" s="163"/>
      <c r="L23" s="163"/>
      <c r="M23" s="163"/>
      <c r="N23" s="163"/>
      <c r="O23" s="163"/>
    </row>
    <row r="24" spans="1:15" s="28" customFormat="1" ht="18" customHeight="1" x14ac:dyDescent="0.25">
      <c r="A24" s="69"/>
      <c r="B24" s="88" t="s">
        <v>6</v>
      </c>
      <c r="C24" s="110">
        <f>+IF(IFERROR(ABS(datos!Z246),0)&gt;0,datos!Z163/datos!$Z$152*100,"-")</f>
        <v>9.5486244527349378</v>
      </c>
      <c r="D24" s="105">
        <f>+IF(IFERROR(ABS(datos!AA246),0)&gt;0,datos!AA163/datos!$AA$152*100,"-")</f>
        <v>10.40968096128235</v>
      </c>
      <c r="E24" s="106">
        <f>+IF(IFERROR(ABS(datos!AM246),0)&gt;0,datos!AM163/datos!$AM$152*100,"-")</f>
        <v>3.7940803685394564</v>
      </c>
      <c r="F24" s="132">
        <f>+'BEB ESPIRITUOSAS'!J24</f>
        <v>16.627386444165616</v>
      </c>
      <c r="G24" s="162"/>
      <c r="H24" s="163"/>
      <c r="I24" s="163"/>
      <c r="J24" s="163"/>
      <c r="K24" s="163"/>
      <c r="L24" s="163"/>
      <c r="M24" s="163"/>
      <c r="N24" s="163"/>
      <c r="O24" s="163"/>
    </row>
    <row r="25" spans="1:15" s="28" customFormat="1" ht="18" customHeight="1" x14ac:dyDescent="0.25">
      <c r="A25" s="69"/>
      <c r="B25" s="88" t="s">
        <v>7</v>
      </c>
      <c r="C25" s="110">
        <f>+IF(IFERROR(ABS(datos!Z247),0)&gt;0,datos!Z164/datos!$Z$152*100,"-")</f>
        <v>30.706658975132523</v>
      </c>
      <c r="D25" s="105">
        <f>+IF(IFERROR(ABS(datos!AA247),0)&gt;0,datos!AA164/datos!$AA$152*100,"-")</f>
        <v>31.550277929583626</v>
      </c>
      <c r="E25" s="106">
        <f>+IF(IFERROR(ABS(datos!AM247),0)&gt;0,datos!AM164/datos!$AM$152*100,"-")</f>
        <v>25.02827475341395</v>
      </c>
      <c r="F25" s="132">
        <f>+'BEB ESPIRITUOSAS'!J25</f>
        <v>33.636064084472956</v>
      </c>
      <c r="G25" s="162"/>
      <c r="H25" s="163"/>
      <c r="I25" s="163"/>
      <c r="J25" s="163"/>
      <c r="K25" s="163"/>
      <c r="L25" s="163"/>
      <c r="M25" s="163"/>
      <c r="N25" s="163"/>
      <c r="O25" s="163"/>
    </row>
    <row r="26" spans="1:15" s="28" customFormat="1" ht="18" customHeight="1" thickBot="1" x14ac:dyDescent="0.3">
      <c r="A26" s="69"/>
      <c r="B26" s="89" t="s">
        <v>8</v>
      </c>
      <c r="C26" s="111">
        <f>+IF(IFERROR(ABS(datos!Z248),0)&gt;0,datos!Z165/datos!$Z$152*100,"-")</f>
        <v>56.630146362672441</v>
      </c>
      <c r="D26" s="112">
        <f>+IF(IFERROR(ABS(datos!AA248),0)&gt;0,datos!AA165/datos!$AA$152*100,"-")</f>
        <v>54.64937179022219</v>
      </c>
      <c r="E26" s="113">
        <f>+IF(IFERROR(ABS(datos!AM248),0)&gt;0,datos!AM165/datos!$AM$152*100,"-")</f>
        <v>69.990972215230443</v>
      </c>
      <c r="F26" s="133">
        <f>+'BEB ESPIRITUOSAS'!J26</f>
        <v>40.447490471598471</v>
      </c>
      <c r="G26" s="162"/>
      <c r="H26" s="163"/>
      <c r="I26" s="163"/>
      <c r="J26" s="163"/>
      <c r="K26" s="163"/>
      <c r="L26" s="163"/>
      <c r="M26" s="163"/>
      <c r="N26" s="163"/>
      <c r="O26" s="163"/>
    </row>
    <row r="27" spans="1:15" ht="8.25" customHeight="1" thickBot="1" x14ac:dyDescent="0.3">
      <c r="A27" s="2"/>
      <c r="B27" s="92"/>
      <c r="C27" s="123"/>
      <c r="D27" s="123"/>
      <c r="E27" s="123"/>
      <c r="F27" s="134"/>
      <c r="G27" s="168"/>
      <c r="H27" s="169"/>
      <c r="I27" s="169"/>
      <c r="J27" s="169"/>
      <c r="K27" s="169"/>
      <c r="L27" s="169"/>
      <c r="M27" s="169"/>
      <c r="N27" s="169"/>
      <c r="O27" s="169"/>
    </row>
    <row r="28" spans="1:15" s="28" customFormat="1" ht="18" customHeight="1" x14ac:dyDescent="0.25">
      <c r="A28" s="69"/>
      <c r="B28" s="90" t="s">
        <v>9</v>
      </c>
      <c r="C28" s="124">
        <f>+IF(IFERROR(ABS(datos!Z249),0)&gt;0,datos!Z166/datos!$Z$152*100,"-")</f>
        <v>65.325572473036303</v>
      </c>
      <c r="D28" s="125">
        <f>+IF(IFERROR(ABS(datos!AA249),0)&gt;0,datos!AA166/datos!$AA$152*100,"-")</f>
        <v>66.808587093317144</v>
      </c>
      <c r="E28" s="126">
        <f>+IF(IFERROR(ABS(datos!AM249),0)&gt;0,datos!AM166/datos!$AM$152*100,"-")</f>
        <v>55.488188368588673</v>
      </c>
      <c r="F28" s="135">
        <f>+'BEB ESPIRITUOSAS'!J28</f>
        <v>49.865416229166691</v>
      </c>
      <c r="G28" s="162"/>
      <c r="H28" s="163"/>
      <c r="I28" s="163"/>
      <c r="J28" s="163"/>
      <c r="K28" s="163"/>
      <c r="L28" s="163"/>
      <c r="M28" s="163"/>
      <c r="N28" s="163"/>
      <c r="O28" s="163"/>
    </row>
    <row r="29" spans="1:15" s="28" customFormat="1" ht="18" customHeight="1" thickBot="1" x14ac:dyDescent="0.3">
      <c r="A29" s="69"/>
      <c r="B29" s="89" t="s">
        <v>10</v>
      </c>
      <c r="C29" s="111">
        <f>+IF(IFERROR(ABS(datos!Z250),0)&gt;0,datos!Z167/datos!$Z$152*100,"-")</f>
        <v>34.674427526963697</v>
      </c>
      <c r="D29" s="112">
        <f>+IF(IFERROR(ABS(datos!AA250),0)&gt;0,datos!AA167/datos!$AA$152*100,"-")</f>
        <v>33.191396255218983</v>
      </c>
      <c r="E29" s="113">
        <f>+IF(IFERROR(ABS(datos!AM250),0)&gt;0,datos!AM167/datos!$AM$152*100,"-")</f>
        <v>44.511811631411319</v>
      </c>
      <c r="F29" s="133">
        <f>+'BEB ESPIRITUOSAS'!J29</f>
        <v>50.134583770833309</v>
      </c>
      <c r="G29" s="162"/>
      <c r="H29" s="163"/>
      <c r="I29" s="163"/>
      <c r="J29" s="163"/>
      <c r="K29" s="163"/>
      <c r="L29" s="163"/>
      <c r="M29" s="163"/>
      <c r="N29" s="163"/>
      <c r="O29" s="163"/>
    </row>
    <row r="30" spans="1:15" x14ac:dyDescent="0.25">
      <c r="A30" s="2"/>
      <c r="B30" s="257" t="s">
        <v>383</v>
      </c>
      <c r="C30" s="201"/>
      <c r="D30" s="201"/>
      <c r="E30" s="201"/>
      <c r="F30" s="168"/>
      <c r="G30" s="168"/>
      <c r="H30" s="169"/>
      <c r="I30" s="169"/>
      <c r="J30" s="169"/>
      <c r="K30" s="169"/>
      <c r="L30" s="169"/>
      <c r="M30" s="169"/>
      <c r="N30" s="169"/>
      <c r="O30" s="169"/>
    </row>
    <row r="31" spans="1:15" ht="26.25" customHeight="1" thickBot="1" x14ac:dyDescent="0.3">
      <c r="A31" s="2"/>
      <c r="B31" s="44"/>
      <c r="C31" s="45"/>
      <c r="D31" s="45"/>
      <c r="E31" s="45"/>
      <c r="F31" s="45"/>
      <c r="G31" s="32"/>
    </row>
    <row r="32" spans="1:15" ht="39" customHeight="1" thickBot="1" x14ac:dyDescent="0.3">
      <c r="A32" s="2"/>
      <c r="B32" s="11" t="s">
        <v>21</v>
      </c>
      <c r="C32" s="6" t="s">
        <v>265</v>
      </c>
      <c r="D32" s="7" t="s">
        <v>266</v>
      </c>
      <c r="E32" s="8" t="s">
        <v>267</v>
      </c>
      <c r="F32"/>
      <c r="G32"/>
    </row>
    <row r="33" spans="1:16" s="28" customFormat="1" ht="18" customHeight="1" x14ac:dyDescent="0.25">
      <c r="A33" s="69"/>
      <c r="B33" s="23" t="s">
        <v>12</v>
      </c>
      <c r="C33" s="120">
        <f>+IF(IFERROR(ABS(datos!Z235),0)&gt;0,datos!Z214,"-")</f>
        <v>11.710277341914839</v>
      </c>
      <c r="D33" s="286">
        <f>+IF(IFERROR(ABS(datos!AA235),0)&gt;0,datos!AA214,"-")</f>
        <v>11.066848923475648</v>
      </c>
      <c r="E33" s="122">
        <f>+IF(IFERROR(ABS(datos!AM235),0)&gt;0,datos!AM214,"-")</f>
        <v>3.8751138309177011</v>
      </c>
      <c r="F33" s="162"/>
      <c r="G33" s="162"/>
      <c r="H33" s="163"/>
    </row>
    <row r="34" spans="1:16" s="28" customFormat="1" ht="18" customHeight="1" x14ac:dyDescent="0.25">
      <c r="A34" s="69"/>
      <c r="B34" s="88" t="s">
        <v>5</v>
      </c>
      <c r="C34" s="279">
        <f>+IF(IFERROR(ABS(datos!Z245),0)&gt;0,datos!Z224,"-")</f>
        <v>5.9567047578920063</v>
      </c>
      <c r="D34" s="287">
        <f>+IF(IFERROR(ABS(datos!AA245),0)&gt;0,datos!AA224,"-")</f>
        <v>5.9063747201487473</v>
      </c>
      <c r="E34" s="285">
        <f>+IF(IFERROR(ABS(datos!AM245),0)&gt;0,datos!AM224,"-")</f>
        <v>1.9488834029154423</v>
      </c>
      <c r="F34" s="162"/>
      <c r="G34" s="162"/>
      <c r="H34" s="163"/>
      <c r="I34" s="163"/>
      <c r="J34" s="163"/>
      <c r="K34" s="163"/>
      <c r="L34" s="163"/>
      <c r="M34" s="163"/>
      <c r="N34" s="163"/>
      <c r="O34" s="163"/>
    </row>
    <row r="35" spans="1:16" s="28" customFormat="1" ht="18" customHeight="1" x14ac:dyDescent="0.25">
      <c r="A35" s="69"/>
      <c r="B35" s="88" t="s">
        <v>6</v>
      </c>
      <c r="C35" s="110">
        <f>+IF(IFERROR(ABS(datos!Z246),0)&gt;0,datos!Z225,"-")</f>
        <v>7.9091491239484597</v>
      </c>
      <c r="D35" s="107">
        <f>+IF(IFERROR(ABS(datos!AA246),0)&gt;0,datos!AA225,"-")</f>
        <v>7.856483268005741</v>
      </c>
      <c r="E35" s="106">
        <f>+IF(IFERROR(ABS(datos!AM246),0)&gt;0,datos!AM225,"-")</f>
        <v>1.6182525743897354</v>
      </c>
      <c r="F35" s="162"/>
      <c r="G35" s="162"/>
      <c r="H35" s="163"/>
      <c r="I35" s="163"/>
      <c r="J35" s="163"/>
      <c r="K35" s="163"/>
      <c r="L35" s="163"/>
      <c r="M35" s="163"/>
      <c r="N35" s="163"/>
      <c r="O35" s="163"/>
    </row>
    <row r="36" spans="1:16" s="28" customFormat="1" ht="18" customHeight="1" x14ac:dyDescent="0.25">
      <c r="A36" s="69"/>
      <c r="B36" s="88" t="s">
        <v>7</v>
      </c>
      <c r="C36" s="110">
        <f>+IF(IFERROR(ABS(datos!Z247),0)&gt;0,datos!Z226,"-")</f>
        <v>10.879511685814887</v>
      </c>
      <c r="D36" s="105">
        <f>+IF(IFERROR(ABS(datos!AA247),0)&gt;0,datos!AA226,"-")</f>
        <v>10.525724279629928</v>
      </c>
      <c r="E36" s="106">
        <f>+IF(IFERROR(ABS(datos!AM247),0)&gt;0,datos!AM226,"-")</f>
        <v>2.9797383264709425</v>
      </c>
      <c r="F36" s="162"/>
      <c r="G36" s="162"/>
      <c r="H36" s="163"/>
      <c r="I36" s="163"/>
      <c r="J36" s="163"/>
      <c r="K36" s="163"/>
      <c r="L36" s="163"/>
      <c r="M36" s="163"/>
      <c r="N36" s="163"/>
      <c r="O36" s="163"/>
    </row>
    <row r="37" spans="1:16" s="28" customFormat="1" ht="18" customHeight="1" thickBot="1" x14ac:dyDescent="0.3">
      <c r="A37" s="69"/>
      <c r="B37" s="89" t="s">
        <v>8</v>
      </c>
      <c r="C37" s="111">
        <f>+IF(IFERROR(ABS(datos!Z248),0)&gt;0,datos!Z227,"-")</f>
        <v>14.814535731159458</v>
      </c>
      <c r="D37" s="112">
        <f>+IF(IFERROR(ABS(datos!AA248),0)&gt;0,datos!AA227,"-")</f>
        <v>13.669741008736006</v>
      </c>
      <c r="E37" s="113">
        <f>+IF(IFERROR(ABS(datos!AM248),0)&gt;0,datos!AM227,"-")</f>
        <v>4.9856692731386749</v>
      </c>
      <c r="F37" s="162"/>
      <c r="G37" s="162"/>
      <c r="H37" s="163"/>
      <c r="I37" s="163"/>
      <c r="J37" s="163"/>
      <c r="K37" s="163"/>
      <c r="L37" s="163"/>
      <c r="M37" s="163"/>
      <c r="N37" s="163"/>
      <c r="O37" s="163"/>
    </row>
    <row r="38" spans="1:16" ht="15.75" thickBot="1" x14ac:dyDescent="0.3">
      <c r="A38" s="2"/>
      <c r="B38" s="92"/>
      <c r="C38" s="123"/>
      <c r="D38" s="123"/>
      <c r="E38" s="123"/>
      <c r="F38" s="168"/>
      <c r="G38" s="168"/>
      <c r="H38" s="169"/>
      <c r="I38" s="169"/>
      <c r="J38" s="169"/>
      <c r="K38" s="169"/>
      <c r="L38" s="169"/>
      <c r="M38" s="169"/>
      <c r="N38" s="169"/>
      <c r="O38" s="169"/>
    </row>
    <row r="39" spans="1:16" s="28" customFormat="1" ht="18" customHeight="1" x14ac:dyDescent="0.25">
      <c r="A39" s="69"/>
      <c r="B39" s="90" t="s">
        <v>9</v>
      </c>
      <c r="C39" s="124">
        <f>+IF(IFERROR(ABS(datos!Z249),0)&gt;0,datos!Z228,"-")</f>
        <v>14.049814857319138</v>
      </c>
      <c r="D39" s="125">
        <f>+IF(IFERROR(ABS(datos!AA249),0)&gt;0,datos!AA228,"-")</f>
        <v>13.236810560851685</v>
      </c>
      <c r="E39" s="126">
        <f>+IF(IFERROR(ABS(datos!AM249),0)&gt;0,datos!AM228,"-")</f>
        <v>4.3117466330340957</v>
      </c>
      <c r="F39" s="162"/>
      <c r="G39" s="162"/>
      <c r="H39" s="163"/>
      <c r="I39" s="163"/>
      <c r="J39" s="163"/>
      <c r="K39" s="163"/>
      <c r="L39" s="163"/>
      <c r="M39" s="163"/>
      <c r="N39" s="163"/>
      <c r="O39" s="163"/>
    </row>
    <row r="40" spans="1:16" s="28" customFormat="1" ht="18" customHeight="1" thickBot="1" x14ac:dyDescent="0.3">
      <c r="A40" s="69"/>
      <c r="B40" s="89" t="s">
        <v>10</v>
      </c>
      <c r="C40" s="111">
        <f>+IF(IFERROR(ABS(datos!Z250),0)&gt;0,datos!Z229,"-")</f>
        <v>8.8129226043640809</v>
      </c>
      <c r="D40" s="112">
        <f>+IF(IFERROR(ABS(datos!AA250),0)&gt;0,datos!AA229,"-")</f>
        <v>8.2211738122569624</v>
      </c>
      <c r="E40" s="113">
        <f>+IF(IFERROR(ABS(datos!AM250),0)&gt;0,datos!AM229,"-")</f>
        <v>3.4531519672760438</v>
      </c>
      <c r="F40" s="162"/>
      <c r="G40" s="162"/>
      <c r="H40" s="163"/>
      <c r="I40" s="163"/>
      <c r="J40" s="163"/>
      <c r="K40" s="163"/>
      <c r="L40" s="163"/>
      <c r="M40" s="163"/>
      <c r="N40" s="163"/>
      <c r="O40" s="163"/>
    </row>
    <row r="41" spans="1:16" x14ac:dyDescent="0.25">
      <c r="A41" s="2"/>
      <c r="B41" s="257" t="s">
        <v>383</v>
      </c>
      <c r="C41" s="201"/>
      <c r="D41" s="201"/>
      <c r="E41" s="201"/>
      <c r="F41" s="168"/>
      <c r="G41" s="168"/>
      <c r="H41" s="169"/>
      <c r="I41" s="169"/>
      <c r="J41" s="169"/>
      <c r="K41" s="169"/>
      <c r="L41" s="169"/>
      <c r="M41" s="169"/>
      <c r="N41" s="169"/>
      <c r="O41" s="169"/>
    </row>
    <row r="42" spans="1:16" ht="26.25" customHeight="1" x14ac:dyDescent="0.25">
      <c r="A42" s="2"/>
      <c r="B42" s="44"/>
      <c r="C42" s="187"/>
      <c r="D42" s="187"/>
      <c r="E42" s="187"/>
      <c r="F42" s="187"/>
      <c r="G42" s="188"/>
      <c r="H42" s="169"/>
      <c r="I42" s="169"/>
      <c r="J42" s="169"/>
      <c r="K42" s="169"/>
      <c r="L42" s="169"/>
      <c r="M42" s="169"/>
      <c r="N42" s="169"/>
      <c r="O42" s="169"/>
    </row>
    <row r="43" spans="1:16" ht="26.25" customHeight="1" thickBot="1" x14ac:dyDescent="0.3">
      <c r="A43" s="2"/>
      <c r="B43" s="44"/>
      <c r="C43" s="45"/>
      <c r="D43" s="45"/>
      <c r="E43" s="45"/>
      <c r="F43" s="49"/>
      <c r="G43" s="32"/>
    </row>
    <row r="44" spans="1:16" ht="39" customHeight="1" thickBot="1" x14ac:dyDescent="0.3">
      <c r="A44" s="2"/>
      <c r="B44" s="11" t="s">
        <v>318</v>
      </c>
      <c r="C44" s="6" t="s">
        <v>265</v>
      </c>
      <c r="D44" s="7" t="s">
        <v>266</v>
      </c>
      <c r="E44" s="8" t="s">
        <v>267</v>
      </c>
      <c r="F44" s="130" t="s">
        <v>298</v>
      </c>
      <c r="G44"/>
    </row>
    <row r="45" spans="1:16" s="28" customFormat="1" ht="18" customHeight="1" x14ac:dyDescent="0.25">
      <c r="A45" s="69"/>
      <c r="B45" s="23" t="s">
        <v>12</v>
      </c>
      <c r="C45" s="225">
        <v>100</v>
      </c>
      <c r="D45" s="226">
        <v>100</v>
      </c>
      <c r="E45" s="227">
        <v>100</v>
      </c>
      <c r="F45" s="222">
        <v>100</v>
      </c>
      <c r="G45" s="162"/>
      <c r="H45" s="163"/>
    </row>
    <row r="46" spans="1:16" s="28" customFormat="1" ht="18" customHeight="1" x14ac:dyDescent="0.25">
      <c r="A46" s="69"/>
      <c r="B46" s="288" t="s">
        <v>13</v>
      </c>
      <c r="C46" s="110">
        <f>+IF(IFERROR(ABS(datos!Z236),0)&gt;0,datos!Z153/datos!$Z$152*100,"-")</f>
        <v>6.5304658761071126</v>
      </c>
      <c r="D46" s="105">
        <f>+IF(IFERROR(ABS(datos!AA236),0)&gt;0,datos!AA153/datos!$AA$152*100,"-")</f>
        <v>6.9689290344582062</v>
      </c>
      <c r="E46" s="106">
        <f>+IF(IFERROR(ABS(datos!AM236),0)&gt;0,datos!AM153/datos!$AM$152*100,"-")</f>
        <v>3.614827940714191</v>
      </c>
      <c r="F46" s="290">
        <f>+'TOTAL BEBIDAS FRIAS'!K50</f>
        <v>9.1463483646559034</v>
      </c>
      <c r="G46" s="162"/>
      <c r="H46" s="163"/>
      <c r="I46" s="163"/>
      <c r="J46" s="163"/>
    </row>
    <row r="47" spans="1:16" s="28" customFormat="1" ht="18" customHeight="1" x14ac:dyDescent="0.25">
      <c r="A47" s="69"/>
      <c r="B47" s="288" t="s">
        <v>14</v>
      </c>
      <c r="C47" s="110">
        <f>+IF(IFERROR(ABS(datos!Z237),0)&gt;0,datos!Z154/datos!$Z$152*100,"-")</f>
        <v>10.228543132575698</v>
      </c>
      <c r="D47" s="105">
        <f>+IF(IFERROR(ABS(datos!AA237),0)&gt;0,datos!AA154/datos!$AA$152*100,"-")</f>
        <v>10.895186028489324</v>
      </c>
      <c r="E47" s="106">
        <f>+IF(IFERROR(ABS(datos!AM237),0)&gt;0,datos!AM154/datos!$AM$152*100,"-")</f>
        <v>5.7576817275175154</v>
      </c>
      <c r="F47" s="290">
        <f>+'TOTAL BEBIDAS FRIAS'!K51</f>
        <v>12.761006789700813</v>
      </c>
      <c r="G47" s="162"/>
      <c r="H47" s="163"/>
      <c r="I47" s="163"/>
      <c r="J47" s="163"/>
    </row>
    <row r="48" spans="1:16" s="28" customFormat="1" ht="18" customHeight="1" x14ac:dyDescent="0.25">
      <c r="A48" s="69"/>
      <c r="B48" s="288" t="s">
        <v>15</v>
      </c>
      <c r="C48" s="110">
        <f>+IF(IFERROR(ABS(datos!Z238),0)&gt;0,datos!Z155/datos!$Z$152*100,"-")</f>
        <v>12.7897414477184</v>
      </c>
      <c r="D48" s="105">
        <f>+IF(IFERROR(ABS(datos!AA238),0)&gt;0,datos!AA155/datos!$AA$152*100,"-")</f>
        <v>13.136396470022868</v>
      </c>
      <c r="E48" s="106">
        <f>+IF(IFERROR(ABS(datos!AM238),0)&gt;0,datos!AM155/datos!$AM$152*100,"-")</f>
        <v>10.457669533855311</v>
      </c>
      <c r="F48" s="290">
        <f>+'TOTAL BEBIDAS FRIAS'!K52</f>
        <v>15.466081752076747</v>
      </c>
      <c r="G48" s="162"/>
      <c r="H48" s="163"/>
      <c r="I48" s="163"/>
      <c r="J48" s="163"/>
      <c r="K48" s="163"/>
      <c r="L48" s="163"/>
      <c r="M48" s="163"/>
      <c r="N48" s="163"/>
      <c r="O48" s="163"/>
      <c r="P48" s="163"/>
    </row>
    <row r="49" spans="1:16" s="28" customFormat="1" ht="18" customHeight="1" x14ac:dyDescent="0.25">
      <c r="A49" s="69"/>
      <c r="B49" s="288" t="s">
        <v>16</v>
      </c>
      <c r="C49" s="110">
        <f>+IF(IFERROR(ABS(datos!Z239),0)&gt;0,datos!Z156/datos!$Z$152*100,"-")</f>
        <v>26.08498932806879</v>
      </c>
      <c r="D49" s="105">
        <f>+IF(IFERROR(ABS(datos!AA239),0)&gt;0,datos!AA156/datos!$AA$152*100,"-")</f>
        <v>25.437458933327207</v>
      </c>
      <c r="E49" s="106">
        <f>+IF(IFERROR(ABS(datos!AM239),0)&gt;0,datos!AM156/datos!$AM$152*100,"-")</f>
        <v>30.486627803563458</v>
      </c>
      <c r="F49" s="290">
        <f>+'TOTAL BEBIDAS FRIAS'!K53</f>
        <v>20.849693124349354</v>
      </c>
      <c r="G49" s="162"/>
      <c r="H49" s="163"/>
      <c r="I49" s="163"/>
      <c r="J49" s="163"/>
      <c r="K49" s="163"/>
      <c r="L49" s="163"/>
      <c r="M49" s="163"/>
      <c r="N49" s="163"/>
      <c r="O49" s="163"/>
      <c r="P49" s="163"/>
    </row>
    <row r="50" spans="1:16" s="28" customFormat="1" ht="18" customHeight="1" x14ac:dyDescent="0.25">
      <c r="A50" s="69"/>
      <c r="B50" s="288" t="s">
        <v>17</v>
      </c>
      <c r="C50" s="110">
        <f>+IF(IFERROR(ABS(datos!Z240),0)&gt;0,datos!Z157/datos!$Z$152*100,"-")</f>
        <v>13.511058849360587</v>
      </c>
      <c r="D50" s="105">
        <f>+IF(IFERROR(ABS(datos!AA240),0)&gt;0,datos!AA157/datos!$AA$152*100,"-")</f>
        <v>12.745879678520177</v>
      </c>
      <c r="E50" s="106">
        <f>+IF(IFERROR(ABS(datos!AM240),0)&gt;0,datos!AM157/datos!$AM$152*100,"-")</f>
        <v>18.729946180083608</v>
      </c>
      <c r="F50" s="290">
        <f>+'TOTAL BEBIDAS FRIAS'!K54</f>
        <v>13.094202476296561</v>
      </c>
      <c r="G50" s="162"/>
      <c r="H50" s="163"/>
      <c r="I50" s="163"/>
      <c r="J50" s="163"/>
      <c r="K50" s="163"/>
      <c r="L50" s="163"/>
      <c r="M50" s="163"/>
      <c r="N50" s="163"/>
      <c r="O50" s="163"/>
      <c r="P50" s="163"/>
    </row>
    <row r="51" spans="1:16" s="28" customFormat="1" ht="18" customHeight="1" x14ac:dyDescent="0.25">
      <c r="A51" s="69"/>
      <c r="B51" s="288" t="s">
        <v>18</v>
      </c>
      <c r="C51" s="110">
        <f>+IF(IFERROR(ABS(datos!Z241),0)&gt;0,datos!Z158/datos!$Z$152*100,"-")</f>
        <v>10.621984511397612</v>
      </c>
      <c r="D51" s="105">
        <f>+IF(IFERROR(ABS(datos!AA241),0)&gt;0,datos!AA158/datos!$AA$152*100,"-")</f>
        <v>10.306190448120866</v>
      </c>
      <c r="E51" s="106">
        <f>+IF(IFERROR(ABS(datos!AM241),0)&gt;0,datos!AM158/datos!$AM$152*100,"-")</f>
        <v>12.65687593899589</v>
      </c>
      <c r="F51" s="290">
        <f>+'TOTAL BEBIDAS FRIAS'!K55</f>
        <v>9.6658630114267332</v>
      </c>
      <c r="G51" s="162"/>
      <c r="H51" s="163"/>
      <c r="I51" s="163"/>
      <c r="J51" s="163"/>
      <c r="K51" s="163"/>
      <c r="L51" s="163"/>
      <c r="M51" s="163"/>
      <c r="N51" s="163"/>
      <c r="O51" s="163"/>
      <c r="P51" s="163"/>
    </row>
    <row r="52" spans="1:16" s="28" customFormat="1" ht="18" customHeight="1" x14ac:dyDescent="0.25">
      <c r="A52" s="69"/>
      <c r="B52" s="288" t="s">
        <v>19</v>
      </c>
      <c r="C52" s="110">
        <f>+IF(IFERROR(ABS(datos!Z242),0)&gt;0,datos!Z159/datos!$Z$152*100,"-")</f>
        <v>10.98495038279769</v>
      </c>
      <c r="D52" s="105">
        <f>+IF(IFERROR(ABS(datos!AA242),0)&gt;0,datos!AA159/datos!$AA$152*100,"-")</f>
        <v>11.162818346849326</v>
      </c>
      <c r="E52" s="106">
        <f>+IF(IFERROR(ABS(datos!AM242),0)&gt;0,datos!AM159/datos!$AM$152*100,"-")</f>
        <v>9.6708897010539125</v>
      </c>
      <c r="F52" s="290">
        <f>+'TOTAL BEBIDAS FRIAS'!K56</f>
        <v>9.480546986096746</v>
      </c>
      <c r="G52" s="162"/>
      <c r="H52" s="163"/>
      <c r="I52" s="163"/>
      <c r="J52" s="163"/>
      <c r="K52" s="163"/>
      <c r="L52" s="163"/>
      <c r="M52" s="163"/>
      <c r="N52" s="163"/>
      <c r="O52" s="163"/>
      <c r="P52" s="163"/>
    </row>
    <row r="53" spans="1:16" s="28" customFormat="1" ht="18" customHeight="1" thickBot="1" x14ac:dyDescent="0.3">
      <c r="A53" s="69"/>
      <c r="B53" s="289" t="s">
        <v>20</v>
      </c>
      <c r="C53" s="111">
        <f>+IF(IFERROR(ABS(datos!Z243),0)&gt;0,datos!Z160/datos!$Z$152*100,"-")</f>
        <v>9.2482650236561028</v>
      </c>
      <c r="D53" s="112">
        <f>+IF(IFERROR(ABS(datos!AA243),0)&gt;0,datos!AA160/datos!$AA$152*100,"-")</f>
        <v>9.3471277390409231</v>
      </c>
      <c r="E53" s="113">
        <f>+IF(IFERROR(ABS(datos!AM243),0)&gt;0,datos!AM160/datos!$AM$152*100,"-")</f>
        <v>8.6254834115853214</v>
      </c>
      <c r="F53" s="291">
        <f>+'TOTAL BEBIDAS FRIAS'!K57</f>
        <v>9.536251892409183</v>
      </c>
      <c r="G53" s="162"/>
      <c r="H53" s="163"/>
      <c r="I53" s="163"/>
      <c r="J53" s="163"/>
      <c r="K53" s="163"/>
      <c r="L53" s="163"/>
      <c r="M53" s="163"/>
      <c r="N53" s="163"/>
      <c r="O53" s="163"/>
      <c r="P53" s="163"/>
    </row>
    <row r="54" spans="1:16" x14ac:dyDescent="0.25">
      <c r="A54" s="2"/>
      <c r="B54" s="257" t="s">
        <v>383</v>
      </c>
      <c r="C54" s="201"/>
      <c r="D54" s="201"/>
      <c r="E54" s="201"/>
      <c r="F54" s="168"/>
      <c r="G54" s="168"/>
      <c r="H54" s="169"/>
      <c r="I54" s="169"/>
      <c r="J54" s="169"/>
      <c r="K54" s="169"/>
      <c r="L54" s="169"/>
      <c r="M54" s="169"/>
      <c r="N54" s="169"/>
      <c r="O54" s="169"/>
      <c r="P54" s="169"/>
    </row>
    <row r="55" spans="1:16" ht="26.25" customHeight="1" thickBot="1" x14ac:dyDescent="0.3">
      <c r="A55" s="2"/>
      <c r="B55" s="44"/>
      <c r="C55" s="187"/>
      <c r="D55" s="187"/>
      <c r="E55" s="187"/>
      <c r="F55" s="187"/>
      <c r="G55" s="188"/>
      <c r="H55" s="169"/>
      <c r="I55" s="169"/>
      <c r="J55" s="169"/>
      <c r="K55" s="169"/>
      <c r="L55" s="169"/>
      <c r="M55" s="169"/>
      <c r="N55" s="169"/>
      <c r="O55" s="169"/>
      <c r="P55" s="169"/>
    </row>
    <row r="56" spans="1:16" ht="39" customHeight="1" thickBot="1" x14ac:dyDescent="0.3">
      <c r="A56" s="2"/>
      <c r="B56" s="11" t="s">
        <v>21</v>
      </c>
      <c r="C56" s="6" t="s">
        <v>265</v>
      </c>
      <c r="D56" s="7" t="s">
        <v>266</v>
      </c>
      <c r="E56" s="8" t="s">
        <v>267</v>
      </c>
      <c r="F56"/>
      <c r="G56"/>
    </row>
    <row r="57" spans="1:16" s="28" customFormat="1" ht="18" customHeight="1" x14ac:dyDescent="0.25">
      <c r="A57" s="69"/>
      <c r="B57" s="23" t="s">
        <v>12</v>
      </c>
      <c r="C57" s="127">
        <f>+IF(IFERROR(ABS(datos!Z235),0)&gt;0,datos!Z214,"-")</f>
        <v>11.710277341914839</v>
      </c>
      <c r="D57" s="128">
        <f>+IF(IFERROR(ABS(datos!AA235),0)&gt;0,datos!AA214,"-")</f>
        <v>11.066848923475648</v>
      </c>
      <c r="E57" s="129">
        <f>+IF(IFERROR(ABS(datos!AM235),0)&gt;0,datos!AM214,"-")</f>
        <v>3.8751138309177011</v>
      </c>
      <c r="F57" s="162"/>
      <c r="G57" s="162"/>
      <c r="H57" s="163"/>
    </row>
    <row r="58" spans="1:16" s="28" customFormat="1" ht="18" customHeight="1" x14ac:dyDescent="0.25">
      <c r="A58" s="69"/>
      <c r="B58" s="88" t="s">
        <v>13</v>
      </c>
      <c r="C58" s="110">
        <f>+IF(IFERROR(ABS(datos!Z236),0)&gt;0,datos!Z215,"-")</f>
        <v>8.9092816249444535</v>
      </c>
      <c r="D58" s="105">
        <f>+IF(IFERROR(ABS(datos!AA236),0)&gt;0,datos!AA215,"-")</f>
        <v>8.723892146231897</v>
      </c>
      <c r="E58" s="106">
        <f>+IF(IFERROR(ABS(datos!AM236),0)&gt;0,datos!AM215,"-")</f>
        <v>2.3664138084760311</v>
      </c>
      <c r="F58" s="162"/>
      <c r="G58" s="162"/>
      <c r="H58" s="163"/>
      <c r="I58" s="163"/>
      <c r="J58" s="163"/>
    </row>
    <row r="59" spans="1:16" s="28" customFormat="1" ht="18" customHeight="1" x14ac:dyDescent="0.25">
      <c r="A59" s="69"/>
      <c r="B59" s="88" t="s">
        <v>14</v>
      </c>
      <c r="C59" s="110">
        <f>+IF(IFERROR(ABS(datos!Z237),0)&gt;0,datos!Z216,"-")</f>
        <v>10.247946261817352</v>
      </c>
      <c r="D59" s="105">
        <f>+IF(IFERROR(ABS(datos!AA237),0)&gt;0,datos!AA216,"-")</f>
        <v>9.9418534051698035</v>
      </c>
      <c r="E59" s="106">
        <f>+IF(IFERROR(ABS(datos!AM237),0)&gt;0,datos!AM216,"-")</f>
        <v>2.4230876676634372</v>
      </c>
      <c r="F59" s="162"/>
      <c r="G59" s="162"/>
      <c r="H59" s="163"/>
      <c r="I59" s="163"/>
      <c r="J59" s="163"/>
      <c r="K59" s="163"/>
      <c r="L59" s="163"/>
      <c r="M59" s="163"/>
      <c r="N59" s="163"/>
      <c r="O59" s="163"/>
    </row>
    <row r="60" spans="1:16" s="28" customFormat="1" ht="18" customHeight="1" x14ac:dyDescent="0.25">
      <c r="A60" s="69"/>
      <c r="B60" s="88" t="s">
        <v>15</v>
      </c>
      <c r="C60" s="110">
        <f>+IF(IFERROR(ABS(datos!Z238),0)&gt;0,datos!Z217,"-")</f>
        <v>10.429048525225493</v>
      </c>
      <c r="D60" s="105">
        <f>+IF(IFERROR(ABS(datos!AA238),0)&gt;0,datos!AA217,"-")</f>
        <v>9.9146015861603498</v>
      </c>
      <c r="E60" s="106">
        <f>+IF(IFERROR(ABS(datos!AM238),0)&gt;0,datos!AM217,"-")</f>
        <v>3.8388533053362419</v>
      </c>
      <c r="F60" s="162"/>
      <c r="G60" s="162"/>
      <c r="H60" s="163"/>
      <c r="I60" s="163"/>
      <c r="J60" s="163"/>
      <c r="K60" s="163"/>
      <c r="L60" s="163"/>
      <c r="M60" s="163"/>
      <c r="N60" s="163"/>
      <c r="O60" s="163"/>
    </row>
    <row r="61" spans="1:16" s="28" customFormat="1" ht="18" customHeight="1" x14ac:dyDescent="0.25">
      <c r="A61" s="69"/>
      <c r="B61" s="88" t="s">
        <v>16</v>
      </c>
      <c r="C61" s="110">
        <f>+IF(IFERROR(ABS(datos!Z239),0)&gt;0,datos!Z218,"-")</f>
        <v>14.751688705960312</v>
      </c>
      <c r="D61" s="105">
        <f>+IF(IFERROR(ABS(datos!AA239),0)&gt;0,datos!AA218,"-")</f>
        <v>13.705523035901347</v>
      </c>
      <c r="E61" s="106">
        <f>+IF(IFERROR(ABS(datos!AM239),0)&gt;0,datos!AM218,"-")</f>
        <v>5.1917481974753859</v>
      </c>
      <c r="F61" s="162"/>
      <c r="G61" s="162"/>
      <c r="H61" s="163"/>
      <c r="I61" s="163"/>
      <c r="J61" s="163"/>
      <c r="K61" s="163"/>
      <c r="L61" s="163"/>
      <c r="M61" s="163"/>
      <c r="N61" s="163"/>
      <c r="O61" s="163"/>
    </row>
    <row r="62" spans="1:16" s="28" customFormat="1" ht="18" customHeight="1" x14ac:dyDescent="0.25">
      <c r="A62" s="69"/>
      <c r="B62" s="88" t="s">
        <v>17</v>
      </c>
      <c r="C62" s="110">
        <f>+IF(IFERROR(ABS(datos!Z240),0)&gt;0,datos!Z219,"-")</f>
        <v>12.645470538125931</v>
      </c>
      <c r="D62" s="105">
        <f>+IF(IFERROR(ABS(datos!AA240),0)&gt;0,datos!AA219,"-")</f>
        <v>11.322457078355194</v>
      </c>
      <c r="E62" s="106">
        <f>+IF(IFERROR(ABS(datos!AM240),0)&gt;0,datos!AM219,"-")</f>
        <v>4.8416206333762268</v>
      </c>
      <c r="F62" s="162"/>
      <c r="G62" s="162"/>
      <c r="H62" s="163"/>
      <c r="I62" s="163"/>
      <c r="J62" s="163"/>
      <c r="K62" s="163"/>
      <c r="L62" s="163"/>
      <c r="M62" s="163"/>
      <c r="N62" s="163"/>
      <c r="O62" s="163"/>
    </row>
    <row r="63" spans="1:16" s="28" customFormat="1" ht="18" customHeight="1" x14ac:dyDescent="0.25">
      <c r="A63" s="69"/>
      <c r="B63" s="88" t="s">
        <v>18</v>
      </c>
      <c r="C63" s="110">
        <f>+IF(IFERROR(ABS(datos!Z241),0)&gt;0,datos!Z220,"-")</f>
        <v>11.123382989001508</v>
      </c>
      <c r="D63" s="105">
        <f>+IF(IFERROR(ABS(datos!AA241),0)&gt;0,datos!AA220,"-")</f>
        <v>10.705412975092022</v>
      </c>
      <c r="E63" s="106">
        <f>+IF(IFERROR(ABS(datos!AM241),0)&gt;0,datos!AM220,"-")</f>
        <v>3.5723292439994734</v>
      </c>
      <c r="F63" s="162"/>
      <c r="G63" s="162"/>
      <c r="H63" s="163"/>
      <c r="I63" s="163"/>
      <c r="J63" s="163"/>
      <c r="K63" s="163"/>
      <c r="L63" s="163"/>
      <c r="M63" s="163"/>
      <c r="N63" s="163"/>
      <c r="O63" s="163"/>
    </row>
    <row r="64" spans="1:16" s="28" customFormat="1" ht="18" customHeight="1" x14ac:dyDescent="0.25">
      <c r="A64" s="69"/>
      <c r="B64" s="88" t="s">
        <v>19</v>
      </c>
      <c r="C64" s="110">
        <f>+IF(IFERROR(ABS(datos!Z242),0)&gt;0,datos!Z221,"-")</f>
        <v>12.331138764032607</v>
      </c>
      <c r="D64" s="105">
        <f>+IF(IFERROR(ABS(datos!AA242),0)&gt;0,datos!AA221,"-")</f>
        <v>11.915655855000599</v>
      </c>
      <c r="E64" s="106">
        <f>+IF(IFERROR(ABS(datos!AM242),0)&gt;0,datos!AM221,"-")</f>
        <v>3.2489688162139005</v>
      </c>
      <c r="F64" s="162"/>
      <c r="G64" s="162"/>
      <c r="H64" s="163"/>
      <c r="I64" s="163"/>
      <c r="J64" s="163"/>
      <c r="K64" s="163"/>
      <c r="L64" s="163"/>
      <c r="M64" s="163"/>
      <c r="N64" s="163"/>
      <c r="O64" s="163"/>
    </row>
    <row r="65" spans="1:15" s="28" customFormat="1" ht="18" customHeight="1" thickBot="1" x14ac:dyDescent="0.3">
      <c r="A65" s="69"/>
      <c r="B65" s="89" t="s">
        <v>20</v>
      </c>
      <c r="C65" s="111">
        <f>+IF(IFERROR(ABS(datos!Z243),0)&gt;0,datos!Z222,"-")</f>
        <v>10.213740784478219</v>
      </c>
      <c r="D65" s="112">
        <f>+IF(IFERROR(ABS(datos!AA243),0)&gt;0,datos!AA222,"-")</f>
        <v>9.9278129685953846</v>
      </c>
      <c r="E65" s="113">
        <f>+IF(IFERROR(ABS(datos!AM243),0)&gt;0,datos!AM222,"-")</f>
        <v>2.9035028620539927</v>
      </c>
      <c r="F65" s="162"/>
      <c r="G65" s="162"/>
      <c r="H65" s="163"/>
      <c r="I65" s="163"/>
      <c r="J65" s="163"/>
      <c r="K65" s="163"/>
      <c r="L65" s="163"/>
      <c r="M65" s="163"/>
      <c r="N65" s="163"/>
      <c r="O65" s="163"/>
    </row>
    <row r="66" spans="1:15" x14ac:dyDescent="0.25">
      <c r="A66" s="2"/>
      <c r="B66" s="257" t="s">
        <v>383</v>
      </c>
      <c r="C66" s="184"/>
      <c r="D66" s="184"/>
      <c r="E66" s="184"/>
      <c r="F66" s="168"/>
      <c r="G66" s="168"/>
      <c r="H66" s="169"/>
      <c r="I66" s="169"/>
      <c r="J66" s="169"/>
      <c r="K66" s="169"/>
      <c r="L66" s="169"/>
      <c r="M66" s="169"/>
      <c r="N66" s="169"/>
      <c r="O66" s="169"/>
    </row>
    <row r="67" spans="1:15" x14ac:dyDescent="0.25">
      <c r="C67" s="202"/>
      <c r="D67" s="202"/>
      <c r="E67" s="202"/>
      <c r="F67" s="169"/>
      <c r="G67" s="169"/>
      <c r="H67" s="169"/>
      <c r="I67" s="169"/>
      <c r="J67" s="169"/>
      <c r="K67" s="169"/>
      <c r="L67" s="169"/>
      <c r="M67" s="169"/>
      <c r="N67" s="169"/>
      <c r="O67" s="169"/>
    </row>
  </sheetData>
  <mergeCells count="1">
    <mergeCell ref="E2:F3"/>
  </mergeCells>
  <pageMargins left="0.7" right="0.7" top="0.75" bottom="0.75" header="0.3" footer="0.3"/>
  <pageSetup paperSize="9" scale="55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7"/>
  <sheetViews>
    <sheetView showGridLines="0" zoomScale="80" zoomScaleNormal="80" workbookViewId="0"/>
  </sheetViews>
  <sheetFormatPr baseColWidth="10" defaultColWidth="11.42578125" defaultRowHeight="15" x14ac:dyDescent="0.25"/>
  <cols>
    <col min="1" max="1" width="2.42578125" style="26" customWidth="1"/>
    <col min="2" max="2" width="36.140625" style="26" customWidth="1"/>
    <col min="3" max="9" width="14" style="27" customWidth="1"/>
    <col min="10" max="11" width="14" style="26" customWidth="1"/>
    <col min="12" max="12" width="7.85546875" style="26" customWidth="1"/>
    <col min="13" max="16384" width="11.42578125" style="26"/>
  </cols>
  <sheetData>
    <row r="1" spans="1:12" ht="52.5" customHeight="1" x14ac:dyDescent="0.25">
      <c r="A1" s="2"/>
      <c r="B1" s="34"/>
      <c r="C1" s="35"/>
      <c r="D1" s="35"/>
      <c r="E1" s="35"/>
      <c r="F1" s="35"/>
      <c r="G1" s="35"/>
      <c r="H1" s="35"/>
      <c r="I1" s="35"/>
      <c r="J1" s="35"/>
      <c r="K1" s="35"/>
      <c r="L1"/>
    </row>
    <row r="2" spans="1:12" ht="28.5" x14ac:dyDescent="0.45">
      <c r="A2" s="2"/>
      <c r="B2" s="9"/>
      <c r="C2" s="3"/>
      <c r="D2" s="3"/>
      <c r="E2" s="3"/>
      <c r="F2" s="3"/>
      <c r="G2" s="3"/>
      <c r="H2" s="3"/>
      <c r="I2" s="38"/>
      <c r="J2" s="361"/>
      <c r="K2" s="361"/>
      <c r="L2" s="2"/>
    </row>
    <row r="3" spans="1:12" ht="24" customHeight="1" x14ac:dyDescent="0.3">
      <c r="A3" s="2"/>
      <c r="B3" s="48"/>
      <c r="C3" s="3"/>
      <c r="D3" s="3"/>
      <c r="E3" s="3"/>
      <c r="F3" s="3"/>
      <c r="G3" s="3"/>
      <c r="H3" s="3"/>
      <c r="I3" s="38"/>
      <c r="J3" s="361"/>
      <c r="K3" s="361"/>
      <c r="L3" s="2"/>
    </row>
    <row r="4" spans="1:12" x14ac:dyDescent="0.25">
      <c r="A4" s="2"/>
      <c r="B4"/>
      <c r="C4"/>
      <c r="D4"/>
      <c r="E4"/>
      <c r="F4"/>
      <c r="G4"/>
      <c r="H4"/>
      <c r="I4"/>
      <c r="J4"/>
      <c r="K4" s="2"/>
      <c r="L4" s="2"/>
    </row>
    <row r="5" spans="1:12" ht="15.75" thickBot="1" x14ac:dyDescent="0.3">
      <c r="A5" s="2"/>
      <c r="B5" s="46"/>
      <c r="C5" s="47"/>
      <c r="D5" s="47"/>
      <c r="E5" s="47"/>
      <c r="F5" s="47"/>
      <c r="G5" s="47"/>
      <c r="H5" s="47"/>
      <c r="I5" s="47"/>
      <c r="J5" s="47"/>
      <c r="K5" s="47"/>
      <c r="L5" s="2"/>
    </row>
    <row r="6" spans="1:12" ht="50.1" customHeight="1" thickBot="1" x14ac:dyDescent="0.3">
      <c r="A6" s="2"/>
      <c r="B6"/>
      <c r="C6" s="347" t="s">
        <v>428</v>
      </c>
      <c r="D6" s="7" t="s">
        <v>268</v>
      </c>
      <c r="E6" s="205" t="s">
        <v>275</v>
      </c>
      <c r="F6" s="205" t="s">
        <v>276</v>
      </c>
      <c r="G6" s="205" t="s">
        <v>277</v>
      </c>
      <c r="H6" s="7" t="s">
        <v>278</v>
      </c>
      <c r="I6" s="348" t="s">
        <v>439</v>
      </c>
      <c r="J6" s="8" t="s">
        <v>269</v>
      </c>
      <c r="K6"/>
      <c r="L6"/>
    </row>
    <row r="7" spans="1:12" s="28" customFormat="1" ht="18" customHeight="1" x14ac:dyDescent="0.25">
      <c r="A7" s="69"/>
      <c r="B7" s="77" t="s">
        <v>302</v>
      </c>
      <c r="C7" s="109">
        <f>+datos!C47/1000000</f>
        <v>105.80419999999999</v>
      </c>
      <c r="D7" s="107">
        <f>+datos!D47/1000000</f>
        <v>64.979810000000001</v>
      </c>
      <c r="E7" s="107">
        <f>+datos!E47/1000000</f>
        <v>35.39349</v>
      </c>
      <c r="F7" s="107">
        <f>+datos!H47/1000000</f>
        <v>25.618659999999998</v>
      </c>
      <c r="G7" s="107">
        <f>+datos!K47/1000000</f>
        <v>3.1591420000000001</v>
      </c>
      <c r="H7" s="107">
        <f>+datos!Q47/1000000</f>
        <v>26.909659999999999</v>
      </c>
      <c r="I7" s="107">
        <f>+datos!T47/1000000</f>
        <v>6.9218679999999999</v>
      </c>
      <c r="J7" s="108">
        <f>+datos!W47/1000000</f>
        <v>6.1065300000000002</v>
      </c>
      <c r="K7" s="20"/>
      <c r="L7" s="20"/>
    </row>
    <row r="8" spans="1:12" s="28" customFormat="1" ht="18" customHeight="1" x14ac:dyDescent="0.25">
      <c r="A8" s="69"/>
      <c r="B8" s="78" t="s">
        <v>303</v>
      </c>
      <c r="C8" s="110">
        <f>+datos!C55/1000000</f>
        <v>39.65000525</v>
      </c>
      <c r="D8" s="105">
        <f>+datos!D55/1000000</f>
        <v>25.449337</v>
      </c>
      <c r="E8" s="105">
        <f>+datos!E55/1000000</f>
        <v>13.832711</v>
      </c>
      <c r="F8" s="105">
        <f>+datos!H55/1000000</f>
        <v>9.5748114999999991</v>
      </c>
      <c r="G8" s="105">
        <f>+datos!K55/1000000</f>
        <v>1.718072</v>
      </c>
      <c r="H8" s="105">
        <f>+datos!Q55/1000000</f>
        <v>5.9051527500000001</v>
      </c>
      <c r="I8" s="105">
        <f>+datos!T55/1000000</f>
        <v>4.1610682499999996</v>
      </c>
      <c r="J8" s="106">
        <f>+datos!W55/1000000</f>
        <v>4.13444725</v>
      </c>
      <c r="K8" s="20"/>
      <c r="L8" s="20"/>
    </row>
    <row r="9" spans="1:12" s="28" customFormat="1" ht="18" customHeight="1" x14ac:dyDescent="0.25">
      <c r="A9" s="69"/>
      <c r="B9" s="78" t="s">
        <v>361</v>
      </c>
      <c r="C9" s="110">
        <f>+datos!C$46/1000000</f>
        <v>433.8485</v>
      </c>
      <c r="D9" s="105">
        <f>+datos!D$46/1000000</f>
        <v>265.94889999999998</v>
      </c>
      <c r="E9" s="105">
        <f>+datos!E$46/1000000</f>
        <v>149.39150000000001</v>
      </c>
      <c r="F9" s="105">
        <f>+datos!H$46/1000000</f>
        <v>94.782250000000005</v>
      </c>
      <c r="G9" s="105">
        <f>+datos!K46/1000000</f>
        <v>18.733979999999999</v>
      </c>
      <c r="H9" s="105">
        <f>+datos!Q46/1000000</f>
        <v>90.386219999999994</v>
      </c>
      <c r="I9" s="105">
        <f>+datos!T46/1000000</f>
        <v>51.005560000000003</v>
      </c>
      <c r="J9" s="106">
        <f>+datos!W46/1000000</f>
        <v>21.76606</v>
      </c>
      <c r="K9" s="20"/>
      <c r="L9" s="20"/>
    </row>
    <row r="10" spans="1:12" s="28" customFormat="1" ht="18" customHeight="1" x14ac:dyDescent="0.25">
      <c r="A10" s="69"/>
      <c r="B10" s="78" t="s">
        <v>357</v>
      </c>
      <c r="C10" s="110">
        <f>+datos!C48</f>
        <v>36.771663370554734</v>
      </c>
      <c r="D10" s="105">
        <f>+datos!D48</f>
        <v>23.010035224831391</v>
      </c>
      <c r="E10" s="105">
        <f>+datos!E48</f>
        <v>15.758118564998455</v>
      </c>
      <c r="F10" s="105">
        <f>+datos!H48</f>
        <v>11.84305155990808</v>
      </c>
      <c r="G10" s="105">
        <f>+datos!K48</f>
        <v>4.4097536296414113</v>
      </c>
      <c r="H10" s="105">
        <f>+datos!Q48</f>
        <v>16.949349463997738</v>
      </c>
      <c r="I10" s="105">
        <f>+datos!T48</f>
        <v>6.0797633449111821</v>
      </c>
      <c r="J10" s="106">
        <f>+datos!W48</f>
        <v>4.289209103099842</v>
      </c>
      <c r="K10" s="20"/>
      <c r="L10" s="20"/>
    </row>
    <row r="11" spans="1:12" s="28" customFormat="1" ht="18" customHeight="1" x14ac:dyDescent="0.25">
      <c r="A11" s="69"/>
      <c r="B11" s="78" t="s">
        <v>4</v>
      </c>
      <c r="C11" s="110">
        <f>+datos!C51</f>
        <v>5</v>
      </c>
      <c r="D11" s="105">
        <f>+datos!D51</f>
        <v>5</v>
      </c>
      <c r="E11" s="105">
        <f>+datos!E51</f>
        <v>4</v>
      </c>
      <c r="F11" s="105">
        <f>+datos!H51</f>
        <v>3.8</v>
      </c>
      <c r="G11" s="105">
        <f>+datos!K51</f>
        <v>1.5</v>
      </c>
      <c r="H11" s="105">
        <f>+datos!Q51</f>
        <v>2.7</v>
      </c>
      <c r="I11" s="105">
        <f>+datos!T51</f>
        <v>2</v>
      </c>
      <c r="J11" s="106">
        <f>+datos!W51</f>
        <v>2</v>
      </c>
      <c r="K11" s="20"/>
      <c r="L11" s="20"/>
    </row>
    <row r="12" spans="1:12" s="28" customFormat="1" ht="18" customHeight="1" x14ac:dyDescent="0.25">
      <c r="A12" s="69"/>
      <c r="B12" s="78" t="s">
        <v>299</v>
      </c>
      <c r="C12" s="110">
        <f>+datos!C50</f>
        <v>8.9</v>
      </c>
      <c r="D12" s="105">
        <f>+datos!D50</f>
        <v>8.8000000000000007</v>
      </c>
      <c r="E12" s="105">
        <f>+datos!E50</f>
        <v>7</v>
      </c>
      <c r="F12" s="105">
        <f>+datos!H50</f>
        <v>6.7</v>
      </c>
      <c r="G12" s="105">
        <f>+datos!K50</f>
        <v>2.2000000000000002</v>
      </c>
      <c r="H12" s="105">
        <f>+datos!Q50</f>
        <v>4.9000000000000004</v>
      </c>
      <c r="I12" s="105">
        <f>+datos!T50</f>
        <v>3.5</v>
      </c>
      <c r="J12" s="106">
        <f>+datos!W50</f>
        <v>4.4000000000000004</v>
      </c>
      <c r="K12" s="20"/>
      <c r="L12" s="20"/>
    </row>
    <row r="13" spans="1:12" s="28" customFormat="1" ht="18" customHeight="1" x14ac:dyDescent="0.25">
      <c r="A13" s="69"/>
      <c r="B13" s="78" t="s">
        <v>300</v>
      </c>
      <c r="C13" s="110">
        <f>+datos!C56</f>
        <v>3.3443184338976359</v>
      </c>
      <c r="D13" s="105">
        <f>+datos!D56</f>
        <v>3.4303374003322862</v>
      </c>
      <c r="E13" s="105">
        <f>+datos!E56</f>
        <v>2.7225796178782722</v>
      </c>
      <c r="F13" s="105">
        <f>+datos!H56</f>
        <v>2.5075191701323054</v>
      </c>
      <c r="G13" s="105">
        <f>+datos!K56</f>
        <v>1.2083832116326274</v>
      </c>
      <c r="H13" s="105">
        <f>+datos!Q56</f>
        <v>1.0805770791101033</v>
      </c>
      <c r="I13" s="105">
        <f>+datos!T56</f>
        <v>2.1227351613757302</v>
      </c>
      <c r="J13" s="106">
        <f>+datos!W56</f>
        <v>2.9896330466951282</v>
      </c>
      <c r="K13" s="20"/>
      <c r="L13" s="20"/>
    </row>
    <row r="14" spans="1:12" s="28" customFormat="1" ht="18" customHeight="1" x14ac:dyDescent="0.25">
      <c r="A14" s="69"/>
      <c r="B14" s="78" t="s">
        <v>301</v>
      </c>
      <c r="C14" s="110">
        <f>+datos!C53</f>
        <v>1.78</v>
      </c>
      <c r="D14" s="105">
        <f>+datos!D53</f>
        <v>1.73</v>
      </c>
      <c r="E14" s="105">
        <f>+datos!E53</f>
        <v>1.76</v>
      </c>
      <c r="F14" s="105">
        <f>+datos!H53</f>
        <v>1.75</v>
      </c>
      <c r="G14" s="105">
        <f>+datos!K53</f>
        <v>1.49</v>
      </c>
      <c r="H14" s="105">
        <f>+datos!Q53</f>
        <v>1.82</v>
      </c>
      <c r="I14" s="105">
        <f>+datos!T53</f>
        <v>1.8</v>
      </c>
      <c r="J14" s="106">
        <f>+datos!W53</f>
        <v>2.2200000000000002</v>
      </c>
      <c r="K14" s="20"/>
      <c r="L14" s="20"/>
    </row>
    <row r="15" spans="1:12" s="28" customFormat="1" ht="18" customHeight="1" x14ac:dyDescent="0.25">
      <c r="A15" s="69"/>
      <c r="B15" s="79" t="s">
        <v>317</v>
      </c>
      <c r="C15" s="110">
        <f>+datos!C58</f>
        <v>1.2297615165522466</v>
      </c>
      <c r="D15" s="105">
        <f>+datos!D58</f>
        <v>0.78932184414702455</v>
      </c>
      <c r="E15" s="105">
        <f>+datos!E58</f>
        <v>0.42902732421174006</v>
      </c>
      <c r="F15" s="105">
        <f>+datos!H58</f>
        <v>0.29696678819334815</v>
      </c>
      <c r="G15" s="105">
        <f>+datos!K58</f>
        <v>5.3286722534947241E-2</v>
      </c>
      <c r="H15" s="105">
        <f>+datos!Q58</f>
        <v>0.1831507853662307</v>
      </c>
      <c r="I15" s="105">
        <f>+datos!T58</f>
        <v>0.12905727425086289</v>
      </c>
      <c r="J15" s="106">
        <f>+datos!W58</f>
        <v>0.12823161278812858</v>
      </c>
      <c r="K15" s="20"/>
      <c r="L15" s="20"/>
    </row>
    <row r="16" spans="1:12" s="28" customFormat="1" ht="18" customHeight="1" x14ac:dyDescent="0.25">
      <c r="A16" s="69"/>
      <c r="B16" s="79" t="s">
        <v>316</v>
      </c>
      <c r="C16" s="110">
        <f>+datos!C59</f>
        <v>13.455992904664681</v>
      </c>
      <c r="D16" s="105">
        <f>+datos!D59</f>
        <v>8.248516501505426</v>
      </c>
      <c r="E16" s="105">
        <f>+datos!E59</f>
        <v>4.6334399312599075</v>
      </c>
      <c r="F16" s="105">
        <f>+datos!H59</f>
        <v>2.9397111744955993</v>
      </c>
      <c r="G16" s="105">
        <f>+datos!K59</f>
        <v>0.58104223468821503</v>
      </c>
      <c r="H16" s="105">
        <f>+datos!Q59</f>
        <v>2.8033664631765718</v>
      </c>
      <c r="I16" s="105">
        <f>+datos!T59</f>
        <v>1.5819588023433266</v>
      </c>
      <c r="J16" s="106">
        <f>+datos!W59</f>
        <v>0.67508346559341736</v>
      </c>
      <c r="K16" s="20"/>
      <c r="L16" s="20"/>
    </row>
    <row r="17" spans="1:15" s="28" customFormat="1" ht="18" customHeight="1" thickBot="1" x14ac:dyDescent="0.3">
      <c r="A17" s="69"/>
      <c r="B17" s="80" t="s">
        <v>360</v>
      </c>
      <c r="C17" s="111">
        <f>+datos!C57</f>
        <v>10.94195315396585</v>
      </c>
      <c r="D17" s="112">
        <f>+datos!D57</f>
        <v>10.450130783367756</v>
      </c>
      <c r="E17" s="112">
        <f>+datos!E57</f>
        <v>10.799871406263025</v>
      </c>
      <c r="F17" s="112">
        <f>+datos!H57</f>
        <v>9.8991243848508148</v>
      </c>
      <c r="G17" s="112">
        <f>+datos!K57</f>
        <v>10.904071540657203</v>
      </c>
      <c r="H17" s="112">
        <f>+datos!Q57</f>
        <v>15.30633056020439</v>
      </c>
      <c r="I17" s="112">
        <f>+datos!T57</f>
        <v>12.257804230920749</v>
      </c>
      <c r="J17" s="113">
        <f>+datos!W57</f>
        <v>5.2645634794348872</v>
      </c>
      <c r="K17" s="20"/>
      <c r="L17" s="20"/>
    </row>
    <row r="18" spans="1:15" s="28" customFormat="1" ht="18" customHeight="1" x14ac:dyDescent="0.25">
      <c r="A18" s="69"/>
      <c r="B18" s="256" t="s">
        <v>261</v>
      </c>
      <c r="C18" s="54"/>
      <c r="D18" s="54"/>
      <c r="E18" s="54"/>
      <c r="F18" s="54"/>
      <c r="G18" s="54"/>
      <c r="H18" s="54"/>
      <c r="I18" s="54"/>
      <c r="J18" s="54"/>
      <c r="K18" s="20"/>
      <c r="L18" s="20"/>
    </row>
    <row r="19" spans="1:15" x14ac:dyDescent="0.25">
      <c r="A19" s="2"/>
      <c r="B19" s="32"/>
      <c r="C19" s="1"/>
      <c r="D19" s="1"/>
      <c r="E19" s="1"/>
      <c r="F19" s="1"/>
      <c r="G19" s="1"/>
      <c r="H19" s="1"/>
      <c r="I19" s="1"/>
      <c r="J19" s="1"/>
      <c r="K19"/>
      <c r="L19"/>
    </row>
    <row r="20" spans="1:15" ht="24.75" customHeight="1" x14ac:dyDescent="0.25">
      <c r="A20" s="2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32"/>
    </row>
    <row r="21" spans="1:15" ht="24.75" customHeight="1" thickBot="1" x14ac:dyDescent="0.3">
      <c r="A21" s="2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32"/>
    </row>
    <row r="22" spans="1:15" ht="50.1" customHeight="1" thickBot="1" x14ac:dyDescent="0.3">
      <c r="A22" s="2"/>
      <c r="B22" s="11" t="s">
        <v>318</v>
      </c>
      <c r="C22" s="347" t="s">
        <v>428</v>
      </c>
      <c r="D22" s="7" t="s">
        <v>268</v>
      </c>
      <c r="E22" s="205" t="s">
        <v>275</v>
      </c>
      <c r="F22" s="205" t="s">
        <v>276</v>
      </c>
      <c r="G22" s="205" t="s">
        <v>277</v>
      </c>
      <c r="H22" s="7" t="s">
        <v>278</v>
      </c>
      <c r="I22" s="348" t="s">
        <v>439</v>
      </c>
      <c r="J22" s="8" t="s">
        <v>269</v>
      </c>
      <c r="K22" s="130" t="s">
        <v>298</v>
      </c>
      <c r="L22"/>
    </row>
    <row r="23" spans="1:15" s="28" customFormat="1" ht="18" customHeight="1" x14ac:dyDescent="0.25">
      <c r="A23" s="69"/>
      <c r="B23" s="77" t="s">
        <v>12</v>
      </c>
      <c r="C23" s="214">
        <v>100</v>
      </c>
      <c r="D23" s="281">
        <v>100</v>
      </c>
      <c r="E23" s="215">
        <v>100</v>
      </c>
      <c r="F23" s="215">
        <v>100</v>
      </c>
      <c r="G23" s="215">
        <v>100</v>
      </c>
      <c r="H23" s="215">
        <v>100</v>
      </c>
      <c r="I23" s="215">
        <v>100</v>
      </c>
      <c r="J23" s="216">
        <v>100</v>
      </c>
      <c r="K23" s="217">
        <v>100</v>
      </c>
      <c r="L23" s="162"/>
      <c r="M23" s="163"/>
      <c r="N23" s="163"/>
      <c r="O23" s="163"/>
    </row>
    <row r="24" spans="1:15" s="28" customFormat="1" ht="18" customHeight="1" x14ac:dyDescent="0.25">
      <c r="A24" s="69"/>
      <c r="B24" s="88" t="s">
        <v>5</v>
      </c>
      <c r="C24" s="279">
        <f>+IF(IFERROR(ABS(datos!C266),0)&gt;0,datos!C162/datos!$C$152*100,"-")</f>
        <v>2.4589997372505059</v>
      </c>
      <c r="D24" s="282">
        <f>+IF(IFERROR(ABS(datos!D266),0)&gt;0,datos!D162/datos!$D$152*100,"-")</f>
        <v>1.2988696027273701</v>
      </c>
      <c r="E24" s="280">
        <f>+IF(IFERROR(ABS(datos!E266),0)&gt;0,datos!E162/datos!$E$152*100,"-")</f>
        <v>1.082701931908947</v>
      </c>
      <c r="F24" s="140">
        <f>+IF(IFERROR(ABS(datos!H266),0)&gt;0,datos!H162/datos!H$152*100,"-")</f>
        <v>1.4883604372750174</v>
      </c>
      <c r="G24" s="140">
        <f>+IF(IFERROR(ABS(datos!K266),0)&gt;0,datos!K162/datos!K$152*100,"-")</f>
        <v>1.524021395682752</v>
      </c>
      <c r="H24" s="140">
        <f>+IF(IFERROR(ABS(datos!Q266),0)&gt;0,datos!Q162/datos!$Q$152*100,"-")</f>
        <v>5.4522019230268981</v>
      </c>
      <c r="I24" s="140">
        <f>+IF(IFERROR(ABS(datos!T266),0)&gt;0,datos!T162/datos!$T$152*100,"-")</f>
        <v>0.84309611220554914</v>
      </c>
      <c r="J24" s="148">
        <f>+IF(IFERROR(ABS(datos!W266),0)&gt;0,datos!W162/datos!$W$152*100,"-")</f>
        <v>1.7614258834395311</v>
      </c>
      <c r="K24" s="132">
        <f>+'BEB ESPIRITUOSAS'!J23</f>
        <v>9.2890589997629522</v>
      </c>
      <c r="L24" s="162"/>
      <c r="M24" s="163"/>
      <c r="N24" s="163"/>
      <c r="O24" s="163"/>
    </row>
    <row r="25" spans="1:15" s="28" customFormat="1" ht="18" customHeight="1" x14ac:dyDescent="0.25">
      <c r="A25" s="69"/>
      <c r="B25" s="88" t="s">
        <v>6</v>
      </c>
      <c r="C25" s="157">
        <f>+IF(IFERROR(ABS(datos!C267),0)&gt;0,datos!C163/datos!$C$152*100,"-")</f>
        <v>7.7777829235512392</v>
      </c>
      <c r="D25" s="146">
        <f>+IF(IFERROR(ABS(datos!D267),0)&gt;0,datos!D163/datos!$D$152*100,"-")</f>
        <v>5.4405283733516612</v>
      </c>
      <c r="E25" s="140">
        <f>+IF(IFERROR(ABS(datos!E267),0)&gt;0,datos!E163/datos!$E$152*100,"-")</f>
        <v>2.7016747995182167</v>
      </c>
      <c r="F25" s="140">
        <f>+IF(IFERROR(ABS(datos!H267),0)&gt;0,datos!H163/datos!$H$152*100,"-")</f>
        <v>7.2837611334862951</v>
      </c>
      <c r="G25" s="140">
        <f>+IF(IFERROR(ABS(datos!K267),0)&gt;0,datos!K163/datos!K$152*100,"-")</f>
        <v>16.052776355098946</v>
      </c>
      <c r="H25" s="140">
        <f>+IF(IFERROR(ABS(datos!Q267),0)&gt;0,datos!Q163/datos!$Q$152*100,"-")</f>
        <v>13.52626900525685</v>
      </c>
      <c r="I25" s="140">
        <f>+IF(IFERROR(ABS(datos!T267),0)&gt;0,datos!T163/datos!$T$152*100,"-")</f>
        <v>2.7092831010357319</v>
      </c>
      <c r="J25" s="148">
        <f>+IF(IFERROR(ABS(datos!W267),0)&gt;0,datos!W163/datos!$W$152*100,"-")</f>
        <v>11.092944765685258</v>
      </c>
      <c r="K25" s="132">
        <f>+'BEB ESPIRITUOSAS'!J24</f>
        <v>16.627386444165616</v>
      </c>
      <c r="L25" s="162"/>
      <c r="M25" s="163"/>
      <c r="N25" s="163"/>
      <c r="O25" s="163"/>
    </row>
    <row r="26" spans="1:15" s="28" customFormat="1" ht="18" customHeight="1" x14ac:dyDescent="0.25">
      <c r="A26" s="69"/>
      <c r="B26" s="88" t="s">
        <v>7</v>
      </c>
      <c r="C26" s="157">
        <f>+IF(IFERROR(ABS(datos!C268),0)&gt;0,datos!C164/datos!$C$152*100,"-")</f>
        <v>24.314724746276614</v>
      </c>
      <c r="D26" s="140">
        <f>+IF(IFERROR(ABS(datos!D268),0)&gt;0,datos!D164/datos!$D$152*100,"-")</f>
        <v>19.457105214681299</v>
      </c>
      <c r="E26" s="140">
        <f>+IF(IFERROR(ABS(datos!E268),0)&gt;0,datos!E164/datos!$E$152*100,"-")</f>
        <v>19.210464975338684</v>
      </c>
      <c r="F26" s="140">
        <f>+IF(IFERROR(ABS(datos!H268),0)&gt;0,datos!H164/datos!$H$152*100,"-")</f>
        <v>19.153304661524061</v>
      </c>
      <c r="G26" s="140">
        <f>+IF(IFERROR(ABS(datos!K268),0)&gt;0,datos!K164/datos!K$152*100,"-")</f>
        <v>24.488104681587597</v>
      </c>
      <c r="H26" s="140">
        <f>+IF(IFERROR(ABS(datos!Q268),0)&gt;0,datos!Q164/datos!$Q$152*100,"-")</f>
        <v>36.81136811093117</v>
      </c>
      <c r="I26" s="140">
        <f>+IF(IFERROR(ABS(datos!T268),0)&gt;0,datos!T164/datos!$T$152*100,"-")</f>
        <v>16.165217250603451</v>
      </c>
      <c r="J26" s="148">
        <f>+IF(IFERROR(ABS(datos!W268),0)&gt;0,datos!W164/datos!$W$152*100,"-")</f>
        <v>28.025621752451883</v>
      </c>
      <c r="K26" s="132">
        <f>+'BEB ESPIRITUOSAS'!J25</f>
        <v>33.636064084472956</v>
      </c>
      <c r="L26" s="162"/>
      <c r="M26" s="163"/>
      <c r="N26" s="163"/>
      <c r="O26" s="163"/>
    </row>
    <row r="27" spans="1:15" s="28" customFormat="1" ht="18" customHeight="1" thickBot="1" x14ac:dyDescent="0.3">
      <c r="A27" s="69"/>
      <c r="B27" s="89" t="s">
        <v>8</v>
      </c>
      <c r="C27" s="152">
        <f>+IF(IFERROR(ABS(datos!C269),0)&gt;0,datos!C165/datos!$C$152*100,"-")</f>
        <v>65.320393708378305</v>
      </c>
      <c r="D27" s="149">
        <f>+IF(IFERROR(ABS(datos!D269),0)&gt;0,datos!D165/datos!$D$152*100,"-")</f>
        <v>73.796106821488095</v>
      </c>
      <c r="E27" s="149">
        <f>+IF(IFERROR(ABS(datos!E269),0)&gt;0,datos!E165/datos!$E$152*100,"-")</f>
        <v>77.005149817099124</v>
      </c>
      <c r="F27" s="149">
        <f>+IF(IFERROR(ABS(datos!H269),0)&gt;0,datos!H165/datos!$H$152*100,"-")</f>
        <v>72.055876458799943</v>
      </c>
      <c r="G27" s="149">
        <f>+IF(IFERROR(ABS(datos!K269),0)&gt;0,datos!K165/datos!K$152*100,"-")</f>
        <v>57.935097567630699</v>
      </c>
      <c r="H27" s="149">
        <f>+IF(IFERROR(ABS(datos!Q269),0)&gt;0,datos!Q165/datos!$Q$152*100,"-")</f>
        <v>44.141323227420934</v>
      </c>
      <c r="I27" s="149">
        <f>+IF(IFERROR(ABS(datos!T269),0)&gt;0,datos!T165/datos!$T$152*100,"-")</f>
        <v>80.282417983122485</v>
      </c>
      <c r="J27" s="113">
        <f>+IF(IFERROR(ABS(datos!W269),0)&gt;0,datos!W165/datos!$W$152*100,"-")</f>
        <v>57.446307477405334</v>
      </c>
      <c r="K27" s="133">
        <f>+'BEB ESPIRITUOSAS'!J26</f>
        <v>40.447490471598471</v>
      </c>
      <c r="L27" s="162"/>
      <c r="M27" s="163"/>
      <c r="N27" s="163"/>
      <c r="O27" s="163"/>
    </row>
    <row r="28" spans="1:15" ht="8.25" customHeight="1" thickBot="1" x14ac:dyDescent="0.3">
      <c r="A28" s="2"/>
      <c r="B28" s="92"/>
      <c r="C28" s="158"/>
      <c r="D28" s="158"/>
      <c r="E28" s="158"/>
      <c r="F28" s="158"/>
      <c r="G28" s="158"/>
      <c r="H28" s="158"/>
      <c r="I28" s="158"/>
      <c r="J28" s="158"/>
      <c r="K28" s="134"/>
      <c r="L28" s="168"/>
      <c r="M28" s="169"/>
      <c r="N28" s="169"/>
      <c r="O28" s="169"/>
    </row>
    <row r="29" spans="1:15" s="28" customFormat="1" ht="18" customHeight="1" x14ac:dyDescent="0.25">
      <c r="A29" s="69"/>
      <c r="B29" s="90" t="s">
        <v>9</v>
      </c>
      <c r="C29" s="159">
        <f>+IF(IFERROR(ABS(datos!C270),0)&gt;0,datos!C166/datos!$C$152*100,"-")</f>
        <v>55.750263222064909</v>
      </c>
      <c r="D29" s="153">
        <f>+IF(IFERROR(ABS(datos!D270),0)&gt;0,datos!D166/datos!$D$152*100,"-")</f>
        <v>65.145727572918418</v>
      </c>
      <c r="E29" s="153">
        <f>+IF(IFERROR(ABS(datos!E270),0)&gt;0,datos!E166/datos!$E$152*100,"-")</f>
        <v>69.359986822435431</v>
      </c>
      <c r="F29" s="153">
        <f>+IF(IFERROR(ABS(datos!H270),0)&gt;0,datos!H166/datos!$H$152*100,"-")</f>
        <v>62.571110276649911</v>
      </c>
      <c r="G29" s="153">
        <f>+IF(IFERROR(ABS(datos!K270),0)&gt;0,datos!K166/datos!$K$152*100,"-")</f>
        <v>41.218660003254051</v>
      </c>
      <c r="H29" s="153">
        <f>+IF(IFERROR(ABS(datos!Q270),0)&gt;0,datos!Q166/datos!$Q$152*100,"-")</f>
        <v>41.172166426480302</v>
      </c>
      <c r="I29" s="153">
        <f>+IF(IFERROR(ABS(datos!T270),0)&gt;0,datos!T166/datos!$T$152*100,"-")</f>
        <v>34.062105778382367</v>
      </c>
      <c r="J29" s="154">
        <f>+IF(IFERROR(ABS(datos!W270),0)&gt;0,datos!W166/datos!$W$152*100,"-")</f>
        <v>48.284705061630746</v>
      </c>
      <c r="K29" s="135">
        <f>+'BEB ESPIRITUOSAS'!J28</f>
        <v>49.865416229166691</v>
      </c>
      <c r="L29" s="162"/>
      <c r="M29" s="163"/>
      <c r="N29" s="163"/>
      <c r="O29" s="163"/>
    </row>
    <row r="30" spans="1:15" s="28" customFormat="1" ht="18" customHeight="1" thickBot="1" x14ac:dyDescent="0.3">
      <c r="A30" s="69"/>
      <c r="B30" s="89" t="s">
        <v>10</v>
      </c>
      <c r="C30" s="152">
        <f>+IF(IFERROR(ABS(datos!C271),0)&gt;0,datos!C167/datos!$C$152*100,"-")</f>
        <v>44.24976513219702</v>
      </c>
      <c r="D30" s="149">
        <f>+IF(IFERROR(ABS(datos!D271),0)&gt;0,datos!D167/datos!$D$152*100,"-")</f>
        <v>34.854272427081575</v>
      </c>
      <c r="E30" s="149">
        <f>+IF(IFERROR(ABS(datos!E271),0)&gt;0,datos!E167/datos!$E$152*100,"-")</f>
        <v>30.640041431347971</v>
      </c>
      <c r="F30" s="149">
        <f>+IF(IFERROR(ABS(datos!H271),0)&gt;0,datos!H167/datos!$H$152*100,"-")</f>
        <v>37.428913143778793</v>
      </c>
      <c r="G30" s="149">
        <f>+IF(IFERROR(ABS(datos!K271),0)&gt;0,datos!K167/datos!$K$152*100,"-")</f>
        <v>58.781339996745949</v>
      </c>
      <c r="H30" s="149">
        <f>+IF(IFERROR(ABS(datos!Q271),0)&gt;0,datos!Q167/datos!$Q$152*100,"-")</f>
        <v>58.827833573519698</v>
      </c>
      <c r="I30" s="149">
        <f>+IF(IFERROR(ABS(datos!T271),0)&gt;0,datos!T167/datos!$T$152*100,"-")</f>
        <v>65.937894221617626</v>
      </c>
      <c r="J30" s="151">
        <f>+IF(IFERROR(ABS(datos!W271),0)&gt;0,datos!W167/datos!$W$152*100,"-")</f>
        <v>51.715278562456909</v>
      </c>
      <c r="K30" s="133">
        <f>+'BEB ESPIRITUOSAS'!J29</f>
        <v>50.134583770833309</v>
      </c>
      <c r="L30" s="162"/>
      <c r="M30" s="163"/>
      <c r="N30" s="163"/>
      <c r="O30" s="163"/>
    </row>
    <row r="31" spans="1:15" x14ac:dyDescent="0.25">
      <c r="A31" s="2"/>
      <c r="B31" s="257" t="s">
        <v>383</v>
      </c>
      <c r="C31" s="1"/>
      <c r="D31" s="1"/>
      <c r="E31" s="1"/>
      <c r="F31" s="1"/>
      <c r="G31" s="1"/>
      <c r="H31" s="1"/>
      <c r="I31" s="1"/>
      <c r="J31" s="1"/>
      <c r="K31"/>
      <c r="L31"/>
    </row>
    <row r="32" spans="1:15" ht="24.75" customHeight="1" thickBot="1" x14ac:dyDescent="0.3">
      <c r="A32" s="2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32"/>
    </row>
    <row r="33" spans="1:16" ht="50.1" customHeight="1" thickBot="1" x14ac:dyDescent="0.3">
      <c r="A33" s="2"/>
      <c r="B33" s="11" t="s">
        <v>21</v>
      </c>
      <c r="C33" s="347" t="s">
        <v>428</v>
      </c>
      <c r="D33" s="7" t="s">
        <v>268</v>
      </c>
      <c r="E33" s="205" t="s">
        <v>275</v>
      </c>
      <c r="F33" s="205" t="s">
        <v>276</v>
      </c>
      <c r="G33" s="205" t="s">
        <v>277</v>
      </c>
      <c r="H33" s="7" t="s">
        <v>278</v>
      </c>
      <c r="I33" s="348" t="s">
        <v>439</v>
      </c>
      <c r="J33" s="8" t="s">
        <v>269</v>
      </c>
      <c r="K33"/>
      <c r="L33"/>
    </row>
    <row r="34" spans="1:16" s="28" customFormat="1" ht="18" customHeight="1" x14ac:dyDescent="0.25">
      <c r="A34" s="69"/>
      <c r="B34" s="77" t="s">
        <v>12</v>
      </c>
      <c r="C34" s="197">
        <f>+IF(IFERROR(ABS(datos!C256),0)&gt;0,datos!C214,"-")</f>
        <v>3.3443184338976359</v>
      </c>
      <c r="D34" s="283">
        <f>+IF(IFERROR(ABS(datos!D256),0)&gt;0,datos!D214,"-")</f>
        <v>3.4303374003322862</v>
      </c>
      <c r="E34" s="141">
        <f>+IF(IFERROR(ABS(datos!E256),0)&gt;0,datos!E214,"-")</f>
        <v>2.7225796178782722</v>
      </c>
      <c r="F34" s="141">
        <f>+IF(IFERROR(ABS(datos!H256),0)&gt;0,datos!H214,"-")</f>
        <v>2.5075191701323054</v>
      </c>
      <c r="G34" s="141">
        <f>+IF(IFERROR(ABS(datos!K256),0)&gt;0,datos!K214,"-")</f>
        <v>1.2083832116326274</v>
      </c>
      <c r="H34" s="141">
        <f>+IF(IFERROR(ABS(datos!Q256),0)&gt;0,datos!Q214,"-")</f>
        <v>1.0805770791101033</v>
      </c>
      <c r="I34" s="141">
        <f>+IF(IFERROR(ABS(datos!T256),0)&gt;0,datos!T214,"-")</f>
        <v>2.1227351613757302</v>
      </c>
      <c r="J34" s="122">
        <f>+IF(IFERROR(ABS(datos!W256),0)&gt;0,datos!W214,"-")</f>
        <v>2.9896330466951282</v>
      </c>
      <c r="K34" s="162"/>
      <c r="L34" s="162"/>
      <c r="M34" s="163"/>
      <c r="N34" s="163"/>
      <c r="O34" s="163"/>
    </row>
    <row r="35" spans="1:16" s="28" customFormat="1" ht="18" customHeight="1" x14ac:dyDescent="0.25">
      <c r="A35" s="69"/>
      <c r="B35" s="88" t="s">
        <v>5</v>
      </c>
      <c r="C35" s="279">
        <f>+IF(IFERROR(ABS(datos!C245),0)&gt;0,datos!C224,"-")</f>
        <v>1.3657432822157516</v>
      </c>
      <c r="D35" s="282">
        <f>+IF(IFERROR(ABS(datos!D245),0)&gt;0,datos!D224,"-")</f>
        <v>1.668080403726119</v>
      </c>
      <c r="E35" s="280">
        <f>+IF(IFERROR(ABS(datos!E245),0)&gt;0,datos!E224,"-")</f>
        <v>2.2588337445103495</v>
      </c>
      <c r="F35" s="140">
        <f>+IF(IFERROR(ABS(datos!H245),0)&gt;0,datos!H224,"-")</f>
        <v>1.3647603760605367</v>
      </c>
      <c r="G35" s="140">
        <f>+IF(IFERROR(ABS(datos!K245),0)&gt;0,datos!K224,"-")</f>
        <v>0.46439010680157394</v>
      </c>
      <c r="H35" s="140">
        <f>+IF(IFERROR(ABS(datos!Q245),0)&gt;0,datos!Q224,"-")</f>
        <v>0.76267212254331185</v>
      </c>
      <c r="I35" s="140">
        <f>+IF(IFERROR(ABS(datos!T245),0)&gt;0,datos!T224,"-")</f>
        <v>0.89486043420469652</v>
      </c>
      <c r="J35" s="148">
        <f>+IF(IFERROR(ABS(datos!W245),0)&gt;0,datos!W224,"-")</f>
        <v>1.0037576082265578</v>
      </c>
      <c r="K35" s="162"/>
      <c r="L35" s="162"/>
      <c r="M35" s="163"/>
      <c r="N35" s="163"/>
      <c r="O35" s="163"/>
    </row>
    <row r="36" spans="1:16" s="28" customFormat="1" ht="18" customHeight="1" x14ac:dyDescent="0.25">
      <c r="A36" s="69"/>
      <c r="B36" s="88" t="s">
        <v>6</v>
      </c>
      <c r="C36" s="157">
        <f>+IF(IFERROR(ABS(datos!C246),0)&gt;0,datos!C225,"-")</f>
        <v>1.7991546969907539</v>
      </c>
      <c r="D36" s="146">
        <f>+IF(IFERROR(ABS(datos!D246),0)&gt;0,datos!D225,"-")</f>
        <v>2.0281509865400493</v>
      </c>
      <c r="E36" s="140">
        <f>+IF(IFERROR(ABS(datos!E246),0)&gt;0,datos!E225,"-")</f>
        <v>1.1728902975367017</v>
      </c>
      <c r="F36" s="140">
        <f>+IF(IFERROR(ABS(datos!H246),0)&gt;0,datos!H225,"-")</f>
        <v>1.7700710375907251</v>
      </c>
      <c r="G36" s="140">
        <f>+IF(IFERROR(ABS(datos!K246),0)&gt;0,datos!K225,"-")</f>
        <v>2.4013797065226155</v>
      </c>
      <c r="H36" s="140">
        <f>+IF(IFERROR(ABS(datos!Q246),0)&gt;0,datos!Q225,"-")</f>
        <v>0.86839933365565736</v>
      </c>
      <c r="I36" s="140">
        <f>+IF(IFERROR(ABS(datos!T246),0)&gt;0,datos!T225,"-")</f>
        <v>1.3939149214184603</v>
      </c>
      <c r="J36" s="148">
        <f>+IF(IFERROR(ABS(datos!W246),0)&gt;0,datos!W225,"-")</f>
        <v>1.7475903195307927</v>
      </c>
      <c r="K36" s="162"/>
      <c r="L36" s="162"/>
      <c r="M36" s="163"/>
      <c r="N36" s="163"/>
      <c r="O36" s="163"/>
    </row>
    <row r="37" spans="1:16" s="28" customFormat="1" ht="18" customHeight="1" x14ac:dyDescent="0.25">
      <c r="A37" s="69"/>
      <c r="B37" s="88" t="s">
        <v>7</v>
      </c>
      <c r="C37" s="157">
        <f>+IF(IFERROR(ABS(datos!C247),0)&gt;0,datos!C226,"-")</f>
        <v>2.4924738737665364</v>
      </c>
      <c r="D37" s="140">
        <f>+IF(IFERROR(ABS(datos!D247),0)&gt;0,datos!D226,"-")</f>
        <v>2.4813692062797568</v>
      </c>
      <c r="E37" s="140">
        <f>+IF(IFERROR(ABS(datos!E247),0)&gt;0,datos!E226,"-")</f>
        <v>2.070901458058128</v>
      </c>
      <c r="F37" s="140">
        <f>+IF(IFERROR(ABS(datos!H247),0)&gt;0,datos!H226,"-")</f>
        <v>1.8828242236660213</v>
      </c>
      <c r="G37" s="140">
        <f>+IF(IFERROR(ABS(datos!K247),0)&gt;0,datos!K226,"-")</f>
        <v>1.2121087868358786</v>
      </c>
      <c r="H37" s="140">
        <f>+IF(IFERROR(ABS(datos!Q247),0)&gt;0,datos!Q226,"-")</f>
        <v>1.1754167816430194</v>
      </c>
      <c r="I37" s="140">
        <f>+IF(IFERROR(ABS(datos!T247),0)&gt;0,datos!T226,"-")</f>
        <v>1.866601980548567</v>
      </c>
      <c r="J37" s="148">
        <f>+IF(IFERROR(ABS(datos!W247),0)&gt;0,datos!W226,"-")</f>
        <v>2.5706450749707463</v>
      </c>
      <c r="K37" s="162"/>
      <c r="L37" s="162"/>
      <c r="M37" s="163"/>
      <c r="N37" s="163"/>
      <c r="O37" s="163"/>
    </row>
    <row r="38" spans="1:16" s="28" customFormat="1" ht="18" customHeight="1" thickBot="1" x14ac:dyDescent="0.3">
      <c r="A38" s="69"/>
      <c r="B38" s="89" t="s">
        <v>8</v>
      </c>
      <c r="C38" s="152">
        <f>+IF(IFERROR(ABS(datos!C248),0)&gt;0,datos!C227,"-")</f>
        <v>4.5584013074072285</v>
      </c>
      <c r="D38" s="149">
        <f>+IF(IFERROR(ABS(datos!D248),0)&gt;0,datos!D227,"-")</f>
        <v>4.3130057595222286</v>
      </c>
      <c r="E38" s="149">
        <f>+IF(IFERROR(ABS(datos!E248),0)&gt;0,datos!E227,"-")</f>
        <v>3.2162888835637289</v>
      </c>
      <c r="F38" s="149">
        <f>+IF(IFERROR(ABS(datos!H248),0)&gt;0,datos!H227,"-")</f>
        <v>3.0796320942565023</v>
      </c>
      <c r="G38" s="149">
        <f>+IF(IFERROR(ABS(datos!K248),0)&gt;0,datos!K227,"-")</f>
        <v>1.1201824753263716</v>
      </c>
      <c r="H38" s="149">
        <f>+IF(IFERROR(ABS(datos!Q248),0)&gt;0,datos!Q227,"-")</f>
        <v>1.1482333242879919</v>
      </c>
      <c r="I38" s="149">
        <f>+IF(IFERROR(ABS(datos!T248),0)&gt;0,datos!T227,"-")</f>
        <v>2.2714897782254342</v>
      </c>
      <c r="J38" s="113">
        <f>+IF(IFERROR(ABS(datos!W248),0)&gt;0,datos!W227,"-")</f>
        <v>3.9691476658292033</v>
      </c>
      <c r="K38" s="162"/>
      <c r="L38" s="162"/>
      <c r="M38" s="163"/>
      <c r="N38" s="163"/>
      <c r="O38" s="163"/>
    </row>
    <row r="39" spans="1:16" ht="15.75" thickBot="1" x14ac:dyDescent="0.3">
      <c r="A39" s="2"/>
      <c r="B39" s="92"/>
      <c r="C39" s="158"/>
      <c r="D39" s="158"/>
      <c r="E39" s="158"/>
      <c r="F39" s="158"/>
      <c r="G39" s="158"/>
      <c r="H39" s="158"/>
      <c r="I39" s="158"/>
      <c r="J39" s="158"/>
      <c r="K39" s="168"/>
      <c r="L39" s="168"/>
      <c r="M39" s="169"/>
      <c r="N39" s="169"/>
      <c r="O39" s="169"/>
    </row>
    <row r="40" spans="1:16" s="28" customFormat="1" ht="18" customHeight="1" x14ac:dyDescent="0.25">
      <c r="A40" s="69"/>
      <c r="B40" s="90" t="s">
        <v>9</v>
      </c>
      <c r="C40" s="159">
        <f>+IF(IFERROR(ABS(datos!C249),0)&gt;0,datos!C228,"-")</f>
        <v>3.789045062367113</v>
      </c>
      <c r="D40" s="153">
        <f>+IF(IFERROR(ABS(datos!D249),0)&gt;0,datos!D228,"-")</f>
        <v>4.1039190420487808</v>
      </c>
      <c r="E40" s="153">
        <f>+IF(IFERROR(ABS(datos!E249),0)&gt;0,datos!E228,"-")</f>
        <v>3.1516443183471021</v>
      </c>
      <c r="F40" s="153">
        <f>+IF(IFERROR(ABS(datos!H249),0)&gt;0,datos!H228,"-")</f>
        <v>2.9894765721775745</v>
      </c>
      <c r="G40" s="153">
        <f>+IF(IFERROR(ABS(datos!K249),0)&gt;0,datos!K228,"-")</f>
        <v>1.3091184010942616</v>
      </c>
      <c r="H40" s="153">
        <f>+IF(IFERROR(ABS(datos!Q249),0)&gt;0,datos!Q228,"-")</f>
        <v>1.1250216916013165</v>
      </c>
      <c r="I40" s="153">
        <f>+IF(IFERROR(ABS(datos!T249),0)&gt;0,datos!T228,"-")</f>
        <v>2.2158677280102461</v>
      </c>
      <c r="J40" s="153">
        <f>+IF(IFERROR(ABS(datos!W249),0)&gt;0,datos!W228,"-")</f>
        <v>3.3290469347056502</v>
      </c>
      <c r="K40" s="162"/>
      <c r="L40" s="162"/>
      <c r="M40" s="163"/>
      <c r="N40" s="163"/>
      <c r="O40" s="163"/>
    </row>
    <row r="41" spans="1:16" s="28" customFormat="1" ht="18" customHeight="1" thickBot="1" x14ac:dyDescent="0.3">
      <c r="A41" s="69"/>
      <c r="B41" s="89" t="s">
        <v>10</v>
      </c>
      <c r="C41" s="152">
        <f>+IF(IFERROR(ABS(datos!C250),0)&gt;0,datos!C229,"-")</f>
        <v>2.950646548188173</v>
      </c>
      <c r="D41" s="149">
        <f>+IF(IFERROR(ABS(datos!D250),0)&gt;0,datos!D229,"-")</f>
        <v>2.7702321720807292</v>
      </c>
      <c r="E41" s="149">
        <f>+IF(IFERROR(ABS(datos!E250),0)&gt;0,datos!E229,"-")</f>
        <v>2.2054731332447868</v>
      </c>
      <c r="F41" s="149">
        <f>+IF(IFERROR(ABS(datos!H250),0)&gt;0,datos!H229,"-")</f>
        <v>2.0571679974066357</v>
      </c>
      <c r="G41" s="149">
        <f>+IF(IFERROR(ABS(datos!K250),0)&gt;0,datos!K229,"-")</f>
        <v>1.1694370121936721</v>
      </c>
      <c r="H41" s="149">
        <f>+IF(IFERROR(ABS(datos!Q250),0)&gt;0,datos!Q229,"-")</f>
        <v>1.0525752982239782</v>
      </c>
      <c r="I41" s="149">
        <f>+IF(IFERROR(ABS(datos!T250),0)&gt;0,datos!T229,"-")</f>
        <v>2.0528198127245041</v>
      </c>
      <c r="J41" s="151">
        <f>+IF(IFERROR(ABS(datos!W250),0)&gt;0,datos!W229,"-")</f>
        <v>2.7250695055070726</v>
      </c>
      <c r="K41" s="162"/>
      <c r="L41" s="162"/>
      <c r="M41" s="163"/>
      <c r="N41" s="163"/>
      <c r="O41" s="163"/>
    </row>
    <row r="42" spans="1:16" x14ac:dyDescent="0.25">
      <c r="A42" s="2"/>
      <c r="B42" s="257" t="s">
        <v>383</v>
      </c>
      <c r="C42" s="201"/>
      <c r="D42" s="201"/>
      <c r="E42" s="201"/>
      <c r="F42" s="201"/>
      <c r="G42" s="201"/>
      <c r="H42" s="201"/>
      <c r="I42" s="201"/>
      <c r="J42" s="201"/>
      <c r="K42" s="168"/>
      <c r="L42" s="168"/>
      <c r="M42" s="169"/>
      <c r="N42" s="169"/>
      <c r="O42" s="169"/>
    </row>
    <row r="43" spans="1:16" ht="29.25" customHeight="1" x14ac:dyDescent="0.25">
      <c r="A43" s="2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32"/>
    </row>
    <row r="44" spans="1:16" ht="29.25" customHeight="1" thickBot="1" x14ac:dyDescent="0.3">
      <c r="A44" s="2"/>
      <c r="B44" s="44"/>
      <c r="C44" s="45"/>
      <c r="D44" s="45"/>
      <c r="E44" s="45"/>
      <c r="F44" s="45"/>
      <c r="G44" s="45"/>
      <c r="H44" s="45"/>
      <c r="I44" s="45"/>
      <c r="J44" s="45"/>
      <c r="K44" s="49"/>
      <c r="L44" s="32"/>
    </row>
    <row r="45" spans="1:16" ht="50.1" customHeight="1" thickBot="1" x14ac:dyDescent="0.3">
      <c r="A45" s="2"/>
      <c r="B45" s="11" t="s">
        <v>318</v>
      </c>
      <c r="C45" s="347" t="s">
        <v>428</v>
      </c>
      <c r="D45" s="7" t="s">
        <v>268</v>
      </c>
      <c r="E45" s="205" t="s">
        <v>275</v>
      </c>
      <c r="F45" s="205" t="s">
        <v>276</v>
      </c>
      <c r="G45" s="205" t="s">
        <v>277</v>
      </c>
      <c r="H45" s="7" t="s">
        <v>278</v>
      </c>
      <c r="I45" s="348" t="s">
        <v>439</v>
      </c>
      <c r="J45" s="8" t="s">
        <v>269</v>
      </c>
      <c r="K45" s="130" t="s">
        <v>298</v>
      </c>
      <c r="L45"/>
    </row>
    <row r="46" spans="1:16" s="28" customFormat="1" ht="18" customHeight="1" x14ac:dyDescent="0.25">
      <c r="A46" s="69"/>
      <c r="B46" s="77" t="s">
        <v>12</v>
      </c>
      <c r="C46" s="219">
        <v>100</v>
      </c>
      <c r="D46" s="220">
        <v>100</v>
      </c>
      <c r="E46" s="220">
        <v>100</v>
      </c>
      <c r="F46" s="220">
        <v>100</v>
      </c>
      <c r="G46" s="220">
        <v>100</v>
      </c>
      <c r="H46" s="220">
        <v>100</v>
      </c>
      <c r="I46" s="220">
        <v>100</v>
      </c>
      <c r="J46" s="221">
        <v>100</v>
      </c>
      <c r="K46" s="222">
        <v>100</v>
      </c>
      <c r="L46" s="20"/>
    </row>
    <row r="47" spans="1:16" s="28" customFormat="1" ht="18" customHeight="1" x14ac:dyDescent="0.25">
      <c r="A47" s="69"/>
      <c r="B47" s="71" t="s">
        <v>13</v>
      </c>
      <c r="C47" s="157">
        <f>+IF(IFERROR(ABS(datos!C257),0)&gt;0,datos!C153/datos!C$152*100,"-")</f>
        <v>6.5633150668877036</v>
      </c>
      <c r="D47" s="140">
        <f>+IF(IFERROR(ABS(datos!D257),0)&gt;0,datos!D153/datos!D$152*100,"-")</f>
        <v>5.5032894063556048</v>
      </c>
      <c r="E47" s="140">
        <f>+IF(IFERROR(ABS(datos!E257),0)&gt;0,datos!E153/datos!E$152*100,"-")</f>
        <v>6.2387546410370947</v>
      </c>
      <c r="F47" s="140">
        <f>+IF(IFERROR(ABS(datos!H257),0)&gt;0,datos!H153/datos!H$152*100,"-")</f>
        <v>4.6809044657292773</v>
      </c>
      <c r="G47" s="140">
        <f>+IF(IFERROR(ABS(datos!K257),0)&gt;0,datos!K153/datos!K$152*100,"-")</f>
        <v>2.9851776210122876</v>
      </c>
      <c r="H47" s="140">
        <f>+IF(IFERROR(ABS(datos!Q257),0)&gt;0,datos!Q153/datos!Q$152*100,"-")</f>
        <v>3.1443503931301993</v>
      </c>
      <c r="I47" s="206">
        <f>+IF(IFERROR(ABS(datos!T257),0)&gt;0,datos!T153/datos!T$152*100,"-")</f>
        <v>32.193997342913796</v>
      </c>
      <c r="J47" s="148">
        <f>+IF(IFERROR(ABS(datos!W257),0)&gt;0,datos!W153/datos!W$152*100,"-")</f>
        <v>2.0546857216782692</v>
      </c>
      <c r="K47" s="132">
        <f>+'TOTAL BEBIDAS FRIAS'!K50</f>
        <v>9.1463483646559034</v>
      </c>
      <c r="L47" s="20"/>
    </row>
    <row r="48" spans="1:16" s="28" customFormat="1" ht="18" customHeight="1" x14ac:dyDescent="0.25">
      <c r="A48" s="69"/>
      <c r="B48" s="71" t="s">
        <v>14</v>
      </c>
      <c r="C48" s="157">
        <f>+IF(IFERROR(ABS(datos!C258),0)&gt;0,datos!C154/datos!C$152*100,"-")</f>
        <v>11.013825538116635</v>
      </c>
      <c r="D48" s="140">
        <f>+IF(IFERROR(ABS(datos!D258),0)&gt;0,datos!D154/datos!D$152*100,"-")</f>
        <v>12.452932687861045</v>
      </c>
      <c r="E48" s="140">
        <f>+IF(IFERROR(ABS(datos!E258),0)&gt;0,datos!E154/datos!E$152*100,"-")</f>
        <v>14.228856775638684</v>
      </c>
      <c r="F48" s="206">
        <f>+IF(IFERROR(ABS(datos!H258),0)&gt;0,datos!H154/datos!H$152*100,"-")</f>
        <v>8.7435252273147768</v>
      </c>
      <c r="G48" s="140">
        <f>+IF(IFERROR(ABS(datos!K258),0)&gt;0,datos!K154/datos!K$152*100,"-")</f>
        <v>22.18013625218493</v>
      </c>
      <c r="H48" s="140">
        <f>+IF(IFERROR(ABS(datos!Q258),0)&gt;0,datos!Q154/datos!Q$152*100,"-")</f>
        <v>4.4957907309122449</v>
      </c>
      <c r="I48" s="206">
        <f>+IF(IFERROR(ABS(datos!T258),0)&gt;0,datos!T154/datos!T$152*100,"-")</f>
        <v>28.514036962276656</v>
      </c>
      <c r="J48" s="148">
        <f>+IF(IFERROR(ABS(datos!W258),0)&gt;0,datos!W154/datos!W$152*100,"-")</f>
        <v>4.9772947975364081</v>
      </c>
      <c r="K48" s="132">
        <f>+'TOTAL BEBIDAS FRIAS'!K51</f>
        <v>12.761006789700813</v>
      </c>
      <c r="L48" s="162"/>
      <c r="M48" s="163"/>
      <c r="N48" s="163"/>
      <c r="O48" s="163"/>
      <c r="P48" s="163"/>
    </row>
    <row r="49" spans="1:16" s="28" customFormat="1" ht="18" customHeight="1" x14ac:dyDescent="0.25">
      <c r="A49" s="69"/>
      <c r="B49" s="71" t="s">
        <v>15</v>
      </c>
      <c r="C49" s="157">
        <f>+IF(IFERROR(ABS(datos!C259),0)&gt;0,datos!C155/datos!C$152*100,"-")</f>
        <v>8.3087590095667281</v>
      </c>
      <c r="D49" s="140">
        <f>+IF(IFERROR(ABS(datos!D259),0)&gt;0,datos!D155/datos!D$152*100,"-")</f>
        <v>7.1204117094217425</v>
      </c>
      <c r="E49" s="140">
        <f>+IF(IFERROR(ABS(datos!E259),0)&gt;0,datos!E155/datos!E$152*100,"-")</f>
        <v>9.0029437616917694</v>
      </c>
      <c r="F49" s="140">
        <f>+IF(IFERROR(ABS(datos!H259),0)&gt;0,datos!H155/datos!H$152*100,"-")</f>
        <v>4.204450974406936</v>
      </c>
      <c r="G49" s="140">
        <f>+IF(IFERROR(ABS(datos!K259),0)&gt;0,datos!K155/datos!K$152*100,"-")</f>
        <v>10.106794819606083</v>
      </c>
      <c r="H49" s="140">
        <f>+IF(IFERROR(ABS(datos!Q259),0)&gt;0,datos!Q155/datos!Q$152*100,"-")</f>
        <v>10.536517369598872</v>
      </c>
      <c r="I49" s="206">
        <f>+IF(IFERROR(ABS(datos!T259),0)&gt;0,datos!T155/datos!T$152*100,"-")</f>
        <v>12.375763305512328</v>
      </c>
      <c r="J49" s="148">
        <f>+IF(IFERROR(ABS(datos!W259),0)&gt;0,datos!W155/datos!W$152*100,"-")</f>
        <v>5.5875759228235999</v>
      </c>
      <c r="K49" s="132">
        <f>+'TOTAL BEBIDAS FRIAS'!K52</f>
        <v>15.466081752076747</v>
      </c>
      <c r="L49" s="162"/>
      <c r="M49" s="163"/>
      <c r="N49" s="163"/>
      <c r="O49" s="163"/>
      <c r="P49" s="163"/>
    </row>
    <row r="50" spans="1:16" s="28" customFormat="1" ht="18" customHeight="1" x14ac:dyDescent="0.25">
      <c r="A50" s="69"/>
      <c r="B50" s="71" t="s">
        <v>16</v>
      </c>
      <c r="C50" s="157">
        <f>+IF(IFERROR(ABS(datos!C260),0)&gt;0,datos!C156/datos!C$152*100,"-")</f>
        <v>18.034803911375917</v>
      </c>
      <c r="D50" s="140">
        <f>+IF(IFERROR(ABS(datos!D260),0)&gt;0,datos!D156/datos!D$152*100,"-")</f>
        <v>11.19747349215087</v>
      </c>
      <c r="E50" s="140">
        <f>+IF(IFERROR(ABS(datos!E260),0)&gt;0,datos!E156/datos!E$152*100,"-")</f>
        <v>9.6633024886780028</v>
      </c>
      <c r="F50" s="140">
        <f>+IF(IFERROR(ABS(datos!H260),0)&gt;0,datos!H156/datos!H$152*100,"-")</f>
        <v>12.619278291682704</v>
      </c>
      <c r="G50" s="140">
        <f>+IF(IFERROR(ABS(datos!K260),0)&gt;0,datos!K156/datos!K$152*100,"-")</f>
        <v>10.559924181945604</v>
      </c>
      <c r="H50" s="140">
        <f>+IF(IFERROR(ABS(datos!Q260),0)&gt;0,datos!Q156/datos!Q$152*100,"-")</f>
        <v>39.643607537218976</v>
      </c>
      <c r="I50" s="140">
        <f>+IF(IFERROR(ABS(datos!T260),0)&gt;0,datos!T156/datos!T$152*100,"-")</f>
        <v>8.4895146801412569</v>
      </c>
      <c r="J50" s="148">
        <f>+IF(IFERROR(ABS(datos!W260),0)&gt;0,datos!W156/datos!W$152*100,"-")</f>
        <v>5.8817691880658902</v>
      </c>
      <c r="K50" s="132">
        <f>+'TOTAL BEBIDAS FRIAS'!K53</f>
        <v>20.849693124349354</v>
      </c>
      <c r="L50" s="162"/>
      <c r="M50" s="163"/>
      <c r="N50" s="163"/>
      <c r="O50" s="163"/>
      <c r="P50" s="163"/>
    </row>
    <row r="51" spans="1:16" s="28" customFormat="1" ht="18" customHeight="1" x14ac:dyDescent="0.25">
      <c r="A51" s="69"/>
      <c r="B51" s="71" t="s">
        <v>17</v>
      </c>
      <c r="C51" s="157">
        <f>+IF(IFERROR(ABS(datos!C261),0)&gt;0,datos!C157/datos!C$152*100,"-")</f>
        <v>11.571393196111307</v>
      </c>
      <c r="D51" s="140">
        <f>+IF(IFERROR(ABS(datos!D261),0)&gt;0,datos!D157/datos!D$152*100,"-")</f>
        <v>8.5995188351581824</v>
      </c>
      <c r="E51" s="140">
        <f>+IF(IFERROR(ABS(datos!E261),0)&gt;0,datos!E157/datos!E$152*100,"-")</f>
        <v>7.0387520416890226</v>
      </c>
      <c r="F51" s="140">
        <f>+IF(IFERROR(ABS(datos!H261),0)&gt;0,datos!H157/datos!H$152*100,"-")</f>
        <v>9.2740525851078868</v>
      </c>
      <c r="G51" s="140">
        <f>+IF(IFERROR(ABS(datos!K261),0)&gt;0,datos!K157/datos!K$152*100,"-")</f>
        <v>22.312419004907028</v>
      </c>
      <c r="H51" s="140">
        <f>+IF(IFERROR(ABS(datos!Q261),0)&gt;0,datos!Q157/datos!Q$152*100,"-")</f>
        <v>21.965632416017147</v>
      </c>
      <c r="I51" s="140">
        <f>+IF(IFERROR(ABS(datos!T261),0)&gt;0,datos!T157/datos!T$152*100,"-")</f>
        <v>3.1017205182184924</v>
      </c>
      <c r="J51" s="207">
        <f>+IF(IFERROR(ABS(datos!W261),0)&gt;0,datos!W157/datos!W$152*100,"-")</f>
        <v>6.7862272026830288</v>
      </c>
      <c r="K51" s="132">
        <f>+'TOTAL BEBIDAS FRIAS'!K54</f>
        <v>13.094202476296561</v>
      </c>
      <c r="L51" s="162"/>
      <c r="M51" s="163"/>
      <c r="N51" s="163"/>
      <c r="O51" s="163"/>
      <c r="P51" s="163"/>
    </row>
    <row r="52" spans="1:16" s="28" customFormat="1" ht="18" customHeight="1" x14ac:dyDescent="0.25">
      <c r="A52" s="69"/>
      <c r="B52" s="71" t="s">
        <v>18</v>
      </c>
      <c r="C52" s="157">
        <f>+IF(IFERROR(ABS(datos!C262),0)&gt;0,datos!C158/datos!C$152*100,"-")</f>
        <v>8.9624428897907649</v>
      </c>
      <c r="D52" s="140">
        <f>+IF(IFERROR(ABS(datos!D262),0)&gt;0,datos!D158/datos!D$152*100,"-")</f>
        <v>7.9760559472242223</v>
      </c>
      <c r="E52" s="140">
        <f>+IF(IFERROR(ABS(datos!E262),0)&gt;0,datos!E158/datos!E$152*100,"-")</f>
        <v>5.9610001726306168</v>
      </c>
      <c r="F52" s="140">
        <f>+IF(IFERROR(ABS(datos!H262),0)&gt;0,datos!H158/datos!H$152*100,"-")</f>
        <v>11.331787064584956</v>
      </c>
      <c r="G52" s="140">
        <f>+IF(IFERROR(ABS(datos!K262),0)&gt;0,datos!K158/datos!K$152*100,"-")</f>
        <v>3.9603474614309833</v>
      </c>
      <c r="H52" s="140">
        <f>+IF(IFERROR(ABS(datos!Q262),0)&gt;0,datos!Q158/datos!Q$152*100,"-")</f>
        <v>13.303542296706834</v>
      </c>
      <c r="I52" s="140">
        <f>+IF(IFERROR(ABS(datos!T262),0)&gt;0,datos!T158/datos!T$152*100,"-")</f>
        <v>3.1018360939561402</v>
      </c>
      <c r="J52" s="148">
        <f>+IF(IFERROR(ABS(datos!W262),0)&gt;0,datos!W158/datos!W$152*100,"-")</f>
        <v>6.9762532895113916</v>
      </c>
      <c r="K52" s="132">
        <f>+'TOTAL BEBIDAS FRIAS'!K55</f>
        <v>9.6658630114267332</v>
      </c>
      <c r="L52" s="162"/>
      <c r="M52" s="163"/>
      <c r="N52" s="163"/>
      <c r="O52" s="163"/>
      <c r="P52" s="163"/>
    </row>
    <row r="53" spans="1:16" s="28" customFormat="1" ht="18" customHeight="1" x14ac:dyDescent="0.25">
      <c r="A53" s="69"/>
      <c r="B53" s="71" t="s">
        <v>19</v>
      </c>
      <c r="C53" s="157">
        <f>+IF(IFERROR(ABS(datos!C263),0)&gt;0,datos!C159/datos!C$152*100,"-")</f>
        <v>18.507157560852971</v>
      </c>
      <c r="D53" s="140">
        <f>+IF(IFERROR(ABS(datos!D263),0)&gt;0,datos!D159/datos!D$152*100,"-")</f>
        <v>25.443949435986347</v>
      </c>
      <c r="E53" s="140">
        <f>+IF(IFERROR(ABS(datos!E263),0)&gt;0,datos!E159/datos!E$152*100,"-")</f>
        <v>27.592520545444938</v>
      </c>
      <c r="F53" s="140">
        <f>+IF(IFERROR(ABS(datos!H263),0)&gt;0,datos!H159/datos!H$152*100,"-")</f>
        <v>23.757448672178793</v>
      </c>
      <c r="G53" s="140">
        <f>+IF(IFERROR(ABS(datos!K263),0)&gt;0,datos!K159/datos!K$152*100,"-")</f>
        <v>18.512938006585333</v>
      </c>
      <c r="H53" s="140">
        <f>+IF(IFERROR(ABS(datos!Q263),0)&gt;0,datos!Q159/datos!Q$152*100,"-")</f>
        <v>5.2199024439550703</v>
      </c>
      <c r="I53" s="140">
        <f>+IF(IFERROR(ABS(datos!T263),0)&gt;0,datos!T159/datos!T$152*100,"-")</f>
        <v>11.413031857874204</v>
      </c>
      <c r="J53" s="207">
        <f>+IF(IFERROR(ABS(datos!W263),0)&gt;0,datos!W159/datos!W$152*100,"-")</f>
        <v>12.160031965780894</v>
      </c>
      <c r="K53" s="132">
        <f>+'TOTAL BEBIDAS FRIAS'!K56</f>
        <v>9.480546986096746</v>
      </c>
      <c r="L53" s="162"/>
      <c r="M53" s="163"/>
      <c r="N53" s="163"/>
      <c r="O53" s="163"/>
      <c r="P53" s="163"/>
    </row>
    <row r="54" spans="1:16" s="28" customFormat="1" ht="18" customHeight="1" thickBot="1" x14ac:dyDescent="0.3">
      <c r="A54" s="69"/>
      <c r="B54" s="72" t="s">
        <v>20</v>
      </c>
      <c r="C54" s="152">
        <f>+IF(IFERROR(ABS(datos!C264),0)&gt;0,datos!C160/datos!C$152*100,"-")</f>
        <v>17.038340632980542</v>
      </c>
      <c r="D54" s="149">
        <f>+IF(IFERROR(ABS(datos!D264),0)&gt;0,datos!D160/datos!D$152*100,"-")</f>
        <v>21.706373102660656</v>
      </c>
      <c r="E54" s="149">
        <f>+IF(IFERROR(ABS(datos!E264),0)&gt;0,datos!E160/datos!E$152*100,"-")</f>
        <v>20.273872398568209</v>
      </c>
      <c r="F54" s="149">
        <f>+IF(IFERROR(ABS(datos!H264),0)&gt;0,datos!H160/datos!H$152*100,"-")</f>
        <v>25.388576139423375</v>
      </c>
      <c r="G54" s="149">
        <f>+IF(IFERROR(ABS(datos!K264),0)&gt;0,datos!K160/datos!K$152*100,"-")</f>
        <v>9.3821993439990976</v>
      </c>
      <c r="H54" s="149">
        <f>+IF(IFERROR(ABS(datos!Q264),0)&gt;0,datos!Q160/datos!Q$152*100,"-")</f>
        <v>1.6906791092864051</v>
      </c>
      <c r="I54" s="149">
        <f>+IF(IFERROR(ABS(datos!T264),0)&gt;0,datos!T160/datos!T$152*100,"-")</f>
        <v>0.81009923910713122</v>
      </c>
      <c r="J54" s="151">
        <f>+IF(IFERROR(ABS(datos!W264),0)&gt;0,datos!W160/datos!W$152*100,"-")</f>
        <v>55.576161911920522</v>
      </c>
      <c r="K54" s="133">
        <f>+'TOTAL BEBIDAS FRIAS'!K57</f>
        <v>9.536251892409183</v>
      </c>
      <c r="L54" s="162"/>
      <c r="M54" s="163"/>
      <c r="N54" s="163"/>
      <c r="O54" s="163"/>
      <c r="P54" s="163"/>
    </row>
    <row r="55" spans="1:16" x14ac:dyDescent="0.25">
      <c r="A55" s="2"/>
      <c r="B55" s="257" t="s">
        <v>383</v>
      </c>
      <c r="C55" s="201"/>
      <c r="D55" s="201"/>
      <c r="E55" s="201"/>
      <c r="F55" s="201"/>
      <c r="G55" s="201"/>
      <c r="H55" s="201"/>
      <c r="I55" s="201"/>
      <c r="J55" s="201"/>
      <c r="K55" s="168"/>
      <c r="L55" s="168"/>
      <c r="M55" s="169"/>
      <c r="N55" s="169"/>
      <c r="O55" s="169"/>
      <c r="P55" s="169"/>
    </row>
    <row r="56" spans="1:16" ht="24.75" customHeight="1" thickBot="1" x14ac:dyDescent="0.3">
      <c r="A56" s="2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32"/>
    </row>
    <row r="57" spans="1:16" ht="50.1" customHeight="1" thickBot="1" x14ac:dyDescent="0.3">
      <c r="A57" s="2"/>
      <c r="B57" s="11" t="s">
        <v>21</v>
      </c>
      <c r="C57" s="347" t="s">
        <v>428</v>
      </c>
      <c r="D57" s="7" t="s">
        <v>268</v>
      </c>
      <c r="E57" s="205" t="s">
        <v>275</v>
      </c>
      <c r="F57" s="205" t="s">
        <v>276</v>
      </c>
      <c r="G57" s="205" t="s">
        <v>277</v>
      </c>
      <c r="H57" s="7" t="s">
        <v>278</v>
      </c>
      <c r="I57" s="348" t="s">
        <v>439</v>
      </c>
      <c r="J57" s="8" t="s">
        <v>269</v>
      </c>
      <c r="K57"/>
      <c r="L57"/>
    </row>
    <row r="58" spans="1:16" s="28" customFormat="1" ht="18" customHeight="1" x14ac:dyDescent="0.25">
      <c r="A58" s="69"/>
      <c r="B58" s="77" t="s">
        <v>12</v>
      </c>
      <c r="C58" s="284">
        <f>+IF(IFERROR(ABS(datos!C256),0)&gt;0,datos!C214,"-")</f>
        <v>3.3443184338976359</v>
      </c>
      <c r="D58" s="199">
        <f>+IF(IFERROR(ABS(datos!D256),0)&gt;0,datos!D214,"-")</f>
        <v>3.4303374003322862</v>
      </c>
      <c r="E58" s="199">
        <f>+IF(IFERROR(ABS(datos!E256),0)&gt;0,datos!E214,"-")</f>
        <v>2.7225796178782722</v>
      </c>
      <c r="F58" s="199">
        <f>+IF(IFERROR(ABS(datos!H256),0)&gt;0,datos!H214,"-")</f>
        <v>2.5075191701323054</v>
      </c>
      <c r="G58" s="199">
        <f>+IF(IFERROR(ABS(datos!K256),0)&gt;0,datos!K214,"-")</f>
        <v>1.2083832116326274</v>
      </c>
      <c r="H58" s="199">
        <f>+IF(IFERROR(ABS(datos!Q256),0)&gt;0,datos!Q214,"-")</f>
        <v>1.0805770791101033</v>
      </c>
      <c r="I58" s="199">
        <f>+IF(IFERROR(ABS(datos!T256),0)&gt;0,datos!T214,"-")</f>
        <v>2.1227351613757302</v>
      </c>
      <c r="J58" s="200">
        <f>+IF(IFERROR(ABS(datos!W256),0)&gt;0,datos!W214,"-")</f>
        <v>2.9896330466951282</v>
      </c>
      <c r="K58" s="20"/>
      <c r="L58" s="20"/>
    </row>
    <row r="59" spans="1:16" s="28" customFormat="1" ht="18" customHeight="1" x14ac:dyDescent="0.25">
      <c r="A59" s="69"/>
      <c r="B59" s="71" t="s">
        <v>13</v>
      </c>
      <c r="C59" s="197">
        <f>+IF(IFERROR(ABS(datos!C257),0)&gt;0,datos!C215,"-")</f>
        <v>3.3679047888667326</v>
      </c>
      <c r="D59" s="140">
        <f>+IF(IFERROR(ABS(datos!D257),0)&gt;0,datos!D215,"-")</f>
        <v>2.8310682433305194</v>
      </c>
      <c r="E59" s="140">
        <f>+IF(IFERROR(ABS(datos!E257),0)&gt;0,datos!E215,"-")</f>
        <v>2.2796073915996513</v>
      </c>
      <c r="F59" s="140">
        <f>+IF(IFERROR(ABS(datos!H257),0)&gt;0,datos!H215,"-")</f>
        <v>1.8142367528935732</v>
      </c>
      <c r="G59" s="140">
        <f>+IF(IFERROR(ABS(datos!K257),0)&gt;0,datos!K215,"-")</f>
        <v>1.0411962138051847</v>
      </c>
      <c r="H59" s="140">
        <f>+IF(IFERROR(ABS(datos!Q257),0)&gt;0,datos!Q215,"-")</f>
        <v>0.82838840019785298</v>
      </c>
      <c r="I59" s="206">
        <f>+IF(IFERROR(ABS(datos!T257),0)&gt;0,datos!T215,"-")</f>
        <v>2.660736024110625</v>
      </c>
      <c r="J59" s="148">
        <f>+IF(IFERROR(ABS(datos!W257),0)&gt;0,datos!W215,"-")</f>
        <v>1.2667351762408796</v>
      </c>
      <c r="K59" s="162"/>
      <c r="L59" s="162"/>
      <c r="M59" s="163"/>
      <c r="N59" s="163"/>
      <c r="O59" s="163"/>
    </row>
    <row r="60" spans="1:16" s="28" customFormat="1" ht="18" customHeight="1" x14ac:dyDescent="0.25">
      <c r="A60" s="69"/>
      <c r="B60" s="71" t="s">
        <v>14</v>
      </c>
      <c r="C60" s="157">
        <f>+IF(IFERROR(ABS(datos!C258),0)&gt;0,datos!C216,"-")</f>
        <v>3.8262733770264776</v>
      </c>
      <c r="D60" s="140">
        <f>+IF(IFERROR(ABS(datos!D258),0)&gt;0,datos!D216,"-")</f>
        <v>3.3133355147656216</v>
      </c>
      <c r="E60" s="140">
        <f>+IF(IFERROR(ABS(datos!E258),0)&gt;0,datos!E216,"-")</f>
        <v>2.4948542484187981</v>
      </c>
      <c r="F60" s="206">
        <f>+IF(IFERROR(ABS(datos!H258),0)&gt;0,datos!H216,"-")</f>
        <v>2.2757363458063189</v>
      </c>
      <c r="G60" s="140">
        <f>+IF(IFERROR(ABS(datos!K258),0)&gt;0,datos!K216,"-")</f>
        <v>1.2852705088228271</v>
      </c>
      <c r="H60" s="140">
        <f>+IF(IFERROR(ABS(datos!Q258),0)&gt;0,datos!Q216,"-")</f>
        <v>0.9363891903297763</v>
      </c>
      <c r="I60" s="206">
        <f>+IF(IFERROR(ABS(datos!T258),0)&gt;0,datos!T216,"-")</f>
        <v>2.3309743018367426</v>
      </c>
      <c r="J60" s="148">
        <f>+IF(IFERROR(ABS(datos!W258),0)&gt;0,datos!W216,"-")</f>
        <v>1.0759772988689373</v>
      </c>
      <c r="K60" s="162"/>
      <c r="L60" s="162"/>
      <c r="M60" s="163"/>
      <c r="N60" s="163"/>
      <c r="O60" s="163"/>
    </row>
    <row r="61" spans="1:16" s="28" customFormat="1" ht="18" customHeight="1" x14ac:dyDescent="0.25">
      <c r="A61" s="69"/>
      <c r="B61" s="71" t="s">
        <v>15</v>
      </c>
      <c r="C61" s="157">
        <f>+IF(IFERROR(ABS(datos!C259),0)&gt;0,datos!C217,"-")</f>
        <v>2.299024023847668</v>
      </c>
      <c r="D61" s="140">
        <f>+IF(IFERROR(ABS(datos!D259),0)&gt;0,datos!D217,"-")</f>
        <v>2.732336698428667</v>
      </c>
      <c r="E61" s="140">
        <f>+IF(IFERROR(ABS(datos!E259),0)&gt;0,datos!E217,"-")</f>
        <v>2.2618184859318653</v>
      </c>
      <c r="F61" s="140">
        <f>+IF(IFERROR(ABS(datos!H259),0)&gt;0,datos!H217,"-")</f>
        <v>1.7519436316772909</v>
      </c>
      <c r="G61" s="140">
        <f>+IF(IFERROR(ABS(datos!K259),0)&gt;0,datos!K217,"-")</f>
        <v>1.2637526100346534</v>
      </c>
      <c r="H61" s="140">
        <f>+IF(IFERROR(ABS(datos!Q259),0)&gt;0,datos!Q217,"-")</f>
        <v>0.93454167681047562</v>
      </c>
      <c r="I61" s="206">
        <f>+IF(IFERROR(ABS(datos!T259),0)&gt;0,datos!T217,"-")</f>
        <v>1.5409462354875678</v>
      </c>
      <c r="J61" s="148">
        <f>+IF(IFERROR(ABS(datos!W259),0)&gt;0,datos!W217,"-")</f>
        <v>1.3155540083669797</v>
      </c>
      <c r="K61" s="162"/>
      <c r="L61" s="162"/>
      <c r="M61" s="163"/>
      <c r="N61" s="163"/>
      <c r="O61" s="163"/>
    </row>
    <row r="62" spans="1:16" s="28" customFormat="1" ht="18" customHeight="1" x14ac:dyDescent="0.25">
      <c r="A62" s="69"/>
      <c r="B62" s="71" t="s">
        <v>16</v>
      </c>
      <c r="C62" s="157">
        <f>+IF(IFERROR(ABS(datos!C260),0)&gt;0,datos!C218,"-")</f>
        <v>2.2941113582516666</v>
      </c>
      <c r="D62" s="140">
        <f>+IF(IFERROR(ABS(datos!D260),0)&gt;0,datos!D218,"-")</f>
        <v>2.5016770379307247</v>
      </c>
      <c r="E62" s="140">
        <f>+IF(IFERROR(ABS(datos!E260),0)&gt;0,datos!E218,"-")</f>
        <v>1.8379937505007611</v>
      </c>
      <c r="F62" s="140">
        <f>+IF(IFERROR(ABS(datos!H260),0)&gt;0,datos!H218,"-")</f>
        <v>2.3042837109046999</v>
      </c>
      <c r="G62" s="140">
        <f>+IF(IFERROR(ABS(datos!K260),0)&gt;0,datos!K218,"-")</f>
        <v>1.4628271167732143</v>
      </c>
      <c r="H62" s="140">
        <f>+IF(IFERROR(ABS(datos!Q260),0)&gt;0,datos!Q218,"-")</f>
        <v>1.1552038495909236</v>
      </c>
      <c r="I62" s="140">
        <f>+IF(IFERROR(ABS(datos!T260),0)&gt;0,datos!T218,"-")</f>
        <v>3.0945019668967566</v>
      </c>
      <c r="J62" s="148">
        <f>+IF(IFERROR(ABS(datos!W260),0)&gt;0,datos!W218,"-")</f>
        <v>1.9547272855122626</v>
      </c>
      <c r="K62" s="162"/>
      <c r="L62" s="162"/>
      <c r="M62" s="163"/>
      <c r="N62" s="163"/>
      <c r="O62" s="163"/>
    </row>
    <row r="63" spans="1:16" s="28" customFormat="1" ht="18" customHeight="1" x14ac:dyDescent="0.25">
      <c r="A63" s="69"/>
      <c r="B63" s="71" t="s">
        <v>17</v>
      </c>
      <c r="C63" s="157">
        <f>+IF(IFERROR(ABS(datos!C261),0)&gt;0,datos!C219,"-")</f>
        <v>2.539052604220752</v>
      </c>
      <c r="D63" s="140">
        <f>+IF(IFERROR(ABS(datos!D261),0)&gt;0,datos!D219,"-")</f>
        <v>2.4856179213485654</v>
      </c>
      <c r="E63" s="140">
        <f>+IF(IFERROR(ABS(datos!E261),0)&gt;0,datos!E219,"-")</f>
        <v>1.7617043046645962</v>
      </c>
      <c r="F63" s="140">
        <f>+IF(IFERROR(ABS(datos!H261),0)&gt;0,datos!H219,"-")</f>
        <v>1.6577822897663519</v>
      </c>
      <c r="G63" s="140">
        <f>+IF(IFERROR(ABS(datos!K261),0)&gt;0,datos!K219,"-")</f>
        <v>1.394834241731052</v>
      </c>
      <c r="H63" s="140">
        <f>+IF(IFERROR(ABS(datos!Q261),0)&gt;0,datos!Q219,"-")</f>
        <v>0.9584217202280404</v>
      </c>
      <c r="I63" s="140">
        <f>+IF(IFERROR(ABS(datos!T261),0)&gt;0,datos!T219,"-")</f>
        <v>0.89246857402562851</v>
      </c>
      <c r="J63" s="207">
        <f>+IF(IFERROR(ABS(datos!W261),0)&gt;0,datos!W219,"-")</f>
        <v>1.68424589935637</v>
      </c>
      <c r="K63" s="162"/>
      <c r="L63" s="162"/>
      <c r="M63" s="163"/>
      <c r="N63" s="163"/>
      <c r="O63" s="163"/>
    </row>
    <row r="64" spans="1:16" s="28" customFormat="1" ht="18" customHeight="1" x14ac:dyDescent="0.25">
      <c r="A64" s="69"/>
      <c r="B64" s="71" t="s">
        <v>18</v>
      </c>
      <c r="C64" s="157">
        <f>+IF(IFERROR(ABS(datos!C262),0)&gt;0,datos!C220,"-")</f>
        <v>2.944550979955014</v>
      </c>
      <c r="D64" s="140">
        <f>+IF(IFERROR(ABS(datos!D262),0)&gt;0,datos!D220,"-")</f>
        <v>2.9999246001495044</v>
      </c>
      <c r="E64" s="140">
        <f>+IF(IFERROR(ABS(datos!E262),0)&gt;0,datos!E220,"-")</f>
        <v>2.1692730947517767</v>
      </c>
      <c r="F64" s="140">
        <f>+IF(IFERROR(ABS(datos!H262),0)&gt;0,datos!H220,"-")</f>
        <v>3.1433754372110867</v>
      </c>
      <c r="G64" s="140">
        <f>+IF(IFERROR(ABS(datos!K262),0)&gt;0,datos!K220,"-")</f>
        <v>0.83693234565991026</v>
      </c>
      <c r="H64" s="140">
        <f>+IF(IFERROR(ABS(datos!Q262),0)&gt;0,datos!Q220,"-")</f>
        <v>1.3591972989947236</v>
      </c>
      <c r="I64" s="140">
        <f>+IF(IFERROR(ABS(datos!T262),0)&gt;0,datos!T220,"-")</f>
        <v>2.3636313855289739</v>
      </c>
      <c r="J64" s="148">
        <f>+IF(IFERROR(ABS(datos!W262),0)&gt;0,datos!W220,"-")</f>
        <v>2.5311679605460546</v>
      </c>
      <c r="K64" s="162"/>
      <c r="L64" s="162"/>
      <c r="M64" s="163"/>
      <c r="N64" s="163"/>
      <c r="O64" s="163"/>
    </row>
    <row r="65" spans="1:15" s="28" customFormat="1" ht="18" customHeight="1" x14ac:dyDescent="0.25">
      <c r="A65" s="69"/>
      <c r="B65" s="71" t="s">
        <v>19</v>
      </c>
      <c r="C65" s="157">
        <f>+IF(IFERROR(ABS(datos!C263),0)&gt;0,datos!C221,"-")</f>
        <v>5.0503821562826117</v>
      </c>
      <c r="D65" s="140">
        <f>+IF(IFERROR(ABS(datos!D263),0)&gt;0,datos!D221,"-")</f>
        <v>5.3875662528967716</v>
      </c>
      <c r="E65" s="140">
        <f>+IF(IFERROR(ABS(datos!E263),0)&gt;0,datos!E221,"-")</f>
        <v>4.762815417726876</v>
      </c>
      <c r="F65" s="140">
        <f>+IF(IFERROR(ABS(datos!H263),0)&gt;0,datos!H221,"-")</f>
        <v>3.8323641549998362</v>
      </c>
      <c r="G65" s="140">
        <f>+IF(IFERROR(ABS(datos!K263),0)&gt;0,datos!K221,"-")</f>
        <v>1.1902012478345483</v>
      </c>
      <c r="H65" s="140">
        <f>+IF(IFERROR(ABS(datos!Q263),0)&gt;0,datos!Q221,"-")</f>
        <v>2.4358246763810452</v>
      </c>
      <c r="I65" s="140">
        <f>+IF(IFERROR(ABS(datos!T263),0)&gt;0,datos!T221,"-")</f>
        <v>1.5499965486893648</v>
      </c>
      <c r="J65" s="207">
        <f>+IF(IFERROR(ABS(datos!W263),0)&gt;0,datos!W221,"-")</f>
        <v>2.223889458354054</v>
      </c>
      <c r="K65" s="162"/>
      <c r="L65" s="162"/>
      <c r="M65" s="163"/>
      <c r="N65" s="163"/>
      <c r="O65" s="163"/>
    </row>
    <row r="66" spans="1:15" s="28" customFormat="1" ht="18" customHeight="1" thickBot="1" x14ac:dyDescent="0.3">
      <c r="A66" s="69"/>
      <c r="B66" s="72" t="s">
        <v>20</v>
      </c>
      <c r="C66" s="152">
        <f>+IF(IFERROR(ABS(datos!C264),0)&gt;0,datos!C222,"-")</f>
        <v>6.0175302454339281</v>
      </c>
      <c r="D66" s="149">
        <f>+IF(IFERROR(ABS(datos!D264),0)&gt;0,datos!D222,"-")</f>
        <v>5.5565389715852369</v>
      </c>
      <c r="E66" s="149">
        <f>+IF(IFERROR(ABS(datos!E264),0)&gt;0,datos!E222,"-")</f>
        <v>4.7426152575392715</v>
      </c>
      <c r="F66" s="149">
        <f>+IF(IFERROR(ABS(datos!H264),0)&gt;0,datos!H222,"-")</f>
        <v>3.3753268004886974</v>
      </c>
      <c r="G66" s="149">
        <f>+IF(IFERROR(ABS(datos!K264),0)&gt;0,datos!K222,"-")</f>
        <v>0.87518531369271046</v>
      </c>
      <c r="H66" s="149">
        <f>+IF(IFERROR(ABS(datos!Q264),0)&gt;0,datos!Q222,"-")</f>
        <v>0.46630574496791133</v>
      </c>
      <c r="I66" s="149">
        <f>+IF(IFERROR(ABS(datos!T264),0)&gt;0,datos!T222,"-")</f>
        <v>0.74872160128570386</v>
      </c>
      <c r="J66" s="151">
        <f>+IF(IFERROR(ABS(datos!W264),0)&gt;0,datos!W222,"-")</f>
        <v>5.7102324817275063</v>
      </c>
      <c r="K66" s="162"/>
      <c r="L66" s="162"/>
      <c r="M66" s="163"/>
      <c r="N66" s="163"/>
      <c r="O66" s="163"/>
    </row>
    <row r="67" spans="1:15" x14ac:dyDescent="0.25">
      <c r="A67" s="2"/>
      <c r="B67" s="257" t="s">
        <v>383</v>
      </c>
      <c r="C67" s="201"/>
      <c r="D67" s="201"/>
      <c r="E67" s="201"/>
      <c r="F67" s="201"/>
      <c r="G67" s="201"/>
      <c r="H67" s="201"/>
      <c r="I67" s="201"/>
      <c r="J67" s="168"/>
      <c r="K67" s="168"/>
      <c r="L67" s="168"/>
      <c r="M67" s="169"/>
      <c r="N67" s="169"/>
      <c r="O67" s="169"/>
    </row>
  </sheetData>
  <mergeCells count="1">
    <mergeCell ref="J2:K3"/>
  </mergeCells>
  <hyperlinks>
    <hyperlink ref="L2:L3" location="'BEBIDAS FRIAS OOH'!A1" display="VOLVER A MENÚ"/>
  </hyperlinks>
  <pageMargins left="0.25" right="0.25" top="0.75" bottom="0.75" header="0.3" footer="0.3"/>
  <pageSetup paperSize="9" scale="52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68"/>
  <sheetViews>
    <sheetView showGridLines="0" showRowColHeaders="0" zoomScale="80" zoomScaleNormal="80" workbookViewId="0">
      <selection activeCell="F2" sqref="C1:F3"/>
    </sheetView>
  </sheetViews>
  <sheetFormatPr baseColWidth="10" defaultColWidth="11.42578125" defaultRowHeight="15" x14ac:dyDescent="0.25"/>
  <cols>
    <col min="1" max="1" width="2.85546875" style="26" customWidth="1"/>
    <col min="2" max="2" width="44.42578125" style="26" customWidth="1"/>
    <col min="3" max="3" width="23.7109375" style="27" customWidth="1"/>
    <col min="4" max="4" width="23.7109375" style="26" customWidth="1"/>
    <col min="5" max="5" width="2.42578125" style="26" customWidth="1"/>
    <col min="6" max="6" width="3.42578125" style="26" customWidth="1"/>
    <col min="7" max="16384" width="11.42578125" style="26"/>
  </cols>
  <sheetData>
    <row r="1" spans="1:6" ht="52.5" customHeight="1" x14ac:dyDescent="0.25">
      <c r="A1" s="2"/>
      <c r="B1" s="34"/>
      <c r="C1" s="35"/>
      <c r="D1" s="34"/>
      <c r="E1"/>
      <c r="F1" s="32"/>
    </row>
    <row r="2" spans="1:6" ht="28.5" x14ac:dyDescent="0.45">
      <c r="A2" s="2"/>
      <c r="B2" s="9"/>
      <c r="C2" s="363"/>
      <c r="D2" s="363"/>
      <c r="E2" s="2"/>
      <c r="F2" s="32"/>
    </row>
    <row r="3" spans="1:6" ht="18.75" customHeight="1" x14ac:dyDescent="0.3">
      <c r="A3" s="2"/>
      <c r="B3" s="48"/>
      <c r="C3" s="363"/>
      <c r="D3" s="363"/>
      <c r="E3" s="2"/>
      <c r="F3" s="32"/>
    </row>
    <row r="4" spans="1:6" x14ac:dyDescent="0.25">
      <c r="A4" s="2"/>
      <c r="B4"/>
      <c r="C4" s="4"/>
      <c r="D4" s="2"/>
      <c r="E4" s="2"/>
      <c r="F4" s="32"/>
    </row>
    <row r="5" spans="1:6" ht="15.75" thickBot="1" x14ac:dyDescent="0.3">
      <c r="A5" s="2"/>
      <c r="B5" s="46"/>
      <c r="C5" s="47"/>
      <c r="D5" s="47"/>
      <c r="E5"/>
      <c r="F5" s="32"/>
    </row>
    <row r="6" spans="1:6" s="28" customFormat="1" ht="39" customHeight="1" thickBot="1" x14ac:dyDescent="0.3">
      <c r="A6" s="69"/>
      <c r="B6" s="20"/>
      <c r="C6" s="25" t="s">
        <v>292</v>
      </c>
      <c r="D6" s="20"/>
      <c r="E6" s="20"/>
      <c r="F6" s="209"/>
    </row>
    <row r="7" spans="1:6" s="28" customFormat="1" ht="18" customHeight="1" x14ac:dyDescent="0.25">
      <c r="A7" s="69"/>
      <c r="B7" s="77" t="s">
        <v>302</v>
      </c>
      <c r="C7" s="143">
        <f>+datos!CW47/1000000</f>
        <v>5.749701</v>
      </c>
      <c r="D7" s="20"/>
      <c r="E7" s="20"/>
      <c r="F7" s="209"/>
    </row>
    <row r="8" spans="1:6" s="28" customFormat="1" ht="18" customHeight="1" x14ac:dyDescent="0.25">
      <c r="A8" s="69"/>
      <c r="B8" s="78" t="s">
        <v>303</v>
      </c>
      <c r="C8" s="143">
        <f>+datos!CW55/1000000</f>
        <v>2.0947338000000002</v>
      </c>
      <c r="D8" s="20"/>
      <c r="E8" s="20"/>
      <c r="F8" s="209"/>
    </row>
    <row r="9" spans="1:6" s="28" customFormat="1" ht="18" customHeight="1" x14ac:dyDescent="0.25">
      <c r="A9" s="69"/>
      <c r="B9" s="78" t="s">
        <v>361</v>
      </c>
      <c r="C9" s="143">
        <f>+datos!CW46/1000000</f>
        <v>5.3790649999999998</v>
      </c>
      <c r="D9" s="20"/>
      <c r="E9" s="20"/>
      <c r="F9" s="209"/>
    </row>
    <row r="10" spans="1:6" s="28" customFormat="1" ht="18" customHeight="1" x14ac:dyDescent="0.25">
      <c r="A10" s="69"/>
      <c r="B10" s="78" t="s">
        <v>357</v>
      </c>
      <c r="C10" s="145">
        <f>+datos!CW48</f>
        <v>3.6</v>
      </c>
      <c r="D10" s="20"/>
      <c r="E10" s="20"/>
      <c r="F10" s="209"/>
    </row>
    <row r="11" spans="1:6" s="28" customFormat="1" ht="18" customHeight="1" x14ac:dyDescent="0.25">
      <c r="A11" s="69"/>
      <c r="B11" s="78" t="s">
        <v>4</v>
      </c>
      <c r="C11" s="143">
        <f>+datos!CW51</f>
        <v>2.7</v>
      </c>
      <c r="D11" s="20"/>
      <c r="E11" s="20"/>
      <c r="F11" s="209"/>
    </row>
    <row r="12" spans="1:6" s="28" customFormat="1" ht="18" customHeight="1" x14ac:dyDescent="0.25">
      <c r="A12" s="69"/>
      <c r="B12" s="78" t="s">
        <v>299</v>
      </c>
      <c r="C12" s="143">
        <f>+datos!CW50</f>
        <v>4.8</v>
      </c>
      <c r="D12" s="20"/>
      <c r="E12" s="20"/>
      <c r="F12" s="209"/>
    </row>
    <row r="13" spans="1:6" s="28" customFormat="1" ht="18" customHeight="1" x14ac:dyDescent="0.25">
      <c r="A13" s="69"/>
      <c r="B13" s="78" t="s">
        <v>300</v>
      </c>
      <c r="C13" s="143">
        <f>+datos!CW56</f>
        <v>1.7540029424103147</v>
      </c>
      <c r="D13" s="20"/>
      <c r="E13" s="20"/>
      <c r="F13" s="209"/>
    </row>
    <row r="14" spans="1:6" s="28" customFormat="1" ht="18" customHeight="1" x14ac:dyDescent="0.25">
      <c r="A14" s="69"/>
      <c r="B14" s="78" t="s">
        <v>301</v>
      </c>
      <c r="C14" s="143">
        <f>+datos!CW53</f>
        <v>1.79</v>
      </c>
      <c r="D14" s="20"/>
      <c r="E14" s="20"/>
      <c r="F14" s="209"/>
    </row>
    <row r="15" spans="1:6" s="28" customFormat="1" ht="18" customHeight="1" x14ac:dyDescent="0.25">
      <c r="A15" s="69"/>
      <c r="B15" s="79" t="s">
        <v>317</v>
      </c>
      <c r="C15" s="143">
        <f>+datos!CW58</f>
        <v>6.2586236568392295E-2</v>
      </c>
      <c r="D15" s="20"/>
      <c r="E15" s="20"/>
      <c r="F15" s="209"/>
    </row>
    <row r="16" spans="1:6" s="28" customFormat="1" ht="18" customHeight="1" x14ac:dyDescent="0.25">
      <c r="A16" s="69"/>
      <c r="B16" s="79" t="s">
        <v>316</v>
      </c>
      <c r="C16" s="143">
        <f>+datos!CW59</f>
        <v>0.1607151393684291</v>
      </c>
      <c r="D16" s="20"/>
      <c r="E16" s="20"/>
      <c r="F16" s="209"/>
    </row>
    <row r="17" spans="1:15" s="28" customFormat="1" ht="18" customHeight="1" thickBot="1" x14ac:dyDescent="0.3">
      <c r="A17" s="69"/>
      <c r="B17" s="80" t="s">
        <v>360</v>
      </c>
      <c r="C17" s="144">
        <f>+datos!CW57</f>
        <v>2.5678990810192683</v>
      </c>
      <c r="D17" s="20"/>
      <c r="E17" s="20"/>
      <c r="F17" s="209"/>
    </row>
    <row r="18" spans="1:15" x14ac:dyDescent="0.25">
      <c r="A18" s="2"/>
      <c r="B18" s="256" t="s">
        <v>263</v>
      </c>
      <c r="C18" s="12"/>
      <c r="D18"/>
      <c r="E18"/>
      <c r="F18" s="32"/>
    </row>
    <row r="19" spans="1:15" ht="28.5" customHeight="1" x14ac:dyDescent="0.25">
      <c r="A19" s="2"/>
      <c r="B19" s="44"/>
      <c r="C19" s="49"/>
      <c r="D19" s="49"/>
      <c r="E19"/>
      <c r="F19" s="32"/>
    </row>
    <row r="20" spans="1:15" ht="28.5" customHeight="1" thickBot="1" x14ac:dyDescent="0.3">
      <c r="A20" s="2"/>
      <c r="B20" s="44"/>
      <c r="C20" s="49"/>
      <c r="D20" s="49"/>
      <c r="E20"/>
      <c r="F20" s="32"/>
    </row>
    <row r="21" spans="1:15" s="28" customFormat="1" ht="39" customHeight="1" thickBot="1" x14ac:dyDescent="0.3">
      <c r="A21" s="69"/>
      <c r="B21" s="21" t="s">
        <v>318</v>
      </c>
      <c r="C21" s="25" t="s">
        <v>292</v>
      </c>
      <c r="D21" s="74" t="s">
        <v>297</v>
      </c>
      <c r="E21" s="20"/>
      <c r="F21" s="209"/>
    </row>
    <row r="22" spans="1:15" s="28" customFormat="1" ht="18" customHeight="1" x14ac:dyDescent="0.25">
      <c r="A22" s="69"/>
      <c r="B22" s="77" t="s">
        <v>12</v>
      </c>
      <c r="C22" s="233">
        <v>100</v>
      </c>
      <c r="D22" s="234">
        <v>100</v>
      </c>
      <c r="E22" s="20"/>
      <c r="F22" s="209"/>
    </row>
    <row r="23" spans="1:15" s="28" customFormat="1" ht="18" customHeight="1" x14ac:dyDescent="0.25">
      <c r="A23" s="69"/>
      <c r="B23" s="87" t="s">
        <v>264</v>
      </c>
      <c r="C23" s="160">
        <f>+IF(IFERROR(ABS(datos!CW265),0)&gt;0,datos!CW161/datos!$CW$152*100,"-")</f>
        <v>4.6001870358128185</v>
      </c>
      <c r="D23" s="161">
        <f>+'TOTAL BEBIDAS FRIAS'!K24</f>
        <v>9.7079666644628251</v>
      </c>
      <c r="E23" s="162"/>
      <c r="F23" s="210"/>
      <c r="G23" s="163"/>
      <c r="H23" s="163"/>
      <c r="I23" s="163"/>
      <c r="J23" s="163"/>
      <c r="K23" s="163"/>
      <c r="L23" s="163"/>
      <c r="M23" s="163"/>
      <c r="N23" s="163"/>
      <c r="O23" s="163"/>
    </row>
    <row r="24" spans="1:15" s="28" customFormat="1" ht="18" customHeight="1" x14ac:dyDescent="0.25">
      <c r="A24" s="69"/>
      <c r="B24" s="88" t="s">
        <v>5</v>
      </c>
      <c r="C24" s="160">
        <f>+IF(IFERROR(ABS(datos!CW266),0)&gt;0,datos!CW162/datos!$CW$152*100,"-")</f>
        <v>8.0661063940542306</v>
      </c>
      <c r="D24" s="161">
        <f>+'TOTAL BEBIDAS FRIAS'!K25</f>
        <v>8.3872807690885391</v>
      </c>
      <c r="E24" s="162"/>
      <c r="F24" s="210"/>
      <c r="G24" s="163"/>
      <c r="H24" s="163"/>
      <c r="I24" s="163"/>
      <c r="J24" s="163"/>
      <c r="K24" s="163"/>
      <c r="L24" s="163"/>
      <c r="M24" s="163"/>
      <c r="N24" s="163"/>
      <c r="O24" s="163"/>
    </row>
    <row r="25" spans="1:15" s="28" customFormat="1" ht="18" customHeight="1" x14ac:dyDescent="0.25">
      <c r="A25" s="69"/>
      <c r="B25" s="88" t="s">
        <v>6</v>
      </c>
      <c r="C25" s="160">
        <f>+IF(IFERROR(ABS(datos!CW267),0)&gt;0,datos!CW163/datos!$CW$152*100,"-")</f>
        <v>16.093375985986054</v>
      </c>
      <c r="D25" s="161">
        <f>+'TOTAL BEBIDAS FRIAS'!K26</f>
        <v>15.013206242625069</v>
      </c>
      <c r="E25" s="162"/>
      <c r="F25" s="210"/>
      <c r="G25" s="163"/>
      <c r="H25" s="163"/>
      <c r="I25" s="163"/>
      <c r="J25" s="163"/>
      <c r="K25" s="163"/>
      <c r="L25" s="163"/>
      <c r="M25" s="163"/>
      <c r="N25" s="163"/>
      <c r="O25" s="163"/>
    </row>
    <row r="26" spans="1:15" s="28" customFormat="1" ht="18" customHeight="1" x14ac:dyDescent="0.25">
      <c r="A26" s="69"/>
      <c r="B26" s="88" t="s">
        <v>7</v>
      </c>
      <c r="C26" s="160">
        <f>+IF(IFERROR(ABS(datos!CW268),0)&gt;0,datos!CW164/datos!$CW$152*100,"-")</f>
        <v>26.930652567846568</v>
      </c>
      <c r="D26" s="161">
        <f>+'TOTAL BEBIDAS FRIAS'!K27</f>
        <v>30.370688080539594</v>
      </c>
      <c r="E26" s="162"/>
      <c r="F26" s="210"/>
      <c r="G26" s="163"/>
      <c r="H26" s="163"/>
      <c r="I26" s="163"/>
      <c r="J26" s="163"/>
      <c r="K26" s="163"/>
      <c r="L26" s="163"/>
      <c r="M26" s="163"/>
      <c r="N26" s="163"/>
      <c r="O26" s="163"/>
    </row>
    <row r="27" spans="1:15" s="28" customFormat="1" ht="18" customHeight="1" thickBot="1" x14ac:dyDescent="0.3">
      <c r="A27" s="69"/>
      <c r="B27" s="89" t="s">
        <v>8</v>
      </c>
      <c r="C27" s="164">
        <f>+IF(IFERROR(ABS(datos!CW269),0)&gt;0,datos!CW165/datos!$CW$152*100,"-")</f>
        <v>44.309678016300325</v>
      </c>
      <c r="D27" s="165">
        <f>+'TOTAL BEBIDAS FRIAS'!K28</f>
        <v>36.520863846271936</v>
      </c>
      <c r="E27" s="162"/>
      <c r="F27" s="210"/>
      <c r="G27" s="163"/>
      <c r="H27" s="163"/>
      <c r="I27" s="163"/>
      <c r="J27" s="163"/>
      <c r="K27" s="163"/>
      <c r="L27" s="163"/>
      <c r="M27" s="163"/>
      <c r="N27" s="163"/>
      <c r="O27" s="163"/>
    </row>
    <row r="28" spans="1:15" ht="8.25" customHeight="1" thickBot="1" x14ac:dyDescent="0.3">
      <c r="A28" s="2"/>
      <c r="B28" s="92"/>
      <c r="C28" s="166"/>
      <c r="D28" s="167"/>
      <c r="E28" s="168"/>
      <c r="F28" s="188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1:15" s="28" customFormat="1" ht="18" customHeight="1" x14ac:dyDescent="0.25">
      <c r="A29" s="69"/>
      <c r="B29" s="90" t="s">
        <v>9</v>
      </c>
      <c r="C29" s="170">
        <f>+IF(IFERROR(ABS(datos!CW270),0)&gt;0,datos!CW166/datos!$CW$152*100,"-")</f>
        <v>39.762867669118798</v>
      </c>
      <c r="D29" s="171">
        <f>+'TOTAL BEBIDAS FRIAS'!K30</f>
        <v>49.865416229166691</v>
      </c>
      <c r="E29" s="162"/>
      <c r="F29" s="210"/>
      <c r="G29" s="163"/>
      <c r="H29" s="163"/>
      <c r="I29" s="163"/>
      <c r="J29" s="163"/>
      <c r="K29" s="163"/>
      <c r="L29" s="163"/>
      <c r="M29" s="163"/>
      <c r="N29" s="163"/>
      <c r="O29" s="163"/>
    </row>
    <row r="30" spans="1:15" s="28" customFormat="1" ht="18" customHeight="1" thickBot="1" x14ac:dyDescent="0.3">
      <c r="A30" s="69"/>
      <c r="B30" s="89" t="s">
        <v>10</v>
      </c>
      <c r="C30" s="164">
        <f>+IF(IFERROR(ABS(datos!CW271),0)&gt;0,datos!CW167/datos!$CW$152*100,"-")</f>
        <v>60.237149723089942</v>
      </c>
      <c r="D30" s="165">
        <f>+'TOTAL BEBIDAS FRIAS'!K31</f>
        <v>50.134583770833309</v>
      </c>
      <c r="E30" s="162"/>
      <c r="F30" s="210"/>
      <c r="G30" s="163"/>
      <c r="H30" s="163"/>
      <c r="I30" s="163"/>
      <c r="J30" s="163"/>
      <c r="K30" s="163"/>
      <c r="L30" s="163"/>
      <c r="M30" s="163"/>
      <c r="N30" s="163"/>
      <c r="O30" s="163"/>
    </row>
    <row r="31" spans="1:15" ht="24" customHeight="1" x14ac:dyDescent="0.25">
      <c r="A31" s="2"/>
      <c r="B31" s="258" t="s">
        <v>383</v>
      </c>
      <c r="C31" s="12"/>
      <c r="D31" s="17"/>
      <c r="E31"/>
      <c r="F31" s="32"/>
    </row>
    <row r="32" spans="1:15" ht="15.75" thickBot="1" x14ac:dyDescent="0.3">
      <c r="A32" s="2"/>
      <c r="B32" s="44"/>
      <c r="C32" s="49"/>
      <c r="D32" s="50"/>
      <c r="E32"/>
      <c r="F32" s="32"/>
    </row>
    <row r="33" spans="1:16" s="28" customFormat="1" ht="39" customHeight="1" thickBot="1" x14ac:dyDescent="0.3">
      <c r="A33" s="69"/>
      <c r="B33" s="21" t="s">
        <v>21</v>
      </c>
      <c r="C33" s="25" t="s">
        <v>292</v>
      </c>
      <c r="D33" s="173"/>
      <c r="E33" s="162"/>
      <c r="F33" s="210"/>
      <c r="G33" s="163"/>
      <c r="H33" s="163"/>
    </row>
    <row r="34" spans="1:16" s="28" customFormat="1" ht="18" customHeight="1" x14ac:dyDescent="0.25">
      <c r="A34" s="69"/>
      <c r="B34" s="77" t="s">
        <v>12</v>
      </c>
      <c r="C34" s="174">
        <f>+IF(IFERROR(ABS(datos!CW256),0)&gt;0,datos!CW214,"-")</f>
        <v>1.7540029424103147</v>
      </c>
      <c r="D34" s="173"/>
      <c r="E34" s="162"/>
      <c r="F34" s="210"/>
      <c r="G34" s="163"/>
      <c r="H34" s="163"/>
      <c r="I34" s="163"/>
      <c r="J34" s="163"/>
      <c r="K34" s="163"/>
      <c r="L34" s="163"/>
      <c r="M34" s="163"/>
      <c r="N34" s="163"/>
      <c r="O34" s="163"/>
    </row>
    <row r="35" spans="1:16" s="28" customFormat="1" ht="18" customHeight="1" x14ac:dyDescent="0.25">
      <c r="A35" s="69"/>
      <c r="B35" s="83" t="s">
        <v>264</v>
      </c>
      <c r="C35" s="160">
        <f>+IF(IFERROR(ABS(datos!CW265),0)&gt;0,datos!CW223,"-")</f>
        <v>0.71553411802131395</v>
      </c>
      <c r="D35" s="173"/>
      <c r="E35" s="162"/>
      <c r="F35" s="210"/>
      <c r="G35" s="163"/>
      <c r="H35" s="163"/>
      <c r="I35" s="163"/>
      <c r="J35" s="163"/>
      <c r="K35" s="163"/>
      <c r="L35" s="163"/>
      <c r="M35" s="163"/>
      <c r="N35" s="163"/>
      <c r="O35" s="163"/>
    </row>
    <row r="36" spans="1:16" s="28" customFormat="1" ht="18" customHeight="1" x14ac:dyDescent="0.25">
      <c r="A36" s="69"/>
      <c r="B36" s="84" t="s">
        <v>5</v>
      </c>
      <c r="C36" s="160">
        <f>+IF(IFERROR(ABS(datos!CW266),0)&gt;0,datos!CW224,"-")</f>
        <v>0.90900562040639865</v>
      </c>
      <c r="D36" s="173"/>
      <c r="E36" s="162"/>
      <c r="F36" s="210"/>
      <c r="G36" s="163"/>
      <c r="H36" s="163"/>
      <c r="I36" s="163"/>
      <c r="J36" s="163"/>
      <c r="K36" s="163"/>
      <c r="L36" s="163"/>
      <c r="M36" s="163"/>
      <c r="N36" s="163"/>
      <c r="O36" s="163"/>
    </row>
    <row r="37" spans="1:16" s="28" customFormat="1" ht="18" customHeight="1" x14ac:dyDescent="0.25">
      <c r="A37" s="69"/>
      <c r="B37" s="84" t="s">
        <v>6</v>
      </c>
      <c r="C37" s="160">
        <f>+IF(IFERROR(ABS(datos!CW267),0)&gt;0,datos!CW225,"-")</f>
        <v>1.4151827356456985</v>
      </c>
      <c r="D37" s="173"/>
      <c r="E37" s="162"/>
      <c r="F37" s="210"/>
      <c r="G37" s="163"/>
      <c r="H37" s="163"/>
      <c r="I37" s="163"/>
      <c r="J37" s="163"/>
      <c r="K37" s="163"/>
      <c r="L37" s="163"/>
      <c r="M37" s="163"/>
      <c r="N37" s="163"/>
      <c r="O37" s="163"/>
    </row>
    <row r="38" spans="1:16" s="28" customFormat="1" ht="18" customHeight="1" x14ac:dyDescent="0.25">
      <c r="A38" s="69"/>
      <c r="B38" s="84" t="s">
        <v>7</v>
      </c>
      <c r="C38" s="160">
        <f>+IF(IFERROR(ABS(datos!CW268),0)&gt;0,datos!CW226,"-")</f>
        <v>1.5544899455555252</v>
      </c>
      <c r="D38" s="173"/>
      <c r="E38" s="162"/>
      <c r="F38" s="210"/>
      <c r="G38" s="163"/>
      <c r="H38" s="163"/>
      <c r="I38" s="163"/>
      <c r="J38" s="163"/>
      <c r="K38" s="163"/>
      <c r="L38" s="163"/>
      <c r="M38" s="163"/>
      <c r="N38" s="163"/>
      <c r="O38" s="163"/>
    </row>
    <row r="39" spans="1:16" s="28" customFormat="1" ht="18" customHeight="1" thickBot="1" x14ac:dyDescent="0.3">
      <c r="A39" s="69"/>
      <c r="B39" s="85" t="s">
        <v>8</v>
      </c>
      <c r="C39" s="164">
        <f>+IF(IFERROR(ABS(datos!CW269),0)&gt;0,datos!CW227,"-")</f>
        <v>2.741770896634792</v>
      </c>
      <c r="D39" s="173"/>
      <c r="E39" s="162"/>
      <c r="F39" s="210"/>
      <c r="G39" s="163"/>
      <c r="H39" s="163"/>
      <c r="I39" s="163"/>
      <c r="J39" s="163"/>
      <c r="K39" s="163"/>
      <c r="L39" s="163"/>
      <c r="M39" s="163"/>
      <c r="N39" s="163"/>
      <c r="O39" s="163"/>
    </row>
    <row r="40" spans="1:16" ht="15.75" thickBot="1" x14ac:dyDescent="0.3">
      <c r="A40" s="2"/>
      <c r="B40" s="91"/>
      <c r="C40" s="175"/>
      <c r="D40" s="176"/>
      <c r="E40" s="168"/>
      <c r="F40" s="188"/>
      <c r="G40" s="169"/>
      <c r="H40" s="169"/>
      <c r="I40" s="169"/>
      <c r="J40" s="169"/>
      <c r="K40" s="169"/>
      <c r="L40" s="169"/>
      <c r="M40" s="169"/>
      <c r="N40" s="169"/>
      <c r="O40" s="169"/>
    </row>
    <row r="41" spans="1:16" s="28" customFormat="1" ht="18" customHeight="1" x14ac:dyDescent="0.25">
      <c r="A41" s="69"/>
      <c r="B41" s="86" t="s">
        <v>9</v>
      </c>
      <c r="C41" s="170">
        <f>+IF(IFERROR(ABS(datos!CW270),0)&gt;0,datos!CW228,"-")</f>
        <v>1.3280405567431632</v>
      </c>
      <c r="D41" s="173"/>
      <c r="E41" s="162"/>
      <c r="F41" s="210"/>
      <c r="G41" s="163"/>
      <c r="H41" s="163"/>
      <c r="I41" s="163"/>
      <c r="J41" s="163"/>
      <c r="K41" s="163"/>
      <c r="L41" s="163"/>
      <c r="M41" s="163"/>
      <c r="N41" s="163"/>
      <c r="O41" s="163"/>
    </row>
    <row r="42" spans="1:16" s="28" customFormat="1" ht="18" customHeight="1" thickBot="1" x14ac:dyDescent="0.3">
      <c r="A42" s="69"/>
      <c r="B42" s="85" t="s">
        <v>10</v>
      </c>
      <c r="C42" s="164">
        <f>+IF(IFERROR(ABS(datos!CW271),0)&gt;0,datos!CW229,"-")</f>
        <v>2.0785837390828359</v>
      </c>
      <c r="D42" s="173"/>
      <c r="E42" s="162"/>
      <c r="F42" s="210"/>
      <c r="G42" s="163"/>
      <c r="H42" s="163"/>
      <c r="I42" s="163"/>
      <c r="J42" s="163"/>
      <c r="K42" s="163"/>
      <c r="L42" s="163"/>
      <c r="M42" s="163"/>
      <c r="N42" s="163"/>
      <c r="O42" s="163"/>
    </row>
    <row r="43" spans="1:16" x14ac:dyDescent="0.25">
      <c r="A43" s="2"/>
      <c r="B43" s="259" t="s">
        <v>383</v>
      </c>
      <c r="C43" s="13"/>
      <c r="D43" s="17"/>
      <c r="E43"/>
      <c r="F43" s="32"/>
    </row>
    <row r="44" spans="1:16" ht="26.25" customHeight="1" x14ac:dyDescent="0.25">
      <c r="A44" s="2"/>
      <c r="B44" s="44"/>
      <c r="C44" s="49"/>
      <c r="D44" s="50"/>
      <c r="E44"/>
      <c r="F44" s="32"/>
    </row>
    <row r="45" spans="1:16" ht="26.25" customHeight="1" thickBot="1" x14ac:dyDescent="0.3">
      <c r="A45" s="2"/>
      <c r="B45" s="44"/>
      <c r="C45" s="177"/>
      <c r="D45" s="178"/>
      <c r="E45" s="168"/>
      <c r="F45" s="188"/>
      <c r="G45" s="169"/>
      <c r="H45" s="169"/>
    </row>
    <row r="46" spans="1:16" s="28" customFormat="1" ht="39" customHeight="1" thickBot="1" x14ac:dyDescent="0.3">
      <c r="A46" s="69"/>
      <c r="B46" s="21" t="s">
        <v>318</v>
      </c>
      <c r="C46" s="25" t="s">
        <v>292</v>
      </c>
      <c r="D46" s="179" t="s">
        <v>297</v>
      </c>
      <c r="E46" s="162"/>
      <c r="F46" s="210"/>
      <c r="G46" s="163"/>
      <c r="H46" s="163"/>
      <c r="I46" s="163"/>
      <c r="J46" s="163"/>
    </row>
    <row r="47" spans="1:16" s="28" customFormat="1" ht="18" customHeight="1" x14ac:dyDescent="0.25">
      <c r="A47" s="69"/>
      <c r="B47" s="23" t="s">
        <v>12</v>
      </c>
      <c r="C47" s="235">
        <v>100</v>
      </c>
      <c r="D47" s="236">
        <v>100</v>
      </c>
      <c r="E47" s="162"/>
      <c r="F47" s="210"/>
      <c r="G47" s="163"/>
      <c r="H47" s="163"/>
      <c r="I47" s="163"/>
      <c r="J47" s="163"/>
    </row>
    <row r="48" spans="1:16" s="28" customFormat="1" ht="18" customHeight="1" x14ac:dyDescent="0.25">
      <c r="A48" s="69"/>
      <c r="B48" s="88" t="s">
        <v>13</v>
      </c>
      <c r="C48" s="160">
        <f>+IF(IFERROR(ABS(datos!CW257),0)&gt;0,datos!CW153/datos!CW$152*100,"-")</f>
        <v>2.7721441514958776</v>
      </c>
      <c r="D48" s="161">
        <f>+'TOTAL BEBIDAS FRIAS'!K50</f>
        <v>9.1463483646559034</v>
      </c>
      <c r="E48" s="162"/>
      <c r="F48" s="210"/>
      <c r="G48" s="163"/>
      <c r="H48" s="163"/>
      <c r="I48" s="163"/>
      <c r="J48" s="163"/>
      <c r="K48" s="163"/>
      <c r="L48" s="163"/>
      <c r="M48" s="163"/>
      <c r="N48" s="163"/>
      <c r="O48" s="163"/>
      <c r="P48" s="163"/>
    </row>
    <row r="49" spans="1:16" s="28" customFormat="1" ht="18" customHeight="1" x14ac:dyDescent="0.25">
      <c r="A49" s="69"/>
      <c r="B49" s="88" t="s">
        <v>14</v>
      </c>
      <c r="C49" s="160">
        <f>+IF(IFERROR(ABS(datos!CW258),0)&gt;0,datos!CW154/datos!CW$152*100,"-")</f>
        <v>3.3155115370347086</v>
      </c>
      <c r="D49" s="161">
        <f>+'TOTAL BEBIDAS FRIAS'!K51</f>
        <v>12.761006789700813</v>
      </c>
      <c r="E49" s="162"/>
      <c r="F49" s="210"/>
      <c r="G49" s="163"/>
      <c r="H49" s="163"/>
      <c r="I49" s="163"/>
      <c r="J49" s="163"/>
      <c r="K49" s="163"/>
      <c r="L49" s="163"/>
      <c r="M49" s="163"/>
      <c r="N49" s="163"/>
      <c r="O49" s="163"/>
      <c r="P49" s="163"/>
    </row>
    <row r="50" spans="1:16" s="28" customFormat="1" ht="18" customHeight="1" x14ac:dyDescent="0.25">
      <c r="A50" s="69"/>
      <c r="B50" s="88" t="s">
        <v>15</v>
      </c>
      <c r="C50" s="160">
        <f>+IF(IFERROR(ABS(datos!CW259),0)&gt;0,datos!CW155/datos!CW$152*100,"-")</f>
        <v>7.263664667084428</v>
      </c>
      <c r="D50" s="161">
        <f>+'TOTAL BEBIDAS FRIAS'!K52</f>
        <v>15.466081752076747</v>
      </c>
      <c r="E50" s="162"/>
      <c r="F50" s="210"/>
      <c r="G50" s="163"/>
      <c r="H50" s="163"/>
      <c r="I50" s="163"/>
      <c r="J50" s="163"/>
      <c r="K50" s="163"/>
      <c r="L50" s="163"/>
      <c r="M50" s="163"/>
      <c r="N50" s="163"/>
      <c r="O50" s="163"/>
      <c r="P50" s="163"/>
    </row>
    <row r="51" spans="1:16" s="28" customFormat="1" ht="18" customHeight="1" x14ac:dyDescent="0.25">
      <c r="A51" s="69"/>
      <c r="B51" s="88" t="s">
        <v>16</v>
      </c>
      <c r="C51" s="160">
        <f>+IF(IFERROR(ABS(datos!CW260),0)&gt;0,datos!CW156/datos!CW$152*100,"-")</f>
        <v>42.920214459847564</v>
      </c>
      <c r="D51" s="161">
        <f>+'TOTAL BEBIDAS FRIAS'!K53</f>
        <v>20.849693124349354</v>
      </c>
      <c r="E51" s="162"/>
      <c r="F51" s="210"/>
      <c r="G51" s="163"/>
      <c r="H51" s="163"/>
      <c r="I51" s="163"/>
      <c r="J51" s="163"/>
      <c r="K51" s="163"/>
      <c r="L51" s="163"/>
      <c r="M51" s="163"/>
      <c r="N51" s="163"/>
      <c r="O51" s="163"/>
      <c r="P51" s="163"/>
    </row>
    <row r="52" spans="1:16" s="28" customFormat="1" ht="18" customHeight="1" x14ac:dyDescent="0.25">
      <c r="A52" s="69"/>
      <c r="B52" s="88" t="s">
        <v>17</v>
      </c>
      <c r="C52" s="160">
        <f>+IF(IFERROR(ABS(datos!CW261),0)&gt;0,datos!CW157/datos!CW$152*100,"-")</f>
        <v>12.413045478364875</v>
      </c>
      <c r="D52" s="161">
        <f>+'TOTAL BEBIDAS FRIAS'!K54</f>
        <v>13.094202476296561</v>
      </c>
      <c r="E52" s="162"/>
      <c r="F52" s="210"/>
      <c r="G52" s="163"/>
      <c r="H52" s="163"/>
      <c r="I52" s="163"/>
      <c r="J52" s="163"/>
      <c r="K52" s="163"/>
      <c r="L52" s="163"/>
      <c r="M52" s="163"/>
      <c r="N52" s="163"/>
      <c r="O52" s="163"/>
      <c r="P52" s="163"/>
    </row>
    <row r="53" spans="1:16" s="28" customFormat="1" ht="18" customHeight="1" x14ac:dyDescent="0.25">
      <c r="A53" s="69"/>
      <c r="B53" s="88" t="s">
        <v>18</v>
      </c>
      <c r="C53" s="160">
        <f>+IF(IFERROR(ABS(datos!CW262),0)&gt;0,datos!CW158/datos!CW$152*100,"-")</f>
        <v>15.425810837815741</v>
      </c>
      <c r="D53" s="161">
        <f>+'TOTAL BEBIDAS FRIAS'!K55</f>
        <v>9.6658630114267332</v>
      </c>
      <c r="E53" s="162"/>
      <c r="F53" s="210"/>
      <c r="G53" s="163"/>
      <c r="H53" s="163"/>
      <c r="I53" s="163"/>
      <c r="J53" s="163"/>
      <c r="K53" s="163"/>
      <c r="L53" s="163"/>
      <c r="M53" s="163"/>
      <c r="N53" s="163"/>
      <c r="O53" s="163"/>
      <c r="P53" s="163"/>
    </row>
    <row r="54" spans="1:16" s="28" customFormat="1" ht="18" customHeight="1" x14ac:dyDescent="0.25">
      <c r="A54" s="69"/>
      <c r="B54" s="88" t="s">
        <v>19</v>
      </c>
      <c r="C54" s="160">
        <f>+IF(IFERROR(ABS(datos!CW263),0)&gt;0,datos!CW159/datos!CW$152*100,"-")</f>
        <v>9.9853540210177876</v>
      </c>
      <c r="D54" s="161">
        <f>+'TOTAL BEBIDAS FRIAS'!K56</f>
        <v>9.480546986096746</v>
      </c>
      <c r="E54" s="162"/>
      <c r="F54" s="210"/>
      <c r="G54" s="163"/>
      <c r="H54" s="163"/>
      <c r="I54" s="163"/>
      <c r="J54" s="163"/>
      <c r="K54" s="163"/>
      <c r="L54" s="163"/>
      <c r="M54" s="163"/>
      <c r="N54" s="163"/>
      <c r="O54" s="163"/>
      <c r="P54" s="163"/>
    </row>
    <row r="55" spans="1:16" s="28" customFormat="1" ht="18" customHeight="1" thickBot="1" x14ac:dyDescent="0.3">
      <c r="A55" s="69"/>
      <c r="B55" s="89" t="s">
        <v>20</v>
      </c>
      <c r="C55" s="164">
        <f>+IF(IFERROR(ABS(datos!CW264),0)&gt;0,datos!CW160/datos!CW$152*100,"-")</f>
        <v>5.9042722395477609</v>
      </c>
      <c r="D55" s="165">
        <f>+'TOTAL BEBIDAS FRIAS'!K57</f>
        <v>9.536251892409183</v>
      </c>
      <c r="E55" s="162"/>
      <c r="F55" s="210"/>
      <c r="G55" s="163"/>
      <c r="H55" s="163"/>
      <c r="I55" s="163"/>
      <c r="J55" s="163"/>
      <c r="K55" s="163"/>
      <c r="L55" s="163"/>
      <c r="M55" s="163"/>
      <c r="N55" s="163"/>
      <c r="O55" s="163"/>
      <c r="P55" s="163"/>
    </row>
    <row r="56" spans="1:16" x14ac:dyDescent="0.25">
      <c r="A56" s="2"/>
      <c r="B56" s="259" t="s">
        <v>383</v>
      </c>
      <c r="C56" s="13"/>
      <c r="D56" s="17"/>
      <c r="E56"/>
      <c r="F56" s="32"/>
    </row>
    <row r="57" spans="1:16" ht="27.75" customHeight="1" thickBot="1" x14ac:dyDescent="0.3">
      <c r="A57" s="2"/>
      <c r="B57" s="44"/>
      <c r="C57" s="177"/>
      <c r="D57" s="178"/>
      <c r="E57" s="168"/>
      <c r="F57" s="188"/>
      <c r="G57" s="169"/>
      <c r="H57" s="169"/>
    </row>
    <row r="58" spans="1:16" s="28" customFormat="1" ht="39" customHeight="1" thickBot="1" x14ac:dyDescent="0.3">
      <c r="A58" s="69"/>
      <c r="B58" s="21" t="s">
        <v>21</v>
      </c>
      <c r="C58" s="25" t="s">
        <v>292</v>
      </c>
      <c r="D58" s="173"/>
      <c r="E58" s="162"/>
      <c r="F58" s="210"/>
      <c r="G58" s="163"/>
      <c r="H58" s="163"/>
      <c r="I58" s="163"/>
      <c r="J58" s="163"/>
    </row>
    <row r="59" spans="1:16" s="28" customFormat="1" ht="18" customHeight="1" x14ac:dyDescent="0.25">
      <c r="A59" s="69"/>
      <c r="B59" s="77" t="s">
        <v>12</v>
      </c>
      <c r="C59" s="170">
        <f>+IF(IFERROR(ABS(datos!CW256),0)&gt;0,datos!CW214,"-")</f>
        <v>1.7540029424103147</v>
      </c>
      <c r="D59" s="173"/>
      <c r="E59" s="162"/>
      <c r="F59" s="210"/>
      <c r="G59" s="163"/>
      <c r="H59" s="163"/>
      <c r="I59" s="163"/>
      <c r="J59" s="163"/>
      <c r="K59" s="163"/>
      <c r="L59" s="163"/>
      <c r="M59" s="163"/>
      <c r="N59" s="163"/>
      <c r="O59" s="163"/>
    </row>
    <row r="60" spans="1:16" s="28" customFormat="1" ht="18" customHeight="1" x14ac:dyDescent="0.25">
      <c r="A60" s="69"/>
      <c r="B60" s="88" t="s">
        <v>13</v>
      </c>
      <c r="C60" s="160">
        <f>+IF(IFERROR(ABS(datos!CW257),0)&gt;0,datos!CW215,"-")</f>
        <v>1.2000641888776169</v>
      </c>
      <c r="D60" s="173"/>
      <c r="E60" s="162"/>
      <c r="F60" s="210"/>
      <c r="G60" s="163"/>
      <c r="H60" s="163"/>
      <c r="I60" s="163"/>
      <c r="J60" s="163"/>
      <c r="K60" s="163"/>
      <c r="L60" s="163"/>
      <c r="M60" s="163"/>
      <c r="N60" s="163"/>
      <c r="O60" s="163"/>
    </row>
    <row r="61" spans="1:16" s="28" customFormat="1" ht="18" customHeight="1" x14ac:dyDescent="0.25">
      <c r="A61" s="69"/>
      <c r="B61" s="88" t="s">
        <v>14</v>
      </c>
      <c r="C61" s="160">
        <f>+IF(IFERROR(ABS(datos!CW258),0)&gt;0,datos!CW216,"-")</f>
        <v>0.57666457174704433</v>
      </c>
      <c r="D61" s="173"/>
      <c r="E61" s="162"/>
      <c r="F61" s="210"/>
      <c r="G61" s="163"/>
      <c r="H61" s="163"/>
      <c r="I61" s="163"/>
      <c r="J61" s="163"/>
      <c r="K61" s="163"/>
      <c r="L61" s="163"/>
      <c r="M61" s="163"/>
      <c r="N61" s="163"/>
      <c r="O61" s="163"/>
    </row>
    <row r="62" spans="1:16" s="28" customFormat="1" ht="18" customHeight="1" x14ac:dyDescent="0.25">
      <c r="A62" s="69"/>
      <c r="B62" s="88" t="s">
        <v>15</v>
      </c>
      <c r="C62" s="160">
        <f>+IF(IFERROR(ABS(datos!CW259),0)&gt;0,datos!CW217,"-")</f>
        <v>0.80252761955971263</v>
      </c>
      <c r="D62" s="173"/>
      <c r="E62" s="162"/>
      <c r="F62" s="210"/>
      <c r="G62" s="163"/>
      <c r="H62" s="163"/>
      <c r="I62" s="163"/>
      <c r="J62" s="163"/>
      <c r="K62" s="163"/>
      <c r="L62" s="163"/>
      <c r="M62" s="163"/>
      <c r="N62" s="163"/>
      <c r="O62" s="163"/>
    </row>
    <row r="63" spans="1:16" s="28" customFormat="1" ht="18" customHeight="1" x14ac:dyDescent="0.25">
      <c r="A63" s="69"/>
      <c r="B63" s="88" t="s">
        <v>16</v>
      </c>
      <c r="C63" s="160">
        <f>+IF(IFERROR(ABS(datos!CW260),0)&gt;0,datos!CW218,"-")</f>
        <v>2.0230228066533695</v>
      </c>
      <c r="D63" s="173"/>
      <c r="E63" s="162"/>
      <c r="F63" s="210"/>
      <c r="G63" s="163"/>
      <c r="H63" s="163"/>
      <c r="I63" s="163"/>
      <c r="J63" s="163"/>
      <c r="K63" s="163"/>
      <c r="L63" s="163"/>
      <c r="M63" s="163"/>
      <c r="N63" s="163"/>
      <c r="O63" s="163"/>
    </row>
    <row r="64" spans="1:16" s="28" customFormat="1" ht="18" customHeight="1" x14ac:dyDescent="0.25">
      <c r="A64" s="69"/>
      <c r="B64" s="88" t="s">
        <v>17</v>
      </c>
      <c r="C64" s="160">
        <f>+IF(IFERROR(ABS(datos!CW261),0)&gt;0,datos!CW219,"-")</f>
        <v>2.5583165122888887</v>
      </c>
      <c r="D64" s="173"/>
      <c r="E64" s="162"/>
      <c r="F64" s="210"/>
      <c r="G64" s="163"/>
      <c r="H64" s="163"/>
      <c r="I64" s="163"/>
      <c r="J64" s="163"/>
      <c r="K64" s="163"/>
      <c r="L64" s="163"/>
      <c r="M64" s="163"/>
      <c r="N64" s="163"/>
      <c r="O64" s="163"/>
    </row>
    <row r="65" spans="1:15" s="28" customFormat="1" ht="18" customHeight="1" x14ac:dyDescent="0.25">
      <c r="A65" s="69"/>
      <c r="B65" s="88" t="s">
        <v>18</v>
      </c>
      <c r="C65" s="160">
        <f>+IF(IFERROR(ABS(datos!CW262),0)&gt;0,datos!CW220,"-")</f>
        <v>3.3580939383965771</v>
      </c>
      <c r="D65" s="162"/>
      <c r="E65" s="162"/>
      <c r="F65" s="210"/>
      <c r="G65" s="163"/>
      <c r="H65" s="163"/>
      <c r="I65" s="163"/>
      <c r="J65" s="163"/>
      <c r="K65" s="163"/>
      <c r="L65" s="163"/>
      <c r="M65" s="163"/>
      <c r="N65" s="163"/>
      <c r="O65" s="163"/>
    </row>
    <row r="66" spans="1:15" s="28" customFormat="1" ht="18" customHeight="1" x14ac:dyDescent="0.25">
      <c r="A66" s="69"/>
      <c r="B66" s="88" t="s">
        <v>19</v>
      </c>
      <c r="C66" s="160">
        <f>+IF(IFERROR(ABS(datos!CW263),0)&gt;0,datos!CW221,"-")</f>
        <v>1.4832550473068615</v>
      </c>
      <c r="D66" s="162"/>
      <c r="E66" s="162"/>
      <c r="F66" s="210"/>
      <c r="G66" s="163"/>
      <c r="H66" s="163"/>
      <c r="I66" s="163"/>
      <c r="J66" s="163"/>
      <c r="K66" s="163"/>
      <c r="L66" s="163"/>
      <c r="M66" s="163"/>
      <c r="N66" s="163"/>
      <c r="O66" s="163"/>
    </row>
    <row r="67" spans="1:15" s="28" customFormat="1" ht="18" customHeight="1" thickBot="1" x14ac:dyDescent="0.3">
      <c r="A67" s="69"/>
      <c r="B67" s="89" t="s">
        <v>20</v>
      </c>
      <c r="C67" s="160">
        <f>+IF(IFERROR(ABS(datos!CW264),0)&gt;0,datos!CW222,"-")</f>
        <v>0.57481822626163859</v>
      </c>
      <c r="D67" s="162"/>
      <c r="E67" s="162"/>
      <c r="F67" s="210"/>
      <c r="G67" s="163"/>
      <c r="H67" s="163"/>
      <c r="I67" s="163"/>
      <c r="J67" s="163"/>
      <c r="K67" s="163"/>
      <c r="L67" s="163"/>
      <c r="M67" s="163"/>
      <c r="N67" s="163"/>
      <c r="O67" s="163"/>
    </row>
    <row r="68" spans="1:15" x14ac:dyDescent="0.25">
      <c r="A68" s="2"/>
      <c r="B68" s="259" t="s">
        <v>383</v>
      </c>
      <c r="C68" s="12"/>
      <c r="D68"/>
      <c r="E68"/>
      <c r="F68" s="32"/>
    </row>
  </sheetData>
  <mergeCells count="1">
    <mergeCell ref="C2:D3"/>
  </mergeCells>
  <pageMargins left="0.25" right="0.25" top="0.75" bottom="0.75" header="0.3" footer="0.3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Q68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3.140625" style="26" customWidth="1"/>
    <col min="2" max="2" width="40.85546875" style="26" customWidth="1"/>
    <col min="3" max="3" width="13.42578125" style="27" customWidth="1"/>
    <col min="4" max="12" width="11.28515625" style="27" customWidth="1"/>
    <col min="13" max="13" width="12" style="27" customWidth="1"/>
    <col min="14" max="15" width="11.28515625" style="27" customWidth="1"/>
    <col min="16" max="16" width="11.28515625" style="26" customWidth="1"/>
    <col min="17" max="17" width="3.7109375" style="26" customWidth="1"/>
    <col min="18" max="16384" width="11.42578125" style="26"/>
  </cols>
  <sheetData>
    <row r="1" spans="1:17" ht="52.5" customHeight="1" x14ac:dyDescent="0.25">
      <c r="A1" s="2"/>
      <c r="B1" s="36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Q1" s="32"/>
    </row>
    <row r="2" spans="1:17" ht="28.5" x14ac:dyDescent="0.45">
      <c r="A2" s="2"/>
      <c r="B2" s="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8"/>
      <c r="O2" s="364"/>
      <c r="P2" s="364"/>
      <c r="Q2" s="2"/>
    </row>
    <row r="3" spans="1:17" ht="18.75" x14ac:dyDescent="0.3">
      <c r="A3" s="2"/>
      <c r="B3" s="4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8"/>
      <c r="O3" s="364"/>
      <c r="P3" s="364"/>
      <c r="Q3" s="2"/>
    </row>
    <row r="4" spans="1:17" x14ac:dyDescent="0.25">
      <c r="A4" s="2"/>
      <c r="B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/>
    </row>
    <row r="5" spans="1:17" ht="22.5" customHeight="1" thickBot="1" x14ac:dyDescent="0.3">
      <c r="A5" s="2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/>
    </row>
    <row r="6" spans="1:17" s="57" customFormat="1" ht="43.5" customHeight="1" thickBot="1" x14ac:dyDescent="0.25">
      <c r="A6" s="104"/>
      <c r="B6" s="55"/>
      <c r="C6" s="51" t="s">
        <v>358</v>
      </c>
      <c r="D6" s="52" t="s">
        <v>279</v>
      </c>
      <c r="E6" s="56" t="s">
        <v>280</v>
      </c>
      <c r="F6" s="56" t="s">
        <v>281</v>
      </c>
      <c r="G6" s="56" t="s">
        <v>282</v>
      </c>
      <c r="H6" s="56" t="s">
        <v>283</v>
      </c>
      <c r="I6" s="52" t="s">
        <v>284</v>
      </c>
      <c r="J6" s="52" t="s">
        <v>285</v>
      </c>
      <c r="K6" s="52" t="s">
        <v>290</v>
      </c>
      <c r="L6" s="52" t="s">
        <v>286</v>
      </c>
      <c r="M6" s="52" t="s">
        <v>287</v>
      </c>
      <c r="N6" s="52" t="s">
        <v>288</v>
      </c>
      <c r="O6" s="53" t="s">
        <v>289</v>
      </c>
      <c r="P6" s="55"/>
      <c r="Q6" s="55"/>
    </row>
    <row r="7" spans="1:17" s="28" customFormat="1" ht="20.100000000000001" customHeight="1" x14ac:dyDescent="0.25">
      <c r="A7" s="69"/>
      <c r="B7" s="100" t="s">
        <v>302</v>
      </c>
      <c r="C7" s="109">
        <f>+datos!DK47/1000000</f>
        <v>327.87290000000002</v>
      </c>
      <c r="D7" s="105">
        <f>+datos!DL47/1000000</f>
        <v>180.34549999999999</v>
      </c>
      <c r="E7" s="105">
        <f>+datos!DM47/1000000</f>
        <v>103.8442</v>
      </c>
      <c r="F7" s="105">
        <f>+datos!DV47/1000000</f>
        <v>75.716539999999995</v>
      </c>
      <c r="G7" s="105">
        <f>+datos!EE47/1000000</f>
        <v>163.7132</v>
      </c>
      <c r="H7" s="105">
        <f>+datos!EN47/1000000</f>
        <v>15.114509999999999</v>
      </c>
      <c r="I7" s="105">
        <f>+datos!EW47/1000000</f>
        <v>50.053730000000002</v>
      </c>
      <c r="J7" s="105">
        <f>+datos!FF47/1000000</f>
        <v>15.96622</v>
      </c>
      <c r="K7" s="105">
        <f>+datos!FO47/1000000</f>
        <v>16.115549999999999</v>
      </c>
      <c r="L7" s="105">
        <f>+datos!FX47/1000000</f>
        <v>35.265639999999998</v>
      </c>
      <c r="M7" s="105">
        <f>+datos!GG47/1000000</f>
        <v>8.0023759999999999</v>
      </c>
      <c r="N7" s="105">
        <f>+datos!GP47/1000000</f>
        <v>3.9137420000000001</v>
      </c>
      <c r="O7" s="106">
        <f>+datos!GY47/1000000</f>
        <v>18.210080000000001</v>
      </c>
      <c r="P7" s="20"/>
      <c r="Q7" s="20"/>
    </row>
    <row r="8" spans="1:17" s="28" customFormat="1" ht="20.100000000000001" customHeight="1" x14ac:dyDescent="0.25">
      <c r="A8" s="69"/>
      <c r="B8" s="101" t="s">
        <v>303</v>
      </c>
      <c r="C8" s="110">
        <f>+datos!DK55/1000000</f>
        <v>127.29650547999999</v>
      </c>
      <c r="D8" s="105">
        <f>+datos!DL55/1000000</f>
        <v>70.179070709999991</v>
      </c>
      <c r="E8" s="105">
        <f>+datos!DM55/1000000</f>
        <v>41.1216224</v>
      </c>
      <c r="F8" s="105">
        <f>+datos!DV55/1000000</f>
        <v>29.057448309999998</v>
      </c>
      <c r="G8" s="105">
        <f>+datos!EE55/1000000</f>
        <v>63.610152360000001</v>
      </c>
      <c r="H8" s="105">
        <f>+datos!EN55/1000000</f>
        <v>6.2509968499999999</v>
      </c>
      <c r="I8" s="105">
        <f>+datos!EW55/1000000</f>
        <v>19.93957558</v>
      </c>
      <c r="J8" s="105">
        <f>+datos!FF55/1000000</f>
        <v>4.5447269800000001</v>
      </c>
      <c r="K8" s="105">
        <f>+datos!FO55/1000000</f>
        <v>5.3692680800000003</v>
      </c>
      <c r="L8" s="105">
        <f>+datos!FX55/1000000</f>
        <v>14.301174350000002</v>
      </c>
      <c r="M8" s="105">
        <f>+datos!GG55/1000000</f>
        <v>3.3504978900000002</v>
      </c>
      <c r="N8" s="105">
        <f>+datos!GP55/1000000</f>
        <v>2.7302332199999997</v>
      </c>
      <c r="O8" s="106">
        <f>+datos!GY55/1000000</f>
        <v>6.8819586699999995</v>
      </c>
      <c r="P8" s="20"/>
      <c r="Q8" s="20"/>
    </row>
    <row r="9" spans="1:17" s="28" customFormat="1" ht="20.100000000000001" customHeight="1" x14ac:dyDescent="0.25">
      <c r="A9" s="69"/>
      <c r="B9" s="101" t="s">
        <v>361</v>
      </c>
      <c r="C9" s="110">
        <f>+datos!DK46/1000000</f>
        <v>460.30650000000003</v>
      </c>
      <c r="D9" s="107">
        <f>+datos!DL46/1000000</f>
        <v>255.78479999999999</v>
      </c>
      <c r="E9" s="107">
        <f>+datos!DM46/1000000</f>
        <v>146.25540000000001</v>
      </c>
      <c r="F9" s="107">
        <f>+datos!DV46/1000000</f>
        <v>108.27209999999999</v>
      </c>
      <c r="G9" s="107">
        <f>+datos!EE46/1000000</f>
        <v>234.22120000000001</v>
      </c>
      <c r="H9" s="107">
        <f>+datos!EN46/1000000</f>
        <v>19.149180000000001</v>
      </c>
      <c r="I9" s="107">
        <f>+datos!EW46/1000000</f>
        <v>63.964669999999998</v>
      </c>
      <c r="J9" s="107">
        <f>+datos!FF46/1000000</f>
        <v>18.470120000000001</v>
      </c>
      <c r="K9" s="107">
        <f>+datos!FO46/1000000</f>
        <v>25.540959999999998</v>
      </c>
      <c r="L9" s="107">
        <f>+datos!FX46/1000000</f>
        <v>51.575949999999999</v>
      </c>
      <c r="M9" s="107">
        <f>+datos!GG46/1000000</f>
        <v>9.2398000000000007</v>
      </c>
      <c r="N9" s="107">
        <f>+datos!GP46/1000000</f>
        <v>5.5974329999999997</v>
      </c>
      <c r="O9" s="108">
        <f>+datos!GY46/1000000</f>
        <v>30.132739999999998</v>
      </c>
      <c r="P9" s="20"/>
      <c r="Q9" s="20"/>
    </row>
    <row r="10" spans="1:17" s="28" customFormat="1" ht="20.100000000000001" customHeight="1" x14ac:dyDescent="0.25">
      <c r="A10" s="69"/>
      <c r="B10" s="101" t="s">
        <v>357</v>
      </c>
      <c r="C10" s="110">
        <f>+datos!DK48</f>
        <v>64.8</v>
      </c>
      <c r="D10" s="107">
        <f>+datos!DL48</f>
        <v>46.8</v>
      </c>
      <c r="E10" s="107">
        <f>+datos!DM48</f>
        <v>33.6</v>
      </c>
      <c r="F10" s="107">
        <f>+datos!DV48</f>
        <v>23.7</v>
      </c>
      <c r="G10" s="107">
        <f>+datos!EE48</f>
        <v>44.1</v>
      </c>
      <c r="H10" s="107">
        <f>+datos!EN48</f>
        <v>8.8000000000000007</v>
      </c>
      <c r="I10" s="107">
        <f>+datos!EW48</f>
        <v>22.7</v>
      </c>
      <c r="J10" s="107">
        <f>+datos!FF48</f>
        <v>9.1</v>
      </c>
      <c r="K10" s="107">
        <f>+datos!FO48</f>
        <v>7.1</v>
      </c>
      <c r="L10" s="107">
        <f>+datos!FX48</f>
        <v>19.3</v>
      </c>
      <c r="M10" s="107">
        <f>+datos!GG48</f>
        <v>3.5</v>
      </c>
      <c r="N10" s="107">
        <f>+datos!GP48</f>
        <v>2.5</v>
      </c>
      <c r="O10" s="108">
        <f>+datos!GY48</f>
        <v>11.3</v>
      </c>
      <c r="P10" s="20"/>
      <c r="Q10" s="20"/>
    </row>
    <row r="11" spans="1:17" s="28" customFormat="1" ht="20.100000000000001" customHeight="1" x14ac:dyDescent="0.25">
      <c r="A11" s="69"/>
      <c r="B11" s="101" t="s">
        <v>4</v>
      </c>
      <c r="C11" s="110">
        <f>+datos!DK51</f>
        <v>8.6999999999999993</v>
      </c>
      <c r="D11" s="105">
        <f>+datos!DL51</f>
        <v>6.4</v>
      </c>
      <c r="E11" s="105">
        <f>+datos!DM51</f>
        <v>5.0999999999999996</v>
      </c>
      <c r="F11" s="105">
        <f>+datos!DV51</f>
        <v>5.4</v>
      </c>
      <c r="G11" s="105">
        <f>+datos!EE51</f>
        <v>6.2</v>
      </c>
      <c r="H11" s="105">
        <f>+datos!EN51</f>
        <v>2.5</v>
      </c>
      <c r="I11" s="105">
        <f>+datos!EW51</f>
        <v>3.6</v>
      </c>
      <c r="J11" s="105">
        <f>+datos!FF51</f>
        <v>2.8</v>
      </c>
      <c r="K11" s="105">
        <f>+datos!FO51</f>
        <v>4</v>
      </c>
      <c r="L11" s="105">
        <f>+datos!FX51</f>
        <v>3.5</v>
      </c>
      <c r="M11" s="105">
        <f>+datos!GG51</f>
        <v>4.4000000000000004</v>
      </c>
      <c r="N11" s="105">
        <f>+datos!GP51</f>
        <v>2.6</v>
      </c>
      <c r="O11" s="106">
        <f>+datos!GY51</f>
        <v>3.2</v>
      </c>
      <c r="P11" s="20"/>
      <c r="Q11" s="20"/>
    </row>
    <row r="12" spans="1:17" s="28" customFormat="1" ht="20.100000000000001" customHeight="1" x14ac:dyDescent="0.25">
      <c r="A12" s="69"/>
      <c r="B12" s="101" t="s">
        <v>299</v>
      </c>
      <c r="C12" s="110">
        <f>+datos!DK50</f>
        <v>14.2</v>
      </c>
      <c r="D12" s="105">
        <f>+datos!DL50</f>
        <v>10.8</v>
      </c>
      <c r="E12" s="105">
        <f>+datos!DM50</f>
        <v>8.6999999999999993</v>
      </c>
      <c r="F12" s="105">
        <f>+datos!DV50</f>
        <v>9</v>
      </c>
      <c r="G12" s="105">
        <f>+datos!EE50</f>
        <v>10.4</v>
      </c>
      <c r="H12" s="105">
        <f>+datos!EN50</f>
        <v>4.8</v>
      </c>
      <c r="I12" s="105">
        <f>+datos!EW50</f>
        <v>6.2</v>
      </c>
      <c r="J12" s="105">
        <f>+datos!FF50</f>
        <v>4.9000000000000004</v>
      </c>
      <c r="K12" s="105">
        <f>+datos!FO50</f>
        <v>6.3</v>
      </c>
      <c r="L12" s="105">
        <f>+datos!FX50</f>
        <v>5.0999999999999996</v>
      </c>
      <c r="M12" s="105">
        <f>+datos!GG50</f>
        <v>6.3</v>
      </c>
      <c r="N12" s="105">
        <f>+datos!GP50</f>
        <v>4.4000000000000004</v>
      </c>
      <c r="O12" s="106">
        <f>+datos!GY50</f>
        <v>4.5</v>
      </c>
      <c r="P12" s="20"/>
      <c r="Q12" s="20"/>
    </row>
    <row r="13" spans="1:17" s="28" customFormat="1" ht="20.100000000000001" customHeight="1" x14ac:dyDescent="0.25">
      <c r="A13" s="69"/>
      <c r="B13" s="101" t="s">
        <v>300</v>
      </c>
      <c r="C13" s="110">
        <f>+datos!DK56</f>
        <v>5.500755585170281</v>
      </c>
      <c r="D13" s="105">
        <f>+datos!DL56</f>
        <v>4.1965598702385929</v>
      </c>
      <c r="E13" s="105">
        <f>+datos!DM56</f>
        <v>3.4256371500356546</v>
      </c>
      <c r="F13" s="105">
        <f>+datos!DV56</f>
        <v>3.4379668532434255</v>
      </c>
      <c r="G13" s="105">
        <f>+datos!EE56</f>
        <v>4.0435510162568029</v>
      </c>
      <c r="H13" s="105">
        <f>+datos!EN56</f>
        <v>1.9846633325406529</v>
      </c>
      <c r="I13" s="105">
        <f>+datos!EW56</f>
        <v>2.4602010917899095</v>
      </c>
      <c r="J13" s="105">
        <f>+datos!FF56</f>
        <v>1.3931299333403224</v>
      </c>
      <c r="K13" s="105">
        <f>+datos!FO56</f>
        <v>2.1055185359906483</v>
      </c>
      <c r="L13" s="105">
        <f>+datos!FX56</f>
        <v>2.0772873885746668</v>
      </c>
      <c r="M13" s="105">
        <f>+datos!GG56</f>
        <v>2.6529498318596474</v>
      </c>
      <c r="N13" s="105">
        <f>+datos!GP56</f>
        <v>3.0813951771820167</v>
      </c>
      <c r="O13" s="106">
        <f>+datos!GY56</f>
        <v>1.7082742255814236</v>
      </c>
      <c r="P13" s="20"/>
      <c r="Q13" s="20"/>
    </row>
    <row r="14" spans="1:17" s="28" customFormat="1" ht="20.100000000000001" customHeight="1" x14ac:dyDescent="0.25">
      <c r="A14" s="69"/>
      <c r="B14" s="101" t="s">
        <v>301</v>
      </c>
      <c r="C14" s="110">
        <f>+datos!DK53</f>
        <v>1.64</v>
      </c>
      <c r="D14" s="105">
        <f>+datos!DL53</f>
        <v>1.69</v>
      </c>
      <c r="E14" s="105">
        <f>+datos!DM53</f>
        <v>1.7</v>
      </c>
      <c r="F14" s="105">
        <f>+datos!DV53</f>
        <v>1.67</v>
      </c>
      <c r="G14" s="105">
        <f>+datos!EE53</f>
        <v>1.67</v>
      </c>
      <c r="H14" s="105">
        <f>+datos!EN53</f>
        <v>1.89</v>
      </c>
      <c r="I14" s="105">
        <f>+datos!EW53</f>
        <v>1.72</v>
      </c>
      <c r="J14" s="105">
        <f>+datos!FF53</f>
        <v>1.73</v>
      </c>
      <c r="K14" s="105">
        <f>+datos!FO53</f>
        <v>1.58</v>
      </c>
      <c r="L14" s="105">
        <f>+datos!FX53</f>
        <v>1.46</v>
      </c>
      <c r="M14" s="105">
        <f>+datos!GG53</f>
        <v>1.43</v>
      </c>
      <c r="N14" s="105">
        <f>+datos!GP53</f>
        <v>1.7</v>
      </c>
      <c r="O14" s="106">
        <f>+datos!GY53</f>
        <v>1.41</v>
      </c>
      <c r="P14" s="20"/>
      <c r="Q14" s="20"/>
    </row>
    <row r="15" spans="1:17" s="28" customFormat="1" ht="20.100000000000001" customHeight="1" x14ac:dyDescent="0.25">
      <c r="A15" s="69"/>
      <c r="B15" s="102" t="s">
        <v>317</v>
      </c>
      <c r="C15" s="110">
        <f>+datos!DK58</f>
        <v>3.5662039386764173</v>
      </c>
      <c r="D15" s="105">
        <f>+datos!DL58</f>
        <v>1.9660624416588877</v>
      </c>
      <c r="E15" s="105">
        <f>+datos!DM58</f>
        <v>1.1520197763063087</v>
      </c>
      <c r="F15" s="105">
        <f>+datos!DV58</f>
        <v>0.81404266535257919</v>
      </c>
      <c r="G15" s="105">
        <f>+datos!EE58</f>
        <v>1.7820345894858811</v>
      </c>
      <c r="H15" s="105">
        <f>+datos!EN58</f>
        <v>0.17512130048712377</v>
      </c>
      <c r="I15" s="105">
        <f>+datos!EW58</f>
        <v>0.55860600965282758</v>
      </c>
      <c r="J15" s="105">
        <f>+datos!FF58</f>
        <v>0.12732025278440487</v>
      </c>
      <c r="K15" s="105">
        <f>+datos!FO58</f>
        <v>0.15041972206938517</v>
      </c>
      <c r="L15" s="105">
        <f>+datos!FX58</f>
        <v>0.40064653858609722</v>
      </c>
      <c r="M15" s="105">
        <f>+datos!GG58</f>
        <v>9.3863996712166664E-2</v>
      </c>
      <c r="N15" s="105">
        <f>+datos!GP58</f>
        <v>7.6487319317645713E-2</v>
      </c>
      <c r="O15" s="106">
        <f>+datos!GY58</f>
        <v>0.19279765789500225</v>
      </c>
      <c r="P15" s="20"/>
      <c r="Q15" s="20"/>
    </row>
    <row r="16" spans="1:17" s="28" customFormat="1" ht="20.100000000000001" customHeight="1" x14ac:dyDescent="0.25">
      <c r="A16" s="69"/>
      <c r="B16" s="102" t="s">
        <v>316</v>
      </c>
      <c r="C16" s="110">
        <f>+datos!DK59</f>
        <v>12.895458890317029</v>
      </c>
      <c r="D16" s="105">
        <f>+datos!DL59</f>
        <v>7.1657957755711967</v>
      </c>
      <c r="E16" s="105">
        <f>+datos!DM59</f>
        <v>4.0973362274633818</v>
      </c>
      <c r="F16" s="105">
        <f>+datos!DV59</f>
        <v>3.0332363642883475</v>
      </c>
      <c r="G16" s="105">
        <f>+datos!EE59</f>
        <v>6.5616928195468081</v>
      </c>
      <c r="H16" s="105">
        <f>+datos!EN59</f>
        <v>0.53646312505532956</v>
      </c>
      <c r="I16" s="105">
        <f>+datos!EW59</f>
        <v>1.7919663798310363</v>
      </c>
      <c r="J16" s="105">
        <f>+datos!FF59</f>
        <v>0.51743930002992</v>
      </c>
      <c r="K16" s="105">
        <f>+datos!FO59</f>
        <v>0.71552845701555723</v>
      </c>
      <c r="L16" s="105">
        <f>+datos!FX59</f>
        <v>1.4448971347440163</v>
      </c>
      <c r="M16" s="105">
        <f>+datos!GG59</f>
        <v>0.25885244082964565</v>
      </c>
      <c r="N16" s="105">
        <f>+datos!GP59</f>
        <v>0.15681174856927702</v>
      </c>
      <c r="O16" s="106">
        <f>+datos!GY59</f>
        <v>0.84416689732300443</v>
      </c>
      <c r="P16" s="20"/>
      <c r="Q16" s="20"/>
    </row>
    <row r="17" spans="1:17" s="28" customFormat="1" ht="20.100000000000001" customHeight="1" thickBot="1" x14ac:dyDescent="0.3">
      <c r="A17" s="69"/>
      <c r="B17" s="103" t="s">
        <v>360</v>
      </c>
      <c r="C17" s="111">
        <f>+datos!DK57</f>
        <v>3.6160183523052045</v>
      </c>
      <c r="D17" s="105">
        <f>+datos!DL57</f>
        <v>3.644744756694998</v>
      </c>
      <c r="E17" s="105">
        <f>+datos!DM57</f>
        <v>3.5566544183820921</v>
      </c>
      <c r="F17" s="105">
        <f>+datos!DV57</f>
        <v>3.7261392963654902</v>
      </c>
      <c r="G17" s="105">
        <f>+datos!EE57</f>
        <v>3.6821354974034839</v>
      </c>
      <c r="H17" s="105">
        <f>+datos!EN57</f>
        <v>3.0633802031111248</v>
      </c>
      <c r="I17" s="105">
        <f>+datos!EW57</f>
        <v>3.2079253514381976</v>
      </c>
      <c r="J17" s="105">
        <f>+datos!FF57</f>
        <v>4.0640769140327979</v>
      </c>
      <c r="K17" s="105">
        <f>+datos!FO57</f>
        <v>4.7568792653765204</v>
      </c>
      <c r="L17" s="105">
        <f>+datos!FX57</f>
        <v>3.6064136229483834</v>
      </c>
      <c r="M17" s="105">
        <f>+datos!GG57</f>
        <v>2.7577393878018528</v>
      </c>
      <c r="N17" s="105">
        <f>+datos!GP57</f>
        <v>2.0501666154366109</v>
      </c>
      <c r="O17" s="106">
        <f>+datos!GY57</f>
        <v>4.3785122005099169</v>
      </c>
      <c r="P17" s="20"/>
      <c r="Q17" s="20"/>
    </row>
    <row r="18" spans="1:17" x14ac:dyDescent="0.25">
      <c r="A18" s="2"/>
      <c r="B18" s="256" t="s">
        <v>263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  <c r="Q18"/>
    </row>
    <row r="19" spans="1:17" ht="29.25" customHeight="1" x14ac:dyDescent="0.25">
      <c r="A19" s="2"/>
      <c r="B19" s="44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32"/>
    </row>
    <row r="20" spans="1:17" ht="29.25" customHeight="1" thickBot="1" x14ac:dyDescent="0.3">
      <c r="A20" s="2"/>
      <c r="B20" s="4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32"/>
    </row>
    <row r="21" spans="1:17" s="57" customFormat="1" ht="43.5" customHeight="1" thickBot="1" x14ac:dyDescent="0.25">
      <c r="A21" s="104"/>
      <c r="B21" s="58" t="s">
        <v>318</v>
      </c>
      <c r="C21" s="51" t="s">
        <v>358</v>
      </c>
      <c r="D21" s="52" t="s">
        <v>279</v>
      </c>
      <c r="E21" s="56" t="s">
        <v>280</v>
      </c>
      <c r="F21" s="56" t="s">
        <v>281</v>
      </c>
      <c r="G21" s="56" t="s">
        <v>282</v>
      </c>
      <c r="H21" s="56" t="s">
        <v>283</v>
      </c>
      <c r="I21" s="52" t="s">
        <v>284</v>
      </c>
      <c r="J21" s="52" t="s">
        <v>285</v>
      </c>
      <c r="K21" s="52" t="s">
        <v>290</v>
      </c>
      <c r="L21" s="52" t="s">
        <v>286</v>
      </c>
      <c r="M21" s="52" t="s">
        <v>287</v>
      </c>
      <c r="N21" s="52" t="s">
        <v>288</v>
      </c>
      <c r="O21" s="53" t="s">
        <v>289</v>
      </c>
      <c r="P21" s="136" t="s">
        <v>297</v>
      </c>
      <c r="Q21" s="55"/>
    </row>
    <row r="22" spans="1:17" s="28" customFormat="1" ht="20.100000000000001" customHeight="1" x14ac:dyDescent="0.25">
      <c r="A22" s="69"/>
      <c r="B22" s="23" t="s">
        <v>12</v>
      </c>
      <c r="C22" s="212">
        <v>100</v>
      </c>
      <c r="D22" s="212">
        <v>100</v>
      </c>
      <c r="E22" s="212">
        <v>100</v>
      </c>
      <c r="F22" s="212">
        <v>100</v>
      </c>
      <c r="G22" s="212">
        <v>100</v>
      </c>
      <c r="H22" s="212">
        <v>100</v>
      </c>
      <c r="I22" s="212">
        <v>100</v>
      </c>
      <c r="J22" s="212">
        <v>100</v>
      </c>
      <c r="K22" s="212">
        <v>100</v>
      </c>
      <c r="L22" s="212">
        <v>100</v>
      </c>
      <c r="M22" s="212">
        <v>100</v>
      </c>
      <c r="N22" s="212">
        <v>100</v>
      </c>
      <c r="O22" s="213">
        <v>100</v>
      </c>
      <c r="P22" s="229">
        <v>100</v>
      </c>
      <c r="Q22" s="20"/>
    </row>
    <row r="23" spans="1:17" s="28" customFormat="1" ht="20.100000000000001" customHeight="1" x14ac:dyDescent="0.25">
      <c r="A23" s="69"/>
      <c r="B23" s="70" t="s">
        <v>264</v>
      </c>
      <c r="C23" s="190">
        <f>+IF(IFERROR(ABS(datos!DK244),0)&gt;0,datos!DK161/datos!$DK$152*100,"-")</f>
        <v>9.6735045805859521</v>
      </c>
      <c r="D23" s="190">
        <f>+IF(IFERROR(ABS(datos!DL244),0)&gt;0,datos!DL161/datos!$DL$152*100,"-")</f>
        <v>6.9996035387630968</v>
      </c>
      <c r="E23" s="190">
        <f>+IF(IFERROR(ABS(datos!DM244),0)&gt;0,datos!DM161/datos!$DM$152*100,"-")</f>
        <v>9.7142835131860998</v>
      </c>
      <c r="F23" s="190">
        <f>+IF(IFERROR(ABS(datos!DV244),0)&gt;0,datos!DV161/datos!$DV$152*100,"-")</f>
        <v>3.2955969726033443</v>
      </c>
      <c r="G23" s="190">
        <f>+IF(IFERROR(ABS(datos!EE244),0)&gt;0,datos!EE161/datos!$EE$152*100,"-")</f>
        <v>6.8363638362697694</v>
      </c>
      <c r="H23" s="190">
        <f>+IF(IFERROR(ABS(datos!EN244),0)&gt;0,datos!EN161/datos!$EN$152*100,"-")</f>
        <v>9.0058096491384774</v>
      </c>
      <c r="I23" s="190">
        <f>+IF(IFERROR(ABS(datos!EW244),0)&gt;0,datos!EW161/datos!$EW$152*100,"-")</f>
        <v>14.322602930890465</v>
      </c>
      <c r="J23" s="190">
        <f>+IF(IFERROR(ABS(datos!FF244),0)&gt;0,datos!FF161/datos!$FF$152*100,"-")</f>
        <v>20.690100725155986</v>
      </c>
      <c r="K23" s="190">
        <f>+IF(IFERROR(ABS(datos!FO244),0)&gt;0,datos!FO161/datos!$FO$152*100,"-")</f>
        <v>0.47110399583011436</v>
      </c>
      <c r="L23" s="190">
        <f>+IF(IFERROR(ABS(datos!FX244),0)&gt;0,datos!FX161/datos!$FX$152*100,"-")</f>
        <v>11.370949173189542</v>
      </c>
      <c r="M23" s="190">
        <f>+IF(IFERROR(ABS(datos!GG244),0)&gt;0,datos!GG161/datos!$GG$152*100,"-")</f>
        <v>15.291933295811145</v>
      </c>
      <c r="N23" s="190">
        <f>+IF(IFERROR(ABS(datos!GP244),0)&gt;0,datos!GP161/datos!$GP$152*100,"-")</f>
        <v>0.41747769781452121</v>
      </c>
      <c r="O23" s="160">
        <f>+IF(IFERROR(ABS(datos!GY244),0)&gt;0,datos!GY161/datos!$GY$152*100,"-")</f>
        <v>18.09379200970012</v>
      </c>
      <c r="P23" s="137">
        <f>+'TOTAL BEBIDAS FRIAS'!K24</f>
        <v>9.7079666644628251</v>
      </c>
      <c r="Q23" s="20"/>
    </row>
    <row r="24" spans="1:17" s="28" customFormat="1" ht="20.100000000000001" customHeight="1" x14ac:dyDescent="0.25">
      <c r="A24" s="69"/>
      <c r="B24" s="71" t="s">
        <v>5</v>
      </c>
      <c r="C24" s="190">
        <f>+IF(IFERROR(ABS(datos!DK245),0)&gt;0,datos!DK162/datos!$DK$152*100,"-")</f>
        <v>6.4705042716247663</v>
      </c>
      <c r="D24" s="190">
        <f>+IF(IFERROR(ABS(datos!DL245),0)&gt;0,datos!DL162/datos!$DL$152*100,"-")</f>
        <v>5.849871496655032</v>
      </c>
      <c r="E24" s="190">
        <f>+IF(IFERROR(ABS(datos!DM245),0)&gt;0,datos!DM162/datos!$DM$152*100,"-")</f>
        <v>6.9312701142673347</v>
      </c>
      <c r="F24" s="190">
        <f>+IF(IFERROR(ABS(datos!DV245),0)&gt;0,datos!DV162/datos!$DV$152*100,"-")</f>
        <v>4.1626809677251497</v>
      </c>
      <c r="G24" s="190">
        <f>+IF(IFERROR(ABS(datos!EE245),0)&gt;0,datos!EE162/datos!$EE$152*100,"-")</f>
        <v>5.9325674411104297</v>
      </c>
      <c r="H24" s="190">
        <f>+IF(IFERROR(ABS(datos!EN245),0)&gt;0,datos!EN162/datos!$EN$152*100,"-")</f>
        <v>3.78929915690287</v>
      </c>
      <c r="I24" s="190">
        <f>+IF(IFERROR(ABS(datos!EW245),0)&gt;0,datos!EW162/datos!$EW$152*100,"-")</f>
        <v>6.4764783763367886</v>
      </c>
      <c r="J24" s="190">
        <f>+IF(IFERROR(ABS(datos!FF245),0)&gt;0,datos!FF162/datos!$FF$152*100,"-")</f>
        <v>4.8271037227346234</v>
      </c>
      <c r="K24" s="190">
        <f>+IF(IFERROR(ABS(datos!FO245),0)&gt;0,datos!FO162/datos!$FO$152*100,"-")</f>
        <v>0.91749273217482485</v>
      </c>
      <c r="L24" s="190">
        <f>+IF(IFERROR(ABS(datos!FX245),0)&gt;0,datos!FX162/datos!$FX$152*100,"-")</f>
        <v>7.8046478101630941</v>
      </c>
      <c r="M24" s="190">
        <f>+IF(IFERROR(ABS(datos!GG245),0)&gt;0,datos!GG162/datos!$GG$152*100,"-")</f>
        <v>15.604615429217523</v>
      </c>
      <c r="N24" s="190">
        <f>+IF(IFERROR(ABS(datos!GP245),0)&gt;0,datos!GP162/datos!$GP$152*100,"-")</f>
        <v>9.2538291997786271</v>
      </c>
      <c r="O24" s="160">
        <f>+IF(IFERROR(ABS(datos!GY245),0)&gt;0,datos!GY162/datos!$GY$152*100,"-")</f>
        <v>11.759931861913842</v>
      </c>
      <c r="P24" s="137">
        <f>+'TOTAL BEBIDAS FRIAS'!K25</f>
        <v>8.3872807690885391</v>
      </c>
      <c r="Q24" s="20"/>
    </row>
    <row r="25" spans="1:17" s="28" customFormat="1" ht="20.100000000000001" customHeight="1" x14ac:dyDescent="0.25">
      <c r="A25" s="69"/>
      <c r="B25" s="71" t="s">
        <v>6</v>
      </c>
      <c r="C25" s="190">
        <f>+IF(IFERROR(ABS(datos!DK246),0)&gt;0,datos!DK163/datos!$DK$152*100,"-")</f>
        <v>13.645074051560835</v>
      </c>
      <c r="D25" s="190">
        <f>+IF(IFERROR(ABS(datos!DL246),0)&gt;0,datos!DL163/datos!$DL$152*100,"-")</f>
        <v>14.699268903299501</v>
      </c>
      <c r="E25" s="190">
        <f>+IF(IFERROR(ABS(datos!DM246),0)&gt;0,datos!DM163/datos!$DM$152*100,"-")</f>
        <v>14.006877610882457</v>
      </c>
      <c r="F25" s="190">
        <f>+IF(IFERROR(ABS(datos!DV246),0)&gt;0,datos!DV163/datos!$DV$152*100,"-")</f>
        <v>15.502795029989485</v>
      </c>
      <c r="G25" s="190">
        <f>+IF(IFERROR(ABS(datos!EE246),0)&gt;0,datos!EE163/datos!$EE$152*100,"-")</f>
        <v>14.970588810187571</v>
      </c>
      <c r="H25" s="190">
        <f>+IF(IFERROR(ABS(datos!EN246),0)&gt;0,datos!EN163/datos!$EN$152*100,"-")</f>
        <v>11.341002784741285</v>
      </c>
      <c r="I25" s="190">
        <f>+IF(IFERROR(ABS(datos!EW246),0)&gt;0,datos!EW163/datos!$EW$152*100,"-")</f>
        <v>9.1549281142484276</v>
      </c>
      <c r="J25" s="190">
        <f>+IF(IFERROR(ABS(datos!FF246),0)&gt;0,datos!FF163/datos!$FF$152*100,"-")</f>
        <v>13.791078915360053</v>
      </c>
      <c r="K25" s="190">
        <f>+IF(IFERROR(ABS(datos!FO246),0)&gt;0,datos!FO163/datos!$FO$152*100,"-")</f>
        <v>2.1408515378004473</v>
      </c>
      <c r="L25" s="190">
        <f>+IF(IFERROR(ABS(datos!FX246),0)&gt;0,datos!FX163/datos!$FX$152*100,"-")</f>
        <v>17.220563698829796</v>
      </c>
      <c r="M25" s="190">
        <f>+IF(IFERROR(ABS(datos!GG246),0)&gt;0,datos!GG163/datos!$GG$152*100,"-")</f>
        <v>19.314513589463932</v>
      </c>
      <c r="N25" s="190">
        <f>+IF(IFERROR(ABS(datos!GP246),0)&gt;0,datos!GP163/datos!$GP$152*100,"-")</f>
        <v>1.3477638536214192</v>
      </c>
      <c r="O25" s="160">
        <f>+IF(IFERROR(ABS(datos!GY246),0)&gt;0,datos!GY163/datos!$GY$152*100,"-")</f>
        <v>18.827045240877581</v>
      </c>
      <c r="P25" s="137">
        <f>+'TOTAL BEBIDAS FRIAS'!K26</f>
        <v>15.013206242625069</v>
      </c>
      <c r="Q25" s="20"/>
    </row>
    <row r="26" spans="1:17" s="28" customFormat="1" ht="20.100000000000001" customHeight="1" x14ac:dyDescent="0.25">
      <c r="A26" s="69"/>
      <c r="B26" s="71" t="s">
        <v>7</v>
      </c>
      <c r="C26" s="190">
        <f>+IF(IFERROR(ABS(datos!DK247),0)&gt;0,datos!DK164/datos!$DK$152*100,"-")</f>
        <v>35.718871550530707</v>
      </c>
      <c r="D26" s="190">
        <f>+IF(IFERROR(ABS(datos!DL247),0)&gt;0,datos!DL164/datos!$DL$152*100,"-")</f>
        <v>40.385049807175669</v>
      </c>
      <c r="E26" s="190">
        <f>+IF(IFERROR(ABS(datos!DM247),0)&gt;0,datos!DM164/datos!$DM$152*100,"-")</f>
        <v>37.622592306551546</v>
      </c>
      <c r="F26" s="190">
        <f>+IF(IFERROR(ABS(datos!DV247),0)&gt;0,datos!DV164/datos!$DV$152*100,"-")</f>
        <v>44.404459052143693</v>
      </c>
      <c r="G26" s="190">
        <f>+IF(IFERROR(ABS(datos!EE247),0)&gt;0,datos!EE164/datos!$EE$152*100,"-")</f>
        <v>40.984996933662039</v>
      </c>
      <c r="H26" s="190">
        <f>+IF(IFERROR(ABS(datos!EN247),0)&gt;0,datos!EN164/datos!$EN$152*100,"-")</f>
        <v>34.694237524074552</v>
      </c>
      <c r="I26" s="190">
        <f>+IF(IFERROR(ABS(datos!EW247),0)&gt;0,datos!EW164/datos!$EW$152*100,"-")</f>
        <v>33.444560475313232</v>
      </c>
      <c r="J26" s="190">
        <f>+IF(IFERROR(ABS(datos!FF247),0)&gt;0,datos!FF164/datos!$FF$152*100,"-")</f>
        <v>23.993193128993585</v>
      </c>
      <c r="K26" s="190">
        <f>+IF(IFERROR(ABS(datos!FO247),0)&gt;0,datos!FO164/datos!$FO$152*100,"-")</f>
        <v>21.91351830995529</v>
      </c>
      <c r="L26" s="190">
        <f>+IF(IFERROR(ABS(datos!FX247),0)&gt;0,datos!FX164/datos!$FX$152*100,"-")</f>
        <v>34.182223830334571</v>
      </c>
      <c r="M26" s="190">
        <f>+IF(IFERROR(ABS(datos!GG247),0)&gt;0,datos!GG164/datos!$GG$152*100,"-")</f>
        <v>39.393475137884046</v>
      </c>
      <c r="N26" s="190">
        <f>+IF(IFERROR(ABS(datos!GP247),0)&gt;0,datos!GP164/datos!$GP$152*100,"-")</f>
        <v>18.740657917665498</v>
      </c>
      <c r="O26" s="160">
        <f>+IF(IFERROR(ABS(datos!GY247),0)&gt;0,datos!GY164/datos!$GY$152*100,"-")</f>
        <v>23.266910414451779</v>
      </c>
      <c r="P26" s="137">
        <f>+'TOTAL BEBIDAS FRIAS'!K27</f>
        <v>30.370688080539594</v>
      </c>
      <c r="Q26" s="20"/>
    </row>
    <row r="27" spans="1:17" s="28" customFormat="1" ht="20.100000000000001" customHeight="1" thickBot="1" x14ac:dyDescent="0.3">
      <c r="A27" s="69"/>
      <c r="B27" s="72" t="s">
        <v>8</v>
      </c>
      <c r="C27" s="191">
        <f>+IF(IFERROR(ABS(datos!DK248),0)&gt;0,datos!DK165/datos!$DK$152*100,"-")</f>
        <v>34.492024195961299</v>
      </c>
      <c r="D27" s="190">
        <f>+IF(IFERROR(ABS(datos!DL248),0)&gt;0,datos!DL165/datos!$DL$152*100,"-")</f>
        <v>32.066217343931505</v>
      </c>
      <c r="E27" s="191">
        <f>+IF(IFERROR(ABS(datos!DM248),0)&gt;0,datos!DM165/datos!$DM$152*100,"-")</f>
        <v>31.724997640696351</v>
      </c>
      <c r="F27" s="191">
        <f>+IF(IFERROR(ABS(datos!DV248),0)&gt;0,datos!DV165/datos!$DV$152*100,"-")</f>
        <v>32.634481184692277</v>
      </c>
      <c r="G27" s="191">
        <f>+IF(IFERROR(ABS(datos!EE248),0)&gt;0,datos!EE165/datos!$EE$152*100,"-")</f>
        <v>31.275449994258253</v>
      </c>
      <c r="H27" s="191">
        <f>+IF(IFERROR(ABS(datos!EN248),0)&gt;0,datos!EN165/datos!$EN$152*100,"-")</f>
        <v>41.169650885142822</v>
      </c>
      <c r="I27" s="191">
        <f>+IF(IFERROR(ABS(datos!EW248),0)&gt;0,datos!EW165/datos!$EW$152*100,"-")</f>
        <v>36.601428105357982</v>
      </c>
      <c r="J27" s="191">
        <f>+IF(IFERROR(ABS(datos!FF248),0)&gt;0,datos!FF165/datos!$FF$152*100,"-")</f>
        <v>36.698523507755745</v>
      </c>
      <c r="K27" s="191">
        <f>+IF(IFERROR(ABS(datos!FO248),0)&gt;0,datos!FO165/datos!$FO$152*100,"-")</f>
        <v>74.55705824498699</v>
      </c>
      <c r="L27" s="191">
        <f>+IF(IFERROR(ABS(datos!FX248),0)&gt;0,datos!FX165/datos!$FX$152*100,"-")</f>
        <v>29.4216126518617</v>
      </c>
      <c r="M27" s="191">
        <f>+IF(IFERROR(ABS(datos!GG248),0)&gt;0,datos!GG165/datos!$GG$152*100,"-")</f>
        <v>10.395475043911958</v>
      </c>
      <c r="N27" s="191">
        <f>+IF(IFERROR(ABS(datos!GP248),0)&gt;0,datos!GP165/datos!$GP$152*100,"-")</f>
        <v>70.240271331119942</v>
      </c>
      <c r="O27" s="164">
        <f>+IF(IFERROR(ABS(datos!GY248),0)&gt;0,datos!GY165/datos!$GY$152*100,"-")</f>
        <v>28.05235342184109</v>
      </c>
      <c r="P27" s="138">
        <f>+'TOTAL BEBIDAS FRIAS'!K28</f>
        <v>36.520863846271936</v>
      </c>
      <c r="Q27" s="20"/>
    </row>
    <row r="28" spans="1:17" ht="8.25" customHeight="1" thickBot="1" x14ac:dyDescent="0.3">
      <c r="A28" s="2"/>
      <c r="B28" s="99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82"/>
      <c r="Q28"/>
    </row>
    <row r="29" spans="1:17" s="28" customFormat="1" ht="20.100000000000001" customHeight="1" x14ac:dyDescent="0.25">
      <c r="A29" s="69"/>
      <c r="B29" s="73" t="s">
        <v>9</v>
      </c>
      <c r="C29" s="192">
        <f>+IF(IFERROR(ABS(datos!DK249),0)&gt;0,datos!DK166/datos!$DK$152*100,"-")</f>
        <v>48.592671123474979</v>
      </c>
      <c r="D29" s="192">
        <f>+IF(IFERROR(ABS(datos!DL249),0)&gt;0,datos!DL166/datos!$DL$152*100,"-")</f>
        <v>47.960891732812847</v>
      </c>
      <c r="E29" s="192">
        <f>+IF(IFERROR(ABS(datos!DM249),0)&gt;0,datos!DM166/datos!$DM$152*100,"-")</f>
        <v>51.552142536607725</v>
      </c>
      <c r="F29" s="192">
        <f>+IF(IFERROR(ABS(datos!DV249),0)&gt;0,datos!DV166/datos!$DV$152*100,"-")</f>
        <v>42.990131350428854</v>
      </c>
      <c r="G29" s="192">
        <f>+IF(IFERROR(ABS(datos!EE249),0)&gt;0,datos!EE166/datos!$EE$152*100,"-")</f>
        <v>48.278489455951018</v>
      </c>
      <c r="H29" s="192">
        <f>+IF(IFERROR(ABS(datos!EN249),0)&gt;0,datos!EN166/datos!$EN$152*100,"-")</f>
        <v>43.109521909741041</v>
      </c>
      <c r="I29" s="192">
        <f>+IF(IFERROR(ABS(datos!EW249),0)&gt;0,datos!EW166/datos!$EW$152*100,"-")</f>
        <v>52.269431269158162</v>
      </c>
      <c r="J29" s="192">
        <f>+IF(IFERROR(ABS(datos!FF249),0)&gt;0,datos!FF166/datos!$FF$152*100,"-")</f>
        <v>45.094818936479641</v>
      </c>
      <c r="K29" s="192">
        <f>+IF(IFERROR(ABS(datos!FO249),0)&gt;0,datos!FO166/datos!$FO$152*100,"-")</f>
        <v>37.494829528002455</v>
      </c>
      <c r="L29" s="192">
        <f>+IF(IFERROR(ABS(datos!FX249),0)&gt;0,datos!FX166/datos!$FX$152*100,"-")</f>
        <v>53.356893565521567</v>
      </c>
      <c r="M29" s="192">
        <f>+IF(IFERROR(ABS(datos!GG249),0)&gt;0,datos!GG166/datos!$GG$152*100,"-")</f>
        <v>72.620106828272</v>
      </c>
      <c r="N29" s="192">
        <f>+IF(IFERROR(ABS(datos!GP249),0)&gt;0,datos!GP166/datos!$GP$152*100,"-")</f>
        <v>55.111042066646185</v>
      </c>
      <c r="O29" s="170">
        <f>+IF(IFERROR(ABS(datos!GY249),0)&gt;0,datos!GY166/datos!$GY$152*100,"-")</f>
        <v>36.44545218911724</v>
      </c>
      <c r="P29" s="139">
        <f>+'TOTAL BEBIDAS FRIAS'!K30</f>
        <v>49.865416229166691</v>
      </c>
      <c r="Q29" s="20"/>
    </row>
    <row r="30" spans="1:17" s="28" customFormat="1" ht="20.100000000000001" customHeight="1" thickBot="1" x14ac:dyDescent="0.3">
      <c r="A30" s="69"/>
      <c r="B30" s="72" t="s">
        <v>10</v>
      </c>
      <c r="C30" s="191">
        <f>+IF(IFERROR(ABS(datos!DK250),0)&gt;0,datos!DK167/datos!$DK$152*100,"-")</f>
        <v>51.407328876525014</v>
      </c>
      <c r="D30" s="191">
        <f>+IF(IFERROR(ABS(datos!DL250),0)&gt;0,datos!DL167/datos!$DL$152*100,"-")</f>
        <v>52.039119357011955</v>
      </c>
      <c r="E30" s="191">
        <f>+IF(IFERROR(ABS(datos!DM250),0)&gt;0,datos!DM167/datos!$DM$152*100,"-")</f>
        <v>48.447886352824717</v>
      </c>
      <c r="F30" s="191">
        <f>+IF(IFERROR(ABS(datos!DV250),0)&gt;0,datos!DV167/datos!$DV$152*100,"-")</f>
        <v>57.009881856725094</v>
      </c>
      <c r="G30" s="191">
        <f>+IF(IFERROR(ABS(datos!EE250),0)&gt;0,datos!EE167/datos!$EE$152*100,"-")</f>
        <v>51.72148000283422</v>
      </c>
      <c r="H30" s="191">
        <f>+IF(IFERROR(ABS(datos!EN250),0)&gt;0,datos!EN167/datos!$EN$152*100,"-")</f>
        <v>56.890478090258966</v>
      </c>
      <c r="I30" s="191">
        <f>+IF(IFERROR(ABS(datos!EW250),0)&gt;0,datos!EW167/datos!$EW$152*100,"-")</f>
        <v>47.730568730841838</v>
      </c>
      <c r="J30" s="191">
        <f>+IF(IFERROR(ABS(datos!FF250),0)&gt;0,datos!FF167/datos!$FF$152*100,"-")</f>
        <v>54.905181063520359</v>
      </c>
      <c r="K30" s="191">
        <f>+IF(IFERROR(ABS(datos!FO250),0)&gt;0,datos!FO167/datos!$FO$152*100,"-")</f>
        <v>62.505220113492868</v>
      </c>
      <c r="L30" s="191">
        <f>+IF(IFERROR(ABS(datos!FX250),0)&gt;0,datos!FX167/datos!$FX$152*100,"-")</f>
        <v>46.643078078265418</v>
      </c>
      <c r="M30" s="191">
        <f>+IF(IFERROR(ABS(datos!GG250),0)&gt;0,datos!GG167/datos!$GG$152*100,"-")</f>
        <v>27.379893171728</v>
      </c>
      <c r="N30" s="191">
        <f>+IF(IFERROR(ABS(datos!GP250),0)&gt;0,datos!GP167/datos!$GP$152*100,"-")</f>
        <v>44.888957933353808</v>
      </c>
      <c r="O30" s="164">
        <f>+IF(IFERROR(ABS(datos!GY250),0)&gt;0,datos!GY167/datos!$GY$152*100,"-")</f>
        <v>63.554580759667175</v>
      </c>
      <c r="P30" s="138">
        <f>+'TOTAL BEBIDAS FRIAS'!K31</f>
        <v>50.134583770833309</v>
      </c>
      <c r="Q30" s="20"/>
    </row>
    <row r="31" spans="1:17" x14ac:dyDescent="0.25">
      <c r="A31" s="2"/>
      <c r="B31" s="256" t="s">
        <v>385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7"/>
      <c r="Q31"/>
    </row>
    <row r="32" spans="1:17" ht="29.25" customHeight="1" thickBot="1" x14ac:dyDescent="0.3">
      <c r="A32" s="2"/>
      <c r="B32" s="4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32"/>
    </row>
    <row r="33" spans="1:17" s="57" customFormat="1" ht="43.5" customHeight="1" thickBot="1" x14ac:dyDescent="0.25">
      <c r="A33" s="104"/>
      <c r="B33" s="58" t="s">
        <v>21</v>
      </c>
      <c r="C33" s="193" t="s">
        <v>358</v>
      </c>
      <c r="D33" s="194" t="s">
        <v>279</v>
      </c>
      <c r="E33" s="195" t="s">
        <v>280</v>
      </c>
      <c r="F33" s="195" t="s">
        <v>281</v>
      </c>
      <c r="G33" s="195" t="s">
        <v>282</v>
      </c>
      <c r="H33" s="195" t="s">
        <v>283</v>
      </c>
      <c r="I33" s="52" t="s">
        <v>284</v>
      </c>
      <c r="J33" s="52" t="s">
        <v>285</v>
      </c>
      <c r="K33" s="52" t="s">
        <v>290</v>
      </c>
      <c r="L33" s="52" t="s">
        <v>286</v>
      </c>
      <c r="M33" s="52" t="s">
        <v>287</v>
      </c>
      <c r="N33" s="52" t="s">
        <v>288</v>
      </c>
      <c r="O33" s="53" t="s">
        <v>289</v>
      </c>
      <c r="P33" s="59"/>
      <c r="Q33" s="55"/>
    </row>
    <row r="34" spans="1:17" s="28" customFormat="1" ht="20.100000000000001" customHeight="1" x14ac:dyDescent="0.25">
      <c r="A34" s="69"/>
      <c r="B34" s="23" t="s">
        <v>12</v>
      </c>
      <c r="C34" s="196">
        <f>+IF(IFERROR(ABS(datos!DK235),0)&gt;0,datos!DK214,"-")</f>
        <v>5.500755585170281</v>
      </c>
      <c r="D34" s="196">
        <f>+IF(IFERROR(ABS(datos!DL235),0)&gt;0,datos!DL214,"-")</f>
        <v>4.1965598702385929</v>
      </c>
      <c r="E34" s="196">
        <f>+IF(IFERROR(ABS(datos!DM235),0)&gt;0,datos!DM214,"-")</f>
        <v>3.4256371500356546</v>
      </c>
      <c r="F34" s="196">
        <f>+IF(IFERROR(ABS(datos!DV235),0)&gt;0,datos!DV214,"-")</f>
        <v>3.4379668532434255</v>
      </c>
      <c r="G34" s="196">
        <f>+IF(IFERROR(ABS(datos!EE235),0)&gt;0,datos!EE214,"-")</f>
        <v>4.0435510162568029</v>
      </c>
      <c r="H34" s="196">
        <f>+IF(IFERROR(ABS(datos!EN235),0)&gt;0,datos!EN214,"-")</f>
        <v>1.9846633325406529</v>
      </c>
      <c r="I34" s="196">
        <f>+IF(IFERROR(ABS(datos!EW235),0)&gt;0,datos!EW214,"-")</f>
        <v>2.4602010917899095</v>
      </c>
      <c r="J34" s="196">
        <f>+IF(IFERROR(ABS(datos!FF235),0)&gt;0,datos!FF214,"-")</f>
        <v>1.3931299333403224</v>
      </c>
      <c r="K34" s="196">
        <f>+IF(IFERROR(ABS(datos!FO235),0)&gt;0,datos!FO214,"-")</f>
        <v>2.1055185359906483</v>
      </c>
      <c r="L34" s="196">
        <f>+IF(IFERROR(ABS(datos!FX235),0)&gt;0,datos!FX214,"-")</f>
        <v>2.0772873885746668</v>
      </c>
      <c r="M34" s="196">
        <f>+IF(IFERROR(ABS(datos!GG235),0)&gt;0,datos!GG214,"-")</f>
        <v>2.6529498318596474</v>
      </c>
      <c r="N34" s="196">
        <f>+IF(IFERROR(ABS(datos!GP235),0)&gt;0,datos!GP214,"-")</f>
        <v>3.0813951771820167</v>
      </c>
      <c r="O34" s="293">
        <f>+IF(IFERROR(ABS(datos!GY235),0)&gt;0,datos!GY214,"-")</f>
        <v>1.7082742255814236</v>
      </c>
      <c r="P34" s="22"/>
      <c r="Q34" s="20"/>
    </row>
    <row r="35" spans="1:17" s="28" customFormat="1" ht="20.100000000000001" customHeight="1" x14ac:dyDescent="0.25">
      <c r="A35" s="69"/>
      <c r="B35" s="70" t="s">
        <v>264</v>
      </c>
      <c r="C35" s="190">
        <f>+IF(IFERROR(ABS(datos!DK244),0)&gt;0,datos!DK223,"-")</f>
        <v>4.5411424833737755</v>
      </c>
      <c r="D35" s="190">
        <f>+IF(IFERROR(ABS(datos!DL244),0)&gt;0,datos!DL223,"-")</f>
        <v>3.067432929684887</v>
      </c>
      <c r="E35" s="190">
        <f>+IF(IFERROR(ABS(datos!DM244),0)&gt;0,datos!DM223,"-")</f>
        <v>2.8049068083172402</v>
      </c>
      <c r="F35" s="190">
        <f>+IF(IFERROR(ABS(datos!DV244),0)&gt;0,datos!DV223,"-")</f>
        <v>1.8486411020897626</v>
      </c>
      <c r="G35" s="190">
        <f>+IF(IFERROR(ABS(datos!EE244),0)&gt;0,datos!EE223,"-")</f>
        <v>2.9764606883317644</v>
      </c>
      <c r="H35" s="190">
        <f>+IF(IFERROR(ABS(datos!EN244),0)&gt;0,datos!EN223,"-")</f>
        <v>1.2456107139754382</v>
      </c>
      <c r="I35" s="190">
        <f>+IF(IFERROR(ABS(datos!EW244),0)&gt;0,datos!EW223,"-")</f>
        <v>2.041681957879907</v>
      </c>
      <c r="J35" s="190">
        <f>+IF(IFERROR(ABS(datos!FF244),0)&gt;0,datos!FF223,"-")</f>
        <v>0.98988657755279608</v>
      </c>
      <c r="K35" s="190">
        <f>+IF(IFERROR(ABS(datos!FO244),0)&gt;0,datos!FO223,"-")</f>
        <v>1.1699789857102829</v>
      </c>
      <c r="L35" s="190">
        <f>+IF(IFERROR(ABS(datos!FX244),0)&gt;0,datos!FX223,"-")</f>
        <v>1.7675733829954872</v>
      </c>
      <c r="M35" s="190">
        <f>+IF(IFERROR(ABS(datos!GG244),0)&gt;0,datos!GG223,"-")</f>
        <v>2.3041094720227564</v>
      </c>
      <c r="N35" s="190">
        <f>+IF(IFERROR(ABS(datos!GP244),0)&gt;0,datos!GP223,"-")</f>
        <v>0.40457207563069469</v>
      </c>
      <c r="O35" s="160">
        <f>+IF(IFERROR(ABS(datos!GY244),0)&gt;0,datos!GY223,"-")</f>
        <v>2.3851679596078621</v>
      </c>
      <c r="P35" s="22"/>
      <c r="Q35" s="20"/>
    </row>
    <row r="36" spans="1:17" s="28" customFormat="1" ht="20.100000000000001" customHeight="1" x14ac:dyDescent="0.25">
      <c r="A36" s="69"/>
      <c r="B36" s="71" t="s">
        <v>5</v>
      </c>
      <c r="C36" s="190">
        <f>+IF(IFERROR(ABS(datos!DK245),0)&gt;0,datos!DK224,"-")</f>
        <v>4.2099284509194712</v>
      </c>
      <c r="D36" s="190">
        <f>+IF(IFERROR(ABS(datos!DL245),0)&gt;0,datos!DL224,"-")</f>
        <v>2.9230756662145696</v>
      </c>
      <c r="E36" s="190">
        <f>+IF(IFERROR(ABS(datos!DM245),0)&gt;0,datos!DM224,"-")</f>
        <v>2.7094938228204097</v>
      </c>
      <c r="F36" s="190">
        <f>+IF(IFERROR(ABS(datos!DV245),0)&gt;0,datos!DV224,"-")</f>
        <v>1.9277937356409864</v>
      </c>
      <c r="G36" s="190">
        <f>+IF(IFERROR(ABS(datos!EE245),0)&gt;0,datos!EE224,"-")</f>
        <v>2.8486054090014332</v>
      </c>
      <c r="H36" s="190">
        <f>+IF(IFERROR(ABS(datos!EN245),0)&gt;0,datos!EN224,"-")</f>
        <v>1.6855379494847069</v>
      </c>
      <c r="I36" s="190">
        <f>+IF(IFERROR(ABS(datos!EW245),0)&gt;0,datos!EW224,"-")</f>
        <v>1.6480307950382276</v>
      </c>
      <c r="J36" s="190">
        <f>+IF(IFERROR(ABS(datos!FF245),0)&gt;0,datos!FF224,"-")</f>
        <v>0.81554222948910893</v>
      </c>
      <c r="K36" s="190">
        <f>+IF(IFERROR(ABS(datos!FO245),0)&gt;0,datos!FO224,"-")</f>
        <v>2.0611462975659927</v>
      </c>
      <c r="L36" s="190">
        <f>+IF(IFERROR(ABS(datos!FX245),0)&gt;0,datos!FX224,"-")</f>
        <v>1.6719228261407226</v>
      </c>
      <c r="M36" s="190">
        <f>+IF(IFERROR(ABS(datos!GG245),0)&gt;0,datos!GG224,"-")</f>
        <v>2.1667554419948241</v>
      </c>
      <c r="N36" s="190">
        <f>+IF(IFERROR(ABS(datos!GP245),0)&gt;0,datos!GP224,"-")</f>
        <v>35.821552838254298</v>
      </c>
      <c r="O36" s="160">
        <f>+IF(IFERROR(ABS(datos!GY245),0)&gt;0,datos!GY224,"-")</f>
        <v>1.7781814748119096</v>
      </c>
      <c r="P36" s="22"/>
      <c r="Q36" s="20"/>
    </row>
    <row r="37" spans="1:17" s="28" customFormat="1" ht="20.100000000000001" customHeight="1" x14ac:dyDescent="0.25">
      <c r="A37" s="69"/>
      <c r="B37" s="71" t="s">
        <v>6</v>
      </c>
      <c r="C37" s="190">
        <f>+IF(IFERROR(ABS(datos!DK246),0)&gt;0,datos!DK225,"-")</f>
        <v>4.4549340816070311</v>
      </c>
      <c r="D37" s="190">
        <f>+IF(IFERROR(ABS(datos!DL246),0)&gt;0,datos!DL225,"-")</f>
        <v>3.6185578837391237</v>
      </c>
      <c r="E37" s="190">
        <f>+IF(IFERROR(ABS(datos!DM246),0)&gt;0,datos!DM225,"-")</f>
        <v>3.0560035969400681</v>
      </c>
      <c r="F37" s="190">
        <f>+IF(IFERROR(ABS(datos!DV246),0)&gt;0,datos!DV225,"-")</f>
        <v>2.7476991986805235</v>
      </c>
      <c r="G37" s="190">
        <f>+IF(IFERROR(ABS(datos!EE246),0)&gt;0,datos!EE225,"-")</f>
        <v>3.511910910362761</v>
      </c>
      <c r="H37" s="190">
        <f>+IF(IFERROR(ABS(datos!EN246),0)&gt;0,datos!EN225,"-")</f>
        <v>1.5513889114669412</v>
      </c>
      <c r="I37" s="190">
        <f>+IF(IFERROR(ABS(datos!EW246),0)&gt;0,datos!EW225,"-")</f>
        <v>1.5578811792425911</v>
      </c>
      <c r="J37" s="190">
        <f>+IF(IFERROR(ABS(datos!FF246),0)&gt;0,datos!FF225,"-")</f>
        <v>1.5007722157315042</v>
      </c>
      <c r="K37" s="190">
        <f>+IF(IFERROR(ABS(datos!FO246),0)&gt;0,datos!FO225,"-")</f>
        <v>0.85951487550121286</v>
      </c>
      <c r="L37" s="190">
        <f>+IF(IFERROR(ABS(datos!FX246),0)&gt;0,datos!FX225,"-")</f>
        <v>1.684175517561928</v>
      </c>
      <c r="M37" s="190">
        <f>+IF(IFERROR(ABS(datos!GG246),0)&gt;0,datos!GG225,"-")</f>
        <v>2.0025297097578654</v>
      </c>
      <c r="N37" s="190">
        <f>+IF(IFERROR(ABS(datos!GP246),0)&gt;0,datos!GP225,"-")</f>
        <v>0.85279298173819629</v>
      </c>
      <c r="O37" s="160">
        <f>+IF(IFERROR(ABS(datos!GY246),0)&gt;0,datos!GY225,"-")</f>
        <v>1.6416743731282963</v>
      </c>
      <c r="P37" s="22"/>
      <c r="Q37" s="20"/>
    </row>
    <row r="38" spans="1:17" s="28" customFormat="1" ht="20.100000000000001" customHeight="1" x14ac:dyDescent="0.25">
      <c r="A38" s="69"/>
      <c r="B38" s="71" t="s">
        <v>7</v>
      </c>
      <c r="C38" s="190">
        <f>+IF(IFERROR(ABS(datos!DK247),0)&gt;0,datos!DK226,"-")</f>
        <v>6.0777970771723462</v>
      </c>
      <c r="D38" s="190">
        <f>+IF(IFERROR(ABS(datos!DL247),0)&gt;0,datos!DL226,"-")</f>
        <v>4.7527801724137939</v>
      </c>
      <c r="E38" s="190">
        <f>+IF(IFERROR(ABS(datos!DM247),0)&gt;0,datos!DM226,"-")</f>
        <v>3.776468966542339</v>
      </c>
      <c r="F38" s="190">
        <f>+IF(IFERROR(ABS(datos!DV247),0)&gt;0,datos!DV226,"-")</f>
        <v>3.9043954291579634</v>
      </c>
      <c r="G38" s="190">
        <f>+IF(IFERROR(ABS(datos!EE247),0)&gt;0,datos!EE226,"-")</f>
        <v>4.575474935902581</v>
      </c>
      <c r="H38" s="190">
        <f>+IF(IFERROR(ABS(datos!EN247),0)&gt;0,datos!EN226,"-")</f>
        <v>2.2115307165042961</v>
      </c>
      <c r="I38" s="190">
        <f>+IF(IFERROR(ABS(datos!EW247),0)&gt;0,datos!EW226,"-")</f>
        <v>2.6385646629114166</v>
      </c>
      <c r="J38" s="190">
        <f>+IF(IFERROR(ABS(datos!FF247),0)&gt;0,datos!FF226,"-")</f>
        <v>1.2600464651004328</v>
      </c>
      <c r="K38" s="190">
        <f>+IF(IFERROR(ABS(datos!FO247),0)&gt;0,datos!FO226,"-")</f>
        <v>1.9916942383432537</v>
      </c>
      <c r="L38" s="190">
        <f>+IF(IFERROR(ABS(datos!FX247),0)&gt;0,datos!FX226,"-")</f>
        <v>2.1381201360597655</v>
      </c>
      <c r="M38" s="190">
        <f>+IF(IFERROR(ABS(datos!GG247),0)&gt;0,datos!GG226,"-")</f>
        <v>3.472605430809399</v>
      </c>
      <c r="N38" s="190">
        <f>+IF(IFERROR(ABS(datos!GP247),0)&gt;0,datos!GP226,"-")</f>
        <v>1.8366900978927145</v>
      </c>
      <c r="O38" s="160">
        <f>+IF(IFERROR(ABS(datos!GY247),0)&gt;0,datos!GY226,"-")</f>
        <v>1.3089889901050311</v>
      </c>
      <c r="P38" s="22"/>
      <c r="Q38" s="20"/>
    </row>
    <row r="39" spans="1:17" s="28" customFormat="1" ht="20.100000000000001" customHeight="1" thickBot="1" x14ac:dyDescent="0.3">
      <c r="A39" s="69"/>
      <c r="B39" s="72" t="s">
        <v>8</v>
      </c>
      <c r="C39" s="191">
        <f>+IF(IFERROR(ABS(datos!DK248),0)&gt;0,datos!DK227,"-")</f>
        <v>6.1686863671610048</v>
      </c>
      <c r="D39" s="191">
        <f>+IF(IFERROR(ABS(datos!DL248),0)&gt;0,datos!DL227,"-")</f>
        <v>4.5694214749061457</v>
      </c>
      <c r="E39" s="191">
        <f>+IF(IFERROR(ABS(datos!DM248),0)&gt;0,datos!DM227,"-")</f>
        <v>3.6753102828889745</v>
      </c>
      <c r="F39" s="191">
        <f>+IF(IFERROR(ABS(datos!DV248),0)&gt;0,datos!DV227,"-")</f>
        <v>3.9106223856328679</v>
      </c>
      <c r="G39" s="191">
        <f>+IF(IFERROR(ABS(datos!EE248),0)&gt;0,datos!EE227,"-")</f>
        <v>4.3705166083885079</v>
      </c>
      <c r="H39" s="191">
        <f>+IF(IFERROR(ABS(datos!EN248),0)&gt;0,datos!EN227,"-")</f>
        <v>2.2391621905677281</v>
      </c>
      <c r="I39" s="191">
        <f>+IF(IFERROR(ABS(datos!EW248),0)&gt;0,datos!EW227,"-")</f>
        <v>3.1929734065376403</v>
      </c>
      <c r="J39" s="191">
        <f>+IF(IFERROR(ABS(datos!FF248),0)&gt;0,datos!FF227,"-")</f>
        <v>1.8629714804456428</v>
      </c>
      <c r="K39" s="191">
        <f>+IF(IFERROR(ABS(datos!FO248),0)&gt;0,datos!FO227,"-")</f>
        <v>2.2823617571621715</v>
      </c>
      <c r="L39" s="191">
        <f>+IF(IFERROR(ABS(datos!FX248),0)&gt;0,datos!FX227,"-")</f>
        <v>2.5539082190018365</v>
      </c>
      <c r="M39" s="191">
        <f>+IF(IFERROR(ABS(datos!GG248),0)&gt;0,datos!GG227,"-")</f>
        <v>2.8841845141568339</v>
      </c>
      <c r="N39" s="191">
        <f>+IF(IFERROR(ABS(datos!GP248),0)&gt;0,datos!GP227,"-")</f>
        <v>3.325373429640325</v>
      </c>
      <c r="O39" s="164">
        <f>+IF(IFERROR(ABS(datos!GY248),0)&gt;0,datos!GY227,"-")</f>
        <v>1.8402851503235003</v>
      </c>
      <c r="P39" s="22"/>
      <c r="Q39" s="20"/>
    </row>
    <row r="40" spans="1:17" ht="13.5" customHeight="1" thickBot="1" x14ac:dyDescent="0.3">
      <c r="A40" s="2"/>
      <c r="B40" s="99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7"/>
      <c r="Q40"/>
    </row>
    <row r="41" spans="1:17" s="28" customFormat="1" ht="20.100000000000001" customHeight="1" x14ac:dyDescent="0.25">
      <c r="A41" s="69"/>
      <c r="B41" s="73" t="s">
        <v>9</v>
      </c>
      <c r="C41" s="192">
        <f>+IF(IFERROR(ABS(datos!DK249),0)&gt;0,datos!DK228,"-")</f>
        <v>5.5469734974648226</v>
      </c>
      <c r="D41" s="192">
        <f>+IF(IFERROR(ABS(datos!DL249),0)&gt;0,datos!DL228,"-")</f>
        <v>4.0890844124120393</v>
      </c>
      <c r="E41" s="192">
        <f>+IF(IFERROR(ABS(datos!DM249),0)&gt;0,datos!DM228,"-")</f>
        <v>3.3281007368525981</v>
      </c>
      <c r="F41" s="192">
        <f>+IF(IFERROR(ABS(datos!DV249),0)&gt;0,datos!DV228,"-")</f>
        <v>3.4171670468346034</v>
      </c>
      <c r="G41" s="192">
        <f>+IF(IFERROR(ABS(datos!EE249),0)&gt;0,datos!EE228,"-")</f>
        <v>3.9495268149508345</v>
      </c>
      <c r="H41" s="192">
        <f>+IF(IFERROR(ABS(datos!EN249),0)&gt;0,datos!EN228,"-")</f>
        <v>2.0471019384215712</v>
      </c>
      <c r="I41" s="192">
        <f>+IF(IFERROR(ABS(datos!EW249),0)&gt;0,datos!EW228,"-")</f>
        <v>2.7020011801961732</v>
      </c>
      <c r="J41" s="192">
        <f>+IF(IFERROR(ABS(datos!FF249),0)&gt;0,datos!FF228,"-")</f>
        <v>1.233046511828763</v>
      </c>
      <c r="K41" s="192">
        <f>+IF(IFERROR(ABS(datos!FO249),0)&gt;0,datos!FO228,"-")</f>
        <v>2.0606849619812988</v>
      </c>
      <c r="L41" s="192">
        <f>+IF(IFERROR(ABS(datos!FX249),0)&gt;0,datos!FX228,"-")</f>
        <v>2.3047697890426466</v>
      </c>
      <c r="M41" s="192">
        <f>+IF(IFERROR(ABS(datos!GG249),0)&gt;0,datos!GG228,"-")</f>
        <v>2.8316976345057432</v>
      </c>
      <c r="N41" s="192">
        <f>+IF(IFERROR(ABS(datos!GP249),0)&gt;0,datos!GP228,"-")</f>
        <v>3.1245814802786374</v>
      </c>
      <c r="O41" s="170">
        <f>+IF(IFERROR(ABS(datos!GY249),0)&gt;0,datos!GY228,"-")</f>
        <v>1.657989592682265</v>
      </c>
      <c r="P41" s="22"/>
      <c r="Q41" s="20"/>
    </row>
    <row r="42" spans="1:17" s="28" customFormat="1" ht="20.100000000000001" customHeight="1" thickBot="1" x14ac:dyDescent="0.3">
      <c r="A42" s="69"/>
      <c r="B42" s="72" t="s">
        <v>10</v>
      </c>
      <c r="C42" s="191">
        <f>+IF(IFERROR(ABS(datos!DK250),0)&gt;0,datos!DK229,"-")</f>
        <v>5.4591842117947014</v>
      </c>
      <c r="D42" s="191">
        <f>+IF(IFERROR(ABS(datos!DL250),0)&gt;0,datos!DL229,"-")</f>
        <v>4.2966177430573582</v>
      </c>
      <c r="E42" s="191">
        <f>+IF(IFERROR(ABS(datos!DM250),0)&gt;0,datos!DM229,"-")</f>
        <v>3.5252438520346727</v>
      </c>
      <c r="F42" s="191">
        <f>+IF(IFERROR(ABS(datos!DV250),0)&gt;0,datos!DV229,"-")</f>
        <v>3.4558347557350153</v>
      </c>
      <c r="G42" s="191">
        <f>+IF(IFERROR(ABS(datos!EE250),0)&gt;0,datos!EE229,"-")</f>
        <v>4.1302237839635545</v>
      </c>
      <c r="H42" s="191">
        <f>+IF(IFERROR(ABS(datos!EN250),0)&gt;0,datos!EN229,"-")</f>
        <v>1.9359547110593747</v>
      </c>
      <c r="I42" s="191">
        <f>+IF(IFERROR(ABS(datos!EW250),0)&gt;0,datos!EW229,"-")</f>
        <v>2.2414702032665441</v>
      </c>
      <c r="J42" s="191">
        <f>+IF(IFERROR(ABS(datos!FF250),0)&gt;0,datos!FF229,"-")</f>
        <v>1.52968989302026</v>
      </c>
      <c r="K42" s="191">
        <f>+IF(IFERROR(ABS(datos!FO250),0)&gt;0,datos!FO229,"-")</f>
        <v>2.1431472875635604</v>
      </c>
      <c r="L42" s="191">
        <f>+IF(IFERROR(ABS(datos!FX250),0)&gt;0,datos!FX229,"-")</f>
        <v>1.8520063070862685</v>
      </c>
      <c r="M42" s="191">
        <f>+IF(IFERROR(ABS(datos!GG250),0)&gt;0,datos!GG229,"-")</f>
        <v>2.2732147356464272</v>
      </c>
      <c r="N42" s="191">
        <f>+IF(IFERROR(ABS(datos!GP250),0)&gt;0,datos!GP229,"-")</f>
        <v>3.0730430335525334</v>
      </c>
      <c r="O42" s="164">
        <f>+IF(IFERROR(ABS(datos!GY250),0)&gt;0,datos!GY229,"-")</f>
        <v>1.7495998664824082</v>
      </c>
      <c r="P42" s="22"/>
      <c r="Q42" s="20"/>
    </row>
    <row r="43" spans="1:17" x14ac:dyDescent="0.25">
      <c r="A43" s="2"/>
      <c r="B43" s="256" t="s">
        <v>385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7"/>
      <c r="Q43"/>
    </row>
    <row r="44" spans="1:17" ht="29.25" customHeight="1" x14ac:dyDescent="0.25">
      <c r="A44" s="2"/>
      <c r="B44" s="4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0"/>
      <c r="Q44" s="32"/>
    </row>
    <row r="45" spans="1:17" ht="29.25" customHeight="1" thickBot="1" x14ac:dyDescent="0.3">
      <c r="A45" s="2"/>
      <c r="B45" s="44"/>
      <c r="C45" s="177"/>
      <c r="D45" s="177"/>
      <c r="E45" s="177"/>
      <c r="F45" s="177"/>
      <c r="G45" s="177"/>
      <c r="H45" s="177"/>
      <c r="I45" s="49"/>
      <c r="J45" s="49"/>
      <c r="K45" s="49"/>
      <c r="L45" s="49"/>
      <c r="M45" s="49"/>
      <c r="N45" s="49"/>
      <c r="O45" s="49"/>
      <c r="P45" s="50"/>
      <c r="Q45" s="32"/>
    </row>
    <row r="46" spans="1:17" s="57" customFormat="1" ht="43.5" customHeight="1" thickBot="1" x14ac:dyDescent="0.25">
      <c r="A46" s="104"/>
      <c r="B46" s="294" t="s">
        <v>318</v>
      </c>
      <c r="C46" s="295" t="s">
        <v>358</v>
      </c>
      <c r="D46" s="296" t="s">
        <v>279</v>
      </c>
      <c r="E46" s="296" t="s">
        <v>280</v>
      </c>
      <c r="F46" s="296" t="s">
        <v>281</v>
      </c>
      <c r="G46" s="296" t="s">
        <v>282</v>
      </c>
      <c r="H46" s="296" t="s">
        <v>283</v>
      </c>
      <c r="I46" s="296" t="s">
        <v>284</v>
      </c>
      <c r="J46" s="296" t="s">
        <v>285</v>
      </c>
      <c r="K46" s="297" t="s">
        <v>290</v>
      </c>
      <c r="L46" s="297" t="s">
        <v>286</v>
      </c>
      <c r="M46" s="297" t="s">
        <v>287</v>
      </c>
      <c r="N46" s="297" t="s">
        <v>288</v>
      </c>
      <c r="O46" s="298" t="s">
        <v>289</v>
      </c>
      <c r="P46" s="136" t="s">
        <v>297</v>
      </c>
      <c r="Q46" s="55"/>
    </row>
    <row r="47" spans="1:17" s="28" customFormat="1" ht="20.100000000000001" customHeight="1" x14ac:dyDescent="0.25">
      <c r="A47" s="69"/>
      <c r="B47" s="299" t="s">
        <v>12</v>
      </c>
      <c r="C47" s="300">
        <v>100</v>
      </c>
      <c r="D47" s="300">
        <v>100</v>
      </c>
      <c r="E47" s="300">
        <v>100</v>
      </c>
      <c r="F47" s="300">
        <v>100</v>
      </c>
      <c r="G47" s="300">
        <v>100</v>
      </c>
      <c r="H47" s="300">
        <v>100</v>
      </c>
      <c r="I47" s="300">
        <v>100</v>
      </c>
      <c r="J47" s="300">
        <v>100</v>
      </c>
      <c r="K47" s="300">
        <v>100</v>
      </c>
      <c r="L47" s="300">
        <v>100</v>
      </c>
      <c r="M47" s="300">
        <v>100</v>
      </c>
      <c r="N47" s="300">
        <v>100</v>
      </c>
      <c r="O47" s="301">
        <v>100</v>
      </c>
      <c r="P47" s="228">
        <v>100</v>
      </c>
      <c r="Q47" s="20"/>
    </row>
    <row r="48" spans="1:17" s="28" customFormat="1" ht="20.100000000000001" customHeight="1" x14ac:dyDescent="0.25">
      <c r="A48" s="69"/>
      <c r="B48" s="302" t="s">
        <v>13</v>
      </c>
      <c r="C48" s="303">
        <f>+IF(IFERROR(ABS(datos!DK238),0)&gt;0,datos!DK153/datos!$DK$152*100,"-")</f>
        <v>8.1855163998000435</v>
      </c>
      <c r="D48" s="303">
        <f>+IF(IFERROR(ABS(datos!DL238),0)&gt;0,datos!DL153/datos!$DL$152*100,"-")</f>
        <v>8.0643875228381088</v>
      </c>
      <c r="E48" s="303">
        <f>+IF(IFERROR(ABS(datos!DM238),0)&gt;0,datos!DM153/datos!$DM$152*100,"-")</f>
        <v>7.4950666479206358</v>
      </c>
      <c r="F48" s="303">
        <f>+IF(IFERROR(ABS(datos!DV238),0)&gt;0,datos!DV153/datos!$DV$152*100,"-")</f>
        <v>8.7237715828007989</v>
      </c>
      <c r="G48" s="303">
        <f>+IF(IFERROR(ABS(datos!EE238),0)&gt;0,datos!EE153/datos!$EE$152*100,"-")</f>
        <v>8.1177510426770727</v>
      </c>
      <c r="H48" s="303">
        <f>+IF(IFERROR(ABS(datos!EN238),0)&gt;0,datos!EN153/datos!$EN$152*100,"-")</f>
        <v>6.3792673397946738</v>
      </c>
      <c r="I48" s="303">
        <f>+IF(IFERROR(ABS(datos!EW238),0)&gt;0,datos!EW153/datos!EW$152*100,"-")</f>
        <v>6.3800260240345725</v>
      </c>
      <c r="J48" s="303">
        <f>+IF(IFERROR(ABS(datos!FF238),0)&gt;0,datos!FF153/datos!$FF$152*100,"-")</f>
        <v>10.339385277166418</v>
      </c>
      <c r="K48" s="303">
        <f>+IF(IFERROR(ABS(datos!FO238),0)&gt;0,datos!FO153/datos!$FO$152*100,"-")</f>
        <v>15.831200300331046</v>
      </c>
      <c r="L48" s="303">
        <f>+IF(IFERROR(ABS(datos!FX238),0)&gt;0,datos!FX153/datos!$FX$152*100,"-")</f>
        <v>7.8328112009309905</v>
      </c>
      <c r="M48" s="303">
        <f>+IF(IFERROR(ABS(datos!GG238),0)&gt;0,datos!GG153/datos!$GG$152*100,"-")</f>
        <v>3.342807186265679</v>
      </c>
      <c r="N48" s="303">
        <f>+IF(IFERROR(ABS(datos!GP238),0)&gt;0,datos!GP153/datos!$GP$152*100,"-")</f>
        <v>5.9279073582264745</v>
      </c>
      <c r="O48" s="304">
        <f>+IF(IFERROR(ABS(datos!GY238),0)&gt;0,datos!GY153/datos!$GY$152*100,"-")</f>
        <v>8.989537662657165</v>
      </c>
      <c r="P48" s="161">
        <f>+'TOTAL BEBIDAS FRIAS'!K50</f>
        <v>9.1463483646559034</v>
      </c>
      <c r="Q48" s="20"/>
    </row>
    <row r="49" spans="1:17" s="28" customFormat="1" ht="20.100000000000001" customHeight="1" x14ac:dyDescent="0.25">
      <c r="A49" s="69"/>
      <c r="B49" s="302" t="s">
        <v>14</v>
      </c>
      <c r="C49" s="303">
        <f>+IF(IFERROR(ABS(datos!DK239),0)&gt;0,datos!DK154/datos!$DK$152*100,"-")</f>
        <v>12.875086657055219</v>
      </c>
      <c r="D49" s="303">
        <f>+IF(IFERROR(ABS(datos!DL239),0)&gt;0,datos!DL154/datos!$DL$152*100,"-")</f>
        <v>12.153810325181388</v>
      </c>
      <c r="E49" s="303">
        <f>+IF(IFERROR(ABS(datos!DM239),0)&gt;0,datos!DM154/datos!$DM$152*100,"-")</f>
        <v>13.578938448175249</v>
      </c>
      <c r="F49" s="303">
        <f>+IF(IFERROR(ABS(datos!DV239),0)&gt;0,datos!DV154/datos!$DV$152*100,"-")</f>
        <v>10.283906264073874</v>
      </c>
      <c r="G49" s="303">
        <f>+IF(IFERROR(ABS(datos!EE239),0)&gt;0,datos!EE154/datos!$EE$152*100,"-")</f>
        <v>12.409610220800767</v>
      </c>
      <c r="H49" s="303">
        <f>+IF(IFERROR(ABS(datos!EN239),0)&gt;0,datos!EN154/datos!$EN$152*100,"-")</f>
        <v>10.179966138498701</v>
      </c>
      <c r="I49" s="303">
        <f>+IF(IFERROR(ABS(datos!EW239),0)&gt;0,datos!EW154/datos!EW$152*100,"-")</f>
        <v>14.131524264025877</v>
      </c>
      <c r="J49" s="303">
        <f>+IF(IFERROR(ABS(datos!FF239),0)&gt;0,datos!FF154/datos!$FF$152*100,"-")</f>
        <v>7.8486830320514196</v>
      </c>
      <c r="K49" s="303">
        <f>+IF(IFERROR(ABS(datos!FO239),0)&gt;0,datos!FO154/datos!$FO$152*100,"-")</f>
        <v>19.710844494913299</v>
      </c>
      <c r="L49" s="303">
        <f>+IF(IFERROR(ABS(datos!FX239),0)&gt;0,datos!FX154/datos!$FX$152*100,"-")</f>
        <v>11.786018912459834</v>
      </c>
      <c r="M49" s="303">
        <f>+IF(IFERROR(ABS(datos!GG239),0)&gt;0,datos!GG154/datos!$GG$152*100,"-")</f>
        <v>18.504091784739931</v>
      </c>
      <c r="N49" s="303">
        <f>+IF(IFERROR(ABS(datos!GP239),0)&gt;0,datos!GP154/datos!$GP$152*100,"-")</f>
        <v>16.699312320536201</v>
      </c>
      <c r="O49" s="304">
        <f>+IF(IFERROR(ABS(datos!GY239),0)&gt;0,datos!GY154/datos!$GY$152*100,"-")</f>
        <v>13.735897920272727</v>
      </c>
      <c r="P49" s="161">
        <f>+'TOTAL BEBIDAS FRIAS'!K51</f>
        <v>12.761006789700813</v>
      </c>
      <c r="Q49" s="20"/>
    </row>
    <row r="50" spans="1:17" s="28" customFormat="1" ht="20.100000000000001" customHeight="1" x14ac:dyDescent="0.25">
      <c r="A50" s="69"/>
      <c r="B50" s="302" t="s">
        <v>15</v>
      </c>
      <c r="C50" s="303">
        <f>+IF(IFERROR(ABS(datos!DK240),0)&gt;0,datos!DK155/datos!$DK$152*100,"-")</f>
        <v>14.312738259246188</v>
      </c>
      <c r="D50" s="303">
        <f>+IF(IFERROR(ABS(datos!DL240),0)&gt;0,datos!DL155/datos!$DL$152*100,"-")</f>
        <v>14.44586086151304</v>
      </c>
      <c r="E50" s="303">
        <f>+IF(IFERROR(ABS(datos!DM240),0)&gt;0,datos!DM155/datos!$DM$152*100,"-")</f>
        <v>16.398055933793124</v>
      </c>
      <c r="F50" s="303">
        <f>+IF(IFERROR(ABS(datos!DV240),0)&gt;0,datos!DV155/datos!$DV$152*100,"-")</f>
        <v>11.895584505050019</v>
      </c>
      <c r="G50" s="303">
        <f>+IF(IFERROR(ABS(datos!EE240),0)&gt;0,datos!EE155/datos!$EE$152*100,"-")</f>
        <v>14.513130279048973</v>
      </c>
      <c r="H50" s="303">
        <f>+IF(IFERROR(ABS(datos!EN240),0)&gt;0,datos!EN155/datos!$EN$152*100,"-")</f>
        <v>14.376165684497877</v>
      </c>
      <c r="I50" s="303">
        <f>+IF(IFERROR(ABS(datos!EW240),0)&gt;0,datos!EW155/datos!EW$152*100,"-")</f>
        <v>17.463557660937557</v>
      </c>
      <c r="J50" s="303">
        <f>+IF(IFERROR(ABS(datos!FF240),0)&gt;0,datos!FF155/datos!$FF$152*100,"-")</f>
        <v>11.12637806569119</v>
      </c>
      <c r="K50" s="303">
        <f>+IF(IFERROR(ABS(datos!FO240),0)&gt;0,datos!FO155/datos!$FO$152*100,"-")</f>
        <v>20.570864785874512</v>
      </c>
      <c r="L50" s="303">
        <f>+IF(IFERROR(ABS(datos!FX240),0)&gt;0,datos!FX155/datos!$FX$152*100,"-")</f>
        <v>10.43051536850033</v>
      </c>
      <c r="M50" s="303">
        <f>+IF(IFERROR(ABS(datos!GG240),0)&gt;0,datos!GG155/datos!$GG$152*100,"-")</f>
        <v>11.581760217215486</v>
      </c>
      <c r="N50" s="303">
        <f>+IF(IFERROR(ABS(datos!GP240),0)&gt;0,datos!GP155/datos!$GP$152*100,"-")</f>
        <v>9.3668156971001153</v>
      </c>
      <c r="O50" s="304">
        <f>+IF(IFERROR(ABS(datos!GY240),0)&gt;0,datos!GY155/datos!$GY$152*100,"-")</f>
        <v>11.370630991187298</v>
      </c>
      <c r="P50" s="161">
        <f>+'TOTAL BEBIDAS FRIAS'!K52</f>
        <v>15.466081752076747</v>
      </c>
      <c r="Q50" s="20"/>
    </row>
    <row r="51" spans="1:17" s="28" customFormat="1" ht="20.100000000000001" customHeight="1" x14ac:dyDescent="0.25">
      <c r="A51" s="69"/>
      <c r="B51" s="302" t="s">
        <v>16</v>
      </c>
      <c r="C51" s="303">
        <f>+IF(IFERROR(ABS(datos!DK241),0)&gt;0,datos!DK156/datos!$DK$152*100,"-")</f>
        <v>23.249457335449193</v>
      </c>
      <c r="D51" s="303">
        <f>+IF(IFERROR(ABS(datos!DL241),0)&gt;0,datos!DL156/datos!$DL$152*100,"-")</f>
        <v>24.288512882217745</v>
      </c>
      <c r="E51" s="303">
        <f>+IF(IFERROR(ABS(datos!DM241),0)&gt;0,datos!DM156/datos!$DM$152*100,"-")</f>
        <v>21.14321262044486</v>
      </c>
      <c r="F51" s="303">
        <f>+IF(IFERROR(ABS(datos!DV241),0)&gt;0,datos!DV156/datos!$DV$152*100,"-")</f>
        <v>28.49535913817509</v>
      </c>
      <c r="G51" s="303">
        <f>+IF(IFERROR(ABS(datos!EE241),0)&gt;0,datos!EE156/datos!$EE$152*100,"-")</f>
        <v>23.945210282371857</v>
      </c>
      <c r="H51" s="303">
        <f>+IF(IFERROR(ABS(datos!EN241),0)&gt;0,datos!EN156/datos!$EN$152*100,"-")</f>
        <v>27.444892358402623</v>
      </c>
      <c r="I51" s="303">
        <f>+IF(IFERROR(ABS(datos!EW241),0)&gt;0,datos!EW156/datos!EW$152*100,"-")</f>
        <v>26.552406783670268</v>
      </c>
      <c r="J51" s="303">
        <f>+IF(IFERROR(ABS(datos!FF241),0)&gt;0,datos!FF156/datos!$FF$152*100,"-")</f>
        <v>19.417050497863613</v>
      </c>
      <c r="K51" s="303">
        <f>+IF(IFERROR(ABS(datos!FO241),0)&gt;0,datos!FO156/datos!$FO$152*100,"-")</f>
        <v>13.611760070242715</v>
      </c>
      <c r="L51" s="303">
        <f>+IF(IFERROR(ABS(datos!FX241),0)&gt;0,datos!FX156/datos!$FX$152*100,"-")</f>
        <v>19.759406039419673</v>
      </c>
      <c r="M51" s="303">
        <f>+IF(IFERROR(ABS(datos!GG241),0)&gt;0,datos!GG156/datos!$GG$152*100,"-")</f>
        <v>27.630993594902314</v>
      </c>
      <c r="N51" s="303">
        <f>+IF(IFERROR(ABS(datos!GP241),0)&gt;0,datos!GP156/datos!$GP$152*100,"-")</f>
        <v>13.707060915103755</v>
      </c>
      <c r="O51" s="304">
        <f>+IF(IFERROR(ABS(datos!GY241),0)&gt;0,datos!GY156/datos!$GY$152*100,"-")</f>
        <v>22.654008109794134</v>
      </c>
      <c r="P51" s="161">
        <f>+'TOTAL BEBIDAS FRIAS'!K53</f>
        <v>20.849693124349354</v>
      </c>
      <c r="Q51" s="20"/>
    </row>
    <row r="52" spans="1:17" s="28" customFormat="1" ht="20.100000000000001" customHeight="1" x14ac:dyDescent="0.25">
      <c r="A52" s="69"/>
      <c r="B52" s="302" t="s">
        <v>17</v>
      </c>
      <c r="C52" s="303">
        <f>+IF(IFERROR(ABS(datos!DK242),0)&gt;0,datos!DK157/datos!$DK$152*100,"-")</f>
        <v>16.268767562064447</v>
      </c>
      <c r="D52" s="303">
        <f>+IF(IFERROR(ABS(datos!DL242),0)&gt;0,datos!DL157/datos!$DL$152*100,"-")</f>
        <v>17.061174246099846</v>
      </c>
      <c r="E52" s="303">
        <f>+IF(IFERROR(ABS(datos!DM242),0)&gt;0,datos!DM157/datos!$DM$152*100,"-")</f>
        <v>14.701283268588906</v>
      </c>
      <c r="F52" s="303">
        <f>+IF(IFERROR(ABS(datos!DV242),0)&gt;0,datos!DV157/datos!$DV$152*100,"-")</f>
        <v>20.404022687777335</v>
      </c>
      <c r="G52" s="303">
        <f>+IF(IFERROR(ABS(datos!EE242),0)&gt;0,datos!EE157/datos!$EE$152*100,"-")</f>
        <v>17.157785688631094</v>
      </c>
      <c r="H52" s="303">
        <f>+IF(IFERROR(ABS(datos!EN242),0)&gt;0,datos!EN157/datos!$EN$152*100,"-")</f>
        <v>16.704656651125312</v>
      </c>
      <c r="I52" s="303">
        <f>+IF(IFERROR(ABS(datos!EW242),0)&gt;0,datos!EW157/datos!EW$152*100,"-")</f>
        <v>14.392136210428275</v>
      </c>
      <c r="J52" s="303">
        <f>+IF(IFERROR(ABS(datos!FF242),0)&gt;0,datos!FF157/datos!$FF$152*100,"-")</f>
        <v>22.760847589473276</v>
      </c>
      <c r="K52" s="303">
        <f>+IF(IFERROR(ABS(datos!FO242),0)&gt;0,datos!FO157/datos!$FO$152*100,"-")</f>
        <v>5.4717896689843037</v>
      </c>
      <c r="L52" s="303">
        <f>+IF(IFERROR(ABS(datos!FX242),0)&gt;0,datos!FX157/datos!$FX$152*100,"-")</f>
        <v>13.888779559934259</v>
      </c>
      <c r="M52" s="303">
        <f>+IF(IFERROR(ABS(datos!GG242),0)&gt;0,datos!GG157/datos!$GG$152*100,"-")</f>
        <v>18.037405390598991</v>
      </c>
      <c r="N52" s="303">
        <f>+IF(IFERROR(ABS(datos!GP242),0)&gt;0,datos!GP157/datos!$GP$152*100,"-")</f>
        <v>18.185204849987556</v>
      </c>
      <c r="O52" s="304">
        <f>+IF(IFERROR(ABS(datos!GY242),0)&gt;0,datos!GY157/datos!$GY$152*100,"-")</f>
        <v>20.862363042886138</v>
      </c>
      <c r="P52" s="161">
        <f>+'TOTAL BEBIDAS FRIAS'!K54</f>
        <v>13.094202476296561</v>
      </c>
      <c r="Q52" s="20"/>
    </row>
    <row r="53" spans="1:17" s="28" customFormat="1" ht="20.100000000000001" customHeight="1" x14ac:dyDescent="0.25">
      <c r="A53" s="69"/>
      <c r="B53" s="302" t="s">
        <v>18</v>
      </c>
      <c r="C53" s="303">
        <f>+IF(IFERROR(ABS(datos!DK243),0)&gt;0,datos!DK158/datos!$DK$152*100,"-")</f>
        <v>10.098547333433169</v>
      </c>
      <c r="D53" s="303">
        <f>+IF(IFERROR(ABS(datos!DL243),0)&gt;0,datos!DL158/datos!$DL$152*100,"-")</f>
        <v>10.591814045817612</v>
      </c>
      <c r="E53" s="303">
        <f>+IF(IFERROR(ABS(datos!DM243),0)&gt;0,datos!DM158/datos!$DM$152*100,"-")</f>
        <v>10.021330030950212</v>
      </c>
      <c r="F53" s="303">
        <f>+IF(IFERROR(ABS(datos!DV243),0)&gt;0,datos!DV158/datos!$DV$152*100,"-")</f>
        <v>11.381189631750209</v>
      </c>
      <c r="G53" s="303">
        <f>+IF(IFERROR(ABS(datos!EE243),0)&gt;0,datos!EE158/datos!$EE$152*100,"-")</f>
        <v>10.622717044196802</v>
      </c>
      <c r="H53" s="303">
        <f>+IF(IFERROR(ABS(datos!EN243),0)&gt;0,datos!EN158/datos!$EN$152*100,"-")</f>
        <v>10.696483048408451</v>
      </c>
      <c r="I53" s="303">
        <f>+IF(IFERROR(ABS(datos!EW243),0)&gt;0,datos!EW158/datos!EW$152*100,"-")</f>
        <v>9.8635146671386931</v>
      </c>
      <c r="J53" s="303">
        <f>+IF(IFERROR(ABS(datos!FF243),0)&gt;0,datos!FF158/datos!$FF$152*100,"-")</f>
        <v>11.625563220348962</v>
      </c>
      <c r="K53" s="303">
        <f>+IF(IFERROR(ABS(datos!FO243),0)&gt;0,datos!FO158/datos!$FO$152*100,"-")</f>
        <v>4.2916375798529991</v>
      </c>
      <c r="L53" s="303">
        <f>+IF(IFERROR(ABS(datos!FX243),0)&gt;0,datos!FX158/datos!$FX$152*100,"-")</f>
        <v>10.785503963631456</v>
      </c>
      <c r="M53" s="303">
        <f>+IF(IFERROR(ABS(datos!GG243),0)&gt;0,datos!GG158/datos!$GG$152*100,"-")</f>
        <v>15.777689026359171</v>
      </c>
      <c r="N53" s="303">
        <f>+IF(IFERROR(ABS(datos!GP243),0)&gt;0,datos!GP158/datos!$GP$152*100,"-")</f>
        <v>2.0327093610156215</v>
      </c>
      <c r="O53" s="304">
        <f>+IF(IFERROR(ABS(datos!GY243),0)&gt;0,datos!GY158/datos!$GY$152*100,"-")</f>
        <v>7.5670727421296338</v>
      </c>
      <c r="P53" s="161">
        <f>+'TOTAL BEBIDAS FRIAS'!K55</f>
        <v>9.6658630114267332</v>
      </c>
      <c r="Q53" s="20"/>
    </row>
    <row r="54" spans="1:17" s="28" customFormat="1" ht="20.100000000000001" customHeight="1" x14ac:dyDescent="0.25">
      <c r="A54" s="69"/>
      <c r="B54" s="302" t="s">
        <v>19</v>
      </c>
      <c r="C54" s="303">
        <f>+IF(IFERROR(ABS(datos!DK244),0)&gt;0,datos!DK159/datos!$DK$152*100,"-")</f>
        <v>8.2221769472255861</v>
      </c>
      <c r="D54" s="303">
        <f>+IF(IFERROR(ABS(datos!DL244),0)&gt;0,datos!DL159/datos!$DL$152*100,"-")</f>
        <v>7.853769570075217</v>
      </c>
      <c r="E54" s="303">
        <f>+IF(IFERROR(ABS(datos!DM244),0)&gt;0,datos!DM159/datos!$DM$152*100,"-")</f>
        <v>9.7308564175948202</v>
      </c>
      <c r="F54" s="303">
        <f>+IF(IFERROR(ABS(datos!DV244),0)&gt;0,datos!DV159/datos!$DV$152*100,"-")</f>
        <v>5.1437506256889183</v>
      </c>
      <c r="G54" s="303">
        <f>+IF(IFERROR(ABS(datos!EE244),0)&gt;0,datos!EE159/datos!$EE$152*100,"-")</f>
        <v>7.6097895588138282</v>
      </c>
      <c r="H54" s="303">
        <f>+IF(IFERROR(ABS(datos!EN244),0)&gt;0,datos!EN159/datos!$EN$152*100,"-")</f>
        <v>9.5838303722714144</v>
      </c>
      <c r="I54" s="303">
        <f>+IF(IFERROR(ABS(datos!EW244),0)&gt;0,datos!EW159/datos!EW$152*100,"-")</f>
        <v>5.8411510990289832</v>
      </c>
      <c r="J54" s="303">
        <f>+IF(IFERROR(ABS(datos!FF244),0)&gt;0,datos!FF159/datos!$FF$152*100,"-")</f>
        <v>7.7175561905072092</v>
      </c>
      <c r="K54" s="303">
        <f>+IF(IFERROR(ABS(datos!FO244),0)&gt;0,datos!FO159/datos!$FO$152*100,"-")</f>
        <v>14.564032875080279</v>
      </c>
      <c r="L54" s="303">
        <f>+IF(IFERROR(ABS(datos!FX244),0)&gt;0,datos!FX159/datos!$FX$152*100,"-")</f>
        <v>11.409649732714335</v>
      </c>
      <c r="M54" s="303">
        <f>+IF(IFERROR(ABS(datos!GG244),0)&gt;0,datos!GG159/datos!$GG$152*100,"-")</f>
        <v>2.6485383840999224</v>
      </c>
      <c r="N54" s="303">
        <f>+IF(IFERROR(ABS(datos!GP244),0)&gt;0,datos!GP159/datos!$GP$152*100,"-")</f>
        <v>22.466478372871794</v>
      </c>
      <c r="O54" s="304">
        <f>+IF(IFERROR(ABS(datos!GY244),0)&gt;0,datos!GY159/datos!$GY$152*100,"-")</f>
        <v>6.4604988006642481</v>
      </c>
      <c r="P54" s="161">
        <f>+'TOTAL BEBIDAS FRIAS'!K56</f>
        <v>9.480546986096746</v>
      </c>
      <c r="Q54" s="20"/>
    </row>
    <row r="55" spans="1:17" s="28" customFormat="1" ht="20.100000000000001" customHeight="1" thickBot="1" x14ac:dyDescent="0.3">
      <c r="A55" s="69"/>
      <c r="B55" s="305" t="s">
        <v>20</v>
      </c>
      <c r="C55" s="306">
        <f>+IF(IFERROR(ABS(datos!DK245),0)&gt;0,datos!DK160/datos!$DK$152*100,"-")</f>
        <v>6.7876973058767591</v>
      </c>
      <c r="D55" s="306">
        <f>+IF(IFERROR(ABS(datos!DL245),0)&gt;0,datos!DL160/datos!$DL$152*100,"-")</f>
        <v>5.5406805270993731</v>
      </c>
      <c r="E55" s="306">
        <f>+IF(IFERROR(ABS(datos!DM245),0)&gt;0,datos!DM160/datos!$DM$152*100,"-")</f>
        <v>6.9312912998511234</v>
      </c>
      <c r="F55" s="306">
        <f>+IF(IFERROR(ABS(datos!DV245),0)&gt;0,datos!DV160/datos!$DV$152*100,"-")</f>
        <v>3.6724208475453315</v>
      </c>
      <c r="G55" s="306">
        <f>+IF(IFERROR(ABS(datos!EE245),0)&gt;0,datos!EE160/datos!$EE$152*100,"-")</f>
        <v>5.6239820613120992</v>
      </c>
      <c r="H55" s="306">
        <f>+IF(IFERROR(ABS(datos!EN245),0)&gt;0,datos!EN160/datos!$EN$152*100,"-")</f>
        <v>4.6347450231598639</v>
      </c>
      <c r="I55" s="306">
        <f>+IF(IFERROR(ABS(datos!EW245),0)&gt;0,datos!EW160/datos!EW$152*100,"-")</f>
        <v>5.3756932800013102</v>
      </c>
      <c r="J55" s="306">
        <f>+IF(IFERROR(ABS(datos!FF245),0)&gt;0,datos!FF160/datos!$FF$152*100,"-")</f>
        <v>9.1645423901211434</v>
      </c>
      <c r="K55" s="306">
        <f>+IF(IFERROR(ABS(datos!FO245),0)&gt;0,datos!FO160/datos!$FO$152*100,"-")</f>
        <v>5.9478888402815917</v>
      </c>
      <c r="L55" s="306">
        <f>+IF(IFERROR(ABS(datos!FX245),0)&gt;0,datos!FX160/datos!$FX$152*100,"-")</f>
        <v>14.107309551166519</v>
      </c>
      <c r="M55" s="306">
        <f>+IF(IFERROR(ABS(datos!GG245),0)&gt;0,datos!GG160/datos!$GG$152*100,"-")</f>
        <v>2.4767019195298996</v>
      </c>
      <c r="N55" s="306">
        <f>+IF(IFERROR(ABS(datos!GP245),0)&gt;0,datos!GP160/datos!$GP$152*100,"-")</f>
        <v>11.614485574164062</v>
      </c>
      <c r="O55" s="307">
        <f>+IF(IFERROR(ABS(datos!GY245),0)&gt;0,datos!GY160/datos!$GY$152*100,"-")</f>
        <v>8.3600236791930627</v>
      </c>
      <c r="P55" s="165">
        <f>+'TOTAL BEBIDAS FRIAS'!K57</f>
        <v>9.536251892409183</v>
      </c>
      <c r="Q55" s="20"/>
    </row>
    <row r="56" spans="1:17" x14ac:dyDescent="0.25">
      <c r="A56" s="2"/>
      <c r="B56" s="308" t="s">
        <v>385</v>
      </c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17"/>
      <c r="Q56"/>
    </row>
    <row r="57" spans="1:17" ht="29.25" customHeight="1" thickBot="1" x14ac:dyDescent="0.3">
      <c r="A57" s="2"/>
      <c r="B57" s="46"/>
      <c r="C57" s="309"/>
      <c r="D57" s="309"/>
      <c r="E57" s="309"/>
      <c r="F57" s="309"/>
      <c r="G57" s="309"/>
      <c r="H57" s="309"/>
      <c r="I57" s="310"/>
      <c r="J57" s="310"/>
      <c r="K57" s="310"/>
      <c r="L57" s="310"/>
      <c r="M57" s="310"/>
      <c r="N57" s="310"/>
      <c r="O57" s="310"/>
      <c r="P57" s="50"/>
      <c r="Q57" s="32"/>
    </row>
    <row r="58" spans="1:17" ht="39" customHeight="1" thickBot="1" x14ac:dyDescent="0.3">
      <c r="A58" s="2"/>
      <c r="B58" s="311" t="s">
        <v>21</v>
      </c>
      <c r="C58" s="295" t="s">
        <v>358</v>
      </c>
      <c r="D58" s="296" t="s">
        <v>279</v>
      </c>
      <c r="E58" s="296" t="s">
        <v>280</v>
      </c>
      <c r="F58" s="296" t="s">
        <v>281</v>
      </c>
      <c r="G58" s="296" t="s">
        <v>282</v>
      </c>
      <c r="H58" s="296" t="s">
        <v>283</v>
      </c>
      <c r="I58" s="296" t="s">
        <v>284</v>
      </c>
      <c r="J58" s="296" t="s">
        <v>285</v>
      </c>
      <c r="K58" s="297" t="s">
        <v>290</v>
      </c>
      <c r="L58" s="297" t="s">
        <v>286</v>
      </c>
      <c r="M58" s="297" t="s">
        <v>287</v>
      </c>
      <c r="N58" s="297" t="s">
        <v>288</v>
      </c>
      <c r="O58" s="298" t="s">
        <v>289</v>
      </c>
      <c r="P58" s="17"/>
      <c r="Q58"/>
    </row>
    <row r="59" spans="1:17" s="28" customFormat="1" ht="20.100000000000001" customHeight="1" x14ac:dyDescent="0.25">
      <c r="A59" s="69"/>
      <c r="B59" s="299" t="s">
        <v>12</v>
      </c>
      <c r="C59" s="312">
        <f>+IF(IFERROR(ABS(datos!DK235),0)&gt;0,datos!DK214,"-")</f>
        <v>5.500755585170281</v>
      </c>
      <c r="D59" s="312">
        <f>+IF(IFERROR(ABS(datos!DL235),0)&gt;0,datos!DL214,"-")</f>
        <v>4.1965598702385929</v>
      </c>
      <c r="E59" s="312">
        <f>+IF(IFERROR(ABS(datos!DM235),0)&gt;0,datos!DM214,"-")</f>
        <v>3.4256371500356546</v>
      </c>
      <c r="F59" s="312">
        <f>+IF(IFERROR(ABS(datos!DV235),0)&gt;0,datos!DV214,"-")</f>
        <v>3.4379668532434255</v>
      </c>
      <c r="G59" s="312">
        <f>+IF(IFERROR(ABS(datos!EE235),0)&gt;0,datos!EE214,"-")</f>
        <v>4.0435510162568029</v>
      </c>
      <c r="H59" s="312">
        <f>+IF(IFERROR(ABS(datos!EN235),0)&gt;0,datos!EN214,"-")</f>
        <v>1.9846633325406529</v>
      </c>
      <c r="I59" s="312">
        <f>+IF(IFERROR(ABS(datos!EW235),0)&gt;0,datos!EW214,"-")</f>
        <v>2.4602010917899095</v>
      </c>
      <c r="J59" s="312">
        <f>+IF(IFERROR(ABS(datos!FF235),0)&gt;0,datos!FF214,"-")</f>
        <v>1.3931299333403224</v>
      </c>
      <c r="K59" s="312">
        <f>+IF(IFERROR(ABS(datos!FO235),0)&gt;0,datos!FO214,"-")</f>
        <v>2.1055185359906483</v>
      </c>
      <c r="L59" s="312">
        <f>+IF(IFERROR(ABS(datos!FX235),0)&gt;0,datos!FX214,"-")</f>
        <v>2.0772873885746668</v>
      </c>
      <c r="M59" s="312">
        <f>+IF(IFERROR(ABS(datos!GG235),0)&gt;0,datos!GG214,"-")</f>
        <v>2.6529498318596474</v>
      </c>
      <c r="N59" s="312">
        <f>+IF(IFERROR(ABS(datos!GP235),0)&gt;0,datos!GP214,"-")</f>
        <v>3.0813951771820167</v>
      </c>
      <c r="O59" s="313">
        <f>+IF(IFERROR(ABS(datos!GY235),0)&gt;0,datos!GY214,"-")</f>
        <v>1.7082742255814236</v>
      </c>
      <c r="P59" s="22"/>
      <c r="Q59" s="20"/>
    </row>
    <row r="60" spans="1:17" s="28" customFormat="1" ht="20.100000000000001" customHeight="1" x14ac:dyDescent="0.25">
      <c r="A60" s="69"/>
      <c r="B60" s="302" t="s">
        <v>13</v>
      </c>
      <c r="C60" s="303">
        <f>+IF(IFERROR(ABS(datos!DK236),0)&gt;0,datos!DK215,"-")</f>
        <v>4.4171300732094059</v>
      </c>
      <c r="D60" s="303">
        <f>+IF(IFERROR(ABS(datos!DL236),0)&gt;0,datos!DL215,"-")</f>
        <v>3.4188634760404968</v>
      </c>
      <c r="E60" s="303">
        <f>+IF(IFERROR(ABS(datos!DM236),0)&gt;0,datos!DM215,"-")</f>
        <v>2.4881888126499687</v>
      </c>
      <c r="F60" s="303">
        <f>+IF(IFERROR(ABS(datos!DV236),0)&gt;0,datos!DV215,"-")</f>
        <v>3.1232792437823114</v>
      </c>
      <c r="G60" s="303">
        <f>+IF(IFERROR(ABS(datos!EE236),0)&gt;0,datos!EE215,"-")</f>
        <v>3.2896086681348198</v>
      </c>
      <c r="H60" s="303">
        <f>+IF(IFERROR(ABS(datos!EN236),0)&gt;0,datos!EN215,"-")</f>
        <v>1.4586614297945206</v>
      </c>
      <c r="I60" s="303">
        <f>+IF(IFERROR(ABS(datos!EW236),0)&gt;0,datos!EW215,"-")</f>
        <v>1.5678774745770583</v>
      </c>
      <c r="J60" s="303">
        <f>+IF(IFERROR(ABS(datos!FF236),0)&gt;0,datos!FF215,"-")</f>
        <v>1.0909225637561224</v>
      </c>
      <c r="K60" s="303">
        <f>+IF(IFERROR(ABS(datos!FO236),0)&gt;0,datos!FO215,"-")</f>
        <v>2.5873567843389726</v>
      </c>
      <c r="L60" s="303">
        <f>+IF(IFERROR(ABS(datos!FX236),0)&gt;0,datos!FX215,"-")</f>
        <v>1.7487015174919625</v>
      </c>
      <c r="M60" s="303">
        <f>+IF(IFERROR(ABS(datos!GG236),0)&gt;0,datos!GG215,"-")</f>
        <v>1.2614590997822659</v>
      </c>
      <c r="N60" s="303">
        <f>+IF(IFERROR(ABS(datos!GP236),0)&gt;0,datos!GP215,"-")</f>
        <v>0.94777488324062997</v>
      </c>
      <c r="O60" s="304">
        <f>+IF(IFERROR(ABS(datos!GY236),0)&gt;0,datos!GY215,"-")</f>
        <v>1.512240950842666</v>
      </c>
      <c r="P60" s="22"/>
      <c r="Q60" s="20"/>
    </row>
    <row r="61" spans="1:17" s="28" customFormat="1" ht="20.100000000000001" customHeight="1" x14ac:dyDescent="0.25">
      <c r="A61" s="69"/>
      <c r="B61" s="302" t="s">
        <v>14</v>
      </c>
      <c r="C61" s="303">
        <f>+IF(IFERROR(ABS(datos!DK237),0)&gt;0,datos!DK216,"-")</f>
        <v>5.5661889994413674</v>
      </c>
      <c r="D61" s="303">
        <f>+IF(IFERROR(ABS(datos!DL237),0)&gt;0,datos!DL216,"-")</f>
        <v>4.4485736982786488</v>
      </c>
      <c r="E61" s="303">
        <f>+IF(IFERROR(ABS(datos!DM237),0)&gt;0,datos!DM216,"-")</f>
        <v>3.9855346647243524</v>
      </c>
      <c r="F61" s="303">
        <f>+IF(IFERROR(ABS(datos!DV237),0)&gt;0,datos!DV216,"-")</f>
        <v>2.9614981904906346</v>
      </c>
      <c r="G61" s="303">
        <f>+IF(IFERROR(ABS(datos!EE237),0)&gt;0,datos!EE216,"-")</f>
        <v>4.337244302399605</v>
      </c>
      <c r="H61" s="303">
        <f>+IF(IFERROR(ABS(datos!EN237),0)&gt;0,datos!EN216,"-")</f>
        <v>1.64824682949429</v>
      </c>
      <c r="I61" s="303">
        <f>+IF(IFERROR(ABS(datos!EW237),0)&gt;0,datos!EW216,"-")</f>
        <v>2.5923581615889719</v>
      </c>
      <c r="J61" s="303">
        <f>+IF(IFERROR(ABS(datos!FF237),0)&gt;0,datos!FF216,"-")</f>
        <v>1.3659892798462905</v>
      </c>
      <c r="K61" s="303">
        <f>+IF(IFERROR(ABS(datos!FO237),0)&gt;0,datos!FO216,"-")</f>
        <v>2.7145326842801283</v>
      </c>
      <c r="L61" s="303">
        <f>+IF(IFERROR(ABS(datos!FX237),0)&gt;0,datos!FX216,"-")</f>
        <v>1.9006348952541843</v>
      </c>
      <c r="M61" s="303">
        <f>+IF(IFERROR(ABS(datos!GG237),0)&gt;0,datos!GG216,"-")</f>
        <v>3.682438809027655</v>
      </c>
      <c r="N61" s="303">
        <f>+IF(IFERROR(ABS(datos!GP237),0)&gt;0,datos!GP216,"-")</f>
        <v>1.440044623262619</v>
      </c>
      <c r="O61" s="304">
        <f>+IF(IFERROR(ABS(datos!GY237),0)&gt;0,datos!GY216,"-")</f>
        <v>1.6671445165090053</v>
      </c>
      <c r="P61" s="22"/>
      <c r="Q61" s="20"/>
    </row>
    <row r="62" spans="1:17" s="28" customFormat="1" ht="20.100000000000001" customHeight="1" x14ac:dyDescent="0.25">
      <c r="A62" s="69"/>
      <c r="B62" s="302" t="s">
        <v>15</v>
      </c>
      <c r="C62" s="303">
        <f>+IF(IFERROR(ABS(datos!DK238),0)&gt;0,datos!DK217,"-")</f>
        <v>5.3939349513499089</v>
      </c>
      <c r="D62" s="303">
        <f>+IF(IFERROR(ABS(datos!DL238),0)&gt;0,datos!DL217,"-")</f>
        <v>4.1866935732063055</v>
      </c>
      <c r="E62" s="303">
        <f>+IF(IFERROR(ABS(datos!DM238),0)&gt;0,datos!DM217,"-")</f>
        <v>3.7681642218497595</v>
      </c>
      <c r="F62" s="303">
        <f>+IF(IFERROR(ABS(datos!DV238),0)&gt;0,datos!DV217,"-")</f>
        <v>2.9637728773572758</v>
      </c>
      <c r="G62" s="303">
        <f>+IF(IFERROR(ABS(datos!EE238),0)&gt;0,datos!EE217,"-")</f>
        <v>4.0615482635755766</v>
      </c>
      <c r="H62" s="303">
        <f>+IF(IFERROR(ABS(datos!EN238),0)&gt;0,datos!EN217,"-")</f>
        <v>1.8133928083098574</v>
      </c>
      <c r="I62" s="303">
        <f>+IF(IFERROR(ABS(datos!EW238),0)&gt;0,datos!EW217,"-")</f>
        <v>2.6796050651842909</v>
      </c>
      <c r="J62" s="303">
        <f>+IF(IFERROR(ABS(datos!FF238),0)&gt;0,datos!FF217,"-")</f>
        <v>1.1334635999375555</v>
      </c>
      <c r="K62" s="303">
        <f>+IF(IFERROR(ABS(datos!FO238),0)&gt;0,datos!FO217,"-")</f>
        <v>2.9379489430475241</v>
      </c>
      <c r="L62" s="303">
        <f>+IF(IFERROR(ABS(datos!FX238),0)&gt;0,datos!FX217,"-")</f>
        <v>1.5590813481442982</v>
      </c>
      <c r="M62" s="303">
        <f>+IF(IFERROR(ABS(datos!GG238),0)&gt;0,datos!GG217,"-")</f>
        <v>2.4686157242632709</v>
      </c>
      <c r="N62" s="303">
        <f>+IF(IFERROR(ABS(datos!GP238),0)&gt;0,datos!GP217,"-")</f>
        <v>1.4135947220351071</v>
      </c>
      <c r="O62" s="304">
        <f>+IF(IFERROR(ABS(datos!GY238),0)&gt;0,datos!GY217,"-")</f>
        <v>1.5915926065797996</v>
      </c>
      <c r="P62" s="22"/>
      <c r="Q62" s="20"/>
    </row>
    <row r="63" spans="1:17" s="28" customFormat="1" ht="20.100000000000001" customHeight="1" x14ac:dyDescent="0.25">
      <c r="A63" s="69"/>
      <c r="B63" s="302" t="s">
        <v>16</v>
      </c>
      <c r="C63" s="303">
        <f>+IF(IFERROR(ABS(datos!DK239),0)&gt;0,datos!DK218,"-")</f>
        <v>5.8877401602594484</v>
      </c>
      <c r="D63" s="303">
        <f>+IF(IFERROR(ABS(datos!DL239),0)&gt;0,datos!DL218,"-")</f>
        <v>4.607742888239744</v>
      </c>
      <c r="E63" s="303">
        <f>+IF(IFERROR(ABS(datos!DM239),0)&gt;0,datos!DM218,"-")</f>
        <v>3.1971305122094007</v>
      </c>
      <c r="F63" s="303">
        <f>+IF(IFERROR(ABS(datos!DV239),0)&gt;0,datos!DV218,"-")</f>
        <v>4.3911051043573091</v>
      </c>
      <c r="G63" s="303">
        <f>+IF(IFERROR(ABS(datos!EE239),0)&gt;0,datos!EE218,"-")</f>
        <v>4.34346735574512</v>
      </c>
      <c r="H63" s="303">
        <f>+IF(IFERROR(ABS(datos!EN239),0)&gt;0,datos!EN218,"-")</f>
        <v>2.648887413445709</v>
      </c>
      <c r="I63" s="303">
        <f>+IF(IFERROR(ABS(datos!EW239),0)&gt;0,datos!EW218,"-")</f>
        <v>2.652747776181303</v>
      </c>
      <c r="J63" s="303">
        <f>+IF(IFERROR(ABS(datos!FF239),0)&gt;0,datos!FF218,"-")</f>
        <v>1.7168598569842635</v>
      </c>
      <c r="K63" s="303">
        <f>+IF(IFERROR(ABS(datos!FO239),0)&gt;0,datos!FO218,"-")</f>
        <v>1.9928600615312679</v>
      </c>
      <c r="L63" s="303">
        <f>+IF(IFERROR(ABS(datos!FX239),0)&gt;0,datos!FX218,"-")</f>
        <v>1.8129063736748849</v>
      </c>
      <c r="M63" s="303">
        <f>+IF(IFERROR(ABS(datos!GG239),0)&gt;0,datos!GG218,"-")</f>
        <v>2.3738546858799849</v>
      </c>
      <c r="N63" s="303">
        <f>+IF(IFERROR(ABS(datos!GP239),0)&gt;0,datos!GP218,"-")</f>
        <v>4.3661926635042603</v>
      </c>
      <c r="O63" s="304">
        <f>+IF(IFERROR(ABS(datos!GY239),0)&gt;0,datos!GY218,"-")</f>
        <v>2.0021997235927773</v>
      </c>
      <c r="P63" s="22"/>
      <c r="Q63" s="20"/>
    </row>
    <row r="64" spans="1:17" s="28" customFormat="1" ht="20.100000000000001" customHeight="1" x14ac:dyDescent="0.25">
      <c r="A64" s="69"/>
      <c r="B64" s="302" t="s">
        <v>17</v>
      </c>
      <c r="C64" s="303">
        <f>+IF(IFERROR(ABS(datos!DK240),0)&gt;0,datos!DK219,"-")</f>
        <v>5.9349040854976396</v>
      </c>
      <c r="D64" s="303">
        <f>+IF(IFERROR(ABS(datos!DL240),0)&gt;0,datos!DL219,"-")</f>
        <v>4.5307046398931554</v>
      </c>
      <c r="E64" s="303">
        <f>+IF(IFERROR(ABS(datos!DM240),0)&gt;0,datos!DM219,"-")</f>
        <v>3.4638888173735052</v>
      </c>
      <c r="F64" s="303">
        <f>+IF(IFERROR(ABS(datos!DV240),0)&gt;0,datos!DV219,"-")</f>
        <v>3.8993140245619125</v>
      </c>
      <c r="G64" s="303">
        <f>+IF(IFERROR(ABS(datos!EE240),0)&gt;0,datos!EE219,"-")</f>
        <v>4.2921676778014461</v>
      </c>
      <c r="H64" s="303">
        <f>+IF(IFERROR(ABS(datos!EN240),0)&gt;0,datos!EN219,"-")</f>
        <v>2.2237310422199834</v>
      </c>
      <c r="I64" s="303">
        <f>+IF(IFERROR(ABS(datos!EW240),0)&gt;0,datos!EW219,"-")</f>
        <v>2.7193868344066066</v>
      </c>
      <c r="J64" s="303">
        <f>+IF(IFERROR(ABS(datos!FF240),0)&gt;0,datos!FF219,"-")</f>
        <v>1.5286510465100807</v>
      </c>
      <c r="K64" s="303">
        <f>+IF(IFERROR(ABS(datos!FO240),0)&gt;0,datos!FO219,"-")</f>
        <v>1.0188552382087293</v>
      </c>
      <c r="L64" s="303">
        <f>+IF(IFERROR(ABS(datos!FX240),0)&gt;0,datos!FX219,"-")</f>
        <v>1.8097679653776058</v>
      </c>
      <c r="M64" s="303">
        <f>+IF(IFERROR(ABS(datos!GG240),0)&gt;0,datos!GG219,"-")</f>
        <v>3.2041684683611105</v>
      </c>
      <c r="N64" s="303">
        <f>+IF(IFERROR(ABS(datos!GP240),0)&gt;0,datos!GP219,"-")</f>
        <v>3.4903514214082354</v>
      </c>
      <c r="O64" s="304">
        <f>+IF(IFERROR(ABS(datos!GY240),0)&gt;0,datos!GY219,"-")</f>
        <v>1.9983945969212775</v>
      </c>
      <c r="P64" s="22"/>
      <c r="Q64" s="20"/>
    </row>
    <row r="65" spans="1:17" s="28" customFormat="1" ht="20.100000000000001" customHeight="1" x14ac:dyDescent="0.25">
      <c r="A65" s="69"/>
      <c r="B65" s="302" t="s">
        <v>18</v>
      </c>
      <c r="C65" s="303">
        <f>+IF(IFERROR(ABS(datos!DK241),0)&gt;0,datos!DK220,"-")</f>
        <v>5.7194462654734952</v>
      </c>
      <c r="D65" s="303">
        <f>+IF(IFERROR(ABS(datos!DL241),0)&gt;0,datos!DL220,"-")</f>
        <v>4.3774700082729661</v>
      </c>
      <c r="E65" s="303">
        <f>+IF(IFERROR(ABS(datos!DM241),0)&gt;0,datos!DM220,"-")</f>
        <v>3.5308492559055149</v>
      </c>
      <c r="F65" s="303">
        <f>+IF(IFERROR(ABS(datos!DV241),0)&gt;0,datos!DV220,"-")</f>
        <v>4.0043711042027148</v>
      </c>
      <c r="G65" s="303">
        <f>+IF(IFERROR(ABS(datos!EE241),0)&gt;0,datos!EE220,"-")</f>
        <v>4.1532670928111095</v>
      </c>
      <c r="H65" s="303">
        <f>+IF(IFERROR(ABS(datos!EN241),0)&gt;0,datos!EN220,"-")</f>
        <v>2.1553878755412441</v>
      </c>
      <c r="I65" s="303">
        <f>+IF(IFERROR(ABS(datos!EW241),0)&gt;0,datos!EW220,"-")</f>
        <v>2.3829104978868183</v>
      </c>
      <c r="J65" s="303">
        <f>+IF(IFERROR(ABS(datos!FF241),0)&gt;0,datos!FF220,"-")</f>
        <v>1.5994530820253627</v>
      </c>
      <c r="K65" s="303">
        <f>+IF(IFERROR(ABS(datos!FO241),0)&gt;0,datos!FO220,"-")</f>
        <v>1.1074566203057146</v>
      </c>
      <c r="L65" s="303">
        <f>+IF(IFERROR(ABS(datos!FX241),0)&gt;0,datos!FX220,"-")</f>
        <v>2.64905521607084</v>
      </c>
      <c r="M65" s="303">
        <f>+IF(IFERROR(ABS(datos!GG241),0)&gt;0,datos!GG220,"-")</f>
        <v>3.0622409577150171</v>
      </c>
      <c r="N65" s="303">
        <f>+IF(IFERROR(ABS(datos!GP241),0)&gt;0,datos!GP220,"-")</f>
        <v>1.3926061509954129</v>
      </c>
      <c r="O65" s="304">
        <f>+IF(IFERROR(ABS(datos!GY241),0)&gt;0,datos!GY220,"-")</f>
        <v>1.3888777238090997</v>
      </c>
      <c r="P65" s="20"/>
      <c r="Q65" s="20"/>
    </row>
    <row r="66" spans="1:17" s="28" customFormat="1" ht="20.100000000000001" customHeight="1" x14ac:dyDescent="0.25">
      <c r="A66" s="69"/>
      <c r="B66" s="302" t="s">
        <v>19</v>
      </c>
      <c r="C66" s="303">
        <f>+IF(IFERROR(ABS(datos!DK242),0)&gt;0,datos!DK221,"-")</f>
        <v>5.3691691340481595</v>
      </c>
      <c r="D66" s="303">
        <f>+IF(IFERROR(ABS(datos!DL242),0)&gt;0,datos!DL221,"-")</f>
        <v>3.6562351352712983</v>
      </c>
      <c r="E66" s="303">
        <f>+IF(IFERROR(ABS(datos!DM242),0)&gt;0,datos!DM221,"-")</f>
        <v>3.7769967360494747</v>
      </c>
      <c r="F66" s="303">
        <f>+IF(IFERROR(ABS(datos!DV242),0)&gt;0,datos!DV221,"-")</f>
        <v>2.0348438424698072</v>
      </c>
      <c r="G66" s="303">
        <f>+IF(IFERROR(ABS(datos!EE242),0)&gt;0,datos!EE221,"-")</f>
        <v>3.6054766871579083</v>
      </c>
      <c r="H66" s="303">
        <f>+IF(IFERROR(ABS(datos!EN242),0)&gt;0,datos!EN221,"-")</f>
        <v>1.7077190289141608</v>
      </c>
      <c r="I66" s="303">
        <f>+IF(IFERROR(ABS(datos!EW242),0)&gt;0,datos!EW221,"-")</f>
        <v>2.1576488891575543</v>
      </c>
      <c r="J66" s="303">
        <f>+IF(IFERROR(ABS(datos!FF242),0)&gt;0,datos!FF221,"-")</f>
        <v>1.2632720920772416</v>
      </c>
      <c r="K66" s="303">
        <f>+IF(IFERROR(ABS(datos!FO242),0)&gt;0,datos!FO221,"-")</f>
        <v>2.1368772805945695</v>
      </c>
      <c r="L66" s="303">
        <f>+IF(IFERROR(ABS(datos!FX242),0)&gt;0,datos!FX221,"-")</f>
        <v>3.2514876552643339</v>
      </c>
      <c r="M66" s="303">
        <f>+IF(IFERROR(ABS(datos!GG242),0)&gt;0,datos!GG221,"-")</f>
        <v>1.9929446169552087</v>
      </c>
      <c r="N66" s="303">
        <f>+IF(IFERROR(ABS(datos!GP242),0)&gt;0,datos!GP221,"-")</f>
        <v>11.903613338567077</v>
      </c>
      <c r="O66" s="304">
        <f>+IF(IFERROR(ABS(datos!GY242),0)&gt;0,datos!GY221,"-")</f>
        <v>1.5166832489558695</v>
      </c>
      <c r="P66" s="20"/>
      <c r="Q66" s="20"/>
    </row>
    <row r="67" spans="1:17" s="28" customFormat="1" ht="20.100000000000001" customHeight="1" thickBot="1" x14ac:dyDescent="0.3">
      <c r="A67" s="69"/>
      <c r="B67" s="305" t="s">
        <v>20</v>
      </c>
      <c r="C67" s="306">
        <f>+IF(IFERROR(ABS(datos!DK243),0)&gt;0,datos!DK222,"-")</f>
        <v>4.9136607604916209</v>
      </c>
      <c r="D67" s="306">
        <f>+IF(IFERROR(ABS(datos!DL243),0)&gt;0,datos!DL222,"-")</f>
        <v>3.2376356274331717</v>
      </c>
      <c r="E67" s="306">
        <f>+IF(IFERROR(ABS(datos!DM243),0)&gt;0,datos!DM222,"-")</f>
        <v>3.1204095866528925</v>
      </c>
      <c r="F67" s="306">
        <f>+IF(IFERROR(ABS(datos!DV243),0)&gt;0,datos!DV222,"-")</f>
        <v>2.0387323094699346</v>
      </c>
      <c r="G67" s="306">
        <f>+IF(IFERROR(ABS(datos!EE243),0)&gt;0,datos!EE222,"-")</f>
        <v>3.3632165178350468</v>
      </c>
      <c r="H67" s="306">
        <f>+IF(IFERROR(ABS(datos!EN243),0)&gt;0,datos!EN222,"-")</f>
        <v>1.0390496715683357</v>
      </c>
      <c r="I67" s="306">
        <f>+IF(IFERROR(ABS(datos!EW243),0)&gt;0,datos!EW222,"-")</f>
        <v>2.1923272084114664</v>
      </c>
      <c r="J67" s="306">
        <f>+IF(IFERROR(ABS(datos!FF243),0)&gt;0,datos!FF222,"-")</f>
        <v>1.167579583526877</v>
      </c>
      <c r="K67" s="303">
        <f>+IF(IFERROR(ABS(datos!FO243),0)&gt;0,datos!FO222,"-")</f>
        <v>1.5476986947936233</v>
      </c>
      <c r="L67" s="306">
        <f>+IF(IFERROR(ABS(datos!FX243),0)&gt;0,datos!FX222,"-")</f>
        <v>2.7282342096174559</v>
      </c>
      <c r="M67" s="306">
        <f>+IF(IFERROR(ABS(datos!GG243),0)&gt;0,datos!GG222,"-")</f>
        <v>1.7751733886549921</v>
      </c>
      <c r="N67" s="306">
        <f>+IF(IFERROR(ABS(datos!GP243),0)&gt;0,datos!GP222,"-")</f>
        <v>8.0960336179499937</v>
      </c>
      <c r="O67" s="307">
        <f>+IF(IFERROR(ABS(datos!GY243),0)&gt;0,datos!GY222,"-")</f>
        <v>1.3980138803336581</v>
      </c>
      <c r="P67" s="20"/>
      <c r="Q67" s="20"/>
    </row>
    <row r="68" spans="1:17" x14ac:dyDescent="0.25">
      <c r="A68" s="2"/>
      <c r="B68" s="256" t="s">
        <v>385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/>
      <c r="Q68"/>
    </row>
  </sheetData>
  <mergeCells count="1">
    <mergeCell ref="O2:P3"/>
  </mergeCells>
  <pageMargins left="0.25" right="0.25" top="0.75" bottom="0.75" header="0.3" footer="0.3"/>
  <pageSetup paperSize="9" scale="47" fitToHeight="0" orientation="portrait" r:id="rId1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P68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5" style="26" customWidth="1"/>
    <col min="2" max="2" width="44.42578125" style="26" customWidth="1"/>
    <col min="3" max="3" width="23.7109375" style="27" customWidth="1"/>
    <col min="4" max="4" width="23.7109375" style="26" customWidth="1"/>
    <col min="5" max="5" width="2.7109375" style="26" customWidth="1"/>
    <col min="6" max="16384" width="11.42578125" style="26"/>
  </cols>
  <sheetData>
    <row r="1" spans="1:5" ht="52.5" customHeight="1" x14ac:dyDescent="0.25">
      <c r="A1" s="2"/>
      <c r="B1" s="32"/>
      <c r="C1" s="33"/>
      <c r="D1" s="32"/>
      <c r="E1"/>
    </row>
    <row r="2" spans="1:5" ht="41.25" customHeight="1" x14ac:dyDescent="0.45">
      <c r="A2" s="2"/>
      <c r="B2" s="9"/>
      <c r="C2" s="365"/>
      <c r="D2" s="365"/>
      <c r="E2" s="2"/>
    </row>
    <row r="3" spans="1:5" ht="18.75" customHeight="1" x14ac:dyDescent="0.3">
      <c r="A3" s="2"/>
      <c r="B3" s="48"/>
      <c r="C3" s="365"/>
      <c r="D3" s="365"/>
      <c r="E3" s="2"/>
    </row>
    <row r="4" spans="1:5" x14ac:dyDescent="0.25">
      <c r="A4" s="2"/>
      <c r="B4"/>
      <c r="C4" s="3"/>
      <c r="D4" s="2"/>
      <c r="E4" s="2"/>
    </row>
    <row r="5" spans="1:5" ht="15.75" thickBot="1" x14ac:dyDescent="0.3">
      <c r="A5" s="2"/>
      <c r="B5" s="46"/>
      <c r="C5" s="47"/>
      <c r="D5" s="47"/>
      <c r="E5"/>
    </row>
    <row r="6" spans="1:5" s="28" customFormat="1" ht="39" customHeight="1" thickBot="1" x14ac:dyDescent="0.3">
      <c r="A6" s="69"/>
      <c r="B6" s="20"/>
      <c r="C6" s="25" t="s">
        <v>262</v>
      </c>
      <c r="D6" s="20"/>
      <c r="E6" s="20"/>
    </row>
    <row r="7" spans="1:5" s="28" customFormat="1" ht="18" customHeight="1" x14ac:dyDescent="0.25">
      <c r="A7" s="69"/>
      <c r="B7" s="77" t="s">
        <v>302</v>
      </c>
      <c r="C7" s="143">
        <f>+datos!DD47/1000000</f>
        <v>216.4836</v>
      </c>
      <c r="D7" s="20"/>
      <c r="E7" s="20"/>
    </row>
    <row r="8" spans="1:5" s="28" customFormat="1" ht="18" customHeight="1" x14ac:dyDescent="0.25">
      <c r="A8" s="69"/>
      <c r="B8" s="78" t="s">
        <v>303</v>
      </c>
      <c r="C8" s="143">
        <f>+datos!DD55/1000000</f>
        <v>229.73422380000002</v>
      </c>
      <c r="D8" s="20"/>
      <c r="E8" s="20"/>
    </row>
    <row r="9" spans="1:5" s="28" customFormat="1" ht="18" customHeight="1" x14ac:dyDescent="0.25">
      <c r="A9" s="69"/>
      <c r="B9" s="78" t="s">
        <v>361</v>
      </c>
      <c r="C9" s="143">
        <f>+datos!DD46/1000000</f>
        <v>210.09809999999999</v>
      </c>
      <c r="D9" s="20"/>
      <c r="E9" s="20"/>
    </row>
    <row r="10" spans="1:5" s="28" customFormat="1" ht="18" customHeight="1" x14ac:dyDescent="0.25">
      <c r="A10" s="69"/>
      <c r="B10" s="78" t="s">
        <v>357</v>
      </c>
      <c r="C10" s="145">
        <f>+datos!DD48</f>
        <v>50.3</v>
      </c>
      <c r="D10" s="20"/>
      <c r="E10" s="20"/>
    </row>
    <row r="11" spans="1:5" s="28" customFormat="1" ht="18" customHeight="1" x14ac:dyDescent="0.25">
      <c r="A11" s="69"/>
      <c r="B11" s="78" t="s">
        <v>4</v>
      </c>
      <c r="C11" s="143">
        <f>+datos!DD51</f>
        <v>8</v>
      </c>
      <c r="D11" s="20"/>
      <c r="E11" s="20"/>
    </row>
    <row r="12" spans="1:5" s="28" customFormat="1" ht="18" customHeight="1" x14ac:dyDescent="0.25">
      <c r="A12" s="69"/>
      <c r="B12" s="78" t="s">
        <v>299</v>
      </c>
      <c r="C12" s="143">
        <f>+datos!DD50</f>
        <v>12</v>
      </c>
      <c r="D12" s="20"/>
      <c r="E12" s="20"/>
    </row>
    <row r="13" spans="1:5" s="28" customFormat="1" ht="18" customHeight="1" x14ac:dyDescent="0.25">
      <c r="A13" s="69"/>
      <c r="B13" s="78" t="s">
        <v>300</v>
      </c>
      <c r="C13" s="143">
        <f>+datos!DD56</f>
        <v>12.785251668318615</v>
      </c>
      <c r="D13" s="20"/>
      <c r="E13" s="20"/>
    </row>
    <row r="14" spans="1:5" s="28" customFormat="1" ht="18" customHeight="1" x14ac:dyDescent="0.25">
      <c r="A14" s="69"/>
      <c r="B14" s="78" t="s">
        <v>301</v>
      </c>
      <c r="C14" s="143">
        <f>+datos!DD53</f>
        <v>1.51</v>
      </c>
      <c r="D14" s="20"/>
      <c r="E14" s="20"/>
    </row>
    <row r="15" spans="1:5" s="28" customFormat="1" ht="18" customHeight="1" x14ac:dyDescent="0.25">
      <c r="A15" s="69"/>
      <c r="B15" s="79" t="s">
        <v>317</v>
      </c>
      <c r="C15" s="143">
        <f>+datos!DD58</f>
        <v>6.4359904513879167</v>
      </c>
      <c r="D15" s="20"/>
      <c r="E15" s="20"/>
    </row>
    <row r="16" spans="1:5" s="28" customFormat="1" ht="18" customHeight="1" x14ac:dyDescent="0.25">
      <c r="A16" s="69"/>
      <c r="B16" s="79" t="s">
        <v>316</v>
      </c>
      <c r="C16" s="143">
        <f>+datos!DD59</f>
        <v>5.8858856250861455</v>
      </c>
      <c r="D16" s="20"/>
      <c r="E16" s="20"/>
    </row>
    <row r="17" spans="1:15" s="28" customFormat="1" ht="18" customHeight="1" thickBot="1" x14ac:dyDescent="0.3">
      <c r="A17" s="69"/>
      <c r="B17" s="80" t="s">
        <v>360</v>
      </c>
      <c r="C17" s="144">
        <f>+datos!DD57</f>
        <v>0.91452678022803147</v>
      </c>
      <c r="D17" s="20"/>
      <c r="E17" s="20"/>
    </row>
    <row r="18" spans="1:15" x14ac:dyDescent="0.25">
      <c r="A18" s="2"/>
      <c r="B18" s="256" t="s">
        <v>263</v>
      </c>
      <c r="C18" s="1"/>
      <c r="D18"/>
      <c r="E18"/>
    </row>
    <row r="19" spans="1:15" ht="30.75" customHeight="1" x14ac:dyDescent="0.25">
      <c r="A19" s="2"/>
      <c r="B19" s="44"/>
      <c r="C19" s="45"/>
      <c r="D19" s="49"/>
      <c r="E19" s="32"/>
    </row>
    <row r="20" spans="1:15" ht="30.75" customHeight="1" thickBot="1" x14ac:dyDescent="0.3">
      <c r="A20" s="2"/>
      <c r="B20" s="44"/>
      <c r="C20" s="45"/>
      <c r="D20" s="49"/>
      <c r="E20" s="32"/>
    </row>
    <row r="21" spans="1:15" s="28" customFormat="1" ht="39" customHeight="1" thickBot="1" x14ac:dyDescent="0.3">
      <c r="A21" s="69"/>
      <c r="B21" s="21" t="s">
        <v>318</v>
      </c>
      <c r="C21" s="25" t="s">
        <v>262</v>
      </c>
      <c r="D21" s="74" t="s">
        <v>297</v>
      </c>
      <c r="E21" s="20"/>
    </row>
    <row r="22" spans="1:15" s="28" customFormat="1" ht="18" customHeight="1" x14ac:dyDescent="0.25">
      <c r="A22" s="69"/>
      <c r="B22" s="77" t="s">
        <v>12</v>
      </c>
      <c r="C22" s="230">
        <v>100</v>
      </c>
      <c r="D22" s="231">
        <v>100</v>
      </c>
      <c r="E22" s="20"/>
    </row>
    <row r="23" spans="1:15" s="28" customFormat="1" ht="18" customHeight="1" x14ac:dyDescent="0.25">
      <c r="A23" s="69"/>
      <c r="B23" s="87" t="s">
        <v>264</v>
      </c>
      <c r="C23" s="182">
        <f>+IF(IFERROR(ABS(datos!DD244),0)&gt;0,datos!DD161/datos!$DD$152*100,"-")</f>
        <v>5.7236991624307798</v>
      </c>
      <c r="D23" s="161">
        <f>+'TOTAL BEBIDAS FRIAS'!K24</f>
        <v>9.7079666644628251</v>
      </c>
      <c r="E23" s="162"/>
      <c r="F23" s="163"/>
      <c r="G23" s="163"/>
      <c r="H23" s="163"/>
      <c r="I23" s="163"/>
      <c r="J23" s="163"/>
      <c r="K23" s="163"/>
      <c r="L23" s="163"/>
      <c r="M23" s="163"/>
      <c r="N23" s="163"/>
      <c r="O23" s="163"/>
    </row>
    <row r="24" spans="1:15" s="28" customFormat="1" ht="18" customHeight="1" x14ac:dyDescent="0.25">
      <c r="A24" s="69"/>
      <c r="B24" s="88" t="s">
        <v>5</v>
      </c>
      <c r="C24" s="182">
        <f>+IF(IFERROR(ABS(datos!DD245),0)&gt;0,datos!DD162/datos!$DD$152*100,"-")</f>
        <v>4.6798741336526186</v>
      </c>
      <c r="D24" s="161">
        <f>+'TOTAL BEBIDAS FRIAS'!K25</f>
        <v>8.3872807690885391</v>
      </c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</row>
    <row r="25" spans="1:15" s="28" customFormat="1" ht="18" customHeight="1" x14ac:dyDescent="0.25">
      <c r="A25" s="69"/>
      <c r="B25" s="88" t="s">
        <v>6</v>
      </c>
      <c r="C25" s="182">
        <f>+IF(IFERROR(ABS(datos!DD246),0)&gt;0,datos!DD163/datos!$DD$152*100,"-")</f>
        <v>12.214855998329666</v>
      </c>
      <c r="D25" s="161">
        <f>+'TOTAL BEBIDAS FRIAS'!K26</f>
        <v>15.013206242625069</v>
      </c>
      <c r="E25" s="162"/>
      <c r="F25" s="163"/>
      <c r="G25" s="163"/>
      <c r="H25" s="163"/>
      <c r="I25" s="163"/>
      <c r="J25" s="163"/>
      <c r="K25" s="163"/>
      <c r="L25" s="163"/>
      <c r="M25" s="163"/>
      <c r="N25" s="163"/>
      <c r="O25" s="163"/>
    </row>
    <row r="26" spans="1:15" s="28" customFormat="1" ht="18" customHeight="1" x14ac:dyDescent="0.25">
      <c r="A26" s="69"/>
      <c r="B26" s="88" t="s">
        <v>7</v>
      </c>
      <c r="C26" s="182">
        <f>+IF(IFERROR(ABS(datos!DD247),0)&gt;0,datos!DD164/datos!$DD$152*100,"-")</f>
        <v>29.640411560044271</v>
      </c>
      <c r="D26" s="161">
        <f>+'TOTAL BEBIDAS FRIAS'!K27</f>
        <v>30.370688080539594</v>
      </c>
      <c r="E26" s="162"/>
      <c r="F26" s="163"/>
      <c r="G26" s="163"/>
      <c r="H26" s="163"/>
      <c r="I26" s="163"/>
      <c r="J26" s="163"/>
      <c r="K26" s="163"/>
      <c r="L26" s="163"/>
      <c r="M26" s="163"/>
      <c r="N26" s="163"/>
      <c r="O26" s="163"/>
    </row>
    <row r="27" spans="1:15" s="28" customFormat="1" ht="18" customHeight="1" thickBot="1" x14ac:dyDescent="0.3">
      <c r="A27" s="69"/>
      <c r="B27" s="89" t="s">
        <v>8</v>
      </c>
      <c r="C27" s="183">
        <f>+IF(IFERROR(ABS(datos!DD248),0)&gt;0,datos!DD165/datos!$DD$152*100,"-")</f>
        <v>47.741168384117785</v>
      </c>
      <c r="D27" s="165">
        <f>+'TOTAL BEBIDAS FRIAS'!K28</f>
        <v>36.520863846271936</v>
      </c>
      <c r="E27" s="162"/>
      <c r="F27" s="163"/>
      <c r="G27" s="163"/>
      <c r="H27" s="163"/>
      <c r="I27" s="163"/>
      <c r="J27" s="163"/>
      <c r="K27" s="163"/>
      <c r="L27" s="163"/>
      <c r="M27" s="163"/>
      <c r="N27" s="163"/>
      <c r="O27" s="163"/>
    </row>
    <row r="28" spans="1:15" ht="9" customHeight="1" thickBot="1" x14ac:dyDescent="0.3">
      <c r="A28" s="2"/>
      <c r="B28" s="92"/>
      <c r="C28" s="184"/>
      <c r="D28" s="167"/>
      <c r="E28" s="168"/>
      <c r="F28" s="169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1:15" s="28" customFormat="1" ht="18" customHeight="1" x14ac:dyDescent="0.25">
      <c r="A29" s="69"/>
      <c r="B29" s="90" t="s">
        <v>9</v>
      </c>
      <c r="C29" s="185">
        <f>+IF(IFERROR(ABS(datos!DD249),0)&gt;0,datos!DD166/datos!$DD$152*100,"-")</f>
        <v>49.172685598354789</v>
      </c>
      <c r="D29" s="171">
        <f>+'TOTAL BEBIDAS FRIAS'!K30</f>
        <v>49.865416229166691</v>
      </c>
      <c r="E29" s="162"/>
      <c r="F29" s="163"/>
      <c r="G29" s="163"/>
      <c r="H29" s="163"/>
      <c r="I29" s="163"/>
      <c r="J29" s="163"/>
      <c r="K29" s="163"/>
      <c r="L29" s="163"/>
      <c r="M29" s="163"/>
      <c r="N29" s="163"/>
      <c r="O29" s="163"/>
    </row>
    <row r="30" spans="1:15" s="28" customFormat="1" ht="18" customHeight="1" thickBot="1" x14ac:dyDescent="0.3">
      <c r="A30" s="69"/>
      <c r="B30" s="89" t="s">
        <v>10</v>
      </c>
      <c r="C30" s="183">
        <f>+IF(IFERROR(ABS(datos!DD250),0)&gt;0,datos!DD167/datos!$DD$152*100,"-")</f>
        <v>50.827314401645211</v>
      </c>
      <c r="D30" s="165">
        <f>+'TOTAL BEBIDAS FRIAS'!K31</f>
        <v>50.134583770833309</v>
      </c>
      <c r="E30" s="162"/>
      <c r="F30" s="163"/>
      <c r="G30" s="163"/>
      <c r="H30" s="163"/>
      <c r="I30" s="163"/>
      <c r="J30" s="163"/>
      <c r="K30" s="163"/>
      <c r="L30" s="163"/>
      <c r="M30" s="163"/>
      <c r="N30" s="163"/>
      <c r="O30" s="163"/>
    </row>
    <row r="31" spans="1:15" x14ac:dyDescent="0.25">
      <c r="A31" s="2"/>
      <c r="B31" s="256" t="s">
        <v>383</v>
      </c>
      <c r="C31" s="1"/>
      <c r="D31" s="17"/>
      <c r="E31"/>
    </row>
    <row r="32" spans="1:15" ht="30.75" customHeight="1" thickBot="1" x14ac:dyDescent="0.3">
      <c r="A32" s="2"/>
      <c r="B32" s="44"/>
      <c r="C32" s="45"/>
      <c r="D32" s="50"/>
      <c r="E32" s="32"/>
    </row>
    <row r="33" spans="1:16" s="28" customFormat="1" ht="39" customHeight="1" thickBot="1" x14ac:dyDescent="0.3">
      <c r="A33" s="69"/>
      <c r="B33" s="21" t="s">
        <v>21</v>
      </c>
      <c r="C33" s="172" t="s">
        <v>262</v>
      </c>
      <c r="D33" s="173"/>
      <c r="E33" s="162"/>
      <c r="F33" s="163"/>
      <c r="G33" s="163"/>
      <c r="H33" s="163"/>
    </row>
    <row r="34" spans="1:16" s="28" customFormat="1" ht="18" customHeight="1" x14ac:dyDescent="0.25">
      <c r="A34" s="69"/>
      <c r="B34" s="77" t="s">
        <v>12</v>
      </c>
      <c r="C34" s="186">
        <f>+IF(IFERROR(ABS(datos!DD235),0)&gt;0,datos!DD214,"-")</f>
        <v>12.785251668318615</v>
      </c>
      <c r="D34" s="173"/>
      <c r="E34" s="1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</row>
    <row r="35" spans="1:16" s="28" customFormat="1" ht="18" customHeight="1" x14ac:dyDescent="0.25">
      <c r="A35" s="69"/>
      <c r="B35" s="87" t="s">
        <v>264</v>
      </c>
      <c r="C35" s="182">
        <f>+IF(IFERROR(ABS(datos!DD244),0)&gt;0,datos!DD223,"-")</f>
        <v>5.00944011743643</v>
      </c>
      <c r="D35" s="173"/>
      <c r="E35" s="162"/>
      <c r="F35" s="163"/>
      <c r="G35" s="163"/>
      <c r="H35" s="163"/>
      <c r="I35" s="163"/>
      <c r="J35" s="163"/>
      <c r="K35" s="163"/>
      <c r="L35" s="163"/>
      <c r="M35" s="163"/>
      <c r="N35" s="163"/>
      <c r="O35" s="163"/>
    </row>
    <row r="36" spans="1:16" s="28" customFormat="1" ht="18" customHeight="1" x14ac:dyDescent="0.25">
      <c r="A36" s="69"/>
      <c r="B36" s="88" t="s">
        <v>5</v>
      </c>
      <c r="C36" s="182">
        <f>+IF(IFERROR(ABS(datos!DD245),0)&gt;0,datos!DD224,"-")</f>
        <v>6.9586242455489105</v>
      </c>
      <c r="D36" s="173"/>
      <c r="E36" s="162"/>
      <c r="F36" s="163"/>
      <c r="G36" s="163"/>
      <c r="H36" s="163"/>
      <c r="I36" s="163"/>
      <c r="J36" s="163"/>
      <c r="K36" s="163"/>
      <c r="L36" s="163"/>
      <c r="M36" s="163"/>
      <c r="N36" s="163"/>
      <c r="O36" s="163"/>
    </row>
    <row r="37" spans="1:16" s="28" customFormat="1" ht="18" customHeight="1" x14ac:dyDescent="0.25">
      <c r="A37" s="69"/>
      <c r="B37" s="88" t="s">
        <v>6</v>
      </c>
      <c r="C37" s="182">
        <f>+IF(IFERROR(ABS(datos!DD246),0)&gt;0,datos!DD225,"-")</f>
        <v>9.8084117220879463</v>
      </c>
      <c r="D37" s="173"/>
      <c r="E37" s="162"/>
      <c r="F37" s="163"/>
      <c r="G37" s="163"/>
      <c r="H37" s="163"/>
      <c r="I37" s="163"/>
      <c r="J37" s="163"/>
      <c r="K37" s="163"/>
      <c r="L37" s="163"/>
      <c r="M37" s="163"/>
      <c r="N37" s="163"/>
      <c r="O37" s="163"/>
    </row>
    <row r="38" spans="1:16" s="28" customFormat="1" ht="18" customHeight="1" x14ac:dyDescent="0.25">
      <c r="A38" s="69"/>
      <c r="B38" s="88" t="s">
        <v>7</v>
      </c>
      <c r="C38" s="182">
        <f>+IF(IFERROR(ABS(datos!DD247),0)&gt;0,datos!DD226,"-")</f>
        <v>13.094866970871539</v>
      </c>
      <c r="D38" s="173"/>
      <c r="E38" s="162"/>
      <c r="F38" s="163"/>
      <c r="G38" s="163"/>
      <c r="H38" s="163"/>
      <c r="I38" s="163"/>
      <c r="J38" s="163"/>
      <c r="K38" s="163"/>
      <c r="L38" s="163"/>
      <c r="M38" s="163"/>
      <c r="N38" s="163"/>
      <c r="O38" s="163"/>
    </row>
    <row r="39" spans="1:16" s="28" customFormat="1" ht="18" customHeight="1" thickBot="1" x14ac:dyDescent="0.3">
      <c r="A39" s="69"/>
      <c r="B39" s="89" t="s">
        <v>8</v>
      </c>
      <c r="C39" s="183">
        <f>+IF(IFERROR(ABS(datos!DD248),0)&gt;0,datos!DD227,"-")</f>
        <v>17.137369487105762</v>
      </c>
      <c r="D39" s="173"/>
      <c r="E39" s="162"/>
      <c r="F39" s="163"/>
      <c r="G39" s="163"/>
      <c r="H39" s="163"/>
      <c r="I39" s="163"/>
      <c r="J39" s="163"/>
      <c r="K39" s="163"/>
      <c r="L39" s="163"/>
      <c r="M39" s="163"/>
      <c r="N39" s="163"/>
      <c r="O39" s="163"/>
    </row>
    <row r="40" spans="1:16" ht="15.75" thickBot="1" x14ac:dyDescent="0.3">
      <c r="A40" s="2"/>
      <c r="B40" s="92"/>
      <c r="C40" s="184"/>
      <c r="D40" s="176"/>
      <c r="E40" s="168"/>
      <c r="F40" s="169"/>
      <c r="G40" s="169"/>
      <c r="H40" s="169"/>
      <c r="I40" s="169"/>
      <c r="J40" s="169"/>
      <c r="K40" s="169"/>
      <c r="L40" s="169"/>
      <c r="M40" s="169"/>
      <c r="N40" s="169"/>
      <c r="O40" s="169"/>
    </row>
    <row r="41" spans="1:16" s="28" customFormat="1" ht="18" customHeight="1" x14ac:dyDescent="0.25">
      <c r="A41" s="69"/>
      <c r="B41" s="90" t="s">
        <v>9</v>
      </c>
      <c r="C41" s="185">
        <f>+IF(IFERROR(ABS(datos!DD249),0)&gt;0,datos!DD228,"-")</f>
        <v>14.415120209466174</v>
      </c>
      <c r="D41" s="173"/>
      <c r="E41" s="162"/>
      <c r="F41" s="163"/>
      <c r="G41" s="163"/>
      <c r="H41" s="163"/>
      <c r="I41" s="163"/>
      <c r="J41" s="163"/>
      <c r="K41" s="163"/>
      <c r="L41" s="163"/>
      <c r="M41" s="163"/>
      <c r="N41" s="163"/>
      <c r="O41" s="163"/>
    </row>
    <row r="42" spans="1:16" s="28" customFormat="1" ht="18" customHeight="1" thickBot="1" x14ac:dyDescent="0.3">
      <c r="A42" s="69"/>
      <c r="B42" s="89" t="s">
        <v>10</v>
      </c>
      <c r="C42" s="183">
        <f>+IF(IFERROR(ABS(datos!DD250),0)&gt;0,datos!DD229,"-")</f>
        <v>11.473125051860427</v>
      </c>
      <c r="D42" s="173"/>
      <c r="E42" s="162"/>
      <c r="F42" s="163"/>
      <c r="G42" s="163"/>
      <c r="H42" s="163"/>
      <c r="I42" s="163"/>
      <c r="J42" s="163"/>
      <c r="K42" s="163"/>
      <c r="L42" s="163"/>
      <c r="M42" s="163"/>
      <c r="N42" s="163"/>
      <c r="O42" s="163"/>
    </row>
    <row r="43" spans="1:16" s="28" customFormat="1" ht="18" customHeight="1" x14ac:dyDescent="0.25">
      <c r="A43" s="69"/>
      <c r="B43" s="256" t="s">
        <v>383</v>
      </c>
      <c r="C43" s="24"/>
      <c r="D43" s="22"/>
      <c r="E43" s="20"/>
    </row>
    <row r="44" spans="1:16" ht="30.75" customHeight="1" x14ac:dyDescent="0.25">
      <c r="A44" s="2"/>
      <c r="B44" s="44"/>
      <c r="C44" s="45"/>
      <c r="D44" s="50"/>
      <c r="E44" s="32"/>
    </row>
    <row r="45" spans="1:16" ht="30.75" customHeight="1" thickBot="1" x14ac:dyDescent="0.3">
      <c r="A45" s="2"/>
      <c r="B45" s="44"/>
      <c r="C45" s="187"/>
      <c r="D45" s="178"/>
      <c r="E45" s="188"/>
      <c r="F45" s="169"/>
      <c r="G45" s="169"/>
      <c r="H45" s="169"/>
    </row>
    <row r="46" spans="1:16" s="28" customFormat="1" ht="39" customHeight="1" thickBot="1" x14ac:dyDescent="0.3">
      <c r="A46" s="69"/>
      <c r="B46" s="21" t="s">
        <v>318</v>
      </c>
      <c r="C46" s="172" t="s">
        <v>262</v>
      </c>
      <c r="D46" s="179" t="s">
        <v>297</v>
      </c>
      <c r="E46" s="162"/>
      <c r="F46" s="163"/>
      <c r="G46" s="163"/>
      <c r="H46" s="163"/>
      <c r="I46" s="163"/>
      <c r="J46" s="163"/>
    </row>
    <row r="47" spans="1:16" s="28" customFormat="1" ht="18" customHeight="1" x14ac:dyDescent="0.25">
      <c r="A47" s="69"/>
      <c r="B47" s="77" t="s">
        <v>12</v>
      </c>
      <c r="C47" s="211">
        <v>100</v>
      </c>
      <c r="D47" s="232">
        <v>100</v>
      </c>
      <c r="E47" s="162"/>
      <c r="F47" s="163"/>
      <c r="G47" s="163"/>
      <c r="H47" s="163"/>
      <c r="I47" s="163"/>
      <c r="J47" s="163"/>
    </row>
    <row r="48" spans="1:16" s="28" customFormat="1" ht="18" customHeight="1" x14ac:dyDescent="0.25">
      <c r="A48" s="69"/>
      <c r="B48" s="88" t="s">
        <v>13</v>
      </c>
      <c r="C48" s="182">
        <f>+IF(IFERROR(ABS(datos!DD238),0)&gt;0,datos!DD153/datos!$DD$152*100,"-")</f>
        <v>11.207680397037004</v>
      </c>
      <c r="D48" s="161">
        <f>+'TOTAL BEBIDAS FRIAS'!K50</f>
        <v>9.1463483646559034</v>
      </c>
      <c r="E48" s="162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</row>
    <row r="49" spans="1:16" s="28" customFormat="1" ht="18" customHeight="1" x14ac:dyDescent="0.25">
      <c r="A49" s="69"/>
      <c r="B49" s="88" t="s">
        <v>14</v>
      </c>
      <c r="C49" s="182">
        <f>+IF(IFERROR(ABS(datos!DD239),0)&gt;0,datos!DD154/datos!$DD$152*100,"-")</f>
        <v>18.022958783020975</v>
      </c>
      <c r="D49" s="161">
        <f>+'TOTAL BEBIDAS FRIAS'!K51</f>
        <v>12.761006789700813</v>
      </c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</row>
    <row r="50" spans="1:16" s="28" customFormat="1" ht="18" customHeight="1" x14ac:dyDescent="0.25">
      <c r="A50" s="69"/>
      <c r="B50" s="88" t="s">
        <v>15</v>
      </c>
      <c r="C50" s="182">
        <f>+IF(IFERROR(ABS(datos!DD240),0)&gt;0,datos!DD155/datos!$DD$152*100,"-")</f>
        <v>16.852112584971795</v>
      </c>
      <c r="D50" s="161">
        <f>+'TOTAL BEBIDAS FRIAS'!K52</f>
        <v>15.466081752076747</v>
      </c>
      <c r="E50" s="162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</row>
    <row r="51" spans="1:16" s="28" customFormat="1" ht="18" customHeight="1" x14ac:dyDescent="0.25">
      <c r="A51" s="69"/>
      <c r="B51" s="88" t="s">
        <v>16</v>
      </c>
      <c r="C51" s="182">
        <f>+IF(IFERROR(ABS(datos!DD241),0)&gt;0,datos!DD156/datos!$DD$152*100,"-")</f>
        <v>13.514252349831581</v>
      </c>
      <c r="D51" s="161">
        <f>+'TOTAL BEBIDAS FRIAS'!K53</f>
        <v>20.849693124349354</v>
      </c>
      <c r="E51" s="162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</row>
    <row r="52" spans="1:16" s="28" customFormat="1" ht="18" customHeight="1" x14ac:dyDescent="0.25">
      <c r="A52" s="69"/>
      <c r="B52" s="88" t="s">
        <v>17</v>
      </c>
      <c r="C52" s="182">
        <f>+IF(IFERROR(ABS(datos!DD242),0)&gt;0,datos!DD157/datos!$DD$152*100,"-")</f>
        <v>11.139790727796472</v>
      </c>
      <c r="D52" s="161">
        <f>+'TOTAL BEBIDAS FRIAS'!K54</f>
        <v>13.094202476296561</v>
      </c>
      <c r="E52" s="162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</row>
    <row r="53" spans="1:16" s="28" customFormat="1" ht="18" customHeight="1" x14ac:dyDescent="0.25">
      <c r="A53" s="69"/>
      <c r="B53" s="88" t="s">
        <v>18</v>
      </c>
      <c r="C53" s="182">
        <f>+IF(IFERROR(ABS(datos!DD243),0)&gt;0,datos!DD158/datos!$DD$152*100,"-")</f>
        <v>8.4019528500080369</v>
      </c>
      <c r="D53" s="161">
        <f>+'TOTAL BEBIDAS FRIAS'!K55</f>
        <v>9.6658630114267332</v>
      </c>
      <c r="E53" s="162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</row>
    <row r="54" spans="1:16" s="28" customFormat="1" ht="18" customHeight="1" x14ac:dyDescent="0.25">
      <c r="A54" s="69"/>
      <c r="B54" s="88" t="s">
        <v>19</v>
      </c>
      <c r="C54" s="182">
        <f>+IF(IFERROR(ABS(datos!DD244),0)&gt;0,datos!DD159/datos!$DD$152*100,"-")</f>
        <v>7.9868636700424416</v>
      </c>
      <c r="D54" s="161">
        <f>+'TOTAL BEBIDAS FRIAS'!K56</f>
        <v>9.480546986096746</v>
      </c>
      <c r="E54" s="162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</row>
    <row r="55" spans="1:16" s="28" customFormat="1" ht="18" customHeight="1" thickBot="1" x14ac:dyDescent="0.3">
      <c r="A55" s="69"/>
      <c r="B55" s="89" t="s">
        <v>20</v>
      </c>
      <c r="C55" s="183">
        <f>+IF(IFERROR(ABS(datos!DD245),0)&gt;0,datos!DD160/datos!$DD$152*100,"-")</f>
        <v>12.874407114441924</v>
      </c>
      <c r="D55" s="165">
        <f>+'TOTAL BEBIDAS FRIAS'!K57</f>
        <v>9.536251892409183</v>
      </c>
      <c r="E55" s="162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</row>
    <row r="56" spans="1:16" x14ac:dyDescent="0.25">
      <c r="A56" s="2"/>
      <c r="B56" s="256" t="s">
        <v>383</v>
      </c>
      <c r="C56" s="1"/>
      <c r="D56" s="17"/>
      <c r="E56"/>
    </row>
    <row r="57" spans="1:16" ht="30.75" customHeight="1" thickBot="1" x14ac:dyDescent="0.3">
      <c r="A57" s="2"/>
      <c r="B57" s="44"/>
      <c r="C57" s="187"/>
      <c r="D57" s="178"/>
      <c r="E57" s="188"/>
      <c r="F57" s="169"/>
      <c r="G57" s="169"/>
      <c r="H57" s="169"/>
    </row>
    <row r="58" spans="1:16" s="28" customFormat="1" ht="39" customHeight="1" thickBot="1" x14ac:dyDescent="0.3">
      <c r="A58" s="69"/>
      <c r="B58" s="21" t="s">
        <v>21</v>
      </c>
      <c r="C58" s="172" t="s">
        <v>262</v>
      </c>
      <c r="D58" s="173"/>
      <c r="E58" s="162"/>
      <c r="F58" s="163"/>
      <c r="G58" s="163"/>
      <c r="H58" s="163"/>
      <c r="I58" s="163"/>
      <c r="J58" s="163"/>
    </row>
    <row r="59" spans="1:16" s="28" customFormat="1" ht="18" customHeight="1" x14ac:dyDescent="0.25">
      <c r="A59" s="69"/>
      <c r="B59" s="77" t="s">
        <v>12</v>
      </c>
      <c r="C59" s="189">
        <f>+IF(IFERROR(ABS(datos!DD235),0)&gt;0,datos!DD214,"-")</f>
        <v>12.785251668318615</v>
      </c>
      <c r="D59" s="173"/>
      <c r="E59" s="162"/>
      <c r="F59" s="163"/>
      <c r="G59" s="163"/>
      <c r="H59" s="163"/>
      <c r="I59" s="163"/>
      <c r="J59" s="163"/>
      <c r="K59" s="163"/>
      <c r="L59" s="163"/>
      <c r="M59" s="163"/>
      <c r="N59" s="163"/>
      <c r="O59" s="163"/>
    </row>
    <row r="60" spans="1:16" s="28" customFormat="1" ht="18" customHeight="1" x14ac:dyDescent="0.25">
      <c r="A60" s="69"/>
      <c r="B60" s="88" t="s">
        <v>13</v>
      </c>
      <c r="C60" s="182">
        <f>+IF(IFERROR(ABS(datos!DD236),0)&gt;0,datos!DD215,"-")</f>
        <v>12.909099537684165</v>
      </c>
      <c r="D60" s="173"/>
      <c r="E60" s="162"/>
      <c r="F60" s="163"/>
      <c r="G60" s="163"/>
      <c r="H60" s="163"/>
      <c r="I60" s="163"/>
      <c r="J60" s="163"/>
      <c r="K60" s="163"/>
      <c r="L60" s="163"/>
      <c r="M60" s="163"/>
      <c r="N60" s="163"/>
      <c r="O60" s="163"/>
    </row>
    <row r="61" spans="1:16" s="28" customFormat="1" ht="18" customHeight="1" x14ac:dyDescent="0.25">
      <c r="A61" s="69"/>
      <c r="B61" s="88" t="s">
        <v>14</v>
      </c>
      <c r="C61" s="182">
        <f>+IF(IFERROR(ABS(datos!DD237),0)&gt;0,datos!DD216,"-")</f>
        <v>20.000575614973442</v>
      </c>
      <c r="D61" s="173"/>
      <c r="E61" s="162"/>
      <c r="F61" s="163"/>
      <c r="G61" s="163"/>
      <c r="H61" s="163"/>
      <c r="I61" s="163"/>
      <c r="J61" s="163"/>
      <c r="K61" s="163"/>
      <c r="L61" s="163"/>
      <c r="M61" s="163"/>
      <c r="N61" s="163"/>
      <c r="O61" s="163"/>
    </row>
    <row r="62" spans="1:16" s="28" customFormat="1" ht="18" customHeight="1" x14ac:dyDescent="0.25">
      <c r="A62" s="69"/>
      <c r="B62" s="88" t="s">
        <v>15</v>
      </c>
      <c r="C62" s="182">
        <f>+IF(IFERROR(ABS(datos!DD238),0)&gt;0,datos!DD217,"-")</f>
        <v>14.352559977396837</v>
      </c>
      <c r="D62" s="173"/>
      <c r="E62" s="162"/>
      <c r="F62" s="163"/>
      <c r="G62" s="163"/>
      <c r="H62" s="163"/>
      <c r="I62" s="163"/>
      <c r="J62" s="163"/>
      <c r="K62" s="163"/>
      <c r="L62" s="163"/>
      <c r="M62" s="163"/>
      <c r="N62" s="163"/>
      <c r="O62" s="163"/>
    </row>
    <row r="63" spans="1:16" s="28" customFormat="1" ht="18" customHeight="1" x14ac:dyDescent="0.25">
      <c r="A63" s="69"/>
      <c r="B63" s="88" t="s">
        <v>16</v>
      </c>
      <c r="C63" s="182">
        <f>+IF(IFERROR(ABS(datos!DD239),0)&gt;0,datos!DD218,"-")</f>
        <v>10.815594130336841</v>
      </c>
      <c r="D63" s="173"/>
      <c r="E63" s="162"/>
      <c r="F63" s="163"/>
      <c r="G63" s="163"/>
      <c r="H63" s="163"/>
      <c r="I63" s="163"/>
      <c r="J63" s="163"/>
      <c r="K63" s="163"/>
      <c r="L63" s="163"/>
      <c r="M63" s="163"/>
      <c r="N63" s="163"/>
      <c r="O63" s="163"/>
    </row>
    <row r="64" spans="1:16" s="28" customFormat="1" ht="18" customHeight="1" x14ac:dyDescent="0.25">
      <c r="A64" s="69"/>
      <c r="B64" s="88" t="s">
        <v>17</v>
      </c>
      <c r="C64" s="182">
        <f>+IF(IFERROR(ABS(datos!DD240),0)&gt;0,datos!DD219,"-")</f>
        <v>10.50784053912337</v>
      </c>
      <c r="D64" s="173"/>
      <c r="E64" s="162"/>
      <c r="F64" s="163"/>
      <c r="G64" s="163"/>
      <c r="H64" s="163"/>
      <c r="I64" s="163"/>
      <c r="J64" s="163"/>
      <c r="K64" s="163"/>
      <c r="L64" s="163"/>
      <c r="M64" s="163"/>
      <c r="N64" s="163"/>
      <c r="O64" s="163"/>
    </row>
    <row r="65" spans="1:15" s="28" customFormat="1" ht="18" customHeight="1" x14ac:dyDescent="0.25">
      <c r="A65" s="69"/>
      <c r="B65" s="88" t="s">
        <v>18</v>
      </c>
      <c r="C65" s="182">
        <f>+IF(IFERROR(ABS(datos!DD241),0)&gt;0,datos!DD220,"-")</f>
        <v>12.002398334164297</v>
      </c>
      <c r="D65" s="162"/>
      <c r="E65" s="162"/>
      <c r="F65" s="163"/>
      <c r="G65" s="163"/>
      <c r="H65" s="163"/>
      <c r="I65" s="163"/>
      <c r="J65" s="163"/>
      <c r="K65" s="163"/>
      <c r="L65" s="163"/>
      <c r="M65" s="163"/>
      <c r="N65" s="163"/>
      <c r="O65" s="163"/>
    </row>
    <row r="66" spans="1:15" s="28" customFormat="1" ht="18" customHeight="1" x14ac:dyDescent="0.25">
      <c r="A66" s="69"/>
      <c r="B66" s="88" t="s">
        <v>19</v>
      </c>
      <c r="C66" s="182">
        <f>+IF(IFERROR(ABS(datos!DD242),0)&gt;0,datos!DD221,"-")</f>
        <v>9.8731691510448059</v>
      </c>
      <c r="D66" s="162"/>
      <c r="E66" s="162"/>
      <c r="F66" s="163"/>
      <c r="G66" s="163"/>
      <c r="H66" s="163"/>
      <c r="I66" s="163"/>
      <c r="J66" s="163"/>
      <c r="K66" s="163"/>
      <c r="L66" s="163"/>
      <c r="M66" s="163"/>
      <c r="N66" s="163"/>
      <c r="O66" s="163"/>
    </row>
    <row r="67" spans="1:15" s="28" customFormat="1" ht="18" customHeight="1" thickBot="1" x14ac:dyDescent="0.3">
      <c r="A67" s="69"/>
      <c r="B67" s="89" t="s">
        <v>20</v>
      </c>
      <c r="C67" s="183">
        <f>+IF(IFERROR(ABS(datos!DD243),0)&gt;0,datos!DD222,"-")</f>
        <v>10.721932352159561</v>
      </c>
      <c r="D67" s="162"/>
      <c r="E67" s="162"/>
      <c r="F67" s="163"/>
      <c r="G67" s="163"/>
      <c r="H67" s="163"/>
      <c r="I67" s="163"/>
      <c r="J67" s="163"/>
      <c r="K67" s="163"/>
      <c r="L67" s="163"/>
      <c r="M67" s="163"/>
      <c r="N67" s="163"/>
      <c r="O67" s="163"/>
    </row>
    <row r="68" spans="1:15" x14ac:dyDescent="0.25">
      <c r="A68" s="32"/>
      <c r="B68" s="256" t="s">
        <v>383</v>
      </c>
      <c r="C68" s="1"/>
      <c r="D68"/>
      <c r="E68"/>
    </row>
  </sheetData>
  <mergeCells count="1">
    <mergeCell ref="C2:D3"/>
  </mergeCells>
  <pageMargins left="0.7" right="0.7" top="0.75" bottom="0.75" header="0.3" footer="0.3"/>
  <pageSetup paperSize="9" scale="52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68"/>
  <sheetViews>
    <sheetView showGridLines="0" showRowColHeaders="0" zoomScale="80" zoomScaleNormal="80" workbookViewId="0">
      <selection activeCell="B2" sqref="B2"/>
    </sheetView>
  </sheetViews>
  <sheetFormatPr baseColWidth="10" defaultColWidth="11.42578125" defaultRowHeight="15" x14ac:dyDescent="0.25"/>
  <cols>
    <col min="1" max="1" width="3" style="26" customWidth="1"/>
    <col min="2" max="2" width="44.42578125" style="26" customWidth="1"/>
    <col min="3" max="3" width="23.7109375" style="27" customWidth="1"/>
    <col min="4" max="4" width="23.7109375" style="26" customWidth="1"/>
    <col min="5" max="5" width="3.42578125" style="26" customWidth="1"/>
    <col min="6" max="16384" width="11.42578125" style="26"/>
  </cols>
  <sheetData>
    <row r="1" spans="1:5" ht="52.5" customHeight="1" x14ac:dyDescent="0.25">
      <c r="A1" s="2"/>
      <c r="B1" s="34"/>
      <c r="C1" s="35"/>
      <c r="D1" s="34"/>
      <c r="E1"/>
    </row>
    <row r="2" spans="1:5" ht="28.5" customHeight="1" x14ac:dyDescent="0.45">
      <c r="A2" s="2"/>
      <c r="B2" s="9"/>
      <c r="C2" s="365"/>
      <c r="D2" s="365"/>
      <c r="E2" s="2"/>
    </row>
    <row r="3" spans="1:5" ht="18.75" customHeight="1" x14ac:dyDescent="0.3">
      <c r="A3" s="2"/>
      <c r="B3" s="48"/>
      <c r="C3" s="365"/>
      <c r="D3" s="365"/>
      <c r="E3" s="2"/>
    </row>
    <row r="4" spans="1:5" x14ac:dyDescent="0.25">
      <c r="A4" s="2"/>
      <c r="B4" s="2"/>
      <c r="C4" s="46"/>
      <c r="D4" s="2"/>
      <c r="E4" s="2"/>
    </row>
    <row r="5" spans="1:5" ht="15.75" thickBot="1" x14ac:dyDescent="0.3">
      <c r="A5" s="2"/>
      <c r="B5" s="46"/>
      <c r="C5" s="47"/>
      <c r="D5" s="47"/>
      <c r="E5"/>
    </row>
    <row r="6" spans="1:5" s="28" customFormat="1" ht="39" customHeight="1" thickBot="1" x14ac:dyDescent="0.3">
      <c r="A6" s="69"/>
      <c r="B6" s="20"/>
      <c r="C6" s="25" t="s">
        <v>291</v>
      </c>
      <c r="D6" s="20"/>
      <c r="E6" s="20"/>
    </row>
    <row r="7" spans="1:5" s="28" customFormat="1" ht="18" customHeight="1" x14ac:dyDescent="0.25">
      <c r="A7" s="69"/>
      <c r="B7" s="77" t="s">
        <v>302</v>
      </c>
      <c r="C7" s="143">
        <f>+datos!CP47/1000000</f>
        <v>37.444519999999997</v>
      </c>
      <c r="D7" s="20"/>
      <c r="E7" s="20"/>
    </row>
    <row r="8" spans="1:5" s="28" customFormat="1" ht="18" customHeight="1" x14ac:dyDescent="0.25">
      <c r="A8" s="69"/>
      <c r="B8" s="78" t="s">
        <v>303</v>
      </c>
      <c r="C8" s="143">
        <f>+datos!CP55/1000000</f>
        <v>12.664907969999998</v>
      </c>
      <c r="D8" s="20"/>
      <c r="E8" s="20"/>
    </row>
    <row r="9" spans="1:5" s="28" customFormat="1" ht="18" customHeight="1" x14ac:dyDescent="0.25">
      <c r="A9" s="69"/>
      <c r="B9" s="78" t="s">
        <v>361</v>
      </c>
      <c r="C9" s="143">
        <f>+datos!CP46/1000000</f>
        <v>66.30471</v>
      </c>
      <c r="D9" s="20"/>
      <c r="E9" s="20"/>
    </row>
    <row r="10" spans="1:5" s="28" customFormat="1" ht="18" customHeight="1" x14ac:dyDescent="0.25">
      <c r="A10" s="69"/>
      <c r="B10" s="78" t="s">
        <v>357</v>
      </c>
      <c r="C10" s="145">
        <f>+datos!CP48</f>
        <v>23.8</v>
      </c>
      <c r="D10" s="20"/>
      <c r="E10" s="20"/>
    </row>
    <row r="11" spans="1:5" s="28" customFormat="1" ht="18" customHeight="1" x14ac:dyDescent="0.25">
      <c r="A11" s="69"/>
      <c r="B11" s="78" t="s">
        <v>4</v>
      </c>
      <c r="C11" s="143">
        <f>+datos!CP51</f>
        <v>3.5</v>
      </c>
      <c r="D11" s="20"/>
      <c r="E11" s="20"/>
    </row>
    <row r="12" spans="1:5" s="28" customFormat="1" ht="18" customHeight="1" x14ac:dyDescent="0.25">
      <c r="A12" s="69"/>
      <c r="B12" s="78" t="s">
        <v>299</v>
      </c>
      <c r="C12" s="143">
        <f>+datos!CP50</f>
        <v>4.7</v>
      </c>
      <c r="D12" s="20"/>
      <c r="E12" s="20"/>
    </row>
    <row r="13" spans="1:5" s="28" customFormat="1" ht="18" customHeight="1" x14ac:dyDescent="0.25">
      <c r="A13" s="69"/>
      <c r="B13" s="78" t="s">
        <v>300</v>
      </c>
      <c r="C13" s="143">
        <f>+datos!CP56</f>
        <v>1.5887232781451304</v>
      </c>
      <c r="D13" s="20"/>
      <c r="E13" s="20"/>
    </row>
    <row r="14" spans="1:5" s="28" customFormat="1" ht="18" customHeight="1" x14ac:dyDescent="0.25">
      <c r="A14" s="69"/>
      <c r="B14" s="78" t="s">
        <v>301</v>
      </c>
      <c r="C14" s="143">
        <f>+datos!CP53</f>
        <v>1.35</v>
      </c>
      <c r="D14" s="20"/>
      <c r="E14" s="20"/>
    </row>
    <row r="15" spans="1:5" s="28" customFormat="1" ht="18" customHeight="1" x14ac:dyDescent="0.25">
      <c r="A15" s="69"/>
      <c r="B15" s="79" t="s">
        <v>317</v>
      </c>
      <c r="C15" s="143">
        <f>+datos!CP58</f>
        <v>0.37840079074836952</v>
      </c>
      <c r="D15" s="20"/>
      <c r="E15" s="20"/>
    </row>
    <row r="16" spans="1:5" s="28" customFormat="1" ht="18" customHeight="1" x14ac:dyDescent="0.25">
      <c r="A16" s="69"/>
      <c r="B16" s="79" t="s">
        <v>316</v>
      </c>
      <c r="C16" s="143">
        <f>+datos!CP59</f>
        <v>1.9810451646212259</v>
      </c>
      <c r="D16" s="20"/>
      <c r="E16" s="20"/>
    </row>
    <row r="17" spans="1:15" s="28" customFormat="1" ht="18" customHeight="1" thickBot="1" x14ac:dyDescent="0.3">
      <c r="A17" s="69"/>
      <c r="B17" s="80" t="s">
        <v>360</v>
      </c>
      <c r="C17" s="144">
        <f>+datos!CP57</f>
        <v>5.2353092621801345</v>
      </c>
      <c r="D17" s="20"/>
      <c r="E17" s="20"/>
    </row>
    <row r="18" spans="1:15" x14ac:dyDescent="0.25">
      <c r="A18" s="2"/>
      <c r="B18" s="256" t="s">
        <v>263</v>
      </c>
      <c r="C18" s="12"/>
      <c r="D18"/>
      <c r="E18"/>
    </row>
    <row r="19" spans="1:15" ht="27.75" customHeight="1" x14ac:dyDescent="0.25">
      <c r="A19" s="2"/>
      <c r="B19" s="44"/>
      <c r="C19" s="49"/>
      <c r="D19" s="49"/>
      <c r="E19"/>
    </row>
    <row r="20" spans="1:15" ht="27.75" customHeight="1" thickBot="1" x14ac:dyDescent="0.3">
      <c r="A20" s="2"/>
      <c r="B20" s="44"/>
      <c r="C20" s="49"/>
      <c r="D20" s="49"/>
      <c r="E20"/>
    </row>
    <row r="21" spans="1:15" s="28" customFormat="1" ht="39" customHeight="1" thickBot="1" x14ac:dyDescent="0.3">
      <c r="A21" s="69"/>
      <c r="B21" s="21" t="s">
        <v>11</v>
      </c>
      <c r="C21" s="25" t="s">
        <v>291</v>
      </c>
      <c r="D21" s="74" t="s">
        <v>297</v>
      </c>
      <c r="E21" s="20"/>
    </row>
    <row r="22" spans="1:15" s="28" customFormat="1" ht="18" customHeight="1" x14ac:dyDescent="0.25">
      <c r="A22" s="69"/>
      <c r="B22" s="77" t="s">
        <v>12</v>
      </c>
      <c r="C22" s="237">
        <v>100</v>
      </c>
      <c r="D22" s="234">
        <v>100</v>
      </c>
      <c r="E22" s="20"/>
    </row>
    <row r="23" spans="1:15" s="28" customFormat="1" ht="18" customHeight="1" x14ac:dyDescent="0.25">
      <c r="A23" s="69"/>
      <c r="B23" s="87" t="s">
        <v>264</v>
      </c>
      <c r="C23" s="160">
        <f>+IF(IFERROR(ABS(datos!CP265),0)&gt;0,datos!CP161/datos!$CP$152*100,"-")</f>
        <v>1.5685873393489889</v>
      </c>
      <c r="D23" s="161">
        <f>+'TOTAL BEBIDAS FRIAS'!K24</f>
        <v>9.7079666644628251</v>
      </c>
      <c r="E23" s="162"/>
      <c r="F23" s="163"/>
      <c r="G23" s="163"/>
      <c r="H23" s="163"/>
      <c r="I23" s="163"/>
      <c r="J23" s="163"/>
      <c r="K23" s="163"/>
      <c r="L23" s="163"/>
      <c r="M23" s="163"/>
      <c r="N23" s="163"/>
      <c r="O23" s="163"/>
    </row>
    <row r="24" spans="1:15" s="28" customFormat="1" ht="18" customHeight="1" x14ac:dyDescent="0.25">
      <c r="A24" s="69"/>
      <c r="B24" s="88" t="s">
        <v>5</v>
      </c>
      <c r="C24" s="160">
        <f>+IF(IFERROR(ABS(datos!CP266),0)&gt;0,datos!CP162/datos!$CP$152*100,"-")</f>
        <v>5.6813600494812055</v>
      </c>
      <c r="D24" s="161">
        <f>+'TOTAL BEBIDAS FRIAS'!K25</f>
        <v>8.3872807690885391</v>
      </c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</row>
    <row r="25" spans="1:15" s="28" customFormat="1" ht="18" customHeight="1" x14ac:dyDescent="0.25">
      <c r="A25" s="69"/>
      <c r="B25" s="88" t="s">
        <v>6</v>
      </c>
      <c r="C25" s="160">
        <f>+IF(IFERROR(ABS(datos!CP267),0)&gt;0,datos!CP163/datos!$CP$152*100,"-")</f>
        <v>14.867008576955987</v>
      </c>
      <c r="D25" s="161">
        <f>+'TOTAL BEBIDAS FRIAS'!K26</f>
        <v>15.013206242625069</v>
      </c>
      <c r="E25" s="162"/>
      <c r="F25" s="163"/>
      <c r="G25" s="163"/>
      <c r="H25" s="163"/>
      <c r="I25" s="163"/>
      <c r="J25" s="163"/>
      <c r="K25" s="163"/>
      <c r="L25" s="163"/>
      <c r="M25" s="163"/>
      <c r="N25" s="163"/>
      <c r="O25" s="163"/>
    </row>
    <row r="26" spans="1:15" s="28" customFormat="1" ht="18" customHeight="1" x14ac:dyDescent="0.25">
      <c r="A26" s="69"/>
      <c r="B26" s="88" t="s">
        <v>7</v>
      </c>
      <c r="C26" s="160">
        <f>+IF(IFERROR(ABS(datos!CP268),0)&gt;0,datos!CP164/datos!$CP$152*100,"-")</f>
        <v>26.40635532248778</v>
      </c>
      <c r="D26" s="161">
        <f>+'TOTAL BEBIDAS FRIAS'!K27</f>
        <v>30.370688080539594</v>
      </c>
      <c r="E26" s="162"/>
      <c r="F26" s="163"/>
      <c r="G26" s="163"/>
      <c r="H26" s="163"/>
      <c r="I26" s="163"/>
      <c r="J26" s="163"/>
      <c r="K26" s="163"/>
      <c r="L26" s="163"/>
      <c r="M26" s="163"/>
      <c r="N26" s="163"/>
      <c r="O26" s="163"/>
    </row>
    <row r="27" spans="1:15" s="28" customFormat="1" ht="18" customHeight="1" thickBot="1" x14ac:dyDescent="0.3">
      <c r="A27" s="69"/>
      <c r="B27" s="89" t="s">
        <v>8</v>
      </c>
      <c r="C27" s="164">
        <f>+IF(IFERROR(ABS(datos!CP269),0)&gt;0,datos!CP165/datos!$CP$152*100,"-")</f>
        <v>51.476691382343795</v>
      </c>
      <c r="D27" s="165">
        <f>+'TOTAL BEBIDAS FRIAS'!K28</f>
        <v>36.520863846271936</v>
      </c>
      <c r="E27" s="162"/>
      <c r="F27" s="163"/>
      <c r="G27" s="163"/>
      <c r="H27" s="163"/>
      <c r="I27" s="163"/>
      <c r="J27" s="163"/>
      <c r="K27" s="163"/>
      <c r="L27" s="163"/>
      <c r="M27" s="163"/>
      <c r="N27" s="163"/>
      <c r="O27" s="163"/>
    </row>
    <row r="28" spans="1:15" ht="8.25" customHeight="1" thickBot="1" x14ac:dyDescent="0.3">
      <c r="A28" s="2"/>
      <c r="B28" s="92"/>
      <c r="C28" s="166"/>
      <c r="D28" s="167"/>
      <c r="E28" s="168"/>
      <c r="F28" s="169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1:15" s="28" customFormat="1" ht="18" customHeight="1" x14ac:dyDescent="0.25">
      <c r="A29" s="69"/>
      <c r="B29" s="90" t="s">
        <v>9</v>
      </c>
      <c r="C29" s="170">
        <f>+IF(IFERROR(ABS(datos!CP270),0)&gt;0,datos!CP166/datos!$CP$152*100,"-")</f>
        <v>41.643156328349249</v>
      </c>
      <c r="D29" s="171">
        <f>+'TOTAL BEBIDAS FRIAS'!K30</f>
        <v>49.865416229166691</v>
      </c>
      <c r="E29" s="162"/>
      <c r="F29" s="163"/>
      <c r="G29" s="163"/>
      <c r="H29" s="163"/>
      <c r="I29" s="163"/>
      <c r="J29" s="163"/>
      <c r="K29" s="163"/>
      <c r="L29" s="163"/>
      <c r="M29" s="163"/>
      <c r="N29" s="163"/>
      <c r="O29" s="163"/>
    </row>
    <row r="30" spans="1:15" s="28" customFormat="1" ht="18" customHeight="1" thickBot="1" x14ac:dyDescent="0.3">
      <c r="A30" s="69"/>
      <c r="B30" s="89" t="s">
        <v>10</v>
      </c>
      <c r="C30" s="164">
        <f>+IF(IFERROR(ABS(datos!CP271),0)&gt;0,datos!CP167/datos!$CP$152*100,"-")</f>
        <v>58.356843671650751</v>
      </c>
      <c r="D30" s="165">
        <f>+'TOTAL BEBIDAS FRIAS'!K31</f>
        <v>50.134583770833309</v>
      </c>
      <c r="E30" s="162"/>
      <c r="F30" s="163"/>
      <c r="G30" s="163"/>
      <c r="H30" s="163"/>
      <c r="I30" s="163"/>
      <c r="J30" s="163"/>
      <c r="K30" s="163"/>
      <c r="L30" s="163"/>
      <c r="M30" s="163"/>
      <c r="N30" s="163"/>
      <c r="O30" s="163"/>
    </row>
    <row r="31" spans="1:15" ht="19.5" customHeight="1" x14ac:dyDescent="0.25">
      <c r="A31" s="2"/>
      <c r="B31" s="257" t="s">
        <v>383</v>
      </c>
      <c r="C31" s="12"/>
      <c r="D31" s="17"/>
      <c r="E31"/>
    </row>
    <row r="32" spans="1:15" ht="30" customHeight="1" thickBot="1" x14ac:dyDescent="0.3">
      <c r="A32" s="2"/>
      <c r="B32" s="44"/>
      <c r="C32" s="49"/>
      <c r="D32" s="50"/>
      <c r="E32"/>
    </row>
    <row r="33" spans="1:16" s="28" customFormat="1" ht="39" customHeight="1" thickBot="1" x14ac:dyDescent="0.3">
      <c r="A33" s="69"/>
      <c r="B33" s="21" t="s">
        <v>21</v>
      </c>
      <c r="C33" s="172" t="s">
        <v>291</v>
      </c>
      <c r="D33" s="173"/>
      <c r="E33" s="162"/>
      <c r="F33" s="163"/>
      <c r="G33" s="163"/>
      <c r="H33" s="163"/>
    </row>
    <row r="34" spans="1:16" s="28" customFormat="1" ht="18" customHeight="1" x14ac:dyDescent="0.25">
      <c r="A34" s="69"/>
      <c r="B34" s="77" t="s">
        <v>12</v>
      </c>
      <c r="C34" s="180">
        <f>+IF(IFERROR(ABS(datos!CP256),0)&gt;0,datos!CP214,"-")</f>
        <v>1.5887232781451304</v>
      </c>
      <c r="D34" s="173"/>
      <c r="E34" s="1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</row>
    <row r="35" spans="1:16" s="28" customFormat="1" ht="18" customHeight="1" x14ac:dyDescent="0.25">
      <c r="A35" s="69"/>
      <c r="B35" s="87" t="s">
        <v>264</v>
      </c>
      <c r="C35" s="180">
        <f>+IF(IFERROR(ABS(datos!CP265),0)&gt;0,datos!CP223,"-")</f>
        <v>0.81326156978393227</v>
      </c>
      <c r="D35" s="173"/>
      <c r="E35" s="162"/>
      <c r="F35" s="163"/>
      <c r="G35" s="163"/>
      <c r="H35" s="163"/>
      <c r="I35" s="163"/>
      <c r="J35" s="163"/>
      <c r="K35" s="163"/>
      <c r="L35" s="163"/>
      <c r="M35" s="163"/>
      <c r="N35" s="163"/>
      <c r="O35" s="163"/>
    </row>
    <row r="36" spans="1:16" s="28" customFormat="1" ht="18" customHeight="1" x14ac:dyDescent="0.25">
      <c r="A36" s="69"/>
      <c r="B36" s="88" t="s">
        <v>5</v>
      </c>
      <c r="C36" s="160">
        <f>+IF(IFERROR(ABS(datos!CP266),0)&gt;0,datos!CP224,"-")</f>
        <v>0.97420221753119207</v>
      </c>
      <c r="D36" s="173"/>
      <c r="E36" s="162"/>
      <c r="F36" s="163"/>
      <c r="G36" s="163"/>
      <c r="H36" s="163"/>
      <c r="I36" s="163"/>
      <c r="J36" s="163"/>
      <c r="K36" s="163"/>
      <c r="L36" s="163"/>
      <c r="M36" s="163"/>
      <c r="N36" s="163"/>
      <c r="O36" s="163"/>
    </row>
    <row r="37" spans="1:16" s="28" customFormat="1" ht="18" customHeight="1" x14ac:dyDescent="0.25">
      <c r="A37" s="69"/>
      <c r="B37" s="88" t="s">
        <v>6</v>
      </c>
      <c r="C37" s="160">
        <f>+IF(IFERROR(ABS(datos!CP267),0)&gt;0,datos!CP225,"-")</f>
        <v>1.3846997368228673</v>
      </c>
      <c r="D37" s="173"/>
      <c r="E37" s="162"/>
      <c r="F37" s="163"/>
      <c r="G37" s="163"/>
      <c r="H37" s="163"/>
      <c r="I37" s="163"/>
      <c r="J37" s="163"/>
      <c r="K37" s="163"/>
      <c r="L37" s="163"/>
      <c r="M37" s="163"/>
      <c r="N37" s="163"/>
      <c r="O37" s="163"/>
    </row>
    <row r="38" spans="1:16" s="28" customFormat="1" ht="18" customHeight="1" x14ac:dyDescent="0.25">
      <c r="A38" s="69"/>
      <c r="B38" s="88" t="s">
        <v>7</v>
      </c>
      <c r="C38" s="160">
        <f>+IF(IFERROR(ABS(datos!CP268),0)&gt;0,datos!CP226,"-")</f>
        <v>1.2126595750155489</v>
      </c>
      <c r="D38" s="173"/>
      <c r="E38" s="162"/>
      <c r="F38" s="163"/>
      <c r="G38" s="163"/>
      <c r="H38" s="163"/>
      <c r="I38" s="163"/>
      <c r="J38" s="163"/>
      <c r="K38" s="163"/>
      <c r="L38" s="163"/>
      <c r="M38" s="163"/>
      <c r="N38" s="163"/>
      <c r="O38" s="163"/>
    </row>
    <row r="39" spans="1:16" s="28" customFormat="1" ht="18" customHeight="1" thickBot="1" x14ac:dyDescent="0.3">
      <c r="A39" s="69"/>
      <c r="B39" s="89" t="s">
        <v>8</v>
      </c>
      <c r="C39" s="164">
        <f>+IF(IFERROR(ABS(datos!CP269),0)&gt;0,datos!CP227,"-")</f>
        <v>2.1841635581923411</v>
      </c>
      <c r="D39" s="173"/>
      <c r="E39" s="162"/>
      <c r="F39" s="163"/>
      <c r="G39" s="163"/>
      <c r="H39" s="163"/>
      <c r="I39" s="163"/>
      <c r="J39" s="163"/>
      <c r="K39" s="163"/>
      <c r="L39" s="163"/>
      <c r="M39" s="163"/>
      <c r="N39" s="163"/>
      <c r="O39" s="163"/>
    </row>
    <row r="40" spans="1:16" ht="15.75" thickBot="1" x14ac:dyDescent="0.3">
      <c r="A40" s="2"/>
      <c r="B40" s="81"/>
      <c r="C40" s="181"/>
      <c r="D40" s="176"/>
      <c r="E40" s="168"/>
      <c r="F40" s="169"/>
      <c r="G40" s="169"/>
      <c r="H40" s="169"/>
      <c r="I40" s="169"/>
      <c r="J40" s="169"/>
      <c r="K40" s="169"/>
      <c r="L40" s="169"/>
      <c r="M40" s="169"/>
      <c r="N40" s="169"/>
      <c r="O40" s="169"/>
    </row>
    <row r="41" spans="1:16" s="28" customFormat="1" ht="18" customHeight="1" x14ac:dyDescent="0.25">
      <c r="A41" s="69"/>
      <c r="B41" s="90" t="s">
        <v>9</v>
      </c>
      <c r="C41" s="170">
        <f>+IF(IFERROR(ABS(datos!CP270),0)&gt;0,datos!CP228,"-")</f>
        <v>1.6651136789657435</v>
      </c>
      <c r="D41" s="173"/>
      <c r="E41" s="162"/>
      <c r="F41" s="163"/>
      <c r="G41" s="163"/>
      <c r="H41" s="163"/>
      <c r="I41" s="163"/>
      <c r="J41" s="163"/>
      <c r="K41" s="163"/>
      <c r="L41" s="163"/>
      <c r="M41" s="163"/>
      <c r="N41" s="163"/>
      <c r="O41" s="163"/>
    </row>
    <row r="42" spans="1:16" s="28" customFormat="1" ht="18" customHeight="1" thickBot="1" x14ac:dyDescent="0.3">
      <c r="A42" s="69"/>
      <c r="B42" s="89" t="s">
        <v>10</v>
      </c>
      <c r="C42" s="164">
        <f>+IF(IFERROR(ABS(datos!CP271),0)&gt;0,datos!CP229,"-")</f>
        <v>1.5364337946448254</v>
      </c>
      <c r="D42" s="173"/>
      <c r="E42" s="162"/>
      <c r="F42" s="163"/>
      <c r="G42" s="163"/>
      <c r="H42" s="163"/>
      <c r="I42" s="163"/>
      <c r="J42" s="163"/>
      <c r="K42" s="163"/>
      <c r="L42" s="163"/>
      <c r="M42" s="163"/>
      <c r="N42" s="163"/>
      <c r="O42" s="163"/>
    </row>
    <row r="43" spans="1:16" x14ac:dyDescent="0.25">
      <c r="A43" s="2"/>
      <c r="B43" s="257" t="s">
        <v>383</v>
      </c>
      <c r="C43" s="13"/>
      <c r="D43" s="17"/>
      <c r="E43"/>
    </row>
    <row r="44" spans="1:16" ht="27.75" customHeight="1" x14ac:dyDescent="0.25">
      <c r="A44" s="2"/>
      <c r="B44" s="44"/>
      <c r="C44" s="49"/>
      <c r="D44" s="50"/>
      <c r="E44"/>
    </row>
    <row r="45" spans="1:16" ht="27.75" customHeight="1" thickBot="1" x14ac:dyDescent="0.3">
      <c r="A45" s="2"/>
      <c r="B45" s="44"/>
      <c r="C45" s="177"/>
      <c r="D45" s="178"/>
      <c r="E45" s="168"/>
      <c r="F45" s="169"/>
      <c r="G45" s="169"/>
      <c r="H45" s="169"/>
    </row>
    <row r="46" spans="1:16" s="28" customFormat="1" ht="39" customHeight="1" thickBot="1" x14ac:dyDescent="0.3">
      <c r="A46" s="69"/>
      <c r="B46" s="21" t="s">
        <v>11</v>
      </c>
      <c r="C46" s="172" t="s">
        <v>291</v>
      </c>
      <c r="D46" s="179" t="s">
        <v>297</v>
      </c>
      <c r="E46" s="162"/>
      <c r="F46" s="163"/>
      <c r="G46" s="163"/>
      <c r="H46" s="163"/>
      <c r="I46" s="163"/>
      <c r="J46" s="163"/>
    </row>
    <row r="47" spans="1:16" s="28" customFormat="1" ht="18" customHeight="1" x14ac:dyDescent="0.25">
      <c r="A47" s="69"/>
      <c r="B47" s="77" t="s">
        <v>12</v>
      </c>
      <c r="C47" s="238">
        <v>100</v>
      </c>
      <c r="D47" s="232">
        <v>100</v>
      </c>
      <c r="E47" s="162"/>
      <c r="F47" s="163"/>
      <c r="G47" s="163"/>
      <c r="H47" s="163"/>
      <c r="I47" s="163"/>
      <c r="J47" s="163"/>
    </row>
    <row r="48" spans="1:16" s="28" customFormat="1" ht="18" customHeight="1" x14ac:dyDescent="0.25">
      <c r="A48" s="69"/>
      <c r="B48" s="88" t="s">
        <v>13</v>
      </c>
      <c r="C48" s="160">
        <f>+IF(IFERROR(ABS(datos!CP257),0)&gt;0,datos!CP153/datos!CP$152*100,"-")</f>
        <v>13.349673062974235</v>
      </c>
      <c r="D48" s="161">
        <f>+'TOTAL BEBIDAS FRIAS'!K50</f>
        <v>9.1463483646559034</v>
      </c>
      <c r="E48" s="162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</row>
    <row r="49" spans="1:16" s="28" customFormat="1" ht="18" customHeight="1" x14ac:dyDescent="0.25">
      <c r="A49" s="69"/>
      <c r="B49" s="88" t="s">
        <v>14</v>
      </c>
      <c r="C49" s="160">
        <f>+IF(IFERROR(ABS(datos!CP258),0)&gt;0,datos!CP154/datos!CP$152*100,"-")</f>
        <v>15.840520855922307</v>
      </c>
      <c r="D49" s="161">
        <f>+'TOTAL BEBIDAS FRIAS'!K51</f>
        <v>12.761006789700813</v>
      </c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</row>
    <row r="50" spans="1:16" s="28" customFormat="1" ht="18" customHeight="1" x14ac:dyDescent="0.25">
      <c r="A50" s="69"/>
      <c r="B50" s="88" t="s">
        <v>15</v>
      </c>
      <c r="C50" s="160">
        <f>+IF(IFERROR(ABS(datos!CP259),0)&gt;0,datos!CP155/datos!CP$152*100,"-")</f>
        <v>10.736356080943219</v>
      </c>
      <c r="D50" s="161">
        <f>+'TOTAL BEBIDAS FRIAS'!K52</f>
        <v>15.466081752076747</v>
      </c>
      <c r="E50" s="162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</row>
    <row r="51" spans="1:16" s="28" customFormat="1" ht="18" customHeight="1" x14ac:dyDescent="0.25">
      <c r="A51" s="69"/>
      <c r="B51" s="88" t="s">
        <v>16</v>
      </c>
      <c r="C51" s="160">
        <f>+IF(IFERROR(ABS(datos!CP260),0)&gt;0,datos!CP156/datos!CP$152*100,"-")</f>
        <v>20.864081045771183</v>
      </c>
      <c r="D51" s="161">
        <f>+'TOTAL BEBIDAS FRIAS'!K53</f>
        <v>20.849693124349354</v>
      </c>
      <c r="E51" s="162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</row>
    <row r="52" spans="1:16" s="28" customFormat="1" ht="18" customHeight="1" x14ac:dyDescent="0.25">
      <c r="A52" s="69"/>
      <c r="B52" s="88" t="s">
        <v>17</v>
      </c>
      <c r="C52" s="160">
        <f>+IF(IFERROR(ABS(datos!CP261),0)&gt;0,datos!CP157/datos!CP$152*100,"-")</f>
        <v>12.646656974104623</v>
      </c>
      <c r="D52" s="161">
        <f>+'TOTAL BEBIDAS FRIAS'!K54</f>
        <v>13.094202476296561</v>
      </c>
      <c r="E52" s="162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</row>
    <row r="53" spans="1:16" s="28" customFormat="1" ht="18" customHeight="1" x14ac:dyDescent="0.25">
      <c r="A53" s="69"/>
      <c r="B53" s="88" t="s">
        <v>18</v>
      </c>
      <c r="C53" s="160">
        <f>+IF(IFERROR(ABS(datos!CP262),0)&gt;0,datos!CP158/datos!CP$152*100,"-")</f>
        <v>6.101814097229715</v>
      </c>
      <c r="D53" s="161">
        <f>+'TOTAL BEBIDAS FRIAS'!K55</f>
        <v>9.6658630114267332</v>
      </c>
      <c r="E53" s="162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</row>
    <row r="54" spans="1:16" s="28" customFormat="1" ht="18" customHeight="1" x14ac:dyDescent="0.25">
      <c r="A54" s="69"/>
      <c r="B54" s="88" t="s">
        <v>19</v>
      </c>
      <c r="C54" s="160">
        <f>+IF(IFERROR(ABS(datos!CP263),0)&gt;0,datos!CP159/datos!CP$152*100,"-")</f>
        <v>12.399552724938122</v>
      </c>
      <c r="D54" s="161">
        <f>+'TOTAL BEBIDAS FRIAS'!K56</f>
        <v>9.480546986096746</v>
      </c>
      <c r="E54" s="162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</row>
    <row r="55" spans="1:16" s="28" customFormat="1" ht="18" customHeight="1" thickBot="1" x14ac:dyDescent="0.3">
      <c r="A55" s="69"/>
      <c r="B55" s="89" t="s">
        <v>20</v>
      </c>
      <c r="C55" s="164">
        <f>+IF(IFERROR(ABS(datos!CP264),0)&gt;0,datos!CP160/datos!CP$152*100,"-")</f>
        <v>8.0613558405876216</v>
      </c>
      <c r="D55" s="165">
        <f>+'TOTAL BEBIDAS FRIAS'!K57</f>
        <v>9.536251892409183</v>
      </c>
      <c r="E55" s="162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</row>
    <row r="56" spans="1:16" x14ac:dyDescent="0.25">
      <c r="A56" s="2"/>
      <c r="B56" s="257" t="s">
        <v>383</v>
      </c>
      <c r="C56" s="13"/>
      <c r="D56" s="17"/>
      <c r="E56"/>
    </row>
    <row r="57" spans="1:16" ht="27.75" customHeight="1" thickBot="1" x14ac:dyDescent="0.3">
      <c r="A57" s="2"/>
      <c r="B57" s="44"/>
      <c r="C57" s="177"/>
      <c r="D57" s="178"/>
      <c r="E57" s="168"/>
      <c r="F57" s="169"/>
      <c r="G57" s="169"/>
      <c r="H57" s="169"/>
    </row>
    <row r="58" spans="1:16" s="28" customFormat="1" ht="39" customHeight="1" thickBot="1" x14ac:dyDescent="0.3">
      <c r="A58" s="69"/>
      <c r="B58" s="21" t="s">
        <v>21</v>
      </c>
      <c r="C58" s="172" t="s">
        <v>291</v>
      </c>
      <c r="D58" s="173"/>
      <c r="E58" s="162"/>
      <c r="F58" s="163"/>
      <c r="G58" s="163"/>
      <c r="H58" s="163"/>
      <c r="I58" s="163"/>
      <c r="J58" s="163"/>
    </row>
    <row r="59" spans="1:16" s="28" customFormat="1" ht="18" customHeight="1" x14ac:dyDescent="0.25">
      <c r="A59" s="69"/>
      <c r="B59" s="77" t="s">
        <v>12</v>
      </c>
      <c r="C59" s="170">
        <f>+IF(IFERROR(ABS(datos!CP256),0)&gt;0,datos!CP214,"-")</f>
        <v>1.5887232781451304</v>
      </c>
      <c r="D59" s="173"/>
      <c r="E59" s="162"/>
      <c r="F59" s="163"/>
      <c r="G59" s="163"/>
      <c r="H59" s="163"/>
      <c r="I59" s="163"/>
      <c r="J59" s="163"/>
      <c r="K59" s="163"/>
      <c r="L59" s="163"/>
      <c r="M59" s="163"/>
      <c r="N59" s="163"/>
      <c r="O59" s="163"/>
    </row>
    <row r="60" spans="1:16" s="28" customFormat="1" ht="18" customHeight="1" x14ac:dyDescent="0.25">
      <c r="A60" s="69"/>
      <c r="B60" s="88" t="s">
        <v>13</v>
      </c>
      <c r="C60" s="160">
        <f>+IF(IFERROR(ABS(datos!CP257),0)&gt;0,datos!CP215,"-")</f>
        <v>2.2093911675148155</v>
      </c>
      <c r="D60" s="173"/>
      <c r="E60" s="162"/>
      <c r="F60" s="163"/>
      <c r="G60" s="163"/>
      <c r="H60" s="163"/>
      <c r="I60" s="163"/>
      <c r="J60" s="163"/>
      <c r="K60" s="163"/>
      <c r="L60" s="163"/>
      <c r="M60" s="163"/>
      <c r="N60" s="163"/>
      <c r="O60" s="163"/>
    </row>
    <row r="61" spans="1:16" s="28" customFormat="1" ht="18" customHeight="1" x14ac:dyDescent="0.25">
      <c r="A61" s="69"/>
      <c r="B61" s="88" t="s">
        <v>14</v>
      </c>
      <c r="C61" s="160">
        <f>+IF(IFERROR(ABS(datos!CP258),0)&gt;0,datos!CP216,"-")</f>
        <v>1.840646075196835</v>
      </c>
      <c r="D61" s="173"/>
      <c r="E61" s="162"/>
      <c r="F61" s="163"/>
      <c r="G61" s="163"/>
      <c r="H61" s="163"/>
      <c r="I61" s="163"/>
      <c r="J61" s="163"/>
      <c r="K61" s="163"/>
      <c r="L61" s="163"/>
      <c r="M61" s="163"/>
      <c r="N61" s="163"/>
      <c r="O61" s="163"/>
    </row>
    <row r="62" spans="1:16" s="28" customFormat="1" ht="18" customHeight="1" x14ac:dyDescent="0.25">
      <c r="A62" s="69"/>
      <c r="B62" s="88" t="s">
        <v>15</v>
      </c>
      <c r="C62" s="160">
        <f>+IF(IFERROR(ABS(datos!CP259),0)&gt;0,datos!CP217,"-")</f>
        <v>1.2551539767844972</v>
      </c>
      <c r="D62" s="173"/>
      <c r="E62" s="162"/>
      <c r="F62" s="163"/>
      <c r="G62" s="163"/>
      <c r="H62" s="163"/>
      <c r="I62" s="163"/>
      <c r="J62" s="163"/>
      <c r="K62" s="163"/>
      <c r="L62" s="163"/>
      <c r="M62" s="163"/>
      <c r="N62" s="163"/>
      <c r="O62" s="163"/>
    </row>
    <row r="63" spans="1:16" s="28" customFormat="1" ht="18" customHeight="1" x14ac:dyDescent="0.25">
      <c r="A63" s="69"/>
      <c r="B63" s="88" t="s">
        <v>16</v>
      </c>
      <c r="C63" s="160">
        <f>+IF(IFERROR(ABS(datos!CP260),0)&gt;0,datos!CP218,"-")</f>
        <v>1.4428978520050153</v>
      </c>
      <c r="D63" s="173"/>
      <c r="E63" s="162"/>
      <c r="F63" s="163"/>
      <c r="G63" s="163"/>
      <c r="H63" s="163"/>
      <c r="I63" s="163"/>
      <c r="J63" s="163"/>
      <c r="K63" s="163"/>
      <c r="L63" s="163"/>
      <c r="M63" s="163"/>
      <c r="N63" s="163"/>
      <c r="O63" s="163"/>
    </row>
    <row r="64" spans="1:16" s="28" customFormat="1" ht="18" customHeight="1" x14ac:dyDescent="0.25">
      <c r="A64" s="69"/>
      <c r="B64" s="88" t="s">
        <v>17</v>
      </c>
      <c r="C64" s="160">
        <f>+IF(IFERROR(ABS(datos!CP261),0)&gt;0,datos!CP219,"-")</f>
        <v>1.5470681237945847</v>
      </c>
      <c r="D64" s="173"/>
      <c r="E64" s="162"/>
      <c r="F64" s="163"/>
      <c r="G64" s="163"/>
      <c r="H64" s="163"/>
      <c r="I64" s="163"/>
      <c r="J64" s="163"/>
      <c r="K64" s="163"/>
      <c r="L64" s="163"/>
      <c r="M64" s="163"/>
      <c r="N64" s="163"/>
      <c r="O64" s="163"/>
    </row>
    <row r="65" spans="1:15" s="28" customFormat="1" ht="18" customHeight="1" x14ac:dyDescent="0.25">
      <c r="A65" s="69"/>
      <c r="B65" s="88" t="s">
        <v>18</v>
      </c>
      <c r="C65" s="160">
        <f>+IF(IFERROR(ABS(datos!CP262),0)&gt;0,datos!CP220,"-")</f>
        <v>1.1668820859734923</v>
      </c>
      <c r="D65" s="162"/>
      <c r="E65" s="162"/>
      <c r="F65" s="163"/>
      <c r="G65" s="163"/>
      <c r="H65" s="163"/>
      <c r="I65" s="163"/>
      <c r="J65" s="163"/>
      <c r="K65" s="163"/>
      <c r="L65" s="163"/>
      <c r="M65" s="163"/>
      <c r="N65" s="163"/>
      <c r="O65" s="163"/>
    </row>
    <row r="66" spans="1:15" s="28" customFormat="1" ht="18" customHeight="1" x14ac:dyDescent="0.25">
      <c r="A66" s="69"/>
      <c r="B66" s="88" t="s">
        <v>19</v>
      </c>
      <c r="C66" s="160">
        <f>+IF(IFERROR(ABS(datos!CP263),0)&gt;0,datos!CP221,"-")</f>
        <v>2.1888612842622339</v>
      </c>
      <c r="D66" s="162"/>
      <c r="E66" s="162"/>
      <c r="F66" s="163"/>
      <c r="G66" s="163"/>
      <c r="H66" s="163"/>
      <c r="I66" s="163"/>
      <c r="J66" s="163"/>
      <c r="K66" s="163"/>
      <c r="L66" s="163"/>
      <c r="M66" s="163"/>
      <c r="N66" s="163"/>
      <c r="O66" s="163"/>
    </row>
    <row r="67" spans="1:15" s="28" customFormat="1" ht="18" customHeight="1" thickBot="1" x14ac:dyDescent="0.3">
      <c r="A67" s="69"/>
      <c r="B67" s="89" t="s">
        <v>20</v>
      </c>
      <c r="C67" s="164">
        <f>+IF(IFERROR(ABS(datos!CP264),0)&gt;0,datos!CP222,"-")</f>
        <v>1.2294412304465612</v>
      </c>
      <c r="D67" s="162"/>
      <c r="E67" s="162"/>
      <c r="F67" s="163"/>
      <c r="G67" s="163"/>
      <c r="H67" s="163"/>
      <c r="I67" s="163"/>
      <c r="J67" s="163"/>
      <c r="K67" s="163"/>
      <c r="L67" s="163"/>
      <c r="M67" s="163"/>
      <c r="N67" s="163"/>
      <c r="O67" s="163"/>
    </row>
    <row r="68" spans="1:15" x14ac:dyDescent="0.25">
      <c r="A68" s="2"/>
      <c r="B68" s="257" t="s">
        <v>383</v>
      </c>
      <c r="C68" s="12"/>
      <c r="D68"/>
      <c r="E68"/>
    </row>
  </sheetData>
  <mergeCells count="1">
    <mergeCell ref="C2:D3"/>
  </mergeCells>
  <pageMargins left="0.25" right="0.25" top="0.75" bottom="0.75" header="0.3" footer="0.3"/>
  <pageSetup paperSize="9" scale="53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HH271"/>
  <sheetViews>
    <sheetView showGridLines="0" zoomScaleNormal="100" workbookViewId="0">
      <pane xSplit="1" ySplit="5" topLeftCell="B147" activePane="bottomRight" state="frozen"/>
      <selection pane="topRight" activeCell="B1" sqref="B1"/>
      <selection pane="bottomLeft" activeCell="A6" sqref="A6"/>
      <selection pane="bottomRight" activeCell="W152" sqref="W152"/>
    </sheetView>
  </sheetViews>
  <sheetFormatPr baseColWidth="10" defaultColWidth="11.42578125" defaultRowHeight="12" x14ac:dyDescent="0.2"/>
  <cols>
    <col min="1" max="1" width="45.7109375" style="261" customWidth="1"/>
    <col min="2" max="2" width="16.42578125" style="261" customWidth="1"/>
    <col min="3" max="3" width="11.42578125" style="261" customWidth="1"/>
    <col min="4" max="4" width="19.28515625" style="261" customWidth="1"/>
    <col min="5" max="50" width="11.42578125" style="261" customWidth="1"/>
    <col min="51" max="16384" width="11.42578125" style="261"/>
  </cols>
  <sheetData>
    <row r="1" spans="1:216" x14ac:dyDescent="0.2">
      <c r="A1" s="260" t="s">
        <v>248</v>
      </c>
    </row>
    <row r="3" spans="1:216" x14ac:dyDescent="0.2">
      <c r="A3" s="262" t="s">
        <v>250</v>
      </c>
    </row>
    <row r="4" spans="1:216" ht="36" x14ac:dyDescent="0.2">
      <c r="A4" s="263"/>
      <c r="B4" s="264" t="s">
        <v>23</v>
      </c>
      <c r="C4" s="265" t="s">
        <v>24</v>
      </c>
      <c r="D4" s="264" t="s">
        <v>25</v>
      </c>
      <c r="E4" s="264" t="s">
        <v>26</v>
      </c>
      <c r="F4" s="264" t="s">
        <v>27</v>
      </c>
      <c r="G4" s="264" t="s">
        <v>28</v>
      </c>
      <c r="H4" s="264" t="s">
        <v>29</v>
      </c>
      <c r="I4" s="264" t="s">
        <v>30</v>
      </c>
      <c r="J4" s="264" t="s">
        <v>31</v>
      </c>
      <c r="K4" s="264" t="s">
        <v>32</v>
      </c>
      <c r="L4" s="264" t="s">
        <v>33</v>
      </c>
      <c r="M4" s="264" t="s">
        <v>34</v>
      </c>
      <c r="N4" s="264" t="s">
        <v>386</v>
      </c>
      <c r="O4" s="264" t="s">
        <v>387</v>
      </c>
      <c r="P4" s="264" t="s">
        <v>388</v>
      </c>
      <c r="Q4" s="264" t="s">
        <v>35</v>
      </c>
      <c r="R4" s="264" t="s">
        <v>36</v>
      </c>
      <c r="S4" s="264" t="s">
        <v>37</v>
      </c>
      <c r="T4" s="264" t="s">
        <v>38</v>
      </c>
      <c r="U4" s="264" t="s">
        <v>39</v>
      </c>
      <c r="V4" s="264" t="s">
        <v>40</v>
      </c>
      <c r="W4" s="264" t="s">
        <v>41</v>
      </c>
      <c r="X4" s="264" t="s">
        <v>42</v>
      </c>
      <c r="Y4" s="264" t="s">
        <v>43</v>
      </c>
      <c r="Z4" s="265" t="s">
        <v>44</v>
      </c>
      <c r="AA4" s="264" t="s">
        <v>45</v>
      </c>
      <c r="AB4" s="264" t="s">
        <v>46</v>
      </c>
      <c r="AC4" s="264" t="s">
        <v>47</v>
      </c>
      <c r="AD4" s="264" t="s">
        <v>48</v>
      </c>
      <c r="AE4" s="264" t="s">
        <v>49</v>
      </c>
      <c r="AF4" s="264" t="s">
        <v>50</v>
      </c>
      <c r="AG4" s="264" t="s">
        <v>51</v>
      </c>
      <c r="AH4" s="264" t="s">
        <v>52</v>
      </c>
      <c r="AI4" s="264" t="s">
        <v>53</v>
      </c>
      <c r="AJ4" s="264" t="s">
        <v>54</v>
      </c>
      <c r="AK4" s="264" t="s">
        <v>55</v>
      </c>
      <c r="AL4" s="264" t="s">
        <v>56</v>
      </c>
      <c r="AM4" s="264" t="s">
        <v>57</v>
      </c>
      <c r="AN4" s="264" t="s">
        <v>58</v>
      </c>
      <c r="AO4" s="264" t="s">
        <v>59</v>
      </c>
      <c r="AP4" s="264" t="s">
        <v>60</v>
      </c>
      <c r="AQ4" s="264" t="s">
        <v>61</v>
      </c>
      <c r="AR4" s="264" t="s">
        <v>62</v>
      </c>
      <c r="AS4" s="264" t="s">
        <v>63</v>
      </c>
      <c r="AT4" s="264" t="s">
        <v>64</v>
      </c>
      <c r="AU4" s="264" t="s">
        <v>65</v>
      </c>
      <c r="AV4" s="264" t="s">
        <v>66</v>
      </c>
      <c r="AW4" s="264" t="s">
        <v>67</v>
      </c>
      <c r="AX4" s="264" t="s">
        <v>68</v>
      </c>
      <c r="AY4" s="265" t="s">
        <v>69</v>
      </c>
      <c r="AZ4" s="264" t="s">
        <v>389</v>
      </c>
      <c r="BA4" s="264" t="s">
        <v>390</v>
      </c>
      <c r="BB4" s="264" t="s">
        <v>391</v>
      </c>
      <c r="BC4" s="264" t="s">
        <v>392</v>
      </c>
      <c r="BD4" s="264" t="s">
        <v>393</v>
      </c>
      <c r="BE4" s="264" t="s">
        <v>394</v>
      </c>
      <c r="BF4" s="264" t="s">
        <v>395</v>
      </c>
      <c r="BG4" s="264" t="s">
        <v>396</v>
      </c>
      <c r="BH4" s="264" t="s">
        <v>397</v>
      </c>
      <c r="BI4" s="264" t="s">
        <v>398</v>
      </c>
      <c r="BJ4" s="264" t="s">
        <v>399</v>
      </c>
      <c r="BK4" s="264" t="s">
        <v>400</v>
      </c>
      <c r="BL4" s="264" t="s">
        <v>401</v>
      </c>
      <c r="BM4" s="264" t="s">
        <v>402</v>
      </c>
      <c r="BN4" s="264" t="s">
        <v>70</v>
      </c>
      <c r="BO4" s="264" t="s">
        <v>71</v>
      </c>
      <c r="BP4" s="264" t="s">
        <v>72</v>
      </c>
      <c r="BQ4" s="264" t="s">
        <v>73</v>
      </c>
      <c r="BR4" s="264" t="s">
        <v>74</v>
      </c>
      <c r="BS4" s="264" t="s">
        <v>75</v>
      </c>
      <c r="BT4" s="264" t="s">
        <v>76</v>
      </c>
      <c r="BU4" s="264" t="s">
        <v>77</v>
      </c>
      <c r="BV4" s="264" t="s">
        <v>78</v>
      </c>
      <c r="BW4" s="264" t="s">
        <v>79</v>
      </c>
      <c r="BX4" s="264" t="s">
        <v>80</v>
      </c>
      <c r="BY4" s="264" t="s">
        <v>81</v>
      </c>
      <c r="BZ4" s="264" t="s">
        <v>82</v>
      </c>
      <c r="CA4" s="264" t="s">
        <v>83</v>
      </c>
      <c r="CB4" s="264" t="s">
        <v>84</v>
      </c>
      <c r="CC4" s="264" t="s">
        <v>85</v>
      </c>
      <c r="CD4" s="264" t="s">
        <v>86</v>
      </c>
      <c r="CE4" s="264" t="s">
        <v>87</v>
      </c>
      <c r="CF4" s="264" t="s">
        <v>88</v>
      </c>
      <c r="CG4" s="264" t="s">
        <v>89</v>
      </c>
      <c r="CH4" s="264" t="s">
        <v>90</v>
      </c>
      <c r="CI4" s="264" t="s">
        <v>91</v>
      </c>
      <c r="CJ4" s="264" t="s">
        <v>92</v>
      </c>
      <c r="CK4" s="264" t="s">
        <v>93</v>
      </c>
      <c r="CL4" s="264" t="s">
        <v>94</v>
      </c>
      <c r="CM4" s="264" t="s">
        <v>95</v>
      </c>
      <c r="CN4" s="264" t="s">
        <v>96</v>
      </c>
      <c r="CO4" s="264" t="s">
        <v>97</v>
      </c>
      <c r="CP4" s="265" t="s">
        <v>98</v>
      </c>
      <c r="CQ4" s="264" t="s">
        <v>99</v>
      </c>
      <c r="CR4" s="264" t="s">
        <v>100</v>
      </c>
      <c r="CS4" s="264" t="s">
        <v>101</v>
      </c>
      <c r="CT4" s="264" t="s">
        <v>102</v>
      </c>
      <c r="CU4" s="264" t="s">
        <v>103</v>
      </c>
      <c r="CV4" s="264" t="s">
        <v>104</v>
      </c>
      <c r="CW4" s="265" t="s">
        <v>105</v>
      </c>
      <c r="CX4" s="264" t="s">
        <v>106</v>
      </c>
      <c r="CY4" s="264" t="s">
        <v>107</v>
      </c>
      <c r="CZ4" s="264" t="s">
        <v>108</v>
      </c>
      <c r="DA4" s="264" t="s">
        <v>109</v>
      </c>
      <c r="DB4" s="264" t="s">
        <v>110</v>
      </c>
      <c r="DC4" s="264" t="s">
        <v>111</v>
      </c>
      <c r="DD4" s="265" t="s">
        <v>112</v>
      </c>
      <c r="DE4" s="264" t="s">
        <v>113</v>
      </c>
      <c r="DF4" s="264" t="s">
        <v>114</v>
      </c>
      <c r="DG4" s="264" t="s">
        <v>115</v>
      </c>
      <c r="DH4" s="264" t="s">
        <v>116</v>
      </c>
      <c r="DI4" s="264" t="s">
        <v>117</v>
      </c>
      <c r="DJ4" s="264" t="s">
        <v>118</v>
      </c>
      <c r="DK4" s="265" t="s">
        <v>119</v>
      </c>
      <c r="DL4" s="264" t="s">
        <v>120</v>
      </c>
      <c r="DM4" s="264" t="s">
        <v>121</v>
      </c>
      <c r="DN4" s="264" t="s">
        <v>122</v>
      </c>
      <c r="DO4" s="264" t="s">
        <v>123</v>
      </c>
      <c r="DP4" s="264" t="s">
        <v>124</v>
      </c>
      <c r="DQ4" s="264" t="s">
        <v>125</v>
      </c>
      <c r="DR4" s="264" t="s">
        <v>126</v>
      </c>
      <c r="DS4" s="264" t="s">
        <v>127</v>
      </c>
      <c r="DT4" s="264" t="s">
        <v>128</v>
      </c>
      <c r="DU4" s="264" t="s">
        <v>129</v>
      </c>
      <c r="DV4" s="264" t="s">
        <v>130</v>
      </c>
      <c r="DW4" s="264" t="s">
        <v>131</v>
      </c>
      <c r="DX4" s="264" t="s">
        <v>132</v>
      </c>
      <c r="DY4" s="264" t="s">
        <v>133</v>
      </c>
      <c r="DZ4" s="264" t="s">
        <v>134</v>
      </c>
      <c r="EA4" s="264" t="s">
        <v>135</v>
      </c>
      <c r="EB4" s="264" t="s">
        <v>136</v>
      </c>
      <c r="EC4" s="264" t="s">
        <v>137</v>
      </c>
      <c r="ED4" s="264" t="s">
        <v>138</v>
      </c>
      <c r="EE4" s="264" t="s">
        <v>139</v>
      </c>
      <c r="EF4" s="264" t="s">
        <v>140</v>
      </c>
      <c r="EG4" s="264" t="s">
        <v>141</v>
      </c>
      <c r="EH4" s="264" t="s">
        <v>142</v>
      </c>
      <c r="EI4" s="264" t="s">
        <v>143</v>
      </c>
      <c r="EJ4" s="264" t="s">
        <v>144</v>
      </c>
      <c r="EK4" s="264" t="s">
        <v>145</v>
      </c>
      <c r="EL4" s="264" t="s">
        <v>146</v>
      </c>
      <c r="EM4" s="264" t="s">
        <v>147</v>
      </c>
      <c r="EN4" s="264" t="s">
        <v>148</v>
      </c>
      <c r="EO4" s="264" t="s">
        <v>149</v>
      </c>
      <c r="EP4" s="264" t="s">
        <v>150</v>
      </c>
      <c r="EQ4" s="264" t="s">
        <v>151</v>
      </c>
      <c r="ER4" s="264" t="s">
        <v>152</v>
      </c>
      <c r="ES4" s="264" t="s">
        <v>153</v>
      </c>
      <c r="ET4" s="264" t="s">
        <v>154</v>
      </c>
      <c r="EU4" s="264" t="s">
        <v>155</v>
      </c>
      <c r="EV4" s="264" t="s">
        <v>156</v>
      </c>
      <c r="EW4" s="264" t="s">
        <v>157</v>
      </c>
      <c r="EX4" s="264" t="s">
        <v>158</v>
      </c>
      <c r="EY4" s="264" t="s">
        <v>159</v>
      </c>
      <c r="EZ4" s="264" t="s">
        <v>160</v>
      </c>
      <c r="FA4" s="264" t="s">
        <v>161</v>
      </c>
      <c r="FB4" s="264" t="s">
        <v>162</v>
      </c>
      <c r="FC4" s="264" t="s">
        <v>163</v>
      </c>
      <c r="FD4" s="264" t="s">
        <v>164</v>
      </c>
      <c r="FE4" s="264" t="s">
        <v>165</v>
      </c>
      <c r="FF4" s="264" t="s">
        <v>166</v>
      </c>
      <c r="FG4" s="264" t="s">
        <v>167</v>
      </c>
      <c r="FH4" s="264" t="s">
        <v>168</v>
      </c>
      <c r="FI4" s="264" t="s">
        <v>169</v>
      </c>
      <c r="FJ4" s="264" t="s">
        <v>170</v>
      </c>
      <c r="FK4" s="264" t="s">
        <v>171</v>
      </c>
      <c r="FL4" s="264" t="s">
        <v>172</v>
      </c>
      <c r="FM4" s="264" t="s">
        <v>173</v>
      </c>
      <c r="FN4" s="264" t="s">
        <v>174</v>
      </c>
      <c r="FO4" s="264" t="s">
        <v>175</v>
      </c>
      <c r="FP4" s="264" t="s">
        <v>176</v>
      </c>
      <c r="FQ4" s="264" t="s">
        <v>177</v>
      </c>
      <c r="FR4" s="264" t="s">
        <v>178</v>
      </c>
      <c r="FS4" s="264" t="s">
        <v>179</v>
      </c>
      <c r="FT4" s="264" t="s">
        <v>180</v>
      </c>
      <c r="FU4" s="264" t="s">
        <v>181</v>
      </c>
      <c r="FV4" s="264" t="s">
        <v>182</v>
      </c>
      <c r="FW4" s="264" t="s">
        <v>183</v>
      </c>
      <c r="FX4" s="264" t="s">
        <v>184</v>
      </c>
      <c r="FY4" s="264" t="s">
        <v>185</v>
      </c>
      <c r="FZ4" s="264" t="s">
        <v>186</v>
      </c>
      <c r="GA4" s="264" t="s">
        <v>187</v>
      </c>
      <c r="GB4" s="264" t="s">
        <v>188</v>
      </c>
      <c r="GC4" s="264" t="s">
        <v>189</v>
      </c>
      <c r="GD4" s="264" t="s">
        <v>190</v>
      </c>
      <c r="GE4" s="264" t="s">
        <v>191</v>
      </c>
      <c r="GF4" s="264" t="s">
        <v>192</v>
      </c>
      <c r="GG4" s="264" t="s">
        <v>193</v>
      </c>
      <c r="GH4" s="264" t="s">
        <v>194</v>
      </c>
      <c r="GI4" s="264" t="s">
        <v>195</v>
      </c>
      <c r="GJ4" s="264" t="s">
        <v>196</v>
      </c>
      <c r="GK4" s="264" t="s">
        <v>197</v>
      </c>
      <c r="GL4" s="264" t="s">
        <v>198</v>
      </c>
      <c r="GM4" s="264" t="s">
        <v>199</v>
      </c>
      <c r="GN4" s="264" t="s">
        <v>200</v>
      </c>
      <c r="GO4" s="264" t="s">
        <v>201</v>
      </c>
      <c r="GP4" s="264" t="s">
        <v>202</v>
      </c>
      <c r="GQ4" s="264" t="s">
        <v>203</v>
      </c>
      <c r="GR4" s="264" t="s">
        <v>204</v>
      </c>
      <c r="GS4" s="264" t="s">
        <v>205</v>
      </c>
      <c r="GT4" s="264" t="s">
        <v>206</v>
      </c>
      <c r="GU4" s="264" t="s">
        <v>207</v>
      </c>
      <c r="GV4" s="264" t="s">
        <v>208</v>
      </c>
      <c r="GW4" s="264" t="s">
        <v>209</v>
      </c>
      <c r="GX4" s="264" t="s">
        <v>210</v>
      </c>
      <c r="GY4" s="264" t="s">
        <v>211</v>
      </c>
      <c r="GZ4" s="264" t="s">
        <v>212</v>
      </c>
      <c r="HA4" s="264" t="s">
        <v>213</v>
      </c>
      <c r="HB4" s="264" t="s">
        <v>214</v>
      </c>
      <c r="HC4" s="264" t="s">
        <v>215</v>
      </c>
      <c r="HD4" s="264" t="s">
        <v>216</v>
      </c>
      <c r="HE4" s="264" t="s">
        <v>217</v>
      </c>
      <c r="HF4" s="264" t="s">
        <v>218</v>
      </c>
      <c r="HG4" s="264" t="s">
        <v>219</v>
      </c>
      <c r="HH4" s="264" t="s">
        <v>220</v>
      </c>
    </row>
    <row r="5" spans="1:216" s="267" customFormat="1" x14ac:dyDescent="0.2">
      <c r="A5" s="263" t="s">
        <v>249</v>
      </c>
      <c r="B5" s="266"/>
      <c r="C5" s="266"/>
      <c r="D5" s="266"/>
      <c r="E5" s="266"/>
      <c r="F5" s="266">
        <v>0.75</v>
      </c>
      <c r="G5" s="266">
        <v>0.25</v>
      </c>
      <c r="H5" s="266"/>
      <c r="I5" s="266">
        <v>0.75</v>
      </c>
      <c r="J5" s="266">
        <v>0.25</v>
      </c>
      <c r="K5" s="266"/>
      <c r="L5" s="266">
        <v>0.75</v>
      </c>
      <c r="M5" s="266">
        <v>0.25</v>
      </c>
      <c r="N5" s="266"/>
      <c r="O5" s="266">
        <v>0.75</v>
      </c>
      <c r="P5" s="266">
        <v>0.25</v>
      </c>
      <c r="Q5" s="266"/>
      <c r="R5" s="266">
        <v>0.75</v>
      </c>
      <c r="S5" s="266">
        <v>0.25</v>
      </c>
      <c r="T5" s="266"/>
      <c r="U5" s="266">
        <v>0.75</v>
      </c>
      <c r="V5" s="266">
        <v>0.25</v>
      </c>
      <c r="W5" s="266"/>
      <c r="X5" s="266">
        <v>0.75</v>
      </c>
      <c r="Y5" s="266">
        <v>0.25</v>
      </c>
      <c r="Z5" s="266"/>
      <c r="AA5" s="266"/>
      <c r="AB5" s="266">
        <v>1</v>
      </c>
      <c r="AC5" s="266">
        <v>0.33</v>
      </c>
      <c r="AD5" s="266">
        <v>0.2</v>
      </c>
      <c r="AE5" s="266">
        <v>0.5</v>
      </c>
      <c r="AF5" s="266">
        <v>0.33</v>
      </c>
      <c r="AG5" s="266">
        <v>1</v>
      </c>
      <c r="AH5" s="266">
        <v>0.5</v>
      </c>
      <c r="AI5" s="266">
        <v>0.33</v>
      </c>
      <c r="AJ5" s="266">
        <v>0.3</v>
      </c>
      <c r="AK5" s="266">
        <v>0.33</v>
      </c>
      <c r="AL5" s="266">
        <v>0.33</v>
      </c>
      <c r="AM5" s="266"/>
      <c r="AN5" s="266">
        <v>1</v>
      </c>
      <c r="AO5" s="266">
        <v>0.33</v>
      </c>
      <c r="AP5" s="266">
        <v>0.2</v>
      </c>
      <c r="AQ5" s="266">
        <v>0.5</v>
      </c>
      <c r="AR5" s="266">
        <v>0.33</v>
      </c>
      <c r="AS5" s="266">
        <v>1</v>
      </c>
      <c r="AT5" s="266">
        <v>0.5</v>
      </c>
      <c r="AU5" s="266">
        <v>0.33</v>
      </c>
      <c r="AV5" s="266">
        <v>0.3</v>
      </c>
      <c r="AW5" s="266">
        <v>0.33</v>
      </c>
      <c r="AX5" s="266">
        <v>0.33</v>
      </c>
      <c r="AY5" s="266"/>
      <c r="AZ5" s="266"/>
      <c r="BA5" s="266">
        <v>0.02</v>
      </c>
      <c r="BB5" s="266">
        <v>0.75</v>
      </c>
      <c r="BC5" s="266">
        <v>0.08</v>
      </c>
      <c r="BD5" s="266">
        <v>1</v>
      </c>
      <c r="BE5" s="266">
        <v>0.8</v>
      </c>
      <c r="BF5" s="266">
        <v>0.8</v>
      </c>
      <c r="BG5" s="266"/>
      <c r="BH5" s="266">
        <v>0.02</v>
      </c>
      <c r="BI5" s="266">
        <v>0.75</v>
      </c>
      <c r="BJ5" s="266">
        <v>0.08</v>
      </c>
      <c r="BK5" s="266">
        <v>1</v>
      </c>
      <c r="BL5" s="266">
        <v>0.8</v>
      </c>
      <c r="BM5" s="266">
        <v>0.8</v>
      </c>
      <c r="BN5" s="266"/>
      <c r="BO5" s="266">
        <v>0.02</v>
      </c>
      <c r="BP5" s="266">
        <v>0.75</v>
      </c>
      <c r="BQ5" s="266">
        <v>0.08</v>
      </c>
      <c r="BR5" s="266">
        <v>1</v>
      </c>
      <c r="BS5" s="266">
        <v>0.8</v>
      </c>
      <c r="BT5" s="266">
        <v>0.8</v>
      </c>
      <c r="BU5" s="266"/>
      <c r="BV5" s="266">
        <v>0.02</v>
      </c>
      <c r="BW5" s="266">
        <v>0.75</v>
      </c>
      <c r="BX5" s="266">
        <v>0.08</v>
      </c>
      <c r="BY5" s="266">
        <v>1</v>
      </c>
      <c r="BZ5" s="266">
        <v>0.8</v>
      </c>
      <c r="CA5" s="266">
        <v>0.8</v>
      </c>
      <c r="CB5" s="266"/>
      <c r="CC5" s="266">
        <v>0.02</v>
      </c>
      <c r="CD5" s="266">
        <v>0.75</v>
      </c>
      <c r="CE5" s="266">
        <v>0.08</v>
      </c>
      <c r="CF5" s="266">
        <v>1</v>
      </c>
      <c r="CG5" s="266">
        <v>0.8</v>
      </c>
      <c r="CH5" s="266">
        <v>0.8</v>
      </c>
      <c r="CI5" s="266"/>
      <c r="CJ5" s="266">
        <v>0.02</v>
      </c>
      <c r="CK5" s="266">
        <v>0.75</v>
      </c>
      <c r="CL5" s="266">
        <v>0.08</v>
      </c>
      <c r="CM5" s="266">
        <v>1</v>
      </c>
      <c r="CN5" s="266">
        <v>0.8</v>
      </c>
      <c r="CO5" s="266">
        <v>0.8</v>
      </c>
      <c r="CP5" s="266"/>
      <c r="CQ5" s="266">
        <v>0.2</v>
      </c>
      <c r="CR5" s="266">
        <v>0.25</v>
      </c>
      <c r="CS5" s="266">
        <v>0.33</v>
      </c>
      <c r="CT5" s="266">
        <v>0.2</v>
      </c>
      <c r="CU5" s="266">
        <v>0.33</v>
      </c>
      <c r="CV5" s="266">
        <v>1</v>
      </c>
      <c r="CW5" s="266"/>
      <c r="CX5" s="266">
        <v>0.2</v>
      </c>
      <c r="CY5" s="266">
        <v>0.25</v>
      </c>
      <c r="CZ5" s="266">
        <v>0.33</v>
      </c>
      <c r="DA5" s="266">
        <v>0.2</v>
      </c>
      <c r="DB5" s="266">
        <v>0.33</v>
      </c>
      <c r="DC5" s="266">
        <v>1</v>
      </c>
      <c r="DD5" s="266"/>
      <c r="DE5" s="266">
        <v>0.33</v>
      </c>
      <c r="DF5" s="266">
        <v>0.5</v>
      </c>
      <c r="DG5" s="266">
        <v>1.5</v>
      </c>
      <c r="DH5" s="266">
        <v>5</v>
      </c>
      <c r="DI5" s="266">
        <v>8</v>
      </c>
      <c r="DJ5" s="266">
        <v>6.5</v>
      </c>
      <c r="DK5" s="266"/>
      <c r="DL5" s="266"/>
      <c r="DM5" s="266"/>
      <c r="DN5" s="266">
        <v>0.33</v>
      </c>
      <c r="DO5" s="266">
        <v>0.5</v>
      </c>
      <c r="DP5" s="266">
        <v>1</v>
      </c>
      <c r="DQ5" s="266">
        <v>0.33</v>
      </c>
      <c r="DR5" s="266">
        <v>0.5</v>
      </c>
      <c r="DS5" s="266">
        <v>0.2</v>
      </c>
      <c r="DT5" s="266">
        <v>0.25</v>
      </c>
      <c r="DU5" s="266">
        <v>0.33</v>
      </c>
      <c r="DV5" s="266"/>
      <c r="DW5" s="266">
        <v>0.33</v>
      </c>
      <c r="DX5" s="266">
        <v>0.5</v>
      </c>
      <c r="DY5" s="266">
        <v>1</v>
      </c>
      <c r="DZ5" s="266">
        <v>0.33</v>
      </c>
      <c r="EA5" s="266">
        <v>0.5</v>
      </c>
      <c r="EB5" s="266">
        <v>0.2</v>
      </c>
      <c r="EC5" s="266">
        <v>0.25</v>
      </c>
      <c r="ED5" s="266">
        <v>0.33</v>
      </c>
      <c r="EE5" s="266"/>
      <c r="EF5" s="266">
        <v>0.33</v>
      </c>
      <c r="EG5" s="266">
        <v>0.5</v>
      </c>
      <c r="EH5" s="266">
        <v>1</v>
      </c>
      <c r="EI5" s="266">
        <v>0.33</v>
      </c>
      <c r="EJ5" s="266">
        <v>0.5</v>
      </c>
      <c r="EK5" s="266">
        <v>0.2</v>
      </c>
      <c r="EL5" s="266">
        <v>0.25</v>
      </c>
      <c r="EM5" s="266">
        <v>0.33</v>
      </c>
      <c r="EN5" s="266"/>
      <c r="EO5" s="266">
        <v>0.33</v>
      </c>
      <c r="EP5" s="266">
        <v>0.5</v>
      </c>
      <c r="EQ5" s="266">
        <v>1</v>
      </c>
      <c r="ER5" s="266">
        <v>0.33</v>
      </c>
      <c r="ES5" s="266">
        <v>0.5</v>
      </c>
      <c r="ET5" s="266">
        <v>0.2</v>
      </c>
      <c r="EU5" s="266">
        <v>0.25</v>
      </c>
      <c r="EV5" s="266">
        <v>0.33</v>
      </c>
      <c r="EW5" s="266"/>
      <c r="EX5" s="266">
        <v>0.33</v>
      </c>
      <c r="EY5" s="266">
        <v>0.5</v>
      </c>
      <c r="EZ5" s="266">
        <v>1</v>
      </c>
      <c r="FA5" s="266">
        <v>0.33</v>
      </c>
      <c r="FB5" s="266">
        <v>0.5</v>
      </c>
      <c r="FC5" s="266">
        <v>0.2</v>
      </c>
      <c r="FD5" s="266">
        <v>0.25</v>
      </c>
      <c r="FE5" s="266">
        <v>0.33</v>
      </c>
      <c r="FF5" s="266"/>
      <c r="FG5" s="266">
        <v>0.33</v>
      </c>
      <c r="FH5" s="266">
        <v>0.5</v>
      </c>
      <c r="FI5" s="266">
        <v>1</v>
      </c>
      <c r="FJ5" s="266">
        <v>0.33</v>
      </c>
      <c r="FK5" s="266">
        <v>0.5</v>
      </c>
      <c r="FL5" s="266">
        <v>0.2</v>
      </c>
      <c r="FM5" s="266">
        <v>0.25</v>
      </c>
      <c r="FN5" s="266">
        <v>0.33</v>
      </c>
      <c r="FO5" s="266"/>
      <c r="FP5" s="266">
        <v>0.33</v>
      </c>
      <c r="FQ5" s="266">
        <v>0.5</v>
      </c>
      <c r="FR5" s="266">
        <v>1</v>
      </c>
      <c r="FS5" s="266">
        <v>0.33</v>
      </c>
      <c r="FT5" s="266">
        <v>0.5</v>
      </c>
      <c r="FU5" s="266">
        <v>0.2</v>
      </c>
      <c r="FV5" s="266">
        <v>0.25</v>
      </c>
      <c r="FW5" s="266">
        <v>0.33</v>
      </c>
      <c r="FX5" s="266"/>
      <c r="FY5" s="266">
        <v>0.33</v>
      </c>
      <c r="FZ5" s="266">
        <v>0.5</v>
      </c>
      <c r="GA5" s="266">
        <v>1</v>
      </c>
      <c r="GB5" s="266">
        <v>0.33</v>
      </c>
      <c r="GC5" s="266">
        <v>0.5</v>
      </c>
      <c r="GD5" s="266">
        <v>0.2</v>
      </c>
      <c r="GE5" s="266">
        <v>0.25</v>
      </c>
      <c r="GF5" s="266">
        <v>0.33</v>
      </c>
      <c r="GG5" s="266"/>
      <c r="GH5" s="266">
        <v>0.33</v>
      </c>
      <c r="GI5" s="266">
        <v>0.5</v>
      </c>
      <c r="GJ5" s="266">
        <v>1</v>
      </c>
      <c r="GK5" s="266">
        <v>0.33</v>
      </c>
      <c r="GL5" s="266">
        <v>0.5</v>
      </c>
      <c r="GM5" s="266">
        <v>0.2</v>
      </c>
      <c r="GN5" s="266">
        <v>0.25</v>
      </c>
      <c r="GO5" s="266">
        <v>0.33</v>
      </c>
      <c r="GP5" s="266"/>
      <c r="GQ5" s="266">
        <v>0.33</v>
      </c>
      <c r="GR5" s="266">
        <v>0.5</v>
      </c>
      <c r="GS5" s="266">
        <v>1</v>
      </c>
      <c r="GT5" s="266">
        <v>0.33</v>
      </c>
      <c r="GU5" s="266">
        <v>0.5</v>
      </c>
      <c r="GV5" s="266">
        <v>0.2</v>
      </c>
      <c r="GW5" s="266">
        <v>0.25</v>
      </c>
      <c r="GX5" s="266">
        <v>0.33</v>
      </c>
      <c r="GY5" s="266"/>
      <c r="GZ5" s="266">
        <v>0.33</v>
      </c>
      <c r="HA5" s="266">
        <v>0.5</v>
      </c>
      <c r="HB5" s="266">
        <v>1</v>
      </c>
      <c r="HC5" s="266">
        <v>0.33</v>
      </c>
      <c r="HD5" s="266">
        <v>0.5</v>
      </c>
      <c r="HE5" s="266">
        <v>0.2</v>
      </c>
      <c r="HF5" s="266">
        <v>0.25</v>
      </c>
      <c r="HG5" s="266">
        <v>0.33</v>
      </c>
      <c r="HH5" s="266"/>
    </row>
    <row r="7" spans="1:216" ht="15" x14ac:dyDescent="0.25">
      <c r="A7" s="357" t="s">
        <v>459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1"/>
      <c r="AW7" s="351"/>
      <c r="AX7" s="351"/>
      <c r="AY7" s="351"/>
      <c r="AZ7" s="351"/>
      <c r="BA7" s="351"/>
      <c r="BB7" s="351"/>
      <c r="BC7" s="351"/>
      <c r="BD7" s="351"/>
      <c r="BE7" s="351"/>
      <c r="BF7" s="351"/>
      <c r="BG7" s="351"/>
      <c r="BH7" s="351"/>
      <c r="BI7" s="351"/>
      <c r="BJ7" s="351"/>
      <c r="BK7" s="351"/>
      <c r="BL7" s="351"/>
      <c r="BM7" s="351"/>
      <c r="BN7" s="351"/>
      <c r="BO7" s="351"/>
      <c r="BP7" s="351"/>
      <c r="BQ7" s="351"/>
      <c r="BR7" s="351"/>
      <c r="BS7" s="351"/>
      <c r="BT7" s="351"/>
      <c r="BU7" s="351"/>
      <c r="BV7" s="351"/>
      <c r="BW7" s="351"/>
      <c r="BX7" s="351"/>
      <c r="BY7" s="351"/>
      <c r="BZ7" s="351"/>
      <c r="CA7" s="351"/>
      <c r="CB7" s="351"/>
      <c r="CC7" s="351"/>
      <c r="CD7" s="351"/>
      <c r="CE7" s="351"/>
      <c r="CF7" s="351"/>
      <c r="CG7" s="351"/>
      <c r="CH7" s="351"/>
      <c r="CI7" s="351"/>
      <c r="CJ7" s="351"/>
      <c r="CK7" s="351"/>
      <c r="CL7" s="351"/>
      <c r="CM7" s="351"/>
      <c r="CN7" s="351"/>
      <c r="CO7" s="351"/>
      <c r="CP7" s="351"/>
      <c r="CQ7" s="351"/>
      <c r="CR7" s="351"/>
      <c r="CS7" s="351"/>
      <c r="CT7" s="351"/>
      <c r="CU7" s="351"/>
      <c r="CV7" s="351"/>
      <c r="CW7" s="351"/>
      <c r="CX7" s="351"/>
      <c r="CY7" s="351"/>
      <c r="CZ7" s="351"/>
      <c r="DA7" s="351"/>
      <c r="DB7" s="351"/>
      <c r="DC7" s="351"/>
      <c r="DD7" s="351"/>
      <c r="DE7" s="351"/>
      <c r="DF7" s="351"/>
      <c r="DG7" s="351"/>
      <c r="DH7" s="351"/>
      <c r="DI7" s="351"/>
      <c r="DJ7" s="351"/>
      <c r="DK7" s="351"/>
      <c r="DL7" s="351"/>
      <c r="DM7" s="351"/>
      <c r="DN7" s="351"/>
      <c r="DO7" s="351"/>
      <c r="DP7" s="351"/>
      <c r="DQ7" s="351"/>
      <c r="DR7" s="351"/>
      <c r="DS7" s="351"/>
      <c r="DT7" s="351"/>
      <c r="DU7" s="351"/>
      <c r="DV7" s="351"/>
      <c r="DW7" s="351"/>
      <c r="DX7" s="351"/>
      <c r="DY7" s="351"/>
      <c r="DZ7" s="351"/>
      <c r="EA7" s="351"/>
      <c r="EB7" s="351"/>
      <c r="EC7" s="351"/>
      <c r="ED7" s="351"/>
      <c r="EE7" s="351"/>
      <c r="EF7" s="351"/>
      <c r="EG7" s="351"/>
      <c r="EH7" s="351"/>
      <c r="EI7" s="351"/>
      <c r="EJ7" s="351"/>
      <c r="EK7" s="351"/>
      <c r="EL7" s="351"/>
      <c r="EM7" s="351"/>
      <c r="EN7" s="351"/>
      <c r="EO7" s="351"/>
      <c r="EP7" s="351"/>
      <c r="EQ7" s="351"/>
      <c r="ER7" s="351"/>
      <c r="ES7" s="351"/>
      <c r="ET7" s="351"/>
      <c r="EU7" s="351"/>
      <c r="EV7" s="351"/>
      <c r="EW7" s="351"/>
      <c r="EX7" s="351"/>
      <c r="EY7" s="351"/>
      <c r="EZ7" s="351"/>
      <c r="FA7" s="351"/>
      <c r="FB7" s="351"/>
      <c r="FC7" s="351"/>
      <c r="FD7" s="351"/>
      <c r="FE7" s="351"/>
      <c r="FF7" s="351"/>
      <c r="FG7" s="351"/>
      <c r="FH7" s="351"/>
      <c r="FI7" s="351"/>
      <c r="FJ7" s="351"/>
      <c r="FK7" s="351"/>
      <c r="FL7" s="351"/>
      <c r="FM7" s="351"/>
      <c r="FN7" s="351"/>
      <c r="FO7" s="351"/>
      <c r="FP7" s="351"/>
      <c r="FQ7" s="351"/>
      <c r="FR7" s="351"/>
      <c r="FS7" s="351"/>
      <c r="FT7" s="351"/>
      <c r="FU7" s="351"/>
      <c r="FV7" s="351"/>
      <c r="FW7" s="351"/>
      <c r="FX7" s="351"/>
      <c r="FY7" s="351"/>
      <c r="FZ7" s="351"/>
      <c r="GA7" s="351"/>
      <c r="GB7" s="351"/>
      <c r="GC7" s="351"/>
      <c r="GD7" s="351"/>
      <c r="GE7" s="351"/>
      <c r="GF7" s="351"/>
      <c r="GG7" s="351"/>
      <c r="GH7" s="351"/>
      <c r="GI7" s="351"/>
      <c r="GJ7" s="351"/>
      <c r="GK7" s="351"/>
      <c r="GL7" s="351"/>
      <c r="GM7" s="351"/>
      <c r="GN7" s="351"/>
      <c r="GO7" s="351"/>
      <c r="GP7" s="351"/>
      <c r="GQ7" s="351"/>
      <c r="GR7" s="351"/>
      <c r="GS7" s="351"/>
      <c r="GT7" s="351"/>
      <c r="GU7" s="351"/>
      <c r="GV7" s="351"/>
      <c r="GW7" s="351"/>
      <c r="GX7" s="351"/>
      <c r="GY7" s="351"/>
      <c r="GZ7" s="351"/>
      <c r="HA7" s="351"/>
      <c r="HB7" s="351"/>
      <c r="HC7" s="351"/>
      <c r="HD7" s="351"/>
      <c r="HE7" s="351"/>
      <c r="HF7" s="351"/>
      <c r="HG7" s="351"/>
      <c r="HH7" s="351"/>
    </row>
    <row r="8" spans="1:216" ht="15" x14ac:dyDescent="0.25">
      <c r="A8" s="351" t="s">
        <v>457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51"/>
      <c r="BP8" s="351"/>
      <c r="BQ8" s="351"/>
      <c r="BR8" s="351"/>
      <c r="BS8" s="351"/>
      <c r="BT8" s="351"/>
      <c r="BU8" s="351"/>
      <c r="BV8" s="351"/>
      <c r="BW8" s="351"/>
      <c r="BX8" s="351"/>
      <c r="BY8" s="351"/>
      <c r="BZ8" s="351"/>
      <c r="CA8" s="351"/>
      <c r="CB8" s="351"/>
      <c r="CC8" s="351"/>
      <c r="CD8" s="351"/>
      <c r="CE8" s="351"/>
      <c r="CF8" s="351"/>
      <c r="CG8" s="351"/>
      <c r="CH8" s="351"/>
      <c r="CI8" s="351"/>
      <c r="CJ8" s="351"/>
      <c r="CK8" s="351"/>
      <c r="CL8" s="351"/>
      <c r="CM8" s="351"/>
      <c r="CN8" s="351"/>
      <c r="CO8" s="351"/>
      <c r="CP8" s="351"/>
      <c r="CQ8" s="351"/>
      <c r="CR8" s="351"/>
      <c r="CS8" s="351"/>
      <c r="CT8" s="351"/>
      <c r="CU8" s="351"/>
      <c r="CV8" s="351"/>
      <c r="CW8" s="351"/>
      <c r="CX8" s="351"/>
      <c r="CY8" s="351"/>
      <c r="CZ8" s="351"/>
      <c r="DA8" s="351"/>
      <c r="DB8" s="351"/>
      <c r="DC8" s="351"/>
      <c r="DD8" s="351"/>
      <c r="DE8" s="351"/>
      <c r="DF8" s="351"/>
      <c r="DG8" s="351"/>
      <c r="DH8" s="351"/>
      <c r="DI8" s="351"/>
      <c r="DJ8" s="351"/>
      <c r="DK8" s="351"/>
      <c r="DL8" s="351"/>
      <c r="DM8" s="351"/>
      <c r="DN8" s="351"/>
      <c r="DO8" s="351"/>
      <c r="DP8" s="351"/>
      <c r="DQ8" s="351"/>
      <c r="DR8" s="351"/>
      <c r="DS8" s="351"/>
      <c r="DT8" s="351"/>
      <c r="DU8" s="351"/>
      <c r="DV8" s="351"/>
      <c r="DW8" s="351"/>
      <c r="DX8" s="351"/>
      <c r="DY8" s="351"/>
      <c r="DZ8" s="351"/>
      <c r="EA8" s="351"/>
      <c r="EB8" s="351"/>
      <c r="EC8" s="351"/>
      <c r="ED8" s="351"/>
      <c r="EE8" s="351"/>
      <c r="EF8" s="351"/>
      <c r="EG8" s="351"/>
      <c r="EH8" s="351"/>
      <c r="EI8" s="351"/>
      <c r="EJ8" s="351"/>
      <c r="EK8" s="351"/>
      <c r="EL8" s="351"/>
      <c r="EM8" s="351"/>
      <c r="EN8" s="351"/>
      <c r="EO8" s="351"/>
      <c r="EP8" s="351"/>
      <c r="EQ8" s="351"/>
      <c r="ER8" s="351"/>
      <c r="ES8" s="351"/>
      <c r="ET8" s="351"/>
      <c r="EU8" s="351"/>
      <c r="EV8" s="351"/>
      <c r="EW8" s="351"/>
      <c r="EX8" s="351"/>
      <c r="EY8" s="351"/>
      <c r="EZ8" s="351"/>
      <c r="FA8" s="351"/>
      <c r="FB8" s="351"/>
      <c r="FC8" s="351"/>
      <c r="FD8" s="351"/>
      <c r="FE8" s="351"/>
      <c r="FF8" s="351"/>
      <c r="FG8" s="351"/>
      <c r="FH8" s="351"/>
      <c r="FI8" s="351"/>
      <c r="FJ8" s="351"/>
      <c r="FK8" s="351"/>
      <c r="FL8" s="351"/>
      <c r="FM8" s="351"/>
      <c r="FN8" s="351"/>
      <c r="FO8" s="351"/>
      <c r="FP8" s="351"/>
      <c r="FQ8" s="351"/>
      <c r="FR8" s="351"/>
      <c r="FS8" s="351"/>
      <c r="FT8" s="351"/>
      <c r="FU8" s="351"/>
      <c r="FV8" s="351"/>
      <c r="FW8" s="351"/>
      <c r="FX8" s="351"/>
      <c r="FY8" s="351"/>
      <c r="FZ8" s="351"/>
      <c r="GA8" s="351"/>
      <c r="GB8" s="351"/>
      <c r="GC8" s="351"/>
      <c r="GD8" s="351"/>
      <c r="GE8" s="351"/>
      <c r="GF8" s="351"/>
      <c r="GG8" s="351"/>
      <c r="GH8" s="351"/>
      <c r="GI8" s="351"/>
      <c r="GJ8" s="351"/>
      <c r="GK8" s="351"/>
      <c r="GL8" s="351"/>
      <c r="GM8" s="351"/>
      <c r="GN8" s="351"/>
      <c r="GO8" s="351"/>
      <c r="GP8" s="351"/>
      <c r="GQ8" s="351"/>
      <c r="GR8" s="351"/>
      <c r="GS8" s="351"/>
      <c r="GT8" s="351"/>
      <c r="GU8" s="351"/>
      <c r="GV8" s="351"/>
      <c r="GW8" s="351"/>
      <c r="GX8" s="351"/>
      <c r="GY8" s="351"/>
      <c r="GZ8" s="351"/>
      <c r="HA8" s="351"/>
      <c r="HB8" s="351"/>
      <c r="HC8" s="351"/>
      <c r="HD8" s="351"/>
      <c r="HE8" s="351"/>
      <c r="HF8" s="351"/>
      <c r="HG8" s="351"/>
      <c r="HH8" s="351"/>
    </row>
    <row r="9" spans="1:216" ht="15" x14ac:dyDescent="0.25">
      <c r="A9" s="351" t="s">
        <v>461</v>
      </c>
      <c r="B9" s="351" t="s">
        <v>23</v>
      </c>
      <c r="C9" s="351" t="s">
        <v>24</v>
      </c>
      <c r="D9" s="351" t="s">
        <v>25</v>
      </c>
      <c r="E9" s="351" t="s">
        <v>26</v>
      </c>
      <c r="F9" s="351" t="s">
        <v>27</v>
      </c>
      <c r="G9" s="351" t="s">
        <v>28</v>
      </c>
      <c r="H9" s="351" t="s">
        <v>29</v>
      </c>
      <c r="I9" s="351" t="s">
        <v>30</v>
      </c>
      <c r="J9" s="351" t="s">
        <v>31</v>
      </c>
      <c r="K9" s="351" t="s">
        <v>32</v>
      </c>
      <c r="L9" s="351" t="s">
        <v>33</v>
      </c>
      <c r="M9" s="351" t="s">
        <v>34</v>
      </c>
      <c r="N9" s="351" t="s">
        <v>386</v>
      </c>
      <c r="O9" s="351" t="s">
        <v>387</v>
      </c>
      <c r="P9" s="351" t="s">
        <v>388</v>
      </c>
      <c r="Q9" s="351" t="s">
        <v>35</v>
      </c>
      <c r="R9" s="351" t="s">
        <v>36</v>
      </c>
      <c r="S9" s="351" t="s">
        <v>37</v>
      </c>
      <c r="T9" s="351" t="s">
        <v>38</v>
      </c>
      <c r="U9" s="351" t="s">
        <v>39</v>
      </c>
      <c r="V9" s="351" t="s">
        <v>40</v>
      </c>
      <c r="W9" s="351" t="s">
        <v>41</v>
      </c>
      <c r="X9" s="351" t="s">
        <v>42</v>
      </c>
      <c r="Y9" s="351" t="s">
        <v>43</v>
      </c>
      <c r="Z9" s="351" t="s">
        <v>44</v>
      </c>
      <c r="AA9" s="351" t="s">
        <v>45</v>
      </c>
      <c r="AB9" s="351" t="s">
        <v>46</v>
      </c>
      <c r="AC9" s="351" t="s">
        <v>47</v>
      </c>
      <c r="AD9" s="351" t="s">
        <v>48</v>
      </c>
      <c r="AE9" s="351" t="s">
        <v>49</v>
      </c>
      <c r="AF9" s="351" t="s">
        <v>50</v>
      </c>
      <c r="AG9" s="351" t="s">
        <v>51</v>
      </c>
      <c r="AH9" s="351" t="s">
        <v>52</v>
      </c>
      <c r="AI9" s="351" t="s">
        <v>53</v>
      </c>
      <c r="AJ9" s="351" t="s">
        <v>54</v>
      </c>
      <c r="AK9" s="351" t="s">
        <v>55</v>
      </c>
      <c r="AL9" s="351" t="s">
        <v>56</v>
      </c>
      <c r="AM9" s="351" t="s">
        <v>57</v>
      </c>
      <c r="AN9" s="351" t="s">
        <v>58</v>
      </c>
      <c r="AO9" s="351" t="s">
        <v>59</v>
      </c>
      <c r="AP9" s="351" t="s">
        <v>60</v>
      </c>
      <c r="AQ9" s="351" t="s">
        <v>61</v>
      </c>
      <c r="AR9" s="351" t="s">
        <v>62</v>
      </c>
      <c r="AS9" s="351" t="s">
        <v>63</v>
      </c>
      <c r="AT9" s="351" t="s">
        <v>64</v>
      </c>
      <c r="AU9" s="351" t="s">
        <v>65</v>
      </c>
      <c r="AV9" s="351" t="s">
        <v>66</v>
      </c>
      <c r="AW9" s="351" t="s">
        <v>67</v>
      </c>
      <c r="AX9" s="351" t="s">
        <v>68</v>
      </c>
      <c r="AY9" s="351" t="s">
        <v>69</v>
      </c>
      <c r="AZ9" s="351" t="s">
        <v>389</v>
      </c>
      <c r="BA9" s="351" t="s">
        <v>390</v>
      </c>
      <c r="BB9" s="351" t="s">
        <v>391</v>
      </c>
      <c r="BC9" s="351" t="s">
        <v>392</v>
      </c>
      <c r="BD9" s="351" t="s">
        <v>393</v>
      </c>
      <c r="BE9" s="351" t="s">
        <v>394</v>
      </c>
      <c r="BF9" s="351" t="s">
        <v>395</v>
      </c>
      <c r="BG9" s="351" t="s">
        <v>396</v>
      </c>
      <c r="BH9" s="351" t="s">
        <v>397</v>
      </c>
      <c r="BI9" s="351" t="s">
        <v>398</v>
      </c>
      <c r="BJ9" s="351" t="s">
        <v>399</v>
      </c>
      <c r="BK9" s="351" t="s">
        <v>400</v>
      </c>
      <c r="BL9" s="351" t="s">
        <v>401</v>
      </c>
      <c r="BM9" s="351" t="s">
        <v>402</v>
      </c>
      <c r="BN9" s="351" t="s">
        <v>70</v>
      </c>
      <c r="BO9" s="351" t="s">
        <v>71</v>
      </c>
      <c r="BP9" s="351" t="s">
        <v>72</v>
      </c>
      <c r="BQ9" s="351" t="s">
        <v>73</v>
      </c>
      <c r="BR9" s="351" t="s">
        <v>74</v>
      </c>
      <c r="BS9" s="351" t="s">
        <v>75</v>
      </c>
      <c r="BT9" s="351" t="s">
        <v>76</v>
      </c>
      <c r="BU9" s="351" t="s">
        <v>77</v>
      </c>
      <c r="BV9" s="351" t="s">
        <v>78</v>
      </c>
      <c r="BW9" s="351" t="s">
        <v>79</v>
      </c>
      <c r="BX9" s="351" t="s">
        <v>80</v>
      </c>
      <c r="BY9" s="351" t="s">
        <v>81</v>
      </c>
      <c r="BZ9" s="351" t="s">
        <v>82</v>
      </c>
      <c r="CA9" s="351" t="s">
        <v>83</v>
      </c>
      <c r="CB9" s="351" t="s">
        <v>84</v>
      </c>
      <c r="CC9" s="351" t="s">
        <v>85</v>
      </c>
      <c r="CD9" s="351" t="s">
        <v>86</v>
      </c>
      <c r="CE9" s="351" t="s">
        <v>87</v>
      </c>
      <c r="CF9" s="351" t="s">
        <v>88</v>
      </c>
      <c r="CG9" s="351" t="s">
        <v>89</v>
      </c>
      <c r="CH9" s="351" t="s">
        <v>90</v>
      </c>
      <c r="CI9" s="351" t="s">
        <v>91</v>
      </c>
      <c r="CJ9" s="351" t="s">
        <v>92</v>
      </c>
      <c r="CK9" s="351" t="s">
        <v>93</v>
      </c>
      <c r="CL9" s="351" t="s">
        <v>94</v>
      </c>
      <c r="CM9" s="351" t="s">
        <v>95</v>
      </c>
      <c r="CN9" s="351" t="s">
        <v>96</v>
      </c>
      <c r="CO9" s="351" t="s">
        <v>97</v>
      </c>
      <c r="CP9" s="351" t="s">
        <v>98</v>
      </c>
      <c r="CQ9" s="351" t="s">
        <v>99</v>
      </c>
      <c r="CR9" s="351" t="s">
        <v>100</v>
      </c>
      <c r="CS9" s="351" t="s">
        <v>101</v>
      </c>
      <c r="CT9" s="351" t="s">
        <v>102</v>
      </c>
      <c r="CU9" s="351" t="s">
        <v>103</v>
      </c>
      <c r="CV9" s="351" t="s">
        <v>104</v>
      </c>
      <c r="CW9" s="351" t="s">
        <v>105</v>
      </c>
      <c r="CX9" s="351" t="s">
        <v>106</v>
      </c>
      <c r="CY9" s="351" t="s">
        <v>107</v>
      </c>
      <c r="CZ9" s="351" t="s">
        <v>108</v>
      </c>
      <c r="DA9" s="351" t="s">
        <v>109</v>
      </c>
      <c r="DB9" s="351" t="s">
        <v>110</v>
      </c>
      <c r="DC9" s="351" t="s">
        <v>111</v>
      </c>
      <c r="DD9" s="351" t="s">
        <v>112</v>
      </c>
      <c r="DE9" s="351" t="s">
        <v>113</v>
      </c>
      <c r="DF9" s="351" t="s">
        <v>114</v>
      </c>
      <c r="DG9" s="351" t="s">
        <v>115</v>
      </c>
      <c r="DH9" s="351" t="s">
        <v>116</v>
      </c>
      <c r="DI9" s="351" t="s">
        <v>117</v>
      </c>
      <c r="DJ9" s="351" t="s">
        <v>118</v>
      </c>
      <c r="DK9" s="351" t="s">
        <v>119</v>
      </c>
      <c r="DL9" s="351" t="s">
        <v>120</v>
      </c>
      <c r="DM9" s="351" t="s">
        <v>121</v>
      </c>
      <c r="DN9" s="351" t="s">
        <v>122</v>
      </c>
      <c r="DO9" s="351" t="s">
        <v>123</v>
      </c>
      <c r="DP9" s="351" t="s">
        <v>124</v>
      </c>
      <c r="DQ9" s="351" t="s">
        <v>125</v>
      </c>
      <c r="DR9" s="351" t="s">
        <v>126</v>
      </c>
      <c r="DS9" s="351" t="s">
        <v>127</v>
      </c>
      <c r="DT9" s="351" t="s">
        <v>128</v>
      </c>
      <c r="DU9" s="351" t="s">
        <v>129</v>
      </c>
      <c r="DV9" s="351" t="s">
        <v>130</v>
      </c>
      <c r="DW9" s="351" t="s">
        <v>131</v>
      </c>
      <c r="DX9" s="351" t="s">
        <v>132</v>
      </c>
      <c r="DY9" s="351" t="s">
        <v>133</v>
      </c>
      <c r="DZ9" s="351" t="s">
        <v>134</v>
      </c>
      <c r="EA9" s="351" t="s">
        <v>135</v>
      </c>
      <c r="EB9" s="351" t="s">
        <v>136</v>
      </c>
      <c r="EC9" s="351" t="s">
        <v>137</v>
      </c>
      <c r="ED9" s="351" t="s">
        <v>138</v>
      </c>
      <c r="EE9" s="351" t="s">
        <v>139</v>
      </c>
      <c r="EF9" s="351" t="s">
        <v>140</v>
      </c>
      <c r="EG9" s="351" t="s">
        <v>141</v>
      </c>
      <c r="EH9" s="351" t="s">
        <v>142</v>
      </c>
      <c r="EI9" s="351" t="s">
        <v>143</v>
      </c>
      <c r="EJ9" s="351" t="s">
        <v>144</v>
      </c>
      <c r="EK9" s="351" t="s">
        <v>145</v>
      </c>
      <c r="EL9" s="351" t="s">
        <v>146</v>
      </c>
      <c r="EM9" s="351" t="s">
        <v>147</v>
      </c>
      <c r="EN9" s="351" t="s">
        <v>148</v>
      </c>
      <c r="EO9" s="351" t="s">
        <v>149</v>
      </c>
      <c r="EP9" s="351" t="s">
        <v>150</v>
      </c>
      <c r="EQ9" s="351" t="s">
        <v>151</v>
      </c>
      <c r="ER9" s="351" t="s">
        <v>152</v>
      </c>
      <c r="ES9" s="351" t="s">
        <v>153</v>
      </c>
      <c r="ET9" s="351" t="s">
        <v>154</v>
      </c>
      <c r="EU9" s="351" t="s">
        <v>155</v>
      </c>
      <c r="EV9" s="351" t="s">
        <v>156</v>
      </c>
      <c r="EW9" s="351" t="s">
        <v>157</v>
      </c>
      <c r="EX9" s="351" t="s">
        <v>158</v>
      </c>
      <c r="EY9" s="351" t="s">
        <v>159</v>
      </c>
      <c r="EZ9" s="351" t="s">
        <v>160</v>
      </c>
      <c r="FA9" s="351" t="s">
        <v>161</v>
      </c>
      <c r="FB9" s="351" t="s">
        <v>162</v>
      </c>
      <c r="FC9" s="351" t="s">
        <v>163</v>
      </c>
      <c r="FD9" s="351" t="s">
        <v>164</v>
      </c>
      <c r="FE9" s="351" t="s">
        <v>165</v>
      </c>
      <c r="FF9" s="351" t="s">
        <v>166</v>
      </c>
      <c r="FG9" s="351" t="s">
        <v>167</v>
      </c>
      <c r="FH9" s="351" t="s">
        <v>168</v>
      </c>
      <c r="FI9" s="351" t="s">
        <v>169</v>
      </c>
      <c r="FJ9" s="351" t="s">
        <v>170</v>
      </c>
      <c r="FK9" s="351" t="s">
        <v>171</v>
      </c>
      <c r="FL9" s="351" t="s">
        <v>172</v>
      </c>
      <c r="FM9" s="351" t="s">
        <v>173</v>
      </c>
      <c r="FN9" s="351" t="s">
        <v>174</v>
      </c>
      <c r="FO9" s="351" t="s">
        <v>175</v>
      </c>
      <c r="FP9" s="351" t="s">
        <v>176</v>
      </c>
      <c r="FQ9" s="351" t="s">
        <v>177</v>
      </c>
      <c r="FR9" s="351" t="s">
        <v>178</v>
      </c>
      <c r="FS9" s="351" t="s">
        <v>179</v>
      </c>
      <c r="FT9" s="351" t="s">
        <v>180</v>
      </c>
      <c r="FU9" s="351" t="s">
        <v>181</v>
      </c>
      <c r="FV9" s="351" t="s">
        <v>182</v>
      </c>
      <c r="FW9" s="351" t="s">
        <v>183</v>
      </c>
      <c r="FX9" s="351" t="s">
        <v>184</v>
      </c>
      <c r="FY9" s="351" t="s">
        <v>185</v>
      </c>
      <c r="FZ9" s="351" t="s">
        <v>186</v>
      </c>
      <c r="GA9" s="351" t="s">
        <v>187</v>
      </c>
      <c r="GB9" s="351" t="s">
        <v>188</v>
      </c>
      <c r="GC9" s="351" t="s">
        <v>189</v>
      </c>
      <c r="GD9" s="351" t="s">
        <v>190</v>
      </c>
      <c r="GE9" s="351" t="s">
        <v>191</v>
      </c>
      <c r="GF9" s="351" t="s">
        <v>192</v>
      </c>
      <c r="GG9" s="351" t="s">
        <v>193</v>
      </c>
      <c r="GH9" s="351" t="s">
        <v>194</v>
      </c>
      <c r="GI9" s="351" t="s">
        <v>195</v>
      </c>
      <c r="GJ9" s="351" t="s">
        <v>196</v>
      </c>
      <c r="GK9" s="351" t="s">
        <v>197</v>
      </c>
      <c r="GL9" s="351" t="s">
        <v>198</v>
      </c>
      <c r="GM9" s="351" t="s">
        <v>199</v>
      </c>
      <c r="GN9" s="351" t="s">
        <v>200</v>
      </c>
      <c r="GO9" s="351" t="s">
        <v>201</v>
      </c>
      <c r="GP9" s="351" t="s">
        <v>202</v>
      </c>
      <c r="GQ9" s="351" t="s">
        <v>203</v>
      </c>
      <c r="GR9" s="351" t="s">
        <v>204</v>
      </c>
      <c r="GS9" s="351" t="s">
        <v>205</v>
      </c>
      <c r="GT9" s="351" t="s">
        <v>206</v>
      </c>
      <c r="GU9" s="351" t="s">
        <v>207</v>
      </c>
      <c r="GV9" s="351" t="s">
        <v>208</v>
      </c>
      <c r="GW9" s="351" t="s">
        <v>209</v>
      </c>
      <c r="GX9" s="351" t="s">
        <v>210</v>
      </c>
      <c r="GY9" s="351" t="s">
        <v>211</v>
      </c>
      <c r="GZ9" s="351" t="s">
        <v>212</v>
      </c>
      <c r="HA9" s="351" t="s">
        <v>213</v>
      </c>
      <c r="HB9" s="351" t="s">
        <v>214</v>
      </c>
      <c r="HC9" s="351" t="s">
        <v>215</v>
      </c>
      <c r="HD9" s="351" t="s">
        <v>216</v>
      </c>
      <c r="HE9" s="351" t="s">
        <v>217</v>
      </c>
      <c r="HF9" s="351" t="s">
        <v>218</v>
      </c>
      <c r="HG9" s="351" t="s">
        <v>219</v>
      </c>
      <c r="HH9" s="351" t="s">
        <v>220</v>
      </c>
    </row>
    <row r="10" spans="1:216" s="349" customFormat="1" ht="15" x14ac:dyDescent="0.25">
      <c r="A10" s="351" t="s">
        <v>221</v>
      </c>
      <c r="B10" s="351">
        <v>2625053000</v>
      </c>
      <c r="C10" s="351">
        <v>250582300</v>
      </c>
      <c r="D10" s="351">
        <v>149697700</v>
      </c>
      <c r="E10" s="351">
        <v>81441170</v>
      </c>
      <c r="F10" s="351">
        <v>53799470</v>
      </c>
      <c r="G10" s="351">
        <v>27641690</v>
      </c>
      <c r="H10" s="351">
        <v>55983810</v>
      </c>
      <c r="I10" s="351">
        <v>34958920</v>
      </c>
      <c r="J10" s="351">
        <v>21024880</v>
      </c>
      <c r="K10" s="351">
        <v>10088110</v>
      </c>
      <c r="L10" s="351">
        <v>8401281</v>
      </c>
      <c r="M10" s="351">
        <v>1686830</v>
      </c>
      <c r="N10" s="351">
        <v>2184593</v>
      </c>
      <c r="O10" s="351">
        <v>1442488</v>
      </c>
      <c r="P10" s="351">
        <v>742105</v>
      </c>
      <c r="Q10" s="351">
        <v>59171000</v>
      </c>
      <c r="R10" s="351">
        <v>18594500</v>
      </c>
      <c r="S10" s="351">
        <v>6595242</v>
      </c>
      <c r="T10" s="351">
        <v>24717230</v>
      </c>
      <c r="U10" s="351">
        <v>21034710</v>
      </c>
      <c r="V10" s="351">
        <v>2890920</v>
      </c>
      <c r="W10" s="351">
        <v>13512950</v>
      </c>
      <c r="X10" s="351">
        <v>12054230</v>
      </c>
      <c r="Y10" s="351">
        <v>1458723</v>
      </c>
      <c r="Z10" s="351">
        <v>1101633000</v>
      </c>
      <c r="AA10" s="351">
        <v>965641900</v>
      </c>
      <c r="AB10" s="351">
        <v>21482720</v>
      </c>
      <c r="AC10" s="351">
        <v>266688100</v>
      </c>
      <c r="AD10" s="351">
        <v>86455600</v>
      </c>
      <c r="AE10" s="351">
        <v>3774585</v>
      </c>
      <c r="AF10" s="351">
        <v>63318720</v>
      </c>
      <c r="AG10" s="351">
        <v>75611380</v>
      </c>
      <c r="AH10" s="351">
        <v>132968300</v>
      </c>
      <c r="AI10" s="351">
        <v>38970420</v>
      </c>
      <c r="AJ10" s="351">
        <v>219996900</v>
      </c>
      <c r="AK10" s="351">
        <v>47752120</v>
      </c>
      <c r="AL10" s="351">
        <v>8251137</v>
      </c>
      <c r="AM10" s="351">
        <v>135118800</v>
      </c>
      <c r="AN10" s="351">
        <v>577887</v>
      </c>
      <c r="AO10" s="351">
        <v>34527030</v>
      </c>
      <c r="AP10" s="351">
        <v>40269370</v>
      </c>
      <c r="AQ10" s="351">
        <v>181059</v>
      </c>
      <c r="AR10" s="351">
        <v>18430050</v>
      </c>
      <c r="AS10" s="351">
        <v>4532338</v>
      </c>
      <c r="AT10" s="351">
        <v>10213940</v>
      </c>
      <c r="AU10" s="351">
        <v>3297447</v>
      </c>
      <c r="AV10" s="351">
        <v>15478860</v>
      </c>
      <c r="AW10" s="351">
        <v>7248444</v>
      </c>
      <c r="AX10" s="351">
        <v>265486</v>
      </c>
      <c r="AY10" s="351">
        <v>558281200</v>
      </c>
      <c r="AZ10" s="351">
        <v>89174560</v>
      </c>
      <c r="BA10" s="351">
        <v>5383512</v>
      </c>
      <c r="BB10" s="351">
        <v>4301698</v>
      </c>
      <c r="BC10" s="351">
        <v>77315630</v>
      </c>
      <c r="BD10" s="351">
        <v>2173719</v>
      </c>
      <c r="BE10" s="351">
        <v>0</v>
      </c>
      <c r="BF10" s="351">
        <v>0</v>
      </c>
      <c r="BG10" s="351">
        <v>14693310</v>
      </c>
      <c r="BH10" s="351">
        <v>2398279</v>
      </c>
      <c r="BI10" s="351">
        <v>245687</v>
      </c>
      <c r="BJ10" s="351">
        <v>11455060</v>
      </c>
      <c r="BK10" s="351">
        <v>594286</v>
      </c>
      <c r="BL10" s="351">
        <v>0</v>
      </c>
      <c r="BM10" s="351">
        <v>0</v>
      </c>
      <c r="BN10" s="351">
        <v>174912900</v>
      </c>
      <c r="BO10" s="351">
        <v>2073148</v>
      </c>
      <c r="BP10" s="351">
        <v>5638353</v>
      </c>
      <c r="BQ10" s="351">
        <v>162680700</v>
      </c>
      <c r="BR10" s="351">
        <v>4520675</v>
      </c>
      <c r="BS10" s="351">
        <v>0</v>
      </c>
      <c r="BT10" s="351">
        <v>0</v>
      </c>
      <c r="BU10" s="351">
        <v>114453800</v>
      </c>
      <c r="BV10" s="351">
        <v>521552</v>
      </c>
      <c r="BW10" s="351">
        <v>6112959</v>
      </c>
      <c r="BX10" s="351">
        <v>102135800</v>
      </c>
      <c r="BY10" s="351">
        <v>5683541</v>
      </c>
      <c r="BZ10" s="351">
        <v>0</v>
      </c>
      <c r="CA10" s="351">
        <v>0</v>
      </c>
      <c r="CB10" s="351">
        <v>6142495</v>
      </c>
      <c r="CC10" s="351">
        <v>1792156</v>
      </c>
      <c r="CD10" s="351">
        <v>1813957</v>
      </c>
      <c r="CE10" s="351">
        <v>2536382</v>
      </c>
      <c r="CF10" s="351">
        <v>0</v>
      </c>
      <c r="CG10" s="351">
        <v>0</v>
      </c>
      <c r="CH10" s="351">
        <v>0</v>
      </c>
      <c r="CI10" s="351">
        <v>158904200</v>
      </c>
      <c r="CJ10" s="351">
        <v>14410000</v>
      </c>
      <c r="CK10" s="351">
        <v>7090614</v>
      </c>
      <c r="CL10" s="351">
        <v>76161100</v>
      </c>
      <c r="CM10" s="351">
        <v>3359302</v>
      </c>
      <c r="CN10" s="351">
        <v>0</v>
      </c>
      <c r="CO10" s="351">
        <v>57883150</v>
      </c>
      <c r="CP10" s="351">
        <v>40763690</v>
      </c>
      <c r="CQ10" s="351">
        <v>3164884</v>
      </c>
      <c r="CR10" s="351">
        <v>17055000</v>
      </c>
      <c r="CS10" s="351">
        <v>5758022</v>
      </c>
      <c r="CT10" s="351">
        <v>7853781</v>
      </c>
      <c r="CU10" s="351">
        <v>3929641</v>
      </c>
      <c r="CV10" s="351">
        <v>3002365</v>
      </c>
      <c r="CW10" s="351">
        <v>3388475</v>
      </c>
      <c r="CX10" s="351">
        <v>0</v>
      </c>
      <c r="CY10" s="351">
        <v>0</v>
      </c>
      <c r="CZ10" s="351">
        <v>0</v>
      </c>
      <c r="DA10" s="351">
        <v>999657</v>
      </c>
      <c r="DB10" s="351">
        <v>1655716</v>
      </c>
      <c r="DC10" s="351">
        <v>438139</v>
      </c>
      <c r="DD10" s="351">
        <v>210098100</v>
      </c>
      <c r="DE10" s="351">
        <v>41698430</v>
      </c>
      <c r="DF10" s="351">
        <v>69926780</v>
      </c>
      <c r="DG10" s="351">
        <v>92841140</v>
      </c>
      <c r="DH10" s="351">
        <v>3426335</v>
      </c>
      <c r="DI10" s="351">
        <v>1785714</v>
      </c>
      <c r="DJ10" s="351">
        <v>419752</v>
      </c>
      <c r="DK10" s="351">
        <v>460306500</v>
      </c>
      <c r="DL10" s="351">
        <v>255784800</v>
      </c>
      <c r="DM10" s="351">
        <v>146255400</v>
      </c>
      <c r="DN10" s="351">
        <v>39334940</v>
      </c>
      <c r="DO10" s="351">
        <v>15526990</v>
      </c>
      <c r="DP10" s="351">
        <v>11962210</v>
      </c>
      <c r="DQ10" s="351">
        <v>57532080</v>
      </c>
      <c r="DR10" s="351">
        <v>7334</v>
      </c>
      <c r="DS10" s="351">
        <v>2298136</v>
      </c>
      <c r="DT10" s="351">
        <v>12301030</v>
      </c>
      <c r="DU10" s="351">
        <v>7292682</v>
      </c>
      <c r="DV10" s="351">
        <v>108272100</v>
      </c>
      <c r="DW10" s="351">
        <v>25046200</v>
      </c>
      <c r="DX10" s="351">
        <v>14468830</v>
      </c>
      <c r="DY10" s="351">
        <v>6369684</v>
      </c>
      <c r="DZ10" s="351">
        <v>44958940</v>
      </c>
      <c r="EA10" s="351">
        <v>53961</v>
      </c>
      <c r="EB10" s="351">
        <v>1289579</v>
      </c>
      <c r="EC10" s="351">
        <v>10381540</v>
      </c>
      <c r="ED10" s="351">
        <v>5703357</v>
      </c>
      <c r="EE10" s="351">
        <v>234221200</v>
      </c>
      <c r="EF10" s="351">
        <v>61082500</v>
      </c>
      <c r="EG10" s="351">
        <v>27906020</v>
      </c>
      <c r="EH10" s="351">
        <v>15997240</v>
      </c>
      <c r="EI10" s="351">
        <v>92204330</v>
      </c>
      <c r="EJ10" s="351">
        <v>9386</v>
      </c>
      <c r="EK10" s="351">
        <v>3236494</v>
      </c>
      <c r="EL10" s="351">
        <v>21375470</v>
      </c>
      <c r="EM10" s="351">
        <v>12409770</v>
      </c>
      <c r="EN10" s="351">
        <v>19149180</v>
      </c>
      <c r="EO10" s="351">
        <v>3158511</v>
      </c>
      <c r="EP10" s="351">
        <v>1940164</v>
      </c>
      <c r="EQ10" s="351">
        <v>2161611</v>
      </c>
      <c r="ER10" s="351">
        <v>9815517</v>
      </c>
      <c r="ES10" s="351">
        <v>51908</v>
      </c>
      <c r="ET10" s="351">
        <v>296890</v>
      </c>
      <c r="EU10" s="351">
        <v>1358133</v>
      </c>
      <c r="EV10" s="351">
        <v>366449</v>
      </c>
      <c r="EW10" s="351">
        <v>63964670</v>
      </c>
      <c r="EX10" s="351">
        <v>19031530</v>
      </c>
      <c r="EY10" s="351">
        <v>4641762</v>
      </c>
      <c r="EZ10" s="351">
        <v>6178601</v>
      </c>
      <c r="FA10" s="351">
        <v>25302360</v>
      </c>
      <c r="FB10" s="351">
        <v>184768</v>
      </c>
      <c r="FC10" s="351">
        <v>1390494</v>
      </c>
      <c r="FD10" s="351">
        <v>5207955</v>
      </c>
      <c r="FE10" s="351">
        <v>1979444</v>
      </c>
      <c r="FF10" s="351">
        <v>18470120</v>
      </c>
      <c r="FG10" s="351">
        <v>7437923</v>
      </c>
      <c r="FH10" s="351">
        <v>1316308</v>
      </c>
      <c r="FI10" s="351">
        <v>1411215</v>
      </c>
      <c r="FJ10" s="351">
        <v>3870758</v>
      </c>
      <c r="FK10" s="351">
        <v>204543</v>
      </c>
      <c r="FL10" s="351">
        <v>423983</v>
      </c>
      <c r="FM10" s="351">
        <v>1032406</v>
      </c>
      <c r="FN10" s="351">
        <v>543078</v>
      </c>
      <c r="FO10" s="351">
        <v>25540960</v>
      </c>
      <c r="FP10" s="351">
        <v>21014870</v>
      </c>
      <c r="FQ10" s="351">
        <v>582593</v>
      </c>
      <c r="FR10" s="351">
        <v>18720</v>
      </c>
      <c r="FS10" s="351">
        <v>3261658</v>
      </c>
      <c r="FT10" s="351">
        <v>36878</v>
      </c>
      <c r="FU10" s="351">
        <v>72936</v>
      </c>
      <c r="FV10" s="351">
        <v>292185</v>
      </c>
      <c r="FW10" s="351">
        <v>261121</v>
      </c>
      <c r="FX10" s="351">
        <v>51575950</v>
      </c>
      <c r="FY10" s="351">
        <v>12158600</v>
      </c>
      <c r="FZ10" s="351">
        <v>7935524</v>
      </c>
      <c r="GA10" s="351">
        <v>3998242</v>
      </c>
      <c r="GB10" s="351">
        <v>25007380</v>
      </c>
      <c r="GC10" s="351">
        <v>34574</v>
      </c>
      <c r="GD10" s="351">
        <v>270209</v>
      </c>
      <c r="GE10" s="351">
        <v>1362961</v>
      </c>
      <c r="GF10" s="351">
        <v>808467</v>
      </c>
      <c r="GG10" s="351">
        <v>9239800</v>
      </c>
      <c r="GH10" s="351">
        <v>176411</v>
      </c>
      <c r="GI10" s="351">
        <v>76632</v>
      </c>
      <c r="GJ10" s="351">
        <v>36624</v>
      </c>
      <c r="GK10" s="351">
        <v>4426274</v>
      </c>
      <c r="GL10" s="351">
        <v>4523861</v>
      </c>
      <c r="GM10" s="351">
        <v>0</v>
      </c>
      <c r="GN10" s="351">
        <v>0</v>
      </c>
      <c r="GO10" s="351">
        <v>0</v>
      </c>
      <c r="GP10" s="351">
        <v>5597433</v>
      </c>
      <c r="GQ10" s="351">
        <v>320108</v>
      </c>
      <c r="GR10" s="351">
        <v>4057475</v>
      </c>
      <c r="GS10" s="351">
        <v>1169110</v>
      </c>
      <c r="GT10" s="351">
        <v>25175</v>
      </c>
      <c r="GU10" s="351">
        <v>0</v>
      </c>
      <c r="GV10" s="351">
        <v>25566</v>
      </c>
      <c r="GW10" s="351">
        <v>0</v>
      </c>
      <c r="GX10" s="351">
        <v>0</v>
      </c>
      <c r="GY10" s="351">
        <v>30132740</v>
      </c>
      <c r="GZ10" s="351">
        <v>9490213</v>
      </c>
      <c r="HA10" s="351">
        <v>4259337</v>
      </c>
      <c r="HB10" s="351">
        <v>1133893</v>
      </c>
      <c r="HC10" s="351">
        <v>11713150</v>
      </c>
      <c r="HD10" s="351">
        <v>432985</v>
      </c>
      <c r="HE10" s="351">
        <v>175002</v>
      </c>
      <c r="HF10" s="351">
        <v>1802378</v>
      </c>
      <c r="HG10" s="351">
        <v>1037453</v>
      </c>
      <c r="HH10" s="351">
        <v>460362200</v>
      </c>
    </row>
    <row r="11" spans="1:216" s="349" customFormat="1" ht="15" x14ac:dyDescent="0.25">
      <c r="A11" s="351" t="s">
        <v>222</v>
      </c>
      <c r="B11" s="351">
        <v>1435642000</v>
      </c>
      <c r="C11" s="351">
        <v>61787420</v>
      </c>
      <c r="D11" s="351">
        <v>36529530</v>
      </c>
      <c r="E11" s="351">
        <v>19141500</v>
      </c>
      <c r="F11" s="351">
        <v>5513279</v>
      </c>
      <c r="G11" s="351">
        <v>13628220</v>
      </c>
      <c r="H11" s="351">
        <v>15035130</v>
      </c>
      <c r="I11" s="351">
        <v>3785480</v>
      </c>
      <c r="J11" s="351">
        <v>11249650</v>
      </c>
      <c r="K11" s="351">
        <v>1817988</v>
      </c>
      <c r="L11" s="351">
        <v>1015582</v>
      </c>
      <c r="M11" s="351">
        <v>802405</v>
      </c>
      <c r="N11" s="351">
        <v>534905</v>
      </c>
      <c r="O11" s="351">
        <v>170034</v>
      </c>
      <c r="P11" s="351">
        <v>364871</v>
      </c>
      <c r="Q11" s="351">
        <v>17539380</v>
      </c>
      <c r="R11" s="351">
        <v>4411122</v>
      </c>
      <c r="S11" s="351">
        <v>2380738</v>
      </c>
      <c r="T11" s="351">
        <v>3293738</v>
      </c>
      <c r="U11" s="351">
        <v>2311301</v>
      </c>
      <c r="V11" s="351">
        <v>898880</v>
      </c>
      <c r="W11" s="351">
        <v>3742576</v>
      </c>
      <c r="X11" s="351">
        <v>3119162</v>
      </c>
      <c r="Y11" s="351">
        <v>623414</v>
      </c>
      <c r="Z11" s="351">
        <v>690456100</v>
      </c>
      <c r="AA11" s="351">
        <v>600547800</v>
      </c>
      <c r="AB11" s="351">
        <v>12975570</v>
      </c>
      <c r="AC11" s="351">
        <v>151129200</v>
      </c>
      <c r="AD11" s="351">
        <v>72055000</v>
      </c>
      <c r="AE11" s="351">
        <v>1849830</v>
      </c>
      <c r="AF11" s="351">
        <v>64616140</v>
      </c>
      <c r="AG11" s="351">
        <v>31442140</v>
      </c>
      <c r="AH11" s="351">
        <v>67265720</v>
      </c>
      <c r="AI11" s="351">
        <v>27145870</v>
      </c>
      <c r="AJ11" s="351">
        <v>138270800</v>
      </c>
      <c r="AK11" s="351">
        <v>29404340</v>
      </c>
      <c r="AL11" s="351">
        <v>4296464</v>
      </c>
      <c r="AM11" s="351">
        <v>89390700</v>
      </c>
      <c r="AN11" s="351">
        <v>480628</v>
      </c>
      <c r="AO11" s="351">
        <v>19573240</v>
      </c>
      <c r="AP11" s="351">
        <v>29728650</v>
      </c>
      <c r="AQ11" s="351">
        <v>114916</v>
      </c>
      <c r="AR11" s="351">
        <v>18086270</v>
      </c>
      <c r="AS11" s="351">
        <v>1988286</v>
      </c>
      <c r="AT11" s="351">
        <v>4781004</v>
      </c>
      <c r="AU11" s="351">
        <v>2013741</v>
      </c>
      <c r="AV11" s="351">
        <v>8654885</v>
      </c>
      <c r="AW11" s="351">
        <v>3801935</v>
      </c>
      <c r="AX11" s="351">
        <v>144032</v>
      </c>
      <c r="AY11" s="351">
        <v>112500900</v>
      </c>
      <c r="AZ11" s="351">
        <v>18529040</v>
      </c>
      <c r="BA11" s="351">
        <v>2321510</v>
      </c>
      <c r="BB11" s="351">
        <v>360922</v>
      </c>
      <c r="BC11" s="351">
        <v>15504290</v>
      </c>
      <c r="BD11" s="351">
        <v>342325</v>
      </c>
      <c r="BE11" s="351">
        <v>0</v>
      </c>
      <c r="BF11" s="351">
        <v>0</v>
      </c>
      <c r="BG11" s="351">
        <v>4024428</v>
      </c>
      <c r="BH11" s="351">
        <v>1230880</v>
      </c>
      <c r="BI11" s="351">
        <v>38665</v>
      </c>
      <c r="BJ11" s="351">
        <v>2671791</v>
      </c>
      <c r="BK11" s="351">
        <v>83092</v>
      </c>
      <c r="BL11" s="351">
        <v>0</v>
      </c>
      <c r="BM11" s="351">
        <v>0</v>
      </c>
      <c r="BN11" s="351">
        <v>29909450</v>
      </c>
      <c r="BO11" s="351">
        <v>748532</v>
      </c>
      <c r="BP11" s="351">
        <v>546503</v>
      </c>
      <c r="BQ11" s="351">
        <v>28076070</v>
      </c>
      <c r="BR11" s="351">
        <v>538340</v>
      </c>
      <c r="BS11" s="351">
        <v>0</v>
      </c>
      <c r="BT11" s="351">
        <v>0</v>
      </c>
      <c r="BU11" s="351">
        <v>20884260</v>
      </c>
      <c r="BV11" s="351">
        <v>210647</v>
      </c>
      <c r="BW11" s="351">
        <v>525654</v>
      </c>
      <c r="BX11" s="351">
        <v>19517050</v>
      </c>
      <c r="BY11" s="351">
        <v>630915</v>
      </c>
      <c r="BZ11" s="351">
        <v>0</v>
      </c>
      <c r="CA11" s="351">
        <v>0</v>
      </c>
      <c r="CB11" s="351">
        <v>1959154</v>
      </c>
      <c r="CC11" s="351">
        <v>700131</v>
      </c>
      <c r="CD11" s="351">
        <v>257096</v>
      </c>
      <c r="CE11" s="351">
        <v>1001927</v>
      </c>
      <c r="CF11" s="351">
        <v>0</v>
      </c>
      <c r="CG11" s="351">
        <v>0</v>
      </c>
      <c r="CH11" s="351">
        <v>0</v>
      </c>
      <c r="CI11" s="351">
        <v>37194550</v>
      </c>
      <c r="CJ11" s="351">
        <v>6560493</v>
      </c>
      <c r="CK11" s="351">
        <v>814246</v>
      </c>
      <c r="CL11" s="351">
        <v>19694720</v>
      </c>
      <c r="CM11" s="351">
        <v>353898</v>
      </c>
      <c r="CN11" s="351">
        <v>0</v>
      </c>
      <c r="CO11" s="351">
        <v>9771191</v>
      </c>
      <c r="CP11" s="351">
        <v>22958310</v>
      </c>
      <c r="CQ11" s="351">
        <v>1998969</v>
      </c>
      <c r="CR11" s="351">
        <v>7325984</v>
      </c>
      <c r="CS11" s="351">
        <v>2243146</v>
      </c>
      <c r="CT11" s="351">
        <v>6154968</v>
      </c>
      <c r="CU11" s="351">
        <v>2656939</v>
      </c>
      <c r="CV11" s="351">
        <v>2578307</v>
      </c>
      <c r="CW11" s="351">
        <v>3582897</v>
      </c>
      <c r="CX11" s="351">
        <v>0</v>
      </c>
      <c r="CY11" s="351">
        <v>0</v>
      </c>
      <c r="CZ11" s="351">
        <v>0</v>
      </c>
      <c r="DA11" s="351">
        <v>1327232</v>
      </c>
      <c r="DB11" s="351">
        <v>1583463</v>
      </c>
      <c r="DC11" s="351">
        <v>482809</v>
      </c>
      <c r="DD11" s="351">
        <v>216483600</v>
      </c>
      <c r="DE11" s="351">
        <v>43733810</v>
      </c>
      <c r="DF11" s="351">
        <v>68351180</v>
      </c>
      <c r="DG11" s="351">
        <v>99015890</v>
      </c>
      <c r="DH11" s="351">
        <v>3219270</v>
      </c>
      <c r="DI11" s="351">
        <v>1629019</v>
      </c>
      <c r="DJ11" s="351">
        <v>534483</v>
      </c>
      <c r="DK11" s="351">
        <v>327872900</v>
      </c>
      <c r="DL11" s="351">
        <v>180345500</v>
      </c>
      <c r="DM11" s="351">
        <v>103844200</v>
      </c>
      <c r="DN11" s="351">
        <v>22323110</v>
      </c>
      <c r="DO11" s="351">
        <v>9311565</v>
      </c>
      <c r="DP11" s="351">
        <v>8895454</v>
      </c>
      <c r="DQ11" s="351">
        <v>52569630</v>
      </c>
      <c r="DR11" s="351">
        <v>12223</v>
      </c>
      <c r="DS11" s="351">
        <v>1393669</v>
      </c>
      <c r="DT11" s="351">
        <v>6384921</v>
      </c>
      <c r="DU11" s="351">
        <v>2953655</v>
      </c>
      <c r="DV11" s="351">
        <v>75716540</v>
      </c>
      <c r="DW11" s="351">
        <v>14170870</v>
      </c>
      <c r="DX11" s="351">
        <v>8143722</v>
      </c>
      <c r="DY11" s="351">
        <v>4795075</v>
      </c>
      <c r="DZ11" s="351">
        <v>40100530</v>
      </c>
      <c r="EA11" s="351">
        <v>41239</v>
      </c>
      <c r="EB11" s="351">
        <v>766276</v>
      </c>
      <c r="EC11" s="351">
        <v>5419274</v>
      </c>
      <c r="ED11" s="351">
        <v>2279567</v>
      </c>
      <c r="EE11" s="351">
        <v>163713200</v>
      </c>
      <c r="EF11" s="351">
        <v>34422440</v>
      </c>
      <c r="EG11" s="351">
        <v>16155270</v>
      </c>
      <c r="EH11" s="351">
        <v>11906430</v>
      </c>
      <c r="EI11" s="351">
        <v>83153520</v>
      </c>
      <c r="EJ11" s="351">
        <v>21019</v>
      </c>
      <c r="EK11" s="351">
        <v>1950417</v>
      </c>
      <c r="EL11" s="351">
        <v>11111410</v>
      </c>
      <c r="EM11" s="351">
        <v>4992652</v>
      </c>
      <c r="EN11" s="351">
        <v>15114510</v>
      </c>
      <c r="EO11" s="351">
        <v>1972784</v>
      </c>
      <c r="EP11" s="351">
        <v>1222047</v>
      </c>
      <c r="EQ11" s="351">
        <v>1684405</v>
      </c>
      <c r="ER11" s="351">
        <v>9168413</v>
      </c>
      <c r="ES11" s="351">
        <v>32443</v>
      </c>
      <c r="ET11" s="351">
        <v>177770</v>
      </c>
      <c r="EU11" s="351">
        <v>693700</v>
      </c>
      <c r="EV11" s="351">
        <v>162948</v>
      </c>
      <c r="EW11" s="351">
        <v>50053730</v>
      </c>
      <c r="EX11" s="351">
        <v>11331990</v>
      </c>
      <c r="EY11" s="351">
        <v>2708549</v>
      </c>
      <c r="EZ11" s="351">
        <v>4883977</v>
      </c>
      <c r="FA11" s="351">
        <v>26534340</v>
      </c>
      <c r="FB11" s="351">
        <v>195228</v>
      </c>
      <c r="FC11" s="351">
        <v>847368</v>
      </c>
      <c r="FD11" s="351">
        <v>2701151</v>
      </c>
      <c r="FE11" s="351">
        <v>797151</v>
      </c>
      <c r="FF11" s="351">
        <v>15966220</v>
      </c>
      <c r="FG11" s="351">
        <v>4491374</v>
      </c>
      <c r="FH11" s="351">
        <v>751611</v>
      </c>
      <c r="FI11" s="351">
        <v>1250905</v>
      </c>
      <c r="FJ11" s="351">
        <v>3275106</v>
      </c>
      <c r="FK11" s="351">
        <v>186213</v>
      </c>
      <c r="FL11" s="351">
        <v>262678</v>
      </c>
      <c r="FM11" s="351">
        <v>536545</v>
      </c>
      <c r="FN11" s="351">
        <v>228181</v>
      </c>
      <c r="FO11" s="351">
        <v>16115550</v>
      </c>
      <c r="FP11" s="351">
        <v>12491940</v>
      </c>
      <c r="FQ11" s="351">
        <v>261138</v>
      </c>
      <c r="FR11" s="351">
        <v>20240</v>
      </c>
      <c r="FS11" s="351">
        <v>2966017</v>
      </c>
      <c r="FT11" s="351">
        <v>74024</v>
      </c>
      <c r="FU11" s="351">
        <v>43814</v>
      </c>
      <c r="FV11" s="351">
        <v>171349</v>
      </c>
      <c r="FW11" s="351">
        <v>87034</v>
      </c>
      <c r="FX11" s="351">
        <v>35265640</v>
      </c>
      <c r="FY11" s="351">
        <v>6806883</v>
      </c>
      <c r="FZ11" s="351">
        <v>4801772</v>
      </c>
      <c r="GA11" s="351">
        <v>2870217</v>
      </c>
      <c r="GB11" s="351">
        <v>19560870</v>
      </c>
      <c r="GC11" s="351">
        <v>25545</v>
      </c>
      <c r="GD11" s="351">
        <v>165230</v>
      </c>
      <c r="GE11" s="351">
        <v>733707</v>
      </c>
      <c r="GF11" s="351">
        <v>301417</v>
      </c>
      <c r="GG11" s="351">
        <v>8002376</v>
      </c>
      <c r="GH11" s="351">
        <v>101689</v>
      </c>
      <c r="GI11" s="351">
        <v>68640</v>
      </c>
      <c r="GJ11" s="351">
        <v>45609</v>
      </c>
      <c r="GK11" s="351">
        <v>3860044</v>
      </c>
      <c r="GL11" s="351">
        <v>3926394</v>
      </c>
      <c r="GM11" s="351">
        <v>0</v>
      </c>
      <c r="GN11" s="351">
        <v>0</v>
      </c>
      <c r="GO11" s="351">
        <v>0</v>
      </c>
      <c r="GP11" s="351">
        <v>3913742</v>
      </c>
      <c r="GQ11" s="351">
        <v>205838</v>
      </c>
      <c r="GR11" s="351">
        <v>2047498</v>
      </c>
      <c r="GS11" s="351">
        <v>1630701</v>
      </c>
      <c r="GT11" s="351">
        <v>14736</v>
      </c>
      <c r="GU11" s="351">
        <v>0</v>
      </c>
      <c r="GV11" s="351">
        <v>14969</v>
      </c>
      <c r="GW11" s="351">
        <v>0</v>
      </c>
      <c r="GX11" s="351">
        <v>0</v>
      </c>
      <c r="GY11" s="351">
        <v>18210080</v>
      </c>
      <c r="GZ11" s="351">
        <v>5281581</v>
      </c>
      <c r="HA11" s="351">
        <v>2203493</v>
      </c>
      <c r="HB11" s="351">
        <v>849251</v>
      </c>
      <c r="HC11" s="351">
        <v>7987422</v>
      </c>
      <c r="HD11" s="351">
        <v>304236</v>
      </c>
      <c r="HE11" s="351">
        <v>103254</v>
      </c>
      <c r="HF11" s="351">
        <v>942151</v>
      </c>
      <c r="HG11" s="351">
        <v>436011</v>
      </c>
      <c r="HH11" s="351">
        <v>113796100</v>
      </c>
    </row>
    <row r="12" spans="1:216" s="349" customFormat="1" ht="15" x14ac:dyDescent="0.25">
      <c r="A12" s="351" t="s">
        <v>223</v>
      </c>
      <c r="B12" s="351">
        <v>89.5</v>
      </c>
      <c r="C12" s="351">
        <v>20.8</v>
      </c>
      <c r="D12" s="351">
        <v>12.6</v>
      </c>
      <c r="E12" s="351">
        <v>8.1</v>
      </c>
      <c r="F12" s="351">
        <v>5.3</v>
      </c>
      <c r="G12" s="351">
        <v>4.7</v>
      </c>
      <c r="H12" s="351">
        <v>6.7</v>
      </c>
      <c r="I12" s="351">
        <v>3.8</v>
      </c>
      <c r="J12" s="351">
        <v>4.4000000000000004</v>
      </c>
      <c r="K12" s="351">
        <v>2.1</v>
      </c>
      <c r="L12" s="351">
        <v>1.5</v>
      </c>
      <c r="M12" s="351">
        <v>0.8</v>
      </c>
      <c r="N12" s="351">
        <v>0.7</v>
      </c>
      <c r="O12" s="351">
        <v>0.3</v>
      </c>
      <c r="P12" s="351">
        <v>0.6</v>
      </c>
      <c r="Q12" s="351">
        <v>9.9</v>
      </c>
      <c r="R12" s="351">
        <v>4.0999999999999996</v>
      </c>
      <c r="S12" s="351">
        <v>1.8</v>
      </c>
      <c r="T12" s="351">
        <v>2.7</v>
      </c>
      <c r="U12" s="351">
        <v>2</v>
      </c>
      <c r="V12" s="351">
        <v>1</v>
      </c>
      <c r="W12" s="351">
        <v>2.6</v>
      </c>
      <c r="X12" s="351">
        <v>2.1</v>
      </c>
      <c r="Y12" s="351">
        <v>0.7</v>
      </c>
      <c r="Z12" s="351">
        <v>60.8</v>
      </c>
      <c r="AA12" s="351">
        <v>57.2</v>
      </c>
      <c r="AB12" s="351">
        <v>6</v>
      </c>
      <c r="AC12" s="351">
        <v>30.6</v>
      </c>
      <c r="AD12" s="351">
        <v>18.600000000000001</v>
      </c>
      <c r="AE12" s="351">
        <v>1.6</v>
      </c>
      <c r="AF12" s="351">
        <v>16.8</v>
      </c>
      <c r="AG12" s="351">
        <v>15.2</v>
      </c>
      <c r="AH12" s="351">
        <v>22.4</v>
      </c>
      <c r="AI12" s="351">
        <v>10.199999999999999</v>
      </c>
      <c r="AJ12" s="351">
        <v>26.3</v>
      </c>
      <c r="AK12" s="351">
        <v>7</v>
      </c>
      <c r="AL12" s="351">
        <v>2.4</v>
      </c>
      <c r="AM12" s="351">
        <v>20.100000000000001</v>
      </c>
      <c r="AN12" s="351">
        <v>0.5</v>
      </c>
      <c r="AO12" s="351">
        <v>8.5</v>
      </c>
      <c r="AP12" s="351">
        <v>8.1</v>
      </c>
      <c r="AQ12" s="351">
        <v>0.1</v>
      </c>
      <c r="AR12" s="351">
        <v>6.4</v>
      </c>
      <c r="AS12" s="351">
        <v>1.6</v>
      </c>
      <c r="AT12" s="351">
        <v>2.7</v>
      </c>
      <c r="AU12" s="351">
        <v>1.6</v>
      </c>
      <c r="AV12" s="351">
        <v>3.7</v>
      </c>
      <c r="AW12" s="351">
        <v>0.9</v>
      </c>
      <c r="AX12" s="351">
        <v>0.2</v>
      </c>
      <c r="AY12" s="351">
        <v>32.1</v>
      </c>
      <c r="AZ12" s="351">
        <v>5.3</v>
      </c>
      <c r="BA12" s="351">
        <v>0.9</v>
      </c>
      <c r="BB12" s="351">
        <v>0.4</v>
      </c>
      <c r="BC12" s="351">
        <v>4.5</v>
      </c>
      <c r="BD12" s="351">
        <v>0.2</v>
      </c>
      <c r="BE12" s="351">
        <v>0</v>
      </c>
      <c r="BF12" s="351">
        <v>0</v>
      </c>
      <c r="BG12" s="351">
        <v>1</v>
      </c>
      <c r="BH12" s="351">
        <v>0.4</v>
      </c>
      <c r="BI12" s="351">
        <v>0.1</v>
      </c>
      <c r="BJ12" s="351">
        <v>0.6</v>
      </c>
      <c r="BK12" s="351">
        <v>0.1</v>
      </c>
      <c r="BL12" s="351">
        <v>0</v>
      </c>
      <c r="BM12" s="351">
        <v>0</v>
      </c>
      <c r="BN12" s="351">
        <v>12.1</v>
      </c>
      <c r="BO12" s="351">
        <v>0.1</v>
      </c>
      <c r="BP12" s="351">
        <v>0.3</v>
      </c>
      <c r="BQ12" s="351">
        <v>11.7</v>
      </c>
      <c r="BR12" s="351">
        <v>0.3</v>
      </c>
      <c r="BS12" s="351">
        <v>0</v>
      </c>
      <c r="BT12" s="351">
        <v>0</v>
      </c>
      <c r="BU12" s="351">
        <v>7.1</v>
      </c>
      <c r="BV12" s="351">
        <v>0.2</v>
      </c>
      <c r="BW12" s="351">
        <v>0.5</v>
      </c>
      <c r="BX12" s="351">
        <v>6.4</v>
      </c>
      <c r="BY12" s="351">
        <v>0.7</v>
      </c>
      <c r="BZ12" s="351">
        <v>0</v>
      </c>
      <c r="CA12" s="351">
        <v>0</v>
      </c>
      <c r="CB12" s="351">
        <v>1</v>
      </c>
      <c r="CC12" s="351">
        <v>0.6</v>
      </c>
      <c r="CD12" s="351">
        <v>0.2</v>
      </c>
      <c r="CE12" s="351">
        <v>0.5</v>
      </c>
      <c r="CF12" s="351">
        <v>0</v>
      </c>
      <c r="CG12" s="351">
        <v>0</v>
      </c>
      <c r="CH12" s="351">
        <v>0</v>
      </c>
      <c r="CI12" s="351">
        <v>20.399999999999999</v>
      </c>
      <c r="CJ12" s="351">
        <v>4.8</v>
      </c>
      <c r="CK12" s="351">
        <v>1</v>
      </c>
      <c r="CL12" s="351">
        <v>10.8</v>
      </c>
      <c r="CM12" s="351">
        <v>0.4</v>
      </c>
      <c r="CN12" s="351">
        <v>0</v>
      </c>
      <c r="CO12" s="351">
        <v>10.4</v>
      </c>
      <c r="CP12" s="351">
        <v>14.5</v>
      </c>
      <c r="CQ12" s="351">
        <v>2.5</v>
      </c>
      <c r="CR12" s="351">
        <v>5.0999999999999996</v>
      </c>
      <c r="CS12" s="351">
        <v>1.5</v>
      </c>
      <c r="CT12" s="351">
        <v>5.3</v>
      </c>
      <c r="CU12" s="351">
        <v>3.3</v>
      </c>
      <c r="CV12" s="351">
        <v>2.7</v>
      </c>
      <c r="CW12" s="351">
        <v>2.2000000000000002</v>
      </c>
      <c r="CX12" s="351">
        <v>0</v>
      </c>
      <c r="CY12" s="351">
        <v>0</v>
      </c>
      <c r="CZ12" s="351">
        <v>0</v>
      </c>
      <c r="DA12" s="351">
        <v>0.7</v>
      </c>
      <c r="DB12" s="351">
        <v>1.3</v>
      </c>
      <c r="DC12" s="351">
        <v>0.3</v>
      </c>
      <c r="DD12" s="351">
        <v>50.3</v>
      </c>
      <c r="DE12" s="351">
        <v>23</v>
      </c>
      <c r="DF12" s="351">
        <v>27</v>
      </c>
      <c r="DG12" s="351">
        <v>30.6</v>
      </c>
      <c r="DH12" s="351">
        <v>1.7</v>
      </c>
      <c r="DI12" s="351">
        <v>1</v>
      </c>
      <c r="DJ12" s="351">
        <v>0.3</v>
      </c>
      <c r="DK12" s="351">
        <v>64.8</v>
      </c>
      <c r="DL12" s="351">
        <v>46.8</v>
      </c>
      <c r="DM12" s="351">
        <v>33.6</v>
      </c>
      <c r="DN12" s="351">
        <v>11.8</v>
      </c>
      <c r="DO12" s="351">
        <v>8.1</v>
      </c>
      <c r="DP12" s="351">
        <v>5.8</v>
      </c>
      <c r="DQ12" s="351">
        <v>21.7</v>
      </c>
      <c r="DR12" s="351">
        <v>0</v>
      </c>
      <c r="DS12" s="351">
        <v>1.7</v>
      </c>
      <c r="DT12" s="351">
        <v>5.2</v>
      </c>
      <c r="DU12" s="351">
        <v>2.4</v>
      </c>
      <c r="DV12" s="351">
        <v>23.7</v>
      </c>
      <c r="DW12" s="351">
        <v>8</v>
      </c>
      <c r="DX12" s="351">
        <v>6.5</v>
      </c>
      <c r="DY12" s="351">
        <v>3.3</v>
      </c>
      <c r="DZ12" s="351">
        <v>15.6</v>
      </c>
      <c r="EA12" s="351">
        <v>0.1</v>
      </c>
      <c r="EB12" s="351">
        <v>1.1000000000000001</v>
      </c>
      <c r="EC12" s="351">
        <v>4</v>
      </c>
      <c r="ED12" s="351">
        <v>2.2999999999999998</v>
      </c>
      <c r="EE12" s="351">
        <v>44.1</v>
      </c>
      <c r="EF12" s="351">
        <v>17.100000000000001</v>
      </c>
      <c r="EG12" s="351">
        <v>12.9</v>
      </c>
      <c r="EH12" s="351">
        <v>7.3</v>
      </c>
      <c r="EI12" s="351">
        <v>30.2</v>
      </c>
      <c r="EJ12" s="351">
        <v>0</v>
      </c>
      <c r="EK12" s="351">
        <v>2.2999999999999998</v>
      </c>
      <c r="EL12" s="351">
        <v>8.1</v>
      </c>
      <c r="EM12" s="351">
        <v>4.2</v>
      </c>
      <c r="EN12" s="351">
        <v>8.8000000000000007</v>
      </c>
      <c r="EO12" s="351">
        <v>1.9</v>
      </c>
      <c r="EP12" s="351">
        <v>1.4</v>
      </c>
      <c r="EQ12" s="351">
        <v>1.5</v>
      </c>
      <c r="ER12" s="351">
        <v>5</v>
      </c>
      <c r="ES12" s="351">
        <v>0</v>
      </c>
      <c r="ET12" s="351">
        <v>0.3</v>
      </c>
      <c r="EU12" s="351">
        <v>0.7</v>
      </c>
      <c r="EV12" s="351">
        <v>0.3</v>
      </c>
      <c r="EW12" s="351">
        <v>22.7</v>
      </c>
      <c r="EX12" s="351">
        <v>6.7</v>
      </c>
      <c r="EY12" s="351">
        <v>3.6</v>
      </c>
      <c r="EZ12" s="351">
        <v>4.2</v>
      </c>
      <c r="FA12" s="351">
        <v>12.7</v>
      </c>
      <c r="FB12" s="351">
        <v>0.2</v>
      </c>
      <c r="FC12" s="351">
        <v>1.3</v>
      </c>
      <c r="FD12" s="351">
        <v>2.9</v>
      </c>
      <c r="FE12" s="351">
        <v>1.2</v>
      </c>
      <c r="FF12" s="351">
        <v>9.1</v>
      </c>
      <c r="FG12" s="351">
        <v>3.4</v>
      </c>
      <c r="FH12" s="351">
        <v>1.1000000000000001</v>
      </c>
      <c r="FI12" s="351">
        <v>1.3</v>
      </c>
      <c r="FJ12" s="351">
        <v>2.2000000000000002</v>
      </c>
      <c r="FK12" s="351">
        <v>0.4</v>
      </c>
      <c r="FL12" s="351">
        <v>0.4</v>
      </c>
      <c r="FM12" s="351">
        <v>0.6</v>
      </c>
      <c r="FN12" s="351">
        <v>0.2</v>
      </c>
      <c r="FO12" s="351">
        <v>7.1</v>
      </c>
      <c r="FP12" s="351">
        <v>5.7</v>
      </c>
      <c r="FQ12" s="351">
        <v>0.4</v>
      </c>
      <c r="FR12" s="351">
        <v>0.1</v>
      </c>
      <c r="FS12" s="351">
        <v>1.9</v>
      </c>
      <c r="FT12" s="351">
        <v>0</v>
      </c>
      <c r="FU12" s="351">
        <v>0.1</v>
      </c>
      <c r="FV12" s="351">
        <v>0.3</v>
      </c>
      <c r="FW12" s="351">
        <v>0.2</v>
      </c>
      <c r="FX12" s="351">
        <v>19.3</v>
      </c>
      <c r="FY12" s="351">
        <v>6</v>
      </c>
      <c r="FZ12" s="351">
        <v>4.4000000000000004</v>
      </c>
      <c r="GA12" s="351">
        <v>2.7</v>
      </c>
      <c r="GB12" s="351">
        <v>12.2</v>
      </c>
      <c r="GC12" s="351">
        <v>0</v>
      </c>
      <c r="GD12" s="351">
        <v>0.2</v>
      </c>
      <c r="GE12" s="351">
        <v>0.9</v>
      </c>
      <c r="GF12" s="351">
        <v>0.4</v>
      </c>
      <c r="GG12" s="351">
        <v>3.5</v>
      </c>
      <c r="GH12" s="351">
        <v>0.1</v>
      </c>
      <c r="GI12" s="351">
        <v>0.1</v>
      </c>
      <c r="GJ12" s="351">
        <v>0.1</v>
      </c>
      <c r="GK12" s="351">
        <v>2</v>
      </c>
      <c r="GL12" s="351">
        <v>2.1</v>
      </c>
      <c r="GM12" s="351">
        <v>0</v>
      </c>
      <c r="GN12" s="351">
        <v>0</v>
      </c>
      <c r="GO12" s="351">
        <v>0</v>
      </c>
      <c r="GP12" s="351">
        <v>2.5</v>
      </c>
      <c r="GQ12" s="351">
        <v>0.4</v>
      </c>
      <c r="GR12" s="351">
        <v>1.6</v>
      </c>
      <c r="GS12" s="351">
        <v>0.7</v>
      </c>
      <c r="GT12" s="351">
        <v>0</v>
      </c>
      <c r="GU12" s="351">
        <v>0</v>
      </c>
      <c r="GV12" s="351">
        <v>0</v>
      </c>
      <c r="GW12" s="351">
        <v>0</v>
      </c>
      <c r="GX12" s="351">
        <v>0</v>
      </c>
      <c r="GY12" s="351">
        <v>11.3</v>
      </c>
      <c r="GZ12" s="351">
        <v>4.2</v>
      </c>
      <c r="HA12" s="351">
        <v>2.2000000000000002</v>
      </c>
      <c r="HB12" s="351">
        <v>1</v>
      </c>
      <c r="HC12" s="351">
        <v>6</v>
      </c>
      <c r="HD12" s="351">
        <v>0.4</v>
      </c>
      <c r="HE12" s="351">
        <v>0.2</v>
      </c>
      <c r="HF12" s="351">
        <v>1.1000000000000001</v>
      </c>
      <c r="HG12" s="351">
        <v>0.5</v>
      </c>
      <c r="HH12" s="351">
        <v>33.1</v>
      </c>
    </row>
    <row r="13" spans="1:216" s="349" customFormat="1" ht="15" x14ac:dyDescent="0.25">
      <c r="A13" s="351" t="s">
        <v>224</v>
      </c>
      <c r="B13" s="351">
        <v>82.17</v>
      </c>
      <c r="C13" s="351">
        <v>33.770000000000003</v>
      </c>
      <c r="D13" s="351">
        <v>33.340000000000003</v>
      </c>
      <c r="E13" s="351">
        <v>28.17</v>
      </c>
      <c r="F13" s="351">
        <v>28.45</v>
      </c>
      <c r="G13" s="351">
        <v>16.61</v>
      </c>
      <c r="H13" s="351">
        <v>23.57</v>
      </c>
      <c r="I13" s="351">
        <v>25.52</v>
      </c>
      <c r="J13" s="351">
        <v>13.53</v>
      </c>
      <c r="K13" s="351">
        <v>13.2</v>
      </c>
      <c r="L13" s="351">
        <v>15.89</v>
      </c>
      <c r="M13" s="351">
        <v>5.89</v>
      </c>
      <c r="N13" s="351">
        <v>8.35</v>
      </c>
      <c r="O13" s="351">
        <v>15.59</v>
      </c>
      <c r="P13" s="351">
        <v>3.69</v>
      </c>
      <c r="Q13" s="351">
        <v>16.7</v>
      </c>
      <c r="R13" s="351">
        <v>12.83</v>
      </c>
      <c r="S13" s="351">
        <v>10.01</v>
      </c>
      <c r="T13" s="351">
        <v>25.45</v>
      </c>
      <c r="U13" s="351">
        <v>29.19</v>
      </c>
      <c r="V13" s="351">
        <v>7.8</v>
      </c>
      <c r="W13" s="351">
        <v>14.61</v>
      </c>
      <c r="X13" s="351">
        <v>16.3</v>
      </c>
      <c r="Y13" s="351">
        <v>6.04</v>
      </c>
      <c r="Z13" s="351">
        <v>50.79</v>
      </c>
      <c r="AA13" s="351">
        <v>47.26</v>
      </c>
      <c r="AB13" s="351">
        <v>10</v>
      </c>
      <c r="AC13" s="351">
        <v>24.41</v>
      </c>
      <c r="AD13" s="351">
        <v>13.05</v>
      </c>
      <c r="AE13" s="351">
        <v>6.72</v>
      </c>
      <c r="AF13" s="351">
        <v>10.53</v>
      </c>
      <c r="AG13" s="351">
        <v>13.97</v>
      </c>
      <c r="AH13" s="351">
        <v>16.64</v>
      </c>
      <c r="AI13" s="351">
        <v>10.73</v>
      </c>
      <c r="AJ13" s="351">
        <v>23.48</v>
      </c>
      <c r="AK13" s="351">
        <v>19.11</v>
      </c>
      <c r="AL13" s="351">
        <v>9.81</v>
      </c>
      <c r="AM13" s="351">
        <v>18.8</v>
      </c>
      <c r="AN13" s="351">
        <v>3.47</v>
      </c>
      <c r="AO13" s="351">
        <v>11.35</v>
      </c>
      <c r="AP13" s="351">
        <v>13.99</v>
      </c>
      <c r="AQ13" s="351">
        <v>9.1300000000000008</v>
      </c>
      <c r="AR13" s="351">
        <v>8.0399999999999991</v>
      </c>
      <c r="AS13" s="351">
        <v>7.9</v>
      </c>
      <c r="AT13" s="351">
        <v>10.7</v>
      </c>
      <c r="AU13" s="351">
        <v>5.94</v>
      </c>
      <c r="AV13" s="351">
        <v>11.79</v>
      </c>
      <c r="AW13" s="351">
        <v>22.92</v>
      </c>
      <c r="AX13" s="351">
        <v>3.07</v>
      </c>
      <c r="AY13" s="351">
        <v>48.73</v>
      </c>
      <c r="AZ13" s="351">
        <v>46.71</v>
      </c>
      <c r="BA13" s="351">
        <v>17.13</v>
      </c>
      <c r="BB13" s="351">
        <v>33.909999999999997</v>
      </c>
      <c r="BC13" s="351">
        <v>47.66</v>
      </c>
      <c r="BD13" s="351">
        <v>34.86</v>
      </c>
      <c r="BE13" s="351">
        <v>0</v>
      </c>
      <c r="BF13" s="351">
        <v>0</v>
      </c>
      <c r="BG13" s="351">
        <v>40.5</v>
      </c>
      <c r="BH13" s="351">
        <v>15.76</v>
      </c>
      <c r="BI13" s="351">
        <v>6.02</v>
      </c>
      <c r="BJ13" s="351">
        <v>52.92</v>
      </c>
      <c r="BK13" s="351">
        <v>28.62</v>
      </c>
      <c r="BL13" s="351">
        <v>0</v>
      </c>
      <c r="BM13" s="351">
        <v>0</v>
      </c>
      <c r="BN13" s="351">
        <v>40.57</v>
      </c>
      <c r="BO13" s="351">
        <v>103.42</v>
      </c>
      <c r="BP13" s="351">
        <v>47.27</v>
      </c>
      <c r="BQ13" s="351">
        <v>38.83</v>
      </c>
      <c r="BR13" s="351">
        <v>46.62</v>
      </c>
      <c r="BS13" s="351">
        <v>0</v>
      </c>
      <c r="BT13" s="351">
        <v>0</v>
      </c>
      <c r="BU13" s="351">
        <v>45.22</v>
      </c>
      <c r="BV13" s="351">
        <v>7.22</v>
      </c>
      <c r="BW13" s="351">
        <v>37.71</v>
      </c>
      <c r="BX13" s="351">
        <v>44.96</v>
      </c>
      <c r="BY13" s="351">
        <v>22.35</v>
      </c>
      <c r="BZ13" s="351">
        <v>0</v>
      </c>
      <c r="CA13" s="351">
        <v>0</v>
      </c>
      <c r="CB13" s="351">
        <v>16.84</v>
      </c>
      <c r="CC13" s="351">
        <v>8.32</v>
      </c>
      <c r="CD13" s="351">
        <v>28.95</v>
      </c>
      <c r="CE13" s="351">
        <v>14.37</v>
      </c>
      <c r="CF13" s="351">
        <v>0</v>
      </c>
      <c r="CG13" s="351">
        <v>0</v>
      </c>
      <c r="CH13" s="351">
        <v>0</v>
      </c>
      <c r="CI13" s="351">
        <v>21.81</v>
      </c>
      <c r="CJ13" s="351">
        <v>8.3800000000000008</v>
      </c>
      <c r="CK13" s="351">
        <v>20.68</v>
      </c>
      <c r="CL13" s="351">
        <v>19.78</v>
      </c>
      <c r="CM13" s="351">
        <v>24.63</v>
      </c>
      <c r="CN13" s="351">
        <v>0</v>
      </c>
      <c r="CO13" s="351">
        <v>15.6</v>
      </c>
      <c r="CP13" s="351">
        <v>7.87</v>
      </c>
      <c r="CQ13" s="351">
        <v>3.6</v>
      </c>
      <c r="CR13" s="351">
        <v>9.43</v>
      </c>
      <c r="CS13" s="351">
        <v>10.56</v>
      </c>
      <c r="CT13" s="351">
        <v>4.1900000000000004</v>
      </c>
      <c r="CU13" s="351">
        <v>3.35</v>
      </c>
      <c r="CV13" s="351">
        <v>3.16</v>
      </c>
      <c r="CW13" s="351">
        <v>4.29</v>
      </c>
      <c r="CX13" s="351">
        <v>0</v>
      </c>
      <c r="CY13" s="351">
        <v>0</v>
      </c>
      <c r="CZ13" s="351">
        <v>0</v>
      </c>
      <c r="DA13" s="351">
        <v>3.96</v>
      </c>
      <c r="DB13" s="351">
        <v>3.7</v>
      </c>
      <c r="DC13" s="351">
        <v>3.78</v>
      </c>
      <c r="DD13" s="351">
        <v>11.69</v>
      </c>
      <c r="DE13" s="351">
        <v>5.08</v>
      </c>
      <c r="DF13" s="351">
        <v>7.25</v>
      </c>
      <c r="DG13" s="351">
        <v>8.5</v>
      </c>
      <c r="DH13" s="351">
        <v>5.51</v>
      </c>
      <c r="DI13" s="351">
        <v>4.84</v>
      </c>
      <c r="DJ13" s="351">
        <v>3.73</v>
      </c>
      <c r="DK13" s="351">
        <v>19.89</v>
      </c>
      <c r="DL13" s="351">
        <v>15.3</v>
      </c>
      <c r="DM13" s="351">
        <v>12.18</v>
      </c>
      <c r="DN13" s="351">
        <v>9.3699999999999992</v>
      </c>
      <c r="DO13" s="351">
        <v>5.34</v>
      </c>
      <c r="DP13" s="351">
        <v>5.77</v>
      </c>
      <c r="DQ13" s="351">
        <v>7.43</v>
      </c>
      <c r="DR13" s="351">
        <v>1.1399999999999999</v>
      </c>
      <c r="DS13" s="351">
        <v>3.86</v>
      </c>
      <c r="DT13" s="351">
        <v>6.57</v>
      </c>
      <c r="DU13" s="351">
        <v>8.6</v>
      </c>
      <c r="DV13" s="351">
        <v>12.81</v>
      </c>
      <c r="DW13" s="351">
        <v>8.73</v>
      </c>
      <c r="DX13" s="351">
        <v>6.28</v>
      </c>
      <c r="DY13" s="351">
        <v>5.4</v>
      </c>
      <c r="DZ13" s="351">
        <v>8.09</v>
      </c>
      <c r="EA13" s="351">
        <v>1.94</v>
      </c>
      <c r="EB13" s="351">
        <v>3.38</v>
      </c>
      <c r="EC13" s="351">
        <v>7.28</v>
      </c>
      <c r="ED13" s="351">
        <v>6.88</v>
      </c>
      <c r="EE13" s="351">
        <v>14.89</v>
      </c>
      <c r="EF13" s="351">
        <v>10.039999999999999</v>
      </c>
      <c r="EG13" s="351">
        <v>6.07</v>
      </c>
      <c r="EH13" s="351">
        <v>6.12</v>
      </c>
      <c r="EI13" s="351">
        <v>8.5500000000000007</v>
      </c>
      <c r="EJ13" s="351">
        <v>0.56000000000000005</v>
      </c>
      <c r="EK13" s="351">
        <v>4</v>
      </c>
      <c r="EL13" s="351">
        <v>7.38</v>
      </c>
      <c r="EM13" s="351">
        <v>8.33</v>
      </c>
      <c r="EN13" s="351">
        <v>6.08</v>
      </c>
      <c r="EO13" s="351">
        <v>4.76</v>
      </c>
      <c r="EP13" s="351">
        <v>3.82</v>
      </c>
      <c r="EQ13" s="351">
        <v>4.09</v>
      </c>
      <c r="ER13" s="351">
        <v>5.45</v>
      </c>
      <c r="ES13" s="351">
        <v>2.95</v>
      </c>
      <c r="ET13" s="351">
        <v>2.5499999999999998</v>
      </c>
      <c r="EU13" s="351">
        <v>5.51</v>
      </c>
      <c r="EV13" s="351">
        <v>3.95</v>
      </c>
      <c r="EW13" s="351">
        <v>7.89</v>
      </c>
      <c r="EX13" s="351">
        <v>7.93</v>
      </c>
      <c r="EY13" s="351">
        <v>3.57</v>
      </c>
      <c r="EZ13" s="351">
        <v>4.13</v>
      </c>
      <c r="FA13" s="351">
        <v>5.56</v>
      </c>
      <c r="FB13" s="351">
        <v>2.1</v>
      </c>
      <c r="FC13" s="351">
        <v>3.09</v>
      </c>
      <c r="FD13" s="351">
        <v>4.97</v>
      </c>
      <c r="FE13" s="351">
        <v>4.78</v>
      </c>
      <c r="FF13" s="351">
        <v>5.66</v>
      </c>
      <c r="FG13" s="351">
        <v>6.04</v>
      </c>
      <c r="FH13" s="351">
        <v>3.34</v>
      </c>
      <c r="FI13" s="351">
        <v>3.13</v>
      </c>
      <c r="FJ13" s="351">
        <v>4.97</v>
      </c>
      <c r="FK13" s="351">
        <v>1.54</v>
      </c>
      <c r="FL13" s="351">
        <v>3.12</v>
      </c>
      <c r="FM13" s="351">
        <v>4.6900000000000004</v>
      </c>
      <c r="FN13" s="351">
        <v>7.83</v>
      </c>
      <c r="FO13" s="351">
        <v>10.02</v>
      </c>
      <c r="FP13" s="351">
        <v>10.27</v>
      </c>
      <c r="FQ13" s="351">
        <v>3.79</v>
      </c>
      <c r="FR13" s="351">
        <v>0.85</v>
      </c>
      <c r="FS13" s="351">
        <v>4.8</v>
      </c>
      <c r="FT13" s="351">
        <v>6</v>
      </c>
      <c r="FU13" s="351">
        <v>3.28</v>
      </c>
      <c r="FV13" s="351">
        <v>2.91</v>
      </c>
      <c r="FW13" s="351">
        <v>3.73</v>
      </c>
      <c r="FX13" s="351">
        <v>7.49</v>
      </c>
      <c r="FY13" s="351">
        <v>5.72</v>
      </c>
      <c r="FZ13" s="351">
        <v>5.05</v>
      </c>
      <c r="GA13" s="351">
        <v>4.1500000000000004</v>
      </c>
      <c r="GB13" s="351">
        <v>5.74</v>
      </c>
      <c r="GC13" s="351">
        <v>2.16</v>
      </c>
      <c r="GD13" s="351">
        <v>4.1900000000000004</v>
      </c>
      <c r="GE13" s="351">
        <v>4.37</v>
      </c>
      <c r="GF13" s="351">
        <v>5.12</v>
      </c>
      <c r="GG13" s="351">
        <v>7.32</v>
      </c>
      <c r="GH13" s="351">
        <v>6.54</v>
      </c>
      <c r="GI13" s="351">
        <v>1.75</v>
      </c>
      <c r="GJ13" s="351">
        <v>1.53</v>
      </c>
      <c r="GK13" s="351">
        <v>6.35</v>
      </c>
      <c r="GL13" s="351">
        <v>5.99</v>
      </c>
      <c r="GM13" s="351">
        <v>0</v>
      </c>
      <c r="GN13" s="351">
        <v>0</v>
      </c>
      <c r="GO13" s="351">
        <v>0</v>
      </c>
      <c r="GP13" s="351">
        <v>6.32</v>
      </c>
      <c r="GQ13" s="351">
        <v>2.41</v>
      </c>
      <c r="GR13" s="351">
        <v>6.9</v>
      </c>
      <c r="GS13" s="351">
        <v>4.76</v>
      </c>
      <c r="GT13" s="351">
        <v>2.93</v>
      </c>
      <c r="GU13" s="351">
        <v>0</v>
      </c>
      <c r="GV13" s="351">
        <v>1.52</v>
      </c>
      <c r="GW13" s="351">
        <v>0</v>
      </c>
      <c r="GX13" s="351">
        <v>0</v>
      </c>
      <c r="GY13" s="351">
        <v>7.48</v>
      </c>
      <c r="GZ13" s="351">
        <v>6.34</v>
      </c>
      <c r="HA13" s="351">
        <v>5.52</v>
      </c>
      <c r="HB13" s="351">
        <v>3.1</v>
      </c>
      <c r="HC13" s="351">
        <v>5.47</v>
      </c>
      <c r="HD13" s="351">
        <v>3.04</v>
      </c>
      <c r="HE13" s="351">
        <v>2.81</v>
      </c>
      <c r="HF13" s="351">
        <v>4.4400000000000004</v>
      </c>
      <c r="HG13" s="351">
        <v>5.95</v>
      </c>
      <c r="HH13" s="351">
        <v>38.99</v>
      </c>
    </row>
    <row r="14" spans="1:216" s="349" customFormat="1" ht="15" x14ac:dyDescent="0.25">
      <c r="A14" s="351" t="s">
        <v>225</v>
      </c>
      <c r="B14" s="351">
        <v>44.9</v>
      </c>
      <c r="C14" s="351">
        <v>8.3000000000000007</v>
      </c>
      <c r="D14" s="351">
        <v>8.1</v>
      </c>
      <c r="E14" s="351">
        <v>6.6</v>
      </c>
      <c r="F14" s="351">
        <v>2.9</v>
      </c>
      <c r="G14" s="351">
        <v>8.1999999999999993</v>
      </c>
      <c r="H14" s="351">
        <v>6.3</v>
      </c>
      <c r="I14" s="351">
        <v>2.8</v>
      </c>
      <c r="J14" s="351">
        <v>7.2</v>
      </c>
      <c r="K14" s="351">
        <v>2.4</v>
      </c>
      <c r="L14" s="351">
        <v>1.9</v>
      </c>
      <c r="M14" s="351">
        <v>2.8</v>
      </c>
      <c r="N14" s="351">
        <v>2</v>
      </c>
      <c r="O14" s="351">
        <v>1.8</v>
      </c>
      <c r="P14" s="351">
        <v>1.8</v>
      </c>
      <c r="Q14" s="351">
        <v>5</v>
      </c>
      <c r="R14" s="351">
        <v>3</v>
      </c>
      <c r="S14" s="351">
        <v>3.6</v>
      </c>
      <c r="T14" s="351">
        <v>3.4</v>
      </c>
      <c r="U14" s="351">
        <v>3.2</v>
      </c>
      <c r="V14" s="351">
        <v>2.4</v>
      </c>
      <c r="W14" s="351">
        <v>4</v>
      </c>
      <c r="X14" s="351">
        <v>4.2</v>
      </c>
      <c r="Y14" s="351">
        <v>2.6</v>
      </c>
      <c r="Z14" s="351">
        <v>31.8</v>
      </c>
      <c r="AA14" s="351">
        <v>29.4</v>
      </c>
      <c r="AB14" s="351">
        <v>6</v>
      </c>
      <c r="AC14" s="351">
        <v>13.8</v>
      </c>
      <c r="AD14" s="351">
        <v>10.9</v>
      </c>
      <c r="AE14" s="351">
        <v>3.3</v>
      </c>
      <c r="AF14" s="351">
        <v>10.7</v>
      </c>
      <c r="AG14" s="351">
        <v>5.8</v>
      </c>
      <c r="AH14" s="351">
        <v>8.4</v>
      </c>
      <c r="AI14" s="351">
        <v>7.5</v>
      </c>
      <c r="AJ14" s="351">
        <v>14.8</v>
      </c>
      <c r="AK14" s="351">
        <v>11.8</v>
      </c>
      <c r="AL14" s="351">
        <v>5.0999999999999996</v>
      </c>
      <c r="AM14" s="351">
        <v>12.4</v>
      </c>
      <c r="AN14" s="351">
        <v>2.9</v>
      </c>
      <c r="AO14" s="351">
        <v>6.4</v>
      </c>
      <c r="AP14" s="351">
        <v>10.3</v>
      </c>
      <c r="AQ14" s="351">
        <v>5.8</v>
      </c>
      <c r="AR14" s="351">
        <v>7.9</v>
      </c>
      <c r="AS14" s="351">
        <v>3.5</v>
      </c>
      <c r="AT14" s="351">
        <v>5</v>
      </c>
      <c r="AU14" s="351">
        <v>3.6</v>
      </c>
      <c r="AV14" s="351">
        <v>6.6</v>
      </c>
      <c r="AW14" s="351">
        <v>12</v>
      </c>
      <c r="AX14" s="351">
        <v>1.7</v>
      </c>
      <c r="AY14" s="351">
        <v>9.8000000000000007</v>
      </c>
      <c r="AZ14" s="351">
        <v>9.6999999999999993</v>
      </c>
      <c r="BA14" s="351">
        <v>7.4</v>
      </c>
      <c r="BB14" s="351">
        <v>2.8</v>
      </c>
      <c r="BC14" s="351">
        <v>9.6</v>
      </c>
      <c r="BD14" s="351">
        <v>5.5</v>
      </c>
      <c r="BE14" s="351">
        <v>0</v>
      </c>
      <c r="BF14" s="351">
        <v>0</v>
      </c>
      <c r="BG14" s="351">
        <v>11.1</v>
      </c>
      <c r="BH14" s="351">
        <v>8.1</v>
      </c>
      <c r="BI14" s="351">
        <v>0.9</v>
      </c>
      <c r="BJ14" s="351">
        <v>12.3</v>
      </c>
      <c r="BK14" s="351">
        <v>4</v>
      </c>
      <c r="BL14" s="351">
        <v>0</v>
      </c>
      <c r="BM14" s="351">
        <v>0</v>
      </c>
      <c r="BN14" s="351">
        <v>6.9</v>
      </c>
      <c r="BO14" s="351">
        <v>37.299999999999997</v>
      </c>
      <c r="BP14" s="351">
        <v>4.5999999999999996</v>
      </c>
      <c r="BQ14" s="351">
        <v>6.7</v>
      </c>
      <c r="BR14" s="351">
        <v>5.6</v>
      </c>
      <c r="BS14" s="351">
        <v>0</v>
      </c>
      <c r="BT14" s="351">
        <v>0</v>
      </c>
      <c r="BU14" s="351">
        <v>8.3000000000000007</v>
      </c>
      <c r="BV14" s="351">
        <v>2.9</v>
      </c>
      <c r="BW14" s="351">
        <v>3.2</v>
      </c>
      <c r="BX14" s="351">
        <v>8.6</v>
      </c>
      <c r="BY14" s="351">
        <v>2.5</v>
      </c>
      <c r="BZ14" s="351">
        <v>0</v>
      </c>
      <c r="CA14" s="351">
        <v>0</v>
      </c>
      <c r="CB14" s="351">
        <v>5.4</v>
      </c>
      <c r="CC14" s="351">
        <v>3.3</v>
      </c>
      <c r="CD14" s="351">
        <v>4.0999999999999996</v>
      </c>
      <c r="CE14" s="351">
        <v>5.7</v>
      </c>
      <c r="CF14" s="351">
        <v>0</v>
      </c>
      <c r="CG14" s="351">
        <v>0</v>
      </c>
      <c r="CH14" s="351">
        <v>0</v>
      </c>
      <c r="CI14" s="351">
        <v>5.0999999999999996</v>
      </c>
      <c r="CJ14" s="351">
        <v>3.8</v>
      </c>
      <c r="CK14" s="351">
        <v>2.4</v>
      </c>
      <c r="CL14" s="351">
        <v>5.0999999999999996</v>
      </c>
      <c r="CM14" s="351">
        <v>2.6</v>
      </c>
      <c r="CN14" s="351">
        <v>0</v>
      </c>
      <c r="CO14" s="351">
        <v>2.6</v>
      </c>
      <c r="CP14" s="351">
        <v>4.4000000000000004</v>
      </c>
      <c r="CQ14" s="351">
        <v>2.2999999999999998</v>
      </c>
      <c r="CR14" s="351">
        <v>4</v>
      </c>
      <c r="CS14" s="351">
        <v>4.0999999999999996</v>
      </c>
      <c r="CT14" s="351">
        <v>3.3</v>
      </c>
      <c r="CU14" s="351">
        <v>2.2999999999999998</v>
      </c>
      <c r="CV14" s="351">
        <v>2.7</v>
      </c>
      <c r="CW14" s="351">
        <v>4.5</v>
      </c>
      <c r="CX14" s="351">
        <v>0</v>
      </c>
      <c r="CY14" s="351">
        <v>0</v>
      </c>
      <c r="CZ14" s="351">
        <v>0</v>
      </c>
      <c r="DA14" s="351">
        <v>5.3</v>
      </c>
      <c r="DB14" s="351">
        <v>3.5</v>
      </c>
      <c r="DC14" s="351">
        <v>4.2</v>
      </c>
      <c r="DD14" s="351">
        <v>12</v>
      </c>
      <c r="DE14" s="351">
        <v>5.3</v>
      </c>
      <c r="DF14" s="351">
        <v>7.1</v>
      </c>
      <c r="DG14" s="351">
        <v>9.1</v>
      </c>
      <c r="DH14" s="351">
        <v>5.2</v>
      </c>
      <c r="DI14" s="351">
        <v>4.4000000000000004</v>
      </c>
      <c r="DJ14" s="351">
        <v>4.8</v>
      </c>
      <c r="DK14" s="351">
        <v>14.2</v>
      </c>
      <c r="DL14" s="351">
        <v>10.8</v>
      </c>
      <c r="DM14" s="351">
        <v>8.6999999999999993</v>
      </c>
      <c r="DN14" s="351">
        <v>5.3</v>
      </c>
      <c r="DO14" s="351">
        <v>3.2</v>
      </c>
      <c r="DP14" s="351">
        <v>4.3</v>
      </c>
      <c r="DQ14" s="351">
        <v>6.8</v>
      </c>
      <c r="DR14" s="351">
        <v>1.9</v>
      </c>
      <c r="DS14" s="351">
        <v>2.2999999999999998</v>
      </c>
      <c r="DT14" s="351">
        <v>3.4</v>
      </c>
      <c r="DU14" s="351">
        <v>3.5</v>
      </c>
      <c r="DV14" s="351">
        <v>9</v>
      </c>
      <c r="DW14" s="351">
        <v>4.9000000000000004</v>
      </c>
      <c r="DX14" s="351">
        <v>3.5</v>
      </c>
      <c r="DY14" s="351">
        <v>4.0999999999999996</v>
      </c>
      <c r="DZ14" s="351">
        <v>7.2</v>
      </c>
      <c r="EA14" s="351">
        <v>1.5</v>
      </c>
      <c r="EB14" s="351">
        <v>2</v>
      </c>
      <c r="EC14" s="351">
        <v>3.8</v>
      </c>
      <c r="ED14" s="351">
        <v>2.7</v>
      </c>
      <c r="EE14" s="351">
        <v>10.4</v>
      </c>
      <c r="EF14" s="351">
        <v>5.7</v>
      </c>
      <c r="EG14" s="351">
        <v>3.5</v>
      </c>
      <c r="EH14" s="351">
        <v>4.5999999999999996</v>
      </c>
      <c r="EI14" s="351">
        <v>7.7</v>
      </c>
      <c r="EJ14" s="351">
        <v>1.3</v>
      </c>
      <c r="EK14" s="351">
        <v>2.4</v>
      </c>
      <c r="EL14" s="351">
        <v>3.8</v>
      </c>
      <c r="EM14" s="351">
        <v>3.3</v>
      </c>
      <c r="EN14" s="351">
        <v>4.8</v>
      </c>
      <c r="EO14" s="351">
        <v>3</v>
      </c>
      <c r="EP14" s="351">
        <v>2.4</v>
      </c>
      <c r="EQ14" s="351">
        <v>3.2</v>
      </c>
      <c r="ER14" s="351">
        <v>5.0999999999999996</v>
      </c>
      <c r="ES14" s="351">
        <v>1.8</v>
      </c>
      <c r="ET14" s="351">
        <v>1.5</v>
      </c>
      <c r="EU14" s="351">
        <v>2.8</v>
      </c>
      <c r="EV14" s="351">
        <v>1.8</v>
      </c>
      <c r="EW14" s="351">
        <v>6.2</v>
      </c>
      <c r="EX14" s="351">
        <v>4.7</v>
      </c>
      <c r="EY14" s="351">
        <v>2.1</v>
      </c>
      <c r="EZ14" s="351">
        <v>3.3</v>
      </c>
      <c r="FA14" s="351">
        <v>5.8</v>
      </c>
      <c r="FB14" s="351">
        <v>2.2000000000000002</v>
      </c>
      <c r="FC14" s="351">
        <v>1.9</v>
      </c>
      <c r="FD14" s="351">
        <v>2.6</v>
      </c>
      <c r="FE14" s="351">
        <v>1.9</v>
      </c>
      <c r="FF14" s="351">
        <v>4.9000000000000004</v>
      </c>
      <c r="FG14" s="351">
        <v>3.6</v>
      </c>
      <c r="FH14" s="351">
        <v>1.9</v>
      </c>
      <c r="FI14" s="351">
        <v>2.8</v>
      </c>
      <c r="FJ14" s="351">
        <v>4.2</v>
      </c>
      <c r="FK14" s="351">
        <v>1.4</v>
      </c>
      <c r="FL14" s="351">
        <v>1.9</v>
      </c>
      <c r="FM14" s="351">
        <v>2.4</v>
      </c>
      <c r="FN14" s="351">
        <v>3.3</v>
      </c>
      <c r="FO14" s="351">
        <v>6.3</v>
      </c>
      <c r="FP14" s="351">
        <v>6.1</v>
      </c>
      <c r="FQ14" s="351">
        <v>1.7</v>
      </c>
      <c r="FR14" s="351">
        <v>0.9</v>
      </c>
      <c r="FS14" s="351">
        <v>4.4000000000000004</v>
      </c>
      <c r="FT14" s="351">
        <v>12.1</v>
      </c>
      <c r="FU14" s="351">
        <v>2</v>
      </c>
      <c r="FV14" s="351">
        <v>1.7</v>
      </c>
      <c r="FW14" s="351">
        <v>1.2</v>
      </c>
      <c r="FX14" s="351">
        <v>5.0999999999999996</v>
      </c>
      <c r="FY14" s="351">
        <v>3.2</v>
      </c>
      <c r="FZ14" s="351">
        <v>3.1</v>
      </c>
      <c r="GA14" s="351">
        <v>3</v>
      </c>
      <c r="GB14" s="351">
        <v>4.5</v>
      </c>
      <c r="GC14" s="351">
        <v>1.6</v>
      </c>
      <c r="GD14" s="351">
        <v>2.6</v>
      </c>
      <c r="GE14" s="351">
        <v>2.4</v>
      </c>
      <c r="GF14" s="351">
        <v>1.9</v>
      </c>
      <c r="GG14" s="351">
        <v>6.3</v>
      </c>
      <c r="GH14" s="351">
        <v>3.8</v>
      </c>
      <c r="GI14" s="351">
        <v>1.6</v>
      </c>
      <c r="GJ14" s="351">
        <v>1.9</v>
      </c>
      <c r="GK14" s="351">
        <v>5.5</v>
      </c>
      <c r="GL14" s="351">
        <v>5.2</v>
      </c>
      <c r="GM14" s="351">
        <v>0</v>
      </c>
      <c r="GN14" s="351">
        <v>0</v>
      </c>
      <c r="GO14" s="351">
        <v>0</v>
      </c>
      <c r="GP14" s="351">
        <v>4.4000000000000004</v>
      </c>
      <c r="GQ14" s="351">
        <v>1.6</v>
      </c>
      <c r="GR14" s="351">
        <v>3.5</v>
      </c>
      <c r="GS14" s="351">
        <v>6.6</v>
      </c>
      <c r="GT14" s="351">
        <v>1.7</v>
      </c>
      <c r="GU14" s="351">
        <v>0</v>
      </c>
      <c r="GV14" s="351">
        <v>0.9</v>
      </c>
      <c r="GW14" s="351">
        <v>0</v>
      </c>
      <c r="GX14" s="351">
        <v>0</v>
      </c>
      <c r="GY14" s="351">
        <v>4.5</v>
      </c>
      <c r="GZ14" s="351">
        <v>3.5</v>
      </c>
      <c r="HA14" s="351">
        <v>2.9</v>
      </c>
      <c r="HB14" s="351">
        <v>2.2999999999999998</v>
      </c>
      <c r="HC14" s="351">
        <v>3.7</v>
      </c>
      <c r="HD14" s="351">
        <v>2.1</v>
      </c>
      <c r="HE14" s="351">
        <v>1.7</v>
      </c>
      <c r="HF14" s="351">
        <v>2.2999999999999998</v>
      </c>
      <c r="HG14" s="351">
        <v>2.5</v>
      </c>
      <c r="HH14" s="351">
        <v>9.6</v>
      </c>
    </row>
    <row r="15" spans="1:216" s="349" customFormat="1" ht="15" x14ac:dyDescent="0.25">
      <c r="A15" s="351" t="s">
        <v>226</v>
      </c>
      <c r="B15" s="351">
        <v>23.6</v>
      </c>
      <c r="C15" s="351">
        <v>4.5999999999999996</v>
      </c>
      <c r="D15" s="351">
        <v>4.7</v>
      </c>
      <c r="E15" s="351">
        <v>3.7</v>
      </c>
      <c r="F15" s="351">
        <v>2.2000000000000002</v>
      </c>
      <c r="G15" s="351">
        <v>4</v>
      </c>
      <c r="H15" s="351">
        <v>3.7</v>
      </c>
      <c r="I15" s="351">
        <v>2.2000000000000002</v>
      </c>
      <c r="J15" s="351">
        <v>3.7</v>
      </c>
      <c r="K15" s="351">
        <v>1.5</v>
      </c>
      <c r="L15" s="351">
        <v>1.4</v>
      </c>
      <c r="M15" s="351">
        <v>1.5</v>
      </c>
      <c r="N15" s="351">
        <v>1.3</v>
      </c>
      <c r="O15" s="351">
        <v>1.1000000000000001</v>
      </c>
      <c r="P15" s="351">
        <v>1.2</v>
      </c>
      <c r="Q15" s="351">
        <v>2.7</v>
      </c>
      <c r="R15" s="351">
        <v>1.7</v>
      </c>
      <c r="S15" s="351">
        <v>1.9</v>
      </c>
      <c r="T15" s="351">
        <v>1.9</v>
      </c>
      <c r="U15" s="351">
        <v>1.8</v>
      </c>
      <c r="V15" s="351">
        <v>1.3</v>
      </c>
      <c r="W15" s="351">
        <v>1.9</v>
      </c>
      <c r="X15" s="351">
        <v>2</v>
      </c>
      <c r="Y15" s="351">
        <v>1.3</v>
      </c>
      <c r="Z15" s="351">
        <v>13.2</v>
      </c>
      <c r="AA15" s="351">
        <v>12</v>
      </c>
      <c r="AB15" s="351">
        <v>2.9</v>
      </c>
      <c r="AC15" s="351">
        <v>6</v>
      </c>
      <c r="AD15" s="351">
        <v>3.8</v>
      </c>
      <c r="AE15" s="351">
        <v>1.8</v>
      </c>
      <c r="AF15" s="351">
        <v>3.2</v>
      </c>
      <c r="AG15" s="351">
        <v>2.5</v>
      </c>
      <c r="AH15" s="351">
        <v>3.7</v>
      </c>
      <c r="AI15" s="351">
        <v>3.6</v>
      </c>
      <c r="AJ15" s="351">
        <v>6.3</v>
      </c>
      <c r="AK15" s="351">
        <v>4.3</v>
      </c>
      <c r="AL15" s="351">
        <v>2.2999999999999998</v>
      </c>
      <c r="AM15" s="351">
        <v>5.7</v>
      </c>
      <c r="AN15" s="351">
        <v>1.1000000000000001</v>
      </c>
      <c r="AO15" s="351">
        <v>3.7</v>
      </c>
      <c r="AP15" s="351">
        <v>4.9000000000000004</v>
      </c>
      <c r="AQ15" s="351">
        <v>1.6</v>
      </c>
      <c r="AR15" s="351">
        <v>2.6</v>
      </c>
      <c r="AS15" s="351">
        <v>1.6</v>
      </c>
      <c r="AT15" s="351">
        <v>2.2999999999999998</v>
      </c>
      <c r="AU15" s="351">
        <v>2</v>
      </c>
      <c r="AV15" s="351">
        <v>3</v>
      </c>
      <c r="AW15" s="351">
        <v>3.5</v>
      </c>
      <c r="AX15" s="351">
        <v>1</v>
      </c>
      <c r="AY15" s="351">
        <v>6</v>
      </c>
      <c r="AZ15" s="351">
        <v>5.3</v>
      </c>
      <c r="BA15" s="351">
        <v>5.0999999999999996</v>
      </c>
      <c r="BB15" s="351">
        <v>1.6</v>
      </c>
      <c r="BC15" s="351">
        <v>5.0999999999999996</v>
      </c>
      <c r="BD15" s="351">
        <v>1.7</v>
      </c>
      <c r="BE15" s="351">
        <v>0</v>
      </c>
      <c r="BF15" s="351">
        <v>0</v>
      </c>
      <c r="BG15" s="351">
        <v>8.1999999999999993</v>
      </c>
      <c r="BH15" s="351">
        <v>5.5</v>
      </c>
      <c r="BI15" s="351">
        <v>0.9</v>
      </c>
      <c r="BJ15" s="351">
        <v>9.6999999999999993</v>
      </c>
      <c r="BK15" s="351">
        <v>1.1000000000000001</v>
      </c>
      <c r="BL15" s="351">
        <v>0</v>
      </c>
      <c r="BM15" s="351">
        <v>0</v>
      </c>
      <c r="BN15" s="351">
        <v>4</v>
      </c>
      <c r="BO15" s="351">
        <v>10.3</v>
      </c>
      <c r="BP15" s="351">
        <v>2.1</v>
      </c>
      <c r="BQ15" s="351">
        <v>3.9</v>
      </c>
      <c r="BR15" s="351">
        <v>2</v>
      </c>
      <c r="BS15" s="351">
        <v>0</v>
      </c>
      <c r="BT15" s="351">
        <v>0</v>
      </c>
      <c r="BU15" s="351">
        <v>4.5999999999999996</v>
      </c>
      <c r="BV15" s="351">
        <v>1.8</v>
      </c>
      <c r="BW15" s="351">
        <v>1.9</v>
      </c>
      <c r="BX15" s="351">
        <v>4.8</v>
      </c>
      <c r="BY15" s="351">
        <v>1.1000000000000001</v>
      </c>
      <c r="BZ15" s="351">
        <v>0</v>
      </c>
      <c r="CA15" s="351">
        <v>0</v>
      </c>
      <c r="CB15" s="351">
        <v>4.0999999999999996</v>
      </c>
      <c r="CC15" s="351">
        <v>2.1</v>
      </c>
      <c r="CD15" s="351">
        <v>3.1</v>
      </c>
      <c r="CE15" s="351">
        <v>4.7</v>
      </c>
      <c r="CF15" s="351">
        <v>0</v>
      </c>
      <c r="CG15" s="351">
        <v>0</v>
      </c>
      <c r="CH15" s="351">
        <v>0</v>
      </c>
      <c r="CI15" s="351">
        <v>3.6</v>
      </c>
      <c r="CJ15" s="351">
        <v>2.5</v>
      </c>
      <c r="CK15" s="351">
        <v>1.4</v>
      </c>
      <c r="CL15" s="351">
        <v>3.6</v>
      </c>
      <c r="CM15" s="351">
        <v>1.1000000000000001</v>
      </c>
      <c r="CN15" s="351">
        <v>0</v>
      </c>
      <c r="CO15" s="351">
        <v>1.9</v>
      </c>
      <c r="CP15" s="351">
        <v>3.3</v>
      </c>
      <c r="CQ15" s="351">
        <v>1.9</v>
      </c>
      <c r="CR15" s="351">
        <v>3.1</v>
      </c>
      <c r="CS15" s="351">
        <v>2.8</v>
      </c>
      <c r="CT15" s="351">
        <v>2.5</v>
      </c>
      <c r="CU15" s="351">
        <v>1.6</v>
      </c>
      <c r="CV15" s="351">
        <v>1.8</v>
      </c>
      <c r="CW15" s="351">
        <v>2.5</v>
      </c>
      <c r="CX15" s="351">
        <v>0</v>
      </c>
      <c r="CY15" s="351">
        <v>0</v>
      </c>
      <c r="CZ15" s="351">
        <v>0</v>
      </c>
      <c r="DA15" s="351">
        <v>1.7</v>
      </c>
      <c r="DB15" s="351">
        <v>2.6</v>
      </c>
      <c r="DC15" s="351">
        <v>1.8</v>
      </c>
      <c r="DD15" s="351">
        <v>8</v>
      </c>
      <c r="DE15" s="351">
        <v>3.8</v>
      </c>
      <c r="DF15" s="351">
        <v>5.2</v>
      </c>
      <c r="DG15" s="351">
        <v>5.5</v>
      </c>
      <c r="DH15" s="351">
        <v>2.2999999999999998</v>
      </c>
      <c r="DI15" s="351">
        <v>2.4</v>
      </c>
      <c r="DJ15" s="351">
        <v>2.2999999999999998</v>
      </c>
      <c r="DK15" s="351">
        <v>8.6999999999999993</v>
      </c>
      <c r="DL15" s="351">
        <v>6.4</v>
      </c>
      <c r="DM15" s="351">
        <v>5.0999999999999996</v>
      </c>
      <c r="DN15" s="351">
        <v>3.3</v>
      </c>
      <c r="DO15" s="351">
        <v>2.2000000000000002</v>
      </c>
      <c r="DP15" s="351">
        <v>2.4</v>
      </c>
      <c r="DQ15" s="351">
        <v>3.9</v>
      </c>
      <c r="DR15" s="351">
        <v>0.9</v>
      </c>
      <c r="DS15" s="351">
        <v>1.6</v>
      </c>
      <c r="DT15" s="351">
        <v>1.9</v>
      </c>
      <c r="DU15" s="351">
        <v>1.8</v>
      </c>
      <c r="DV15" s="351">
        <v>5.4</v>
      </c>
      <c r="DW15" s="351">
        <v>2.9</v>
      </c>
      <c r="DX15" s="351">
        <v>2.7</v>
      </c>
      <c r="DY15" s="351">
        <v>2.2999999999999998</v>
      </c>
      <c r="DZ15" s="351">
        <v>4.2</v>
      </c>
      <c r="EA15" s="351">
        <v>0.9</v>
      </c>
      <c r="EB15" s="351">
        <v>1.3</v>
      </c>
      <c r="EC15" s="351">
        <v>2.1</v>
      </c>
      <c r="ED15" s="351">
        <v>1.6</v>
      </c>
      <c r="EE15" s="351">
        <v>6.2</v>
      </c>
      <c r="EF15" s="351">
        <v>3.4</v>
      </c>
      <c r="EG15" s="351">
        <v>2.6</v>
      </c>
      <c r="EH15" s="351">
        <v>2.5</v>
      </c>
      <c r="EI15" s="351">
        <v>4.5</v>
      </c>
      <c r="EJ15" s="351">
        <v>0.9</v>
      </c>
      <c r="EK15" s="351">
        <v>1.6</v>
      </c>
      <c r="EL15" s="351">
        <v>2.1</v>
      </c>
      <c r="EM15" s="351">
        <v>1.8</v>
      </c>
      <c r="EN15" s="351">
        <v>2.5</v>
      </c>
      <c r="EO15" s="351">
        <v>1.8</v>
      </c>
      <c r="EP15" s="351">
        <v>1.3</v>
      </c>
      <c r="EQ15" s="351">
        <v>2.1</v>
      </c>
      <c r="ER15" s="351">
        <v>2.5</v>
      </c>
      <c r="ES15" s="351">
        <v>0.9</v>
      </c>
      <c r="ET15" s="351">
        <v>1.1000000000000001</v>
      </c>
      <c r="EU15" s="351">
        <v>1.5</v>
      </c>
      <c r="EV15" s="351">
        <v>1.1000000000000001</v>
      </c>
      <c r="EW15" s="351">
        <v>3.6</v>
      </c>
      <c r="EX15" s="351">
        <v>2.9</v>
      </c>
      <c r="EY15" s="351">
        <v>1.6</v>
      </c>
      <c r="EZ15" s="351">
        <v>1.9</v>
      </c>
      <c r="FA15" s="351">
        <v>3.1</v>
      </c>
      <c r="FB15" s="351">
        <v>0.9</v>
      </c>
      <c r="FC15" s="351">
        <v>1.3</v>
      </c>
      <c r="FD15" s="351">
        <v>1.6</v>
      </c>
      <c r="FE15" s="351">
        <v>1.3</v>
      </c>
      <c r="FF15" s="351">
        <v>2.8</v>
      </c>
      <c r="FG15" s="351">
        <v>2.6</v>
      </c>
      <c r="FH15" s="351">
        <v>1.5</v>
      </c>
      <c r="FI15" s="351">
        <v>1.6</v>
      </c>
      <c r="FJ15" s="351">
        <v>2.9</v>
      </c>
      <c r="FK15" s="351">
        <v>1.2</v>
      </c>
      <c r="FL15" s="351">
        <v>1.3</v>
      </c>
      <c r="FM15" s="351">
        <v>1.5</v>
      </c>
      <c r="FN15" s="351">
        <v>2.2000000000000002</v>
      </c>
      <c r="FO15" s="351">
        <v>4</v>
      </c>
      <c r="FP15" s="351">
        <v>4.2</v>
      </c>
      <c r="FQ15" s="351">
        <v>1.1000000000000001</v>
      </c>
      <c r="FR15" s="351">
        <v>0.9</v>
      </c>
      <c r="FS15" s="351">
        <v>1.9</v>
      </c>
      <c r="FT15" s="351">
        <v>2</v>
      </c>
      <c r="FU15" s="351">
        <v>1</v>
      </c>
      <c r="FV15" s="351">
        <v>1.2</v>
      </c>
      <c r="FW15" s="351">
        <v>1</v>
      </c>
      <c r="FX15" s="351">
        <v>3.5</v>
      </c>
      <c r="FY15" s="351">
        <v>2.2999999999999998</v>
      </c>
      <c r="FZ15" s="351">
        <v>2.2999999999999998</v>
      </c>
      <c r="GA15" s="351">
        <v>2.2000000000000002</v>
      </c>
      <c r="GB15" s="351">
        <v>3</v>
      </c>
      <c r="GC15" s="351">
        <v>0.9</v>
      </c>
      <c r="GD15" s="351">
        <v>2</v>
      </c>
      <c r="GE15" s="351">
        <v>1.8</v>
      </c>
      <c r="GF15" s="351">
        <v>1.1000000000000001</v>
      </c>
      <c r="GG15" s="351">
        <v>4.4000000000000004</v>
      </c>
      <c r="GH15" s="351">
        <v>2.1</v>
      </c>
      <c r="GI15" s="351">
        <v>1.5</v>
      </c>
      <c r="GJ15" s="351">
        <v>1.4</v>
      </c>
      <c r="GK15" s="351">
        <v>3.7</v>
      </c>
      <c r="GL15" s="351">
        <v>3.8</v>
      </c>
      <c r="GM15" s="351">
        <v>0</v>
      </c>
      <c r="GN15" s="351">
        <v>0</v>
      </c>
      <c r="GO15" s="351">
        <v>0</v>
      </c>
      <c r="GP15" s="351">
        <v>2.6</v>
      </c>
      <c r="GQ15" s="351">
        <v>1</v>
      </c>
      <c r="GR15" s="351">
        <v>2.5</v>
      </c>
      <c r="GS15" s="351">
        <v>2.7</v>
      </c>
      <c r="GT15" s="351">
        <v>0.9</v>
      </c>
      <c r="GU15" s="351">
        <v>0</v>
      </c>
      <c r="GV15" s="351">
        <v>0.9</v>
      </c>
      <c r="GW15" s="351">
        <v>0</v>
      </c>
      <c r="GX15" s="351">
        <v>0</v>
      </c>
      <c r="GY15" s="351">
        <v>3.2</v>
      </c>
      <c r="GZ15" s="351">
        <v>2.5</v>
      </c>
      <c r="HA15" s="351">
        <v>1.9</v>
      </c>
      <c r="HB15" s="351">
        <v>1.5</v>
      </c>
      <c r="HC15" s="351">
        <v>2.8</v>
      </c>
      <c r="HD15" s="351">
        <v>1.4</v>
      </c>
      <c r="HE15" s="351">
        <v>1.1000000000000001</v>
      </c>
      <c r="HF15" s="351">
        <v>1.6</v>
      </c>
      <c r="HG15" s="351">
        <v>1.8</v>
      </c>
      <c r="HH15" s="351">
        <v>5.3</v>
      </c>
    </row>
    <row r="16" spans="1:216" s="349" customFormat="1" ht="15" x14ac:dyDescent="0.25">
      <c r="A16" s="351" t="s">
        <v>227</v>
      </c>
      <c r="B16" s="351">
        <v>3.48</v>
      </c>
      <c r="C16" s="351">
        <v>7.26</v>
      </c>
      <c r="D16" s="351">
        <v>7.12</v>
      </c>
      <c r="E16" s="351">
        <v>7.54</v>
      </c>
      <c r="F16" s="351">
        <v>12.77</v>
      </c>
      <c r="G16" s="351">
        <v>4.1900000000000004</v>
      </c>
      <c r="H16" s="351">
        <v>6.44</v>
      </c>
      <c r="I16" s="351">
        <v>11.69</v>
      </c>
      <c r="J16" s="351">
        <v>3.68</v>
      </c>
      <c r="K16" s="351">
        <v>8.58</v>
      </c>
      <c r="L16" s="351">
        <v>11.22</v>
      </c>
      <c r="M16" s="351">
        <v>3.95</v>
      </c>
      <c r="N16" s="351">
        <v>6.29</v>
      </c>
      <c r="O16" s="351">
        <v>14.09</v>
      </c>
      <c r="P16" s="351">
        <v>3.03</v>
      </c>
      <c r="Q16" s="351">
        <v>6.27</v>
      </c>
      <c r="R16" s="351">
        <v>7.36</v>
      </c>
      <c r="S16" s="351">
        <v>5.2</v>
      </c>
      <c r="T16" s="351">
        <v>13.28</v>
      </c>
      <c r="U16" s="351">
        <v>15.86</v>
      </c>
      <c r="V16" s="351">
        <v>5.84</v>
      </c>
      <c r="W16" s="351">
        <v>7.57</v>
      </c>
      <c r="X16" s="351">
        <v>8.25</v>
      </c>
      <c r="Y16" s="351">
        <v>4.51</v>
      </c>
      <c r="Z16" s="351">
        <v>3.84</v>
      </c>
      <c r="AA16" s="351">
        <v>3.93</v>
      </c>
      <c r="AB16" s="351">
        <v>3.47</v>
      </c>
      <c r="AC16" s="351">
        <v>4.07</v>
      </c>
      <c r="AD16" s="351">
        <v>3.41</v>
      </c>
      <c r="AE16" s="351">
        <v>3.69</v>
      </c>
      <c r="AF16" s="351">
        <v>3.3</v>
      </c>
      <c r="AG16" s="351">
        <v>5.53</v>
      </c>
      <c r="AH16" s="351">
        <v>4.45</v>
      </c>
      <c r="AI16" s="351">
        <v>3.02</v>
      </c>
      <c r="AJ16" s="351">
        <v>3.72</v>
      </c>
      <c r="AK16" s="351">
        <v>4.46</v>
      </c>
      <c r="AL16" s="351">
        <v>4.3</v>
      </c>
      <c r="AM16" s="351">
        <v>3.29</v>
      </c>
      <c r="AN16" s="351">
        <v>3.22</v>
      </c>
      <c r="AO16" s="351">
        <v>3.07</v>
      </c>
      <c r="AP16" s="351">
        <v>2.84</v>
      </c>
      <c r="AQ16" s="351">
        <v>5.7</v>
      </c>
      <c r="AR16" s="351">
        <v>3.15</v>
      </c>
      <c r="AS16" s="351">
        <v>4.96</v>
      </c>
      <c r="AT16" s="351">
        <v>4.58</v>
      </c>
      <c r="AU16" s="351">
        <v>2.92</v>
      </c>
      <c r="AV16" s="351">
        <v>3.88</v>
      </c>
      <c r="AW16" s="351">
        <v>6.46</v>
      </c>
      <c r="AX16" s="351">
        <v>3.04</v>
      </c>
      <c r="AY16" s="351">
        <v>8.07</v>
      </c>
      <c r="AZ16" s="351">
        <v>8.73</v>
      </c>
      <c r="BA16" s="351">
        <v>3.38</v>
      </c>
      <c r="BB16" s="351">
        <v>20.8</v>
      </c>
      <c r="BC16" s="351">
        <v>9.31</v>
      </c>
      <c r="BD16" s="351">
        <v>20.16</v>
      </c>
      <c r="BE16" s="351">
        <v>0</v>
      </c>
      <c r="BF16" s="351">
        <v>0</v>
      </c>
      <c r="BG16" s="351">
        <v>4.92</v>
      </c>
      <c r="BH16" s="351">
        <v>2.88</v>
      </c>
      <c r="BI16" s="351">
        <v>6.35</v>
      </c>
      <c r="BJ16" s="351">
        <v>5.47</v>
      </c>
      <c r="BK16" s="351">
        <v>25.31</v>
      </c>
      <c r="BL16" s="351">
        <v>0</v>
      </c>
      <c r="BM16" s="351">
        <v>0</v>
      </c>
      <c r="BN16" s="351">
        <v>10.26</v>
      </c>
      <c r="BO16" s="351">
        <v>10.01</v>
      </c>
      <c r="BP16" s="351">
        <v>22.59</v>
      </c>
      <c r="BQ16" s="351">
        <v>9.92</v>
      </c>
      <c r="BR16" s="351">
        <v>23.32</v>
      </c>
      <c r="BS16" s="351">
        <v>0</v>
      </c>
      <c r="BT16" s="351">
        <v>0</v>
      </c>
      <c r="BU16" s="351">
        <v>9.8800000000000008</v>
      </c>
      <c r="BV16" s="351">
        <v>3.93</v>
      </c>
      <c r="BW16" s="351">
        <v>19.649999999999999</v>
      </c>
      <c r="BX16" s="351">
        <v>9.39</v>
      </c>
      <c r="BY16" s="351">
        <v>21.09</v>
      </c>
      <c r="BZ16" s="351">
        <v>0</v>
      </c>
      <c r="CA16" s="351">
        <v>0</v>
      </c>
      <c r="CB16" s="351">
        <v>4.1399999999999997</v>
      </c>
      <c r="CC16" s="351">
        <v>3.97</v>
      </c>
      <c r="CD16" s="351">
        <v>9.3800000000000008</v>
      </c>
      <c r="CE16" s="351">
        <v>3.03</v>
      </c>
      <c r="CF16" s="351">
        <v>0</v>
      </c>
      <c r="CG16" s="351">
        <v>0</v>
      </c>
      <c r="CH16" s="351">
        <v>0</v>
      </c>
      <c r="CI16" s="351">
        <v>6.14</v>
      </c>
      <c r="CJ16" s="351">
        <v>3.4</v>
      </c>
      <c r="CK16" s="351">
        <v>15.25</v>
      </c>
      <c r="CL16" s="351">
        <v>5.44</v>
      </c>
      <c r="CM16" s="351">
        <v>21.53</v>
      </c>
      <c r="CN16" s="351">
        <v>0</v>
      </c>
      <c r="CO16" s="351">
        <v>8.24</v>
      </c>
      <c r="CP16" s="351">
        <v>2.4</v>
      </c>
      <c r="CQ16" s="351">
        <v>1.95</v>
      </c>
      <c r="CR16" s="351">
        <v>3.03</v>
      </c>
      <c r="CS16" s="351">
        <v>3.77</v>
      </c>
      <c r="CT16" s="351">
        <v>1.7</v>
      </c>
      <c r="CU16" s="351">
        <v>2.06</v>
      </c>
      <c r="CV16" s="351">
        <v>1.79</v>
      </c>
      <c r="CW16" s="351">
        <v>1.75</v>
      </c>
      <c r="CX16" s="351">
        <v>0</v>
      </c>
      <c r="CY16" s="351">
        <v>0</v>
      </c>
      <c r="CZ16" s="351">
        <v>0</v>
      </c>
      <c r="DA16" s="351">
        <v>2.34</v>
      </c>
      <c r="DB16" s="351">
        <v>1.42</v>
      </c>
      <c r="DC16" s="351">
        <v>2.13</v>
      </c>
      <c r="DD16" s="351">
        <v>1.46</v>
      </c>
      <c r="DE16" s="351">
        <v>1.35</v>
      </c>
      <c r="DF16" s="351">
        <v>1.4</v>
      </c>
      <c r="DG16" s="351">
        <v>1.54</v>
      </c>
      <c r="DH16" s="351">
        <v>2.38</v>
      </c>
      <c r="DI16" s="351">
        <v>2.06</v>
      </c>
      <c r="DJ16" s="351">
        <v>1.62</v>
      </c>
      <c r="DK16" s="351">
        <v>2.2999999999999998</v>
      </c>
      <c r="DL16" s="351">
        <v>2.4</v>
      </c>
      <c r="DM16" s="351">
        <v>2.39</v>
      </c>
      <c r="DN16" s="351">
        <v>2.86</v>
      </c>
      <c r="DO16" s="351">
        <v>2.44</v>
      </c>
      <c r="DP16" s="351">
        <v>2.4500000000000002</v>
      </c>
      <c r="DQ16" s="351">
        <v>1.91</v>
      </c>
      <c r="DR16" s="351">
        <v>1.2</v>
      </c>
      <c r="DS16" s="351">
        <v>2.4700000000000002</v>
      </c>
      <c r="DT16" s="351">
        <v>3.45</v>
      </c>
      <c r="DU16" s="351">
        <v>4.78</v>
      </c>
      <c r="DV16" s="351">
        <v>2.39</v>
      </c>
      <c r="DW16" s="351">
        <v>2.98</v>
      </c>
      <c r="DX16" s="351">
        <v>2.34</v>
      </c>
      <c r="DY16" s="351">
        <v>2.36</v>
      </c>
      <c r="DZ16" s="351">
        <v>1.95</v>
      </c>
      <c r="EA16" s="351">
        <v>2.15</v>
      </c>
      <c r="EB16" s="351">
        <v>2.57</v>
      </c>
      <c r="EC16" s="351">
        <v>3.43</v>
      </c>
      <c r="ED16" s="351">
        <v>4.18</v>
      </c>
      <c r="EE16" s="351">
        <v>2.39</v>
      </c>
      <c r="EF16" s="351">
        <v>2.93</v>
      </c>
      <c r="EG16" s="351">
        <v>2.36</v>
      </c>
      <c r="EH16" s="351">
        <v>2.48</v>
      </c>
      <c r="EI16" s="351">
        <v>1.9</v>
      </c>
      <c r="EJ16" s="351">
        <v>0.62</v>
      </c>
      <c r="EK16" s="351">
        <v>2.5</v>
      </c>
      <c r="EL16" s="351">
        <v>3.45</v>
      </c>
      <c r="EM16" s="351">
        <v>4.53</v>
      </c>
      <c r="EN16" s="351">
        <v>2.39</v>
      </c>
      <c r="EO16" s="351">
        <v>2.64</v>
      </c>
      <c r="EP16" s="351">
        <v>2.91</v>
      </c>
      <c r="EQ16" s="351">
        <v>1.97</v>
      </c>
      <c r="ER16" s="351">
        <v>2.2200000000000002</v>
      </c>
      <c r="ES16" s="351">
        <v>3.2</v>
      </c>
      <c r="ET16" s="351">
        <v>2.27</v>
      </c>
      <c r="EU16" s="351">
        <v>3.62</v>
      </c>
      <c r="EV16" s="351">
        <v>3.6</v>
      </c>
      <c r="EW16" s="351">
        <v>2.2000000000000002</v>
      </c>
      <c r="EX16" s="351">
        <v>2.72</v>
      </c>
      <c r="EY16" s="351">
        <v>2.19</v>
      </c>
      <c r="EZ16" s="351">
        <v>2.13</v>
      </c>
      <c r="FA16" s="351">
        <v>1.8</v>
      </c>
      <c r="FB16" s="351">
        <v>2.2999999999999998</v>
      </c>
      <c r="FC16" s="351">
        <v>2.39</v>
      </c>
      <c r="FD16" s="351">
        <v>3.04</v>
      </c>
      <c r="FE16" s="351">
        <v>3.56</v>
      </c>
      <c r="FF16" s="351">
        <v>2</v>
      </c>
      <c r="FG16" s="351">
        <v>2.35</v>
      </c>
      <c r="FH16" s="351">
        <v>2.27</v>
      </c>
      <c r="FI16" s="351">
        <v>1.91</v>
      </c>
      <c r="FJ16" s="351">
        <v>1.73</v>
      </c>
      <c r="FK16" s="351">
        <v>1.32</v>
      </c>
      <c r="FL16" s="351">
        <v>2.37</v>
      </c>
      <c r="FM16" s="351">
        <v>3.14</v>
      </c>
      <c r="FN16" s="351">
        <v>3.57</v>
      </c>
      <c r="FO16" s="351">
        <v>2.5</v>
      </c>
      <c r="FP16" s="351">
        <v>2.4700000000000002</v>
      </c>
      <c r="FQ16" s="351">
        <v>3.42</v>
      </c>
      <c r="FR16" s="351">
        <v>0.92</v>
      </c>
      <c r="FS16" s="351">
        <v>2.57</v>
      </c>
      <c r="FT16" s="351">
        <v>2.99</v>
      </c>
      <c r="FU16" s="351">
        <v>3.3</v>
      </c>
      <c r="FV16" s="351">
        <v>2.48</v>
      </c>
      <c r="FW16" s="351">
        <v>3.75</v>
      </c>
      <c r="FX16" s="351">
        <v>2.13</v>
      </c>
      <c r="FY16" s="351">
        <v>2.5299999999999998</v>
      </c>
      <c r="FZ16" s="351">
        <v>2.23</v>
      </c>
      <c r="GA16" s="351">
        <v>1.92</v>
      </c>
      <c r="GB16" s="351">
        <v>1.94</v>
      </c>
      <c r="GC16" s="351">
        <v>2.42</v>
      </c>
      <c r="GD16" s="351">
        <v>2.0499999999999998</v>
      </c>
      <c r="GE16" s="351">
        <v>2.46</v>
      </c>
      <c r="GF16" s="351">
        <v>4.74</v>
      </c>
      <c r="GG16" s="351">
        <v>1.66</v>
      </c>
      <c r="GH16" s="351">
        <v>3.06</v>
      </c>
      <c r="GI16" s="351">
        <v>1.2</v>
      </c>
      <c r="GJ16" s="351">
        <v>1.07</v>
      </c>
      <c r="GK16" s="351">
        <v>1.74</v>
      </c>
      <c r="GL16" s="351">
        <v>1.57</v>
      </c>
      <c r="GM16" s="351">
        <v>0</v>
      </c>
      <c r="GN16" s="351">
        <v>0</v>
      </c>
      <c r="GO16" s="351">
        <v>0</v>
      </c>
      <c r="GP16" s="351">
        <v>2.4300000000000002</v>
      </c>
      <c r="GQ16" s="351">
        <v>2.38</v>
      </c>
      <c r="GR16" s="351">
        <v>2.72</v>
      </c>
      <c r="GS16" s="351">
        <v>1.77</v>
      </c>
      <c r="GT16" s="351">
        <v>3.42</v>
      </c>
      <c r="GU16" s="351">
        <v>0</v>
      </c>
      <c r="GV16" s="351">
        <v>1.71</v>
      </c>
      <c r="GW16" s="351">
        <v>0</v>
      </c>
      <c r="GX16" s="351">
        <v>0</v>
      </c>
      <c r="GY16" s="351">
        <v>2.33</v>
      </c>
      <c r="GZ16" s="351">
        <v>2.57</v>
      </c>
      <c r="HA16" s="351">
        <v>2.9</v>
      </c>
      <c r="HB16" s="351">
        <v>2.0299999999999998</v>
      </c>
      <c r="HC16" s="351">
        <v>1.98</v>
      </c>
      <c r="HD16" s="351">
        <v>2.16</v>
      </c>
      <c r="HE16" s="351">
        <v>2.46</v>
      </c>
      <c r="HF16" s="351">
        <v>2.79</v>
      </c>
      <c r="HG16" s="351">
        <v>3.28</v>
      </c>
      <c r="HH16" s="351">
        <v>7.37</v>
      </c>
    </row>
    <row r="17" spans="1:216" s="349" customFormat="1" ht="15" x14ac:dyDescent="0.25">
      <c r="A17" s="351" t="s">
        <v>228</v>
      </c>
      <c r="B17" s="351">
        <v>1.91</v>
      </c>
      <c r="C17" s="351">
        <v>1.79</v>
      </c>
      <c r="D17" s="351">
        <v>1.74</v>
      </c>
      <c r="E17" s="351">
        <v>1.77</v>
      </c>
      <c r="F17" s="351">
        <v>1.31</v>
      </c>
      <c r="G17" s="351">
        <v>2.0699999999999998</v>
      </c>
      <c r="H17" s="351">
        <v>1.73</v>
      </c>
      <c r="I17" s="351">
        <v>1.27</v>
      </c>
      <c r="J17" s="351">
        <v>1.97</v>
      </c>
      <c r="K17" s="351">
        <v>1.55</v>
      </c>
      <c r="L17" s="351">
        <v>1.36</v>
      </c>
      <c r="M17" s="351">
        <v>1.88</v>
      </c>
      <c r="N17" s="351">
        <v>1.54</v>
      </c>
      <c r="O17" s="351">
        <v>1.66</v>
      </c>
      <c r="P17" s="351">
        <v>1.49</v>
      </c>
      <c r="Q17" s="351">
        <v>1.86</v>
      </c>
      <c r="R17" s="351">
        <v>1.75</v>
      </c>
      <c r="S17" s="351">
        <v>1.88</v>
      </c>
      <c r="T17" s="351">
        <v>1.77</v>
      </c>
      <c r="U17" s="351">
        <v>1.74</v>
      </c>
      <c r="V17" s="351">
        <v>1.82</v>
      </c>
      <c r="W17" s="351">
        <v>2.1</v>
      </c>
      <c r="X17" s="351">
        <v>2.13</v>
      </c>
      <c r="Y17" s="351">
        <v>1.93</v>
      </c>
      <c r="Z17" s="351">
        <v>2.41</v>
      </c>
      <c r="AA17" s="351">
        <v>2.44</v>
      </c>
      <c r="AB17" s="351">
        <v>2.09</v>
      </c>
      <c r="AC17" s="351">
        <v>2.31</v>
      </c>
      <c r="AD17" s="351">
        <v>2.84</v>
      </c>
      <c r="AE17" s="351">
        <v>1.81</v>
      </c>
      <c r="AF17" s="351">
        <v>3.36</v>
      </c>
      <c r="AG17" s="351">
        <v>2.2999999999999998</v>
      </c>
      <c r="AH17" s="351">
        <v>2.25</v>
      </c>
      <c r="AI17" s="351">
        <v>2.1</v>
      </c>
      <c r="AJ17" s="351">
        <v>2.34</v>
      </c>
      <c r="AK17" s="351">
        <v>2.74</v>
      </c>
      <c r="AL17" s="351">
        <v>2.2400000000000002</v>
      </c>
      <c r="AM17" s="351">
        <v>2.1800000000000002</v>
      </c>
      <c r="AN17" s="351">
        <v>2.68</v>
      </c>
      <c r="AO17" s="351">
        <v>1.74</v>
      </c>
      <c r="AP17" s="351">
        <v>2.09</v>
      </c>
      <c r="AQ17" s="351">
        <v>3.62</v>
      </c>
      <c r="AR17" s="351">
        <v>3.09</v>
      </c>
      <c r="AS17" s="351">
        <v>2.1800000000000002</v>
      </c>
      <c r="AT17" s="351">
        <v>2.14</v>
      </c>
      <c r="AU17" s="351">
        <v>1.78</v>
      </c>
      <c r="AV17" s="351">
        <v>2.17</v>
      </c>
      <c r="AW17" s="351">
        <v>3.39</v>
      </c>
      <c r="AX17" s="351">
        <v>1.65</v>
      </c>
      <c r="AY17" s="351">
        <v>1.63</v>
      </c>
      <c r="AZ17" s="351">
        <v>1.81</v>
      </c>
      <c r="BA17" s="351">
        <v>1.46</v>
      </c>
      <c r="BB17" s="351">
        <v>1.75</v>
      </c>
      <c r="BC17" s="351">
        <v>1.87</v>
      </c>
      <c r="BD17" s="351">
        <v>3.17</v>
      </c>
      <c r="BE17" s="351">
        <v>0</v>
      </c>
      <c r="BF17" s="351">
        <v>0</v>
      </c>
      <c r="BG17" s="351">
        <v>1.35</v>
      </c>
      <c r="BH17" s="351">
        <v>1.48</v>
      </c>
      <c r="BI17" s="351">
        <v>1</v>
      </c>
      <c r="BJ17" s="351">
        <v>1.27</v>
      </c>
      <c r="BK17" s="351">
        <v>3.54</v>
      </c>
      <c r="BL17" s="351">
        <v>0</v>
      </c>
      <c r="BM17" s="351">
        <v>0</v>
      </c>
      <c r="BN17" s="351">
        <v>1.75</v>
      </c>
      <c r="BO17" s="351">
        <v>3.61</v>
      </c>
      <c r="BP17" s="351">
        <v>2.19</v>
      </c>
      <c r="BQ17" s="351">
        <v>1.71</v>
      </c>
      <c r="BR17" s="351">
        <v>2.78</v>
      </c>
      <c r="BS17" s="351">
        <v>0</v>
      </c>
      <c r="BT17" s="351">
        <v>0</v>
      </c>
      <c r="BU17" s="351">
        <v>1.8</v>
      </c>
      <c r="BV17" s="351">
        <v>1.59</v>
      </c>
      <c r="BW17" s="351">
        <v>1.69</v>
      </c>
      <c r="BX17" s="351">
        <v>1.79</v>
      </c>
      <c r="BY17" s="351">
        <v>2.34</v>
      </c>
      <c r="BZ17" s="351">
        <v>0</v>
      </c>
      <c r="CA17" s="351">
        <v>0</v>
      </c>
      <c r="CB17" s="351">
        <v>1.32</v>
      </c>
      <c r="CC17" s="351">
        <v>1.55</v>
      </c>
      <c r="CD17" s="351">
        <v>1.33</v>
      </c>
      <c r="CE17" s="351">
        <v>1.2</v>
      </c>
      <c r="CF17" s="351">
        <v>0</v>
      </c>
      <c r="CG17" s="351">
        <v>0</v>
      </c>
      <c r="CH17" s="351">
        <v>0</v>
      </c>
      <c r="CI17" s="351">
        <v>1.44</v>
      </c>
      <c r="CJ17" s="351">
        <v>1.55</v>
      </c>
      <c r="CK17" s="351">
        <v>1.75</v>
      </c>
      <c r="CL17" s="351">
        <v>1.41</v>
      </c>
      <c r="CM17" s="351">
        <v>2.27</v>
      </c>
      <c r="CN17" s="351">
        <v>0</v>
      </c>
      <c r="CO17" s="351">
        <v>1.39</v>
      </c>
      <c r="CP17" s="351">
        <v>1.35</v>
      </c>
      <c r="CQ17" s="351">
        <v>1.23</v>
      </c>
      <c r="CR17" s="351">
        <v>1.3</v>
      </c>
      <c r="CS17" s="351">
        <v>1.47</v>
      </c>
      <c r="CT17" s="351">
        <v>1.33</v>
      </c>
      <c r="CU17" s="351">
        <v>1.39</v>
      </c>
      <c r="CV17" s="351">
        <v>1.54</v>
      </c>
      <c r="CW17" s="351">
        <v>1.85</v>
      </c>
      <c r="CX17" s="351">
        <v>0</v>
      </c>
      <c r="CY17" s="351">
        <v>0</v>
      </c>
      <c r="CZ17" s="351">
        <v>0</v>
      </c>
      <c r="DA17" s="351">
        <v>3.11</v>
      </c>
      <c r="DB17" s="351">
        <v>1.35</v>
      </c>
      <c r="DC17" s="351">
        <v>2.34</v>
      </c>
      <c r="DD17" s="351">
        <v>1.51</v>
      </c>
      <c r="DE17" s="351">
        <v>1.41</v>
      </c>
      <c r="DF17" s="351">
        <v>1.37</v>
      </c>
      <c r="DG17" s="351">
        <v>1.64</v>
      </c>
      <c r="DH17" s="351">
        <v>2.2400000000000002</v>
      </c>
      <c r="DI17" s="351">
        <v>1.88</v>
      </c>
      <c r="DJ17" s="351">
        <v>2.06</v>
      </c>
      <c r="DK17" s="351">
        <v>1.64</v>
      </c>
      <c r="DL17" s="351">
        <v>1.69</v>
      </c>
      <c r="DM17" s="351">
        <v>1.7</v>
      </c>
      <c r="DN17" s="351">
        <v>1.62</v>
      </c>
      <c r="DO17" s="351">
        <v>1.46</v>
      </c>
      <c r="DP17" s="351">
        <v>1.82</v>
      </c>
      <c r="DQ17" s="351">
        <v>1.75</v>
      </c>
      <c r="DR17" s="351">
        <v>2</v>
      </c>
      <c r="DS17" s="351">
        <v>1.5</v>
      </c>
      <c r="DT17" s="351">
        <v>1.79</v>
      </c>
      <c r="DU17" s="351">
        <v>1.94</v>
      </c>
      <c r="DV17" s="351">
        <v>1.67</v>
      </c>
      <c r="DW17" s="351">
        <v>1.69</v>
      </c>
      <c r="DX17" s="351">
        <v>1.32</v>
      </c>
      <c r="DY17" s="351">
        <v>1.77</v>
      </c>
      <c r="DZ17" s="351">
        <v>1.74</v>
      </c>
      <c r="EA17" s="351">
        <v>1.64</v>
      </c>
      <c r="EB17" s="351">
        <v>1.53</v>
      </c>
      <c r="EC17" s="351">
        <v>1.79</v>
      </c>
      <c r="ED17" s="351">
        <v>1.67</v>
      </c>
      <c r="EE17" s="351">
        <v>1.67</v>
      </c>
      <c r="EF17" s="351">
        <v>1.65</v>
      </c>
      <c r="EG17" s="351">
        <v>1.36</v>
      </c>
      <c r="EH17" s="351">
        <v>1.85</v>
      </c>
      <c r="EI17" s="351">
        <v>1.72</v>
      </c>
      <c r="EJ17" s="351">
        <v>1.4</v>
      </c>
      <c r="EK17" s="351">
        <v>1.51</v>
      </c>
      <c r="EL17" s="351">
        <v>1.79</v>
      </c>
      <c r="EM17" s="351">
        <v>1.82</v>
      </c>
      <c r="EN17" s="351">
        <v>1.89</v>
      </c>
      <c r="EO17" s="351">
        <v>1.65</v>
      </c>
      <c r="EP17" s="351">
        <v>1.83</v>
      </c>
      <c r="EQ17" s="351">
        <v>1.54</v>
      </c>
      <c r="ER17" s="351">
        <v>2.0699999999999998</v>
      </c>
      <c r="ES17" s="351">
        <v>2</v>
      </c>
      <c r="ET17" s="351">
        <v>1.36</v>
      </c>
      <c r="EU17" s="351">
        <v>1.85</v>
      </c>
      <c r="EV17" s="351">
        <v>1.6</v>
      </c>
      <c r="EW17" s="351">
        <v>1.72</v>
      </c>
      <c r="EX17" s="351">
        <v>1.62</v>
      </c>
      <c r="EY17" s="351">
        <v>1.28</v>
      </c>
      <c r="EZ17" s="351">
        <v>1.69</v>
      </c>
      <c r="FA17" s="351">
        <v>1.89</v>
      </c>
      <c r="FB17" s="351">
        <v>2.4300000000000002</v>
      </c>
      <c r="FC17" s="351">
        <v>1.46</v>
      </c>
      <c r="FD17" s="351">
        <v>1.57</v>
      </c>
      <c r="FE17" s="351">
        <v>1.43</v>
      </c>
      <c r="FF17" s="351">
        <v>1.73</v>
      </c>
      <c r="FG17" s="351">
        <v>1.42</v>
      </c>
      <c r="FH17" s="351">
        <v>1.29</v>
      </c>
      <c r="FI17" s="351">
        <v>1.69</v>
      </c>
      <c r="FJ17" s="351">
        <v>1.46</v>
      </c>
      <c r="FK17" s="351">
        <v>1.2</v>
      </c>
      <c r="FL17" s="351">
        <v>1.47</v>
      </c>
      <c r="FM17" s="351">
        <v>1.63</v>
      </c>
      <c r="FN17" s="351">
        <v>1.5</v>
      </c>
      <c r="FO17" s="351">
        <v>1.58</v>
      </c>
      <c r="FP17" s="351">
        <v>1.47</v>
      </c>
      <c r="FQ17" s="351">
        <v>1.53</v>
      </c>
      <c r="FR17" s="351">
        <v>1</v>
      </c>
      <c r="FS17" s="351">
        <v>2.34</v>
      </c>
      <c r="FT17" s="351">
        <v>6</v>
      </c>
      <c r="FU17" s="351">
        <v>1.98</v>
      </c>
      <c r="FV17" s="351">
        <v>1.45</v>
      </c>
      <c r="FW17" s="351">
        <v>1.25</v>
      </c>
      <c r="FX17" s="351">
        <v>1.46</v>
      </c>
      <c r="FY17" s="351">
        <v>1.42</v>
      </c>
      <c r="FZ17" s="351">
        <v>1.35</v>
      </c>
      <c r="GA17" s="351">
        <v>1.38</v>
      </c>
      <c r="GB17" s="351">
        <v>1.52</v>
      </c>
      <c r="GC17" s="351">
        <v>1.79</v>
      </c>
      <c r="GD17" s="351">
        <v>1.25</v>
      </c>
      <c r="GE17" s="351">
        <v>1.33</v>
      </c>
      <c r="GF17" s="351">
        <v>1.77</v>
      </c>
      <c r="GG17" s="351">
        <v>1.43</v>
      </c>
      <c r="GH17" s="351">
        <v>1.76</v>
      </c>
      <c r="GI17" s="351">
        <v>1.07</v>
      </c>
      <c r="GJ17" s="351">
        <v>1.33</v>
      </c>
      <c r="GK17" s="351">
        <v>1.52</v>
      </c>
      <c r="GL17" s="351">
        <v>1.36</v>
      </c>
      <c r="GM17" s="351">
        <v>0</v>
      </c>
      <c r="GN17" s="351">
        <v>0</v>
      </c>
      <c r="GO17" s="351">
        <v>0</v>
      </c>
      <c r="GP17" s="351">
        <v>1.7</v>
      </c>
      <c r="GQ17" s="351">
        <v>1.53</v>
      </c>
      <c r="GR17" s="351">
        <v>1.37</v>
      </c>
      <c r="GS17" s="351">
        <v>2.46</v>
      </c>
      <c r="GT17" s="351">
        <v>2</v>
      </c>
      <c r="GU17" s="351">
        <v>0</v>
      </c>
      <c r="GV17" s="351">
        <v>1</v>
      </c>
      <c r="GW17" s="351">
        <v>0</v>
      </c>
      <c r="GX17" s="351">
        <v>0</v>
      </c>
      <c r="GY17" s="351">
        <v>1.41</v>
      </c>
      <c r="GZ17" s="351">
        <v>1.43</v>
      </c>
      <c r="HA17" s="351">
        <v>1.5</v>
      </c>
      <c r="HB17" s="351">
        <v>1.52</v>
      </c>
      <c r="HC17" s="351">
        <v>1.35</v>
      </c>
      <c r="HD17" s="351">
        <v>1.52</v>
      </c>
      <c r="HE17" s="351">
        <v>1.45</v>
      </c>
      <c r="HF17" s="351">
        <v>1.46</v>
      </c>
      <c r="HG17" s="351">
        <v>1.38</v>
      </c>
      <c r="HH17" s="351">
        <v>1.82</v>
      </c>
    </row>
    <row r="18" spans="1:216" s="349" customFormat="1" ht="15" x14ac:dyDescent="0.25">
      <c r="A18" s="351" t="s">
        <v>252</v>
      </c>
      <c r="B18" s="351">
        <v>31947360</v>
      </c>
      <c r="C18" s="351">
        <v>7420990</v>
      </c>
      <c r="D18" s="351">
        <v>4489451</v>
      </c>
      <c r="E18" s="351">
        <v>2891092</v>
      </c>
      <c r="F18" s="351">
        <v>1891013</v>
      </c>
      <c r="G18" s="351">
        <v>1664107</v>
      </c>
      <c r="H18" s="351">
        <v>2375096</v>
      </c>
      <c r="I18" s="351">
        <v>1369981</v>
      </c>
      <c r="J18" s="351">
        <v>1554465</v>
      </c>
      <c r="K18" s="351">
        <v>763994</v>
      </c>
      <c r="L18" s="351">
        <v>528865</v>
      </c>
      <c r="M18" s="351">
        <v>286394</v>
      </c>
      <c r="N18" s="351">
        <v>261645</v>
      </c>
      <c r="O18" s="351">
        <v>92501</v>
      </c>
      <c r="P18" s="351">
        <v>201310</v>
      </c>
      <c r="Q18" s="351">
        <v>3542512</v>
      </c>
      <c r="R18" s="351">
        <v>1448835</v>
      </c>
      <c r="S18" s="351">
        <v>658849</v>
      </c>
      <c r="T18" s="351">
        <v>971131</v>
      </c>
      <c r="U18" s="351">
        <v>720583</v>
      </c>
      <c r="V18" s="351">
        <v>370746</v>
      </c>
      <c r="W18" s="351">
        <v>924867</v>
      </c>
      <c r="X18" s="351">
        <v>739478</v>
      </c>
      <c r="Y18" s="351">
        <v>241398</v>
      </c>
      <c r="Z18" s="351">
        <v>21690050</v>
      </c>
      <c r="AA18" s="351">
        <v>20434280</v>
      </c>
      <c r="AB18" s="351">
        <v>2149193</v>
      </c>
      <c r="AC18" s="351">
        <v>10925230</v>
      </c>
      <c r="AD18" s="351">
        <v>6626189</v>
      </c>
      <c r="AE18" s="351">
        <v>561969</v>
      </c>
      <c r="AF18" s="351">
        <v>6011341</v>
      </c>
      <c r="AG18" s="351">
        <v>5413175</v>
      </c>
      <c r="AH18" s="351">
        <v>7993194</v>
      </c>
      <c r="AI18" s="351">
        <v>3630240</v>
      </c>
      <c r="AJ18" s="351">
        <v>9370292</v>
      </c>
      <c r="AK18" s="351">
        <v>2498154</v>
      </c>
      <c r="AL18" s="351">
        <v>841466</v>
      </c>
      <c r="AM18" s="351">
        <v>7187766</v>
      </c>
      <c r="AN18" s="351">
        <v>166729</v>
      </c>
      <c r="AO18" s="351">
        <v>3042607</v>
      </c>
      <c r="AP18" s="351">
        <v>2878555</v>
      </c>
      <c r="AQ18" s="351">
        <v>19826</v>
      </c>
      <c r="AR18" s="351">
        <v>2292156</v>
      </c>
      <c r="AS18" s="351">
        <v>574044</v>
      </c>
      <c r="AT18" s="351">
        <v>954503</v>
      </c>
      <c r="AU18" s="351">
        <v>554967</v>
      </c>
      <c r="AV18" s="351">
        <v>1312518</v>
      </c>
      <c r="AW18" s="351">
        <v>316274</v>
      </c>
      <c r="AX18" s="351">
        <v>86573</v>
      </c>
      <c r="AY18" s="351">
        <v>11456580</v>
      </c>
      <c r="AZ18" s="351">
        <v>1909058</v>
      </c>
      <c r="BA18" s="351">
        <v>314220</v>
      </c>
      <c r="BB18" s="351">
        <v>126874</v>
      </c>
      <c r="BC18" s="351">
        <v>1622306</v>
      </c>
      <c r="BD18" s="351">
        <v>62362</v>
      </c>
      <c r="BE18" s="351">
        <v>0</v>
      </c>
      <c r="BF18" s="351">
        <v>0</v>
      </c>
      <c r="BG18" s="351">
        <v>362775</v>
      </c>
      <c r="BH18" s="351">
        <v>152131</v>
      </c>
      <c r="BI18" s="351">
        <v>40782</v>
      </c>
      <c r="BJ18" s="351">
        <v>216453</v>
      </c>
      <c r="BK18" s="351">
        <v>20765</v>
      </c>
      <c r="BL18" s="351">
        <v>0</v>
      </c>
      <c r="BM18" s="351">
        <v>0</v>
      </c>
      <c r="BN18" s="351">
        <v>4311658</v>
      </c>
      <c r="BO18" s="351">
        <v>20047</v>
      </c>
      <c r="BP18" s="351">
        <v>119281</v>
      </c>
      <c r="BQ18" s="351">
        <v>4189108</v>
      </c>
      <c r="BR18" s="351">
        <v>96967</v>
      </c>
      <c r="BS18" s="351">
        <v>0</v>
      </c>
      <c r="BT18" s="351">
        <v>0</v>
      </c>
      <c r="BU18" s="351">
        <v>2531283</v>
      </c>
      <c r="BV18" s="351">
        <v>72261</v>
      </c>
      <c r="BW18" s="351">
        <v>162085</v>
      </c>
      <c r="BX18" s="351">
        <v>2271913</v>
      </c>
      <c r="BY18" s="351">
        <v>254336</v>
      </c>
      <c r="BZ18" s="351">
        <v>0</v>
      </c>
      <c r="CA18" s="351">
        <v>0</v>
      </c>
      <c r="CB18" s="351">
        <v>364724</v>
      </c>
      <c r="CC18" s="351">
        <v>215356</v>
      </c>
      <c r="CD18" s="351">
        <v>62658</v>
      </c>
      <c r="CE18" s="351">
        <v>176453</v>
      </c>
      <c r="CF18" s="351">
        <v>0</v>
      </c>
      <c r="CG18" s="351">
        <v>0</v>
      </c>
      <c r="CH18" s="351">
        <v>0</v>
      </c>
      <c r="CI18" s="351">
        <v>7287050</v>
      </c>
      <c r="CJ18" s="351">
        <v>1719197</v>
      </c>
      <c r="CK18" s="351">
        <v>342931</v>
      </c>
      <c r="CL18" s="351">
        <v>3850612</v>
      </c>
      <c r="CM18" s="351">
        <v>136385</v>
      </c>
      <c r="CN18" s="351">
        <v>0</v>
      </c>
      <c r="CO18" s="351">
        <v>3710388</v>
      </c>
      <c r="CP18" s="351">
        <v>5182535</v>
      </c>
      <c r="CQ18" s="351">
        <v>878237</v>
      </c>
      <c r="CR18" s="351">
        <v>1808975</v>
      </c>
      <c r="CS18" s="351">
        <v>545322</v>
      </c>
      <c r="CT18" s="351">
        <v>1874545</v>
      </c>
      <c r="CU18" s="351">
        <v>1174616</v>
      </c>
      <c r="CV18" s="351">
        <v>949538</v>
      </c>
      <c r="CW18" s="351">
        <v>789131</v>
      </c>
      <c r="CX18" s="351">
        <v>0</v>
      </c>
      <c r="CY18" s="351">
        <v>0</v>
      </c>
      <c r="CZ18" s="351">
        <v>0</v>
      </c>
      <c r="DA18" s="351">
        <v>252633</v>
      </c>
      <c r="DB18" s="351">
        <v>447203</v>
      </c>
      <c r="DC18" s="351">
        <v>115861</v>
      </c>
      <c r="DD18" s="351">
        <v>17968690</v>
      </c>
      <c r="DE18" s="351">
        <v>8209508</v>
      </c>
      <c r="DF18" s="351">
        <v>9638632</v>
      </c>
      <c r="DG18" s="351">
        <v>10924610</v>
      </c>
      <c r="DH18" s="351">
        <v>622393</v>
      </c>
      <c r="DI18" s="351">
        <v>369035</v>
      </c>
      <c r="DJ18" s="351">
        <v>112516</v>
      </c>
      <c r="DK18" s="351">
        <v>23141640</v>
      </c>
      <c r="DL18" s="351">
        <v>16723000</v>
      </c>
      <c r="DM18" s="351">
        <v>12004080</v>
      </c>
      <c r="DN18" s="351">
        <v>4197349</v>
      </c>
      <c r="DO18" s="351">
        <v>2908692</v>
      </c>
      <c r="DP18" s="351">
        <v>2074198</v>
      </c>
      <c r="DQ18" s="351">
        <v>7743652</v>
      </c>
      <c r="DR18" s="351">
        <v>6451</v>
      </c>
      <c r="DS18" s="351">
        <v>595614</v>
      </c>
      <c r="DT18" s="351">
        <v>1873317</v>
      </c>
      <c r="DU18" s="351">
        <v>847815</v>
      </c>
      <c r="DV18" s="351">
        <v>8451928</v>
      </c>
      <c r="DW18" s="351">
        <v>2869560</v>
      </c>
      <c r="DX18" s="351">
        <v>2303505</v>
      </c>
      <c r="DY18" s="351">
        <v>1179497</v>
      </c>
      <c r="DZ18" s="351">
        <v>5555708</v>
      </c>
      <c r="EA18" s="351">
        <v>27857</v>
      </c>
      <c r="EB18" s="351">
        <v>381538</v>
      </c>
      <c r="EC18" s="351">
        <v>1426541</v>
      </c>
      <c r="ED18" s="351">
        <v>829038</v>
      </c>
      <c r="EE18" s="351">
        <v>15731260</v>
      </c>
      <c r="EF18" s="351">
        <v>6086505</v>
      </c>
      <c r="EG18" s="351">
        <v>4598121</v>
      </c>
      <c r="EH18" s="351">
        <v>2613549</v>
      </c>
      <c r="EI18" s="351">
        <v>10782720</v>
      </c>
      <c r="EJ18" s="351">
        <v>16738</v>
      </c>
      <c r="EK18" s="351">
        <v>809699</v>
      </c>
      <c r="EL18" s="351">
        <v>2898055</v>
      </c>
      <c r="EM18" s="351">
        <v>1490346</v>
      </c>
      <c r="EN18" s="351">
        <v>3149651</v>
      </c>
      <c r="EO18" s="351">
        <v>664170</v>
      </c>
      <c r="EP18" s="351">
        <v>508455</v>
      </c>
      <c r="EQ18" s="351">
        <v>528217</v>
      </c>
      <c r="ER18" s="351">
        <v>1801627</v>
      </c>
      <c r="ES18" s="351">
        <v>17608</v>
      </c>
      <c r="ET18" s="351">
        <v>116611</v>
      </c>
      <c r="EU18" s="351">
        <v>246469</v>
      </c>
      <c r="EV18" s="351">
        <v>92801</v>
      </c>
      <c r="EW18" s="351">
        <v>8104856</v>
      </c>
      <c r="EX18" s="351">
        <v>2400988</v>
      </c>
      <c r="EY18" s="351">
        <v>1298793</v>
      </c>
      <c r="EZ18" s="351">
        <v>1494533</v>
      </c>
      <c r="FA18" s="351">
        <v>4550999</v>
      </c>
      <c r="FB18" s="351">
        <v>88039</v>
      </c>
      <c r="FC18" s="351">
        <v>450585</v>
      </c>
      <c r="FD18" s="351">
        <v>1048778</v>
      </c>
      <c r="FE18" s="351">
        <v>414479</v>
      </c>
      <c r="FF18" s="351">
        <v>3262242</v>
      </c>
      <c r="FG18" s="351">
        <v>1230732</v>
      </c>
      <c r="FH18" s="351">
        <v>393973</v>
      </c>
      <c r="FI18" s="351">
        <v>451204</v>
      </c>
      <c r="FJ18" s="351">
        <v>779534</v>
      </c>
      <c r="FK18" s="351">
        <v>132914</v>
      </c>
      <c r="FL18" s="351">
        <v>135852</v>
      </c>
      <c r="FM18" s="351">
        <v>220343</v>
      </c>
      <c r="FN18" s="351">
        <v>69325</v>
      </c>
      <c r="FO18" s="351">
        <v>2550093</v>
      </c>
      <c r="FP18" s="351">
        <v>2045791</v>
      </c>
      <c r="FQ18" s="351">
        <v>153647</v>
      </c>
      <c r="FR18" s="351">
        <v>22091</v>
      </c>
      <c r="FS18" s="351">
        <v>679359</v>
      </c>
      <c r="FT18" s="351">
        <v>6143</v>
      </c>
      <c r="FU18" s="351">
        <v>22243</v>
      </c>
      <c r="FV18" s="351">
        <v>100474</v>
      </c>
      <c r="FW18" s="351">
        <v>69989</v>
      </c>
      <c r="FX18" s="351">
        <v>6884543</v>
      </c>
      <c r="FY18" s="351">
        <v>2124614</v>
      </c>
      <c r="FZ18" s="351">
        <v>1570919</v>
      </c>
      <c r="GA18" s="351">
        <v>963632</v>
      </c>
      <c r="GB18" s="351">
        <v>4355099</v>
      </c>
      <c r="GC18" s="351">
        <v>16033</v>
      </c>
      <c r="GD18" s="351">
        <v>64503</v>
      </c>
      <c r="GE18" s="351">
        <v>311839</v>
      </c>
      <c r="GF18" s="351">
        <v>157900</v>
      </c>
      <c r="GG18" s="351">
        <v>1262933</v>
      </c>
      <c r="GH18" s="351">
        <v>26981</v>
      </c>
      <c r="GI18" s="351">
        <v>43740</v>
      </c>
      <c r="GJ18" s="351">
        <v>23978</v>
      </c>
      <c r="GK18" s="351">
        <v>697213</v>
      </c>
      <c r="GL18" s="351">
        <v>755503</v>
      </c>
      <c r="GM18" s="351">
        <v>0</v>
      </c>
      <c r="GN18" s="351">
        <v>0</v>
      </c>
      <c r="GO18" s="351">
        <v>0</v>
      </c>
      <c r="GP18" s="351">
        <v>886038</v>
      </c>
      <c r="GQ18" s="351">
        <v>132774</v>
      </c>
      <c r="GR18" s="351">
        <v>588293</v>
      </c>
      <c r="GS18" s="351">
        <v>245673</v>
      </c>
      <c r="GT18" s="351">
        <v>8589</v>
      </c>
      <c r="GU18" s="351">
        <v>0</v>
      </c>
      <c r="GV18" s="351">
        <v>16812</v>
      </c>
      <c r="GW18" s="351">
        <v>0</v>
      </c>
      <c r="GX18" s="351">
        <v>0</v>
      </c>
      <c r="GY18" s="351">
        <v>4028603</v>
      </c>
      <c r="GZ18" s="351">
        <v>1495999</v>
      </c>
      <c r="HA18" s="351">
        <v>772205</v>
      </c>
      <c r="HB18" s="351">
        <v>365702</v>
      </c>
      <c r="HC18" s="351">
        <v>2141022</v>
      </c>
      <c r="HD18" s="351">
        <v>142429</v>
      </c>
      <c r="HE18" s="351">
        <v>62288</v>
      </c>
      <c r="HF18" s="351">
        <v>405777</v>
      </c>
      <c r="HG18" s="351">
        <v>174507</v>
      </c>
      <c r="HH18" s="351">
        <v>11807450</v>
      </c>
    </row>
    <row r="19" spans="1:216" s="349" customFormat="1" ht="15" x14ac:dyDescent="0.25">
      <c r="A19" s="351" t="s">
        <v>253</v>
      </c>
      <c r="B19" s="351">
        <v>35695240</v>
      </c>
      <c r="C19" s="351">
        <v>35695240</v>
      </c>
      <c r="D19" s="351">
        <v>35695240</v>
      </c>
      <c r="E19" s="351">
        <v>35695240</v>
      </c>
      <c r="F19" s="351">
        <v>35695240</v>
      </c>
      <c r="G19" s="351">
        <v>35695240</v>
      </c>
      <c r="H19" s="351">
        <v>35695240</v>
      </c>
      <c r="I19" s="351">
        <v>35695240</v>
      </c>
      <c r="J19" s="351">
        <v>35695240</v>
      </c>
      <c r="K19" s="351">
        <v>35695240</v>
      </c>
      <c r="L19" s="351">
        <v>35695240</v>
      </c>
      <c r="M19" s="351">
        <v>35695240</v>
      </c>
      <c r="N19" s="351">
        <v>35695240</v>
      </c>
      <c r="O19" s="351">
        <v>35695240</v>
      </c>
      <c r="P19" s="351">
        <v>35695240</v>
      </c>
      <c r="Q19" s="351">
        <v>35695240</v>
      </c>
      <c r="R19" s="351">
        <v>35695240</v>
      </c>
      <c r="S19" s="351">
        <v>35695240</v>
      </c>
      <c r="T19" s="351">
        <v>35695240</v>
      </c>
      <c r="U19" s="351">
        <v>35695240</v>
      </c>
      <c r="V19" s="351">
        <v>35695240</v>
      </c>
      <c r="W19" s="351">
        <v>35695240</v>
      </c>
      <c r="X19" s="351">
        <v>35695240</v>
      </c>
      <c r="Y19" s="351">
        <v>35695240</v>
      </c>
      <c r="Z19" s="351">
        <v>35695240</v>
      </c>
      <c r="AA19" s="351">
        <v>35695240</v>
      </c>
      <c r="AB19" s="351">
        <v>35695240</v>
      </c>
      <c r="AC19" s="351">
        <v>35695240</v>
      </c>
      <c r="AD19" s="351">
        <v>35695240</v>
      </c>
      <c r="AE19" s="351">
        <v>35695240</v>
      </c>
      <c r="AF19" s="351">
        <v>35695240</v>
      </c>
      <c r="AG19" s="351">
        <v>35695240</v>
      </c>
      <c r="AH19" s="351">
        <v>35695240</v>
      </c>
      <c r="AI19" s="351">
        <v>35695240</v>
      </c>
      <c r="AJ19" s="351">
        <v>35695240</v>
      </c>
      <c r="AK19" s="351">
        <v>35695240</v>
      </c>
      <c r="AL19" s="351">
        <v>35695240</v>
      </c>
      <c r="AM19" s="351">
        <v>35695240</v>
      </c>
      <c r="AN19" s="351">
        <v>35695240</v>
      </c>
      <c r="AO19" s="351">
        <v>35695240</v>
      </c>
      <c r="AP19" s="351">
        <v>35695240</v>
      </c>
      <c r="AQ19" s="351">
        <v>35695240</v>
      </c>
      <c r="AR19" s="351">
        <v>35695240</v>
      </c>
      <c r="AS19" s="351">
        <v>35695240</v>
      </c>
      <c r="AT19" s="351">
        <v>35695240</v>
      </c>
      <c r="AU19" s="351">
        <v>35695240</v>
      </c>
      <c r="AV19" s="351">
        <v>35695240</v>
      </c>
      <c r="AW19" s="351">
        <v>35695240</v>
      </c>
      <c r="AX19" s="351">
        <v>35695240</v>
      </c>
      <c r="AY19" s="351">
        <v>35695240</v>
      </c>
      <c r="AZ19" s="351">
        <v>35695240</v>
      </c>
      <c r="BA19" s="351">
        <v>35695240</v>
      </c>
      <c r="BB19" s="351">
        <v>35695240</v>
      </c>
      <c r="BC19" s="351">
        <v>35695240</v>
      </c>
      <c r="BD19" s="351">
        <v>35695240</v>
      </c>
      <c r="BE19" s="351">
        <v>35695240</v>
      </c>
      <c r="BF19" s="351">
        <v>35695240</v>
      </c>
      <c r="BG19" s="351">
        <v>35695240</v>
      </c>
      <c r="BH19" s="351">
        <v>35695240</v>
      </c>
      <c r="BI19" s="351">
        <v>35695240</v>
      </c>
      <c r="BJ19" s="351">
        <v>35695240</v>
      </c>
      <c r="BK19" s="351">
        <v>35695240</v>
      </c>
      <c r="BL19" s="351">
        <v>35695240</v>
      </c>
      <c r="BM19" s="351">
        <v>35695240</v>
      </c>
      <c r="BN19" s="351">
        <v>35695240</v>
      </c>
      <c r="BO19" s="351">
        <v>35695240</v>
      </c>
      <c r="BP19" s="351">
        <v>35695240</v>
      </c>
      <c r="BQ19" s="351">
        <v>35695240</v>
      </c>
      <c r="BR19" s="351">
        <v>35695240</v>
      </c>
      <c r="BS19" s="351">
        <v>35695240</v>
      </c>
      <c r="BT19" s="351">
        <v>35695240</v>
      </c>
      <c r="BU19" s="351">
        <v>35695240</v>
      </c>
      <c r="BV19" s="351">
        <v>35695240</v>
      </c>
      <c r="BW19" s="351">
        <v>35695240</v>
      </c>
      <c r="BX19" s="351">
        <v>35695240</v>
      </c>
      <c r="BY19" s="351">
        <v>35695240</v>
      </c>
      <c r="BZ19" s="351">
        <v>35695240</v>
      </c>
      <c r="CA19" s="351">
        <v>35695240</v>
      </c>
      <c r="CB19" s="351">
        <v>35695240</v>
      </c>
      <c r="CC19" s="351">
        <v>35695240</v>
      </c>
      <c r="CD19" s="351">
        <v>35695240</v>
      </c>
      <c r="CE19" s="351">
        <v>35695240</v>
      </c>
      <c r="CF19" s="351">
        <v>35695240</v>
      </c>
      <c r="CG19" s="351">
        <v>35695240</v>
      </c>
      <c r="CH19" s="351">
        <v>35695240</v>
      </c>
      <c r="CI19" s="351">
        <v>35695240</v>
      </c>
      <c r="CJ19" s="351">
        <v>35695240</v>
      </c>
      <c r="CK19" s="351">
        <v>35695240</v>
      </c>
      <c r="CL19" s="351">
        <v>35695240</v>
      </c>
      <c r="CM19" s="351">
        <v>35695240</v>
      </c>
      <c r="CN19" s="351">
        <v>35695240</v>
      </c>
      <c r="CO19" s="351">
        <v>35695240</v>
      </c>
      <c r="CP19" s="351">
        <v>35695240</v>
      </c>
      <c r="CQ19" s="351">
        <v>35695240</v>
      </c>
      <c r="CR19" s="351">
        <v>35695240</v>
      </c>
      <c r="CS19" s="351">
        <v>35695240</v>
      </c>
      <c r="CT19" s="351">
        <v>35695240</v>
      </c>
      <c r="CU19" s="351">
        <v>35695240</v>
      </c>
      <c r="CV19" s="351">
        <v>35695240</v>
      </c>
      <c r="CW19" s="351">
        <v>35695240</v>
      </c>
      <c r="CX19" s="351">
        <v>35695240</v>
      </c>
      <c r="CY19" s="351">
        <v>35695240</v>
      </c>
      <c r="CZ19" s="351">
        <v>35695240</v>
      </c>
      <c r="DA19" s="351">
        <v>35695240</v>
      </c>
      <c r="DB19" s="351">
        <v>35695240</v>
      </c>
      <c r="DC19" s="351">
        <v>35695240</v>
      </c>
      <c r="DD19" s="351">
        <v>35695240</v>
      </c>
      <c r="DE19" s="351">
        <v>35695240</v>
      </c>
      <c r="DF19" s="351">
        <v>35695240</v>
      </c>
      <c r="DG19" s="351">
        <v>35695240</v>
      </c>
      <c r="DH19" s="351">
        <v>35695240</v>
      </c>
      <c r="DI19" s="351">
        <v>35695240</v>
      </c>
      <c r="DJ19" s="351">
        <v>35695240</v>
      </c>
      <c r="DK19" s="351">
        <v>35695240</v>
      </c>
      <c r="DL19" s="351">
        <v>35695240</v>
      </c>
      <c r="DM19" s="351">
        <v>35695240</v>
      </c>
      <c r="DN19" s="351">
        <v>35695240</v>
      </c>
      <c r="DO19" s="351">
        <v>35695240</v>
      </c>
      <c r="DP19" s="351">
        <v>35695240</v>
      </c>
      <c r="DQ19" s="351">
        <v>35695240</v>
      </c>
      <c r="DR19" s="351">
        <v>35695240</v>
      </c>
      <c r="DS19" s="351">
        <v>35695240</v>
      </c>
      <c r="DT19" s="351">
        <v>35695240</v>
      </c>
      <c r="DU19" s="351">
        <v>35695240</v>
      </c>
      <c r="DV19" s="351">
        <v>35695240</v>
      </c>
      <c r="DW19" s="351">
        <v>35695240</v>
      </c>
      <c r="DX19" s="351">
        <v>35695240</v>
      </c>
      <c r="DY19" s="351">
        <v>35695240</v>
      </c>
      <c r="DZ19" s="351">
        <v>35695240</v>
      </c>
      <c r="EA19" s="351">
        <v>35695240</v>
      </c>
      <c r="EB19" s="351">
        <v>35695240</v>
      </c>
      <c r="EC19" s="351">
        <v>35695240</v>
      </c>
      <c r="ED19" s="351">
        <v>35695240</v>
      </c>
      <c r="EE19" s="351">
        <v>35695240</v>
      </c>
      <c r="EF19" s="351">
        <v>35695240</v>
      </c>
      <c r="EG19" s="351">
        <v>35695240</v>
      </c>
      <c r="EH19" s="351">
        <v>35695240</v>
      </c>
      <c r="EI19" s="351">
        <v>35695240</v>
      </c>
      <c r="EJ19" s="351">
        <v>35695240</v>
      </c>
      <c r="EK19" s="351">
        <v>35695240</v>
      </c>
      <c r="EL19" s="351">
        <v>35695240</v>
      </c>
      <c r="EM19" s="351">
        <v>35695240</v>
      </c>
      <c r="EN19" s="351">
        <v>35695240</v>
      </c>
      <c r="EO19" s="351">
        <v>35695240</v>
      </c>
      <c r="EP19" s="351">
        <v>35695240</v>
      </c>
      <c r="EQ19" s="351">
        <v>35695240</v>
      </c>
      <c r="ER19" s="351">
        <v>35695240</v>
      </c>
      <c r="ES19" s="351">
        <v>35695240</v>
      </c>
      <c r="ET19" s="351">
        <v>35695240</v>
      </c>
      <c r="EU19" s="351">
        <v>35695240</v>
      </c>
      <c r="EV19" s="351">
        <v>35695240</v>
      </c>
      <c r="EW19" s="351">
        <v>35695240</v>
      </c>
      <c r="EX19" s="351">
        <v>35695240</v>
      </c>
      <c r="EY19" s="351">
        <v>35695240</v>
      </c>
      <c r="EZ19" s="351">
        <v>35695240</v>
      </c>
      <c r="FA19" s="351">
        <v>35695240</v>
      </c>
      <c r="FB19" s="351">
        <v>35695240</v>
      </c>
      <c r="FC19" s="351">
        <v>35695240</v>
      </c>
      <c r="FD19" s="351">
        <v>35695240</v>
      </c>
      <c r="FE19" s="351">
        <v>35695240</v>
      </c>
      <c r="FF19" s="351">
        <v>35695240</v>
      </c>
      <c r="FG19" s="351">
        <v>35695240</v>
      </c>
      <c r="FH19" s="351">
        <v>35695240</v>
      </c>
      <c r="FI19" s="351">
        <v>35695240</v>
      </c>
      <c r="FJ19" s="351">
        <v>35695240</v>
      </c>
      <c r="FK19" s="351">
        <v>35695240</v>
      </c>
      <c r="FL19" s="351">
        <v>35695240</v>
      </c>
      <c r="FM19" s="351">
        <v>35695240</v>
      </c>
      <c r="FN19" s="351">
        <v>35695240</v>
      </c>
      <c r="FO19" s="351">
        <v>35695240</v>
      </c>
      <c r="FP19" s="351">
        <v>35695240</v>
      </c>
      <c r="FQ19" s="351">
        <v>35695240</v>
      </c>
      <c r="FR19" s="351">
        <v>35695240</v>
      </c>
      <c r="FS19" s="351">
        <v>35695240</v>
      </c>
      <c r="FT19" s="351">
        <v>35695240</v>
      </c>
      <c r="FU19" s="351">
        <v>35695240</v>
      </c>
      <c r="FV19" s="351">
        <v>35695240</v>
      </c>
      <c r="FW19" s="351">
        <v>35695240</v>
      </c>
      <c r="FX19" s="351">
        <v>35695240</v>
      </c>
      <c r="FY19" s="351">
        <v>35695240</v>
      </c>
      <c r="FZ19" s="351">
        <v>35695240</v>
      </c>
      <c r="GA19" s="351">
        <v>35695240</v>
      </c>
      <c r="GB19" s="351">
        <v>35695240</v>
      </c>
      <c r="GC19" s="351">
        <v>35695240</v>
      </c>
      <c r="GD19" s="351">
        <v>35695240</v>
      </c>
      <c r="GE19" s="351">
        <v>35695240</v>
      </c>
      <c r="GF19" s="351">
        <v>35695240</v>
      </c>
      <c r="GG19" s="351">
        <v>35695240</v>
      </c>
      <c r="GH19" s="351">
        <v>35695240</v>
      </c>
      <c r="GI19" s="351">
        <v>35695240</v>
      </c>
      <c r="GJ19" s="351">
        <v>35695240</v>
      </c>
      <c r="GK19" s="351">
        <v>35695240</v>
      </c>
      <c r="GL19" s="351">
        <v>35695240</v>
      </c>
      <c r="GM19" s="351">
        <v>35695240</v>
      </c>
      <c r="GN19" s="351">
        <v>35695240</v>
      </c>
      <c r="GO19" s="351">
        <v>35695240</v>
      </c>
      <c r="GP19" s="351">
        <v>35695240</v>
      </c>
      <c r="GQ19" s="351">
        <v>35695240</v>
      </c>
      <c r="GR19" s="351">
        <v>35695240</v>
      </c>
      <c r="GS19" s="351">
        <v>35695240</v>
      </c>
      <c r="GT19" s="351">
        <v>35695240</v>
      </c>
      <c r="GU19" s="351">
        <v>35695240</v>
      </c>
      <c r="GV19" s="351">
        <v>35695240</v>
      </c>
      <c r="GW19" s="351">
        <v>35695240</v>
      </c>
      <c r="GX19" s="351">
        <v>35695240</v>
      </c>
      <c r="GY19" s="351">
        <v>35695240</v>
      </c>
      <c r="GZ19" s="351">
        <v>35695240</v>
      </c>
      <c r="HA19" s="351">
        <v>35695240</v>
      </c>
      <c r="HB19" s="351">
        <v>35695240</v>
      </c>
      <c r="HC19" s="351">
        <v>35695240</v>
      </c>
      <c r="HD19" s="351">
        <v>35695240</v>
      </c>
      <c r="HE19" s="351">
        <v>35695240</v>
      </c>
      <c r="HF19" s="351">
        <v>35695240</v>
      </c>
      <c r="HG19" s="351">
        <v>35695240</v>
      </c>
      <c r="HH19" s="351">
        <v>35695240</v>
      </c>
    </row>
    <row r="20" spans="1:216" s="349" customFormat="1" x14ac:dyDescent="0.2">
      <c r="A20" s="349" t="s">
        <v>312</v>
      </c>
      <c r="B20" s="349">
        <f>IF(ISERROR(+B10/B11),0,(B10/B11))</f>
        <v>1.8284871855239677</v>
      </c>
      <c r="C20" s="349">
        <f t="shared" ref="C20:BX20" si="0">IF(ISERROR(+C10/C11),0,(C10/C11))</f>
        <v>4.0555553217790932</v>
      </c>
      <c r="D20" s="349">
        <f t="shared" si="0"/>
        <v>4.0979914058571243</v>
      </c>
      <c r="E20" s="349">
        <f t="shared" si="0"/>
        <v>4.2546911161612204</v>
      </c>
      <c r="F20" s="349">
        <f t="shared" si="0"/>
        <v>9.7581620665306428</v>
      </c>
      <c r="G20" s="349">
        <f t="shared" si="0"/>
        <v>2.0282685486439167</v>
      </c>
      <c r="H20" s="349">
        <f t="shared" si="0"/>
        <v>3.7235334845791157</v>
      </c>
      <c r="I20" s="349">
        <f t="shared" si="0"/>
        <v>9.2350032228409606</v>
      </c>
      <c r="J20" s="349">
        <f t="shared" si="0"/>
        <v>1.8689363669091927</v>
      </c>
      <c r="K20" s="349">
        <f t="shared" si="0"/>
        <v>5.5490520289462859</v>
      </c>
      <c r="L20" s="349">
        <f t="shared" si="0"/>
        <v>8.2723807629516877</v>
      </c>
      <c r="M20" s="349">
        <f t="shared" si="0"/>
        <v>2.1022177080152789</v>
      </c>
      <c r="N20" s="349">
        <f t="shared" si="0"/>
        <v>4.084076611734794</v>
      </c>
      <c r="O20" s="349">
        <f t="shared" si="0"/>
        <v>8.4835268240469546</v>
      </c>
      <c r="P20" s="349">
        <f t="shared" si="0"/>
        <v>2.0338832080379095</v>
      </c>
      <c r="Q20" s="349">
        <f t="shared" si="0"/>
        <v>3.3736084171732412</v>
      </c>
      <c r="R20" s="349">
        <f t="shared" si="0"/>
        <v>4.2153674280602536</v>
      </c>
      <c r="S20" s="349">
        <f t="shared" si="0"/>
        <v>2.7702510734066497</v>
      </c>
      <c r="T20" s="349">
        <f t="shared" si="0"/>
        <v>7.5043096931207032</v>
      </c>
      <c r="U20" s="349">
        <f t="shared" si="0"/>
        <v>9.1008094575306284</v>
      </c>
      <c r="V20" s="349">
        <f t="shared" si="0"/>
        <v>3.2161356354574582</v>
      </c>
      <c r="W20" s="349">
        <f t="shared" si="0"/>
        <v>3.6106013612014825</v>
      </c>
      <c r="X20" s="349">
        <f t="shared" si="0"/>
        <v>3.8645732411461795</v>
      </c>
      <c r="Y20" s="349">
        <f t="shared" si="0"/>
        <v>2.3398945163246254</v>
      </c>
      <c r="Z20" s="349">
        <f t="shared" si="0"/>
        <v>1.5955149067406313</v>
      </c>
      <c r="AA20" s="349">
        <f t="shared" si="0"/>
        <v>1.6079351219003717</v>
      </c>
      <c r="AB20" s="349">
        <f t="shared" si="0"/>
        <v>1.6556282305902554</v>
      </c>
      <c r="AC20" s="349">
        <f t="shared" si="0"/>
        <v>1.7646364832209791</v>
      </c>
      <c r="AD20" s="349">
        <f t="shared" si="0"/>
        <v>1.199855665810839</v>
      </c>
      <c r="AE20" s="349">
        <f t="shared" si="0"/>
        <v>2.0405037219636397</v>
      </c>
      <c r="AF20" s="349">
        <f t="shared" si="0"/>
        <v>0.97992111568410001</v>
      </c>
      <c r="AG20" s="349">
        <f t="shared" si="0"/>
        <v>2.4047784279314319</v>
      </c>
      <c r="AH20" s="349">
        <f t="shared" si="0"/>
        <v>1.9767617145850813</v>
      </c>
      <c r="AI20" s="349">
        <f t="shared" si="0"/>
        <v>1.435592964970362</v>
      </c>
      <c r="AJ20" s="349">
        <f t="shared" si="0"/>
        <v>1.59105827116065</v>
      </c>
      <c r="AK20" s="349">
        <f t="shared" si="0"/>
        <v>1.6239820380256793</v>
      </c>
      <c r="AL20" s="349">
        <f t="shared" si="0"/>
        <v>1.9204483035351863</v>
      </c>
      <c r="AM20" s="349">
        <f t="shared" si="0"/>
        <v>1.5115532152673601</v>
      </c>
      <c r="AN20" s="349">
        <f t="shared" si="0"/>
        <v>1.2023581647344723</v>
      </c>
      <c r="AO20" s="349">
        <f t="shared" si="0"/>
        <v>1.7639915517308324</v>
      </c>
      <c r="AP20" s="349">
        <f t="shared" si="0"/>
        <v>1.3545643680422756</v>
      </c>
      <c r="AQ20" s="349">
        <f t="shared" si="0"/>
        <v>1.575576943158481</v>
      </c>
      <c r="AR20" s="349">
        <f t="shared" si="0"/>
        <v>1.0190077887812137</v>
      </c>
      <c r="AS20" s="349">
        <f t="shared" si="0"/>
        <v>2.2795201495157134</v>
      </c>
      <c r="AT20" s="349">
        <f t="shared" si="0"/>
        <v>2.1363588066439601</v>
      </c>
      <c r="AU20" s="349">
        <f t="shared" si="0"/>
        <v>1.6374732401038663</v>
      </c>
      <c r="AV20" s="349">
        <f t="shared" si="0"/>
        <v>1.7884535727511111</v>
      </c>
      <c r="AW20" s="349">
        <f t="shared" si="0"/>
        <v>1.9065144459334522</v>
      </c>
      <c r="AX20" s="349">
        <f t="shared" si="0"/>
        <v>1.8432431681848478</v>
      </c>
      <c r="AY20" s="349">
        <f t="shared" si="0"/>
        <v>4.9624598558767081</v>
      </c>
      <c r="AZ20" s="349">
        <f t="shared" si="0"/>
        <v>4.8126918609922589</v>
      </c>
      <c r="BA20" s="349">
        <f t="shared" si="0"/>
        <v>2.3189699807452908</v>
      </c>
      <c r="BB20" s="349">
        <f t="shared" si="0"/>
        <v>11.918636159613435</v>
      </c>
      <c r="BC20" s="349">
        <f t="shared" si="0"/>
        <v>4.9867249645098228</v>
      </c>
      <c r="BD20" s="349">
        <f t="shared" si="0"/>
        <v>6.3498692762725479</v>
      </c>
      <c r="BE20" s="349">
        <f t="shared" si="0"/>
        <v>0</v>
      </c>
      <c r="BF20" s="349">
        <f t="shared" si="0"/>
        <v>0</v>
      </c>
      <c r="BG20" s="349">
        <f t="shared" si="0"/>
        <v>3.6510306557851204</v>
      </c>
      <c r="BH20" s="349">
        <f t="shared" si="0"/>
        <v>1.9484263291303783</v>
      </c>
      <c r="BI20" s="349">
        <f t="shared" si="0"/>
        <v>6.3542480279322389</v>
      </c>
      <c r="BJ20" s="349">
        <f t="shared" si="0"/>
        <v>4.2874087082410259</v>
      </c>
      <c r="BK20" s="349">
        <f t="shared" si="0"/>
        <v>7.1521446107928561</v>
      </c>
      <c r="BL20" s="349">
        <f t="shared" si="0"/>
        <v>0</v>
      </c>
      <c r="BM20" s="349">
        <f t="shared" si="0"/>
        <v>0</v>
      </c>
      <c r="BN20" s="349">
        <f t="shared" si="0"/>
        <v>5.8480814592043648</v>
      </c>
      <c r="BO20" s="349">
        <f t="shared" si="0"/>
        <v>2.769618399747773</v>
      </c>
      <c r="BP20" s="349">
        <f t="shared" si="0"/>
        <v>10.317149219674915</v>
      </c>
      <c r="BQ20" s="349">
        <f t="shared" si="0"/>
        <v>5.7942831742476777</v>
      </c>
      <c r="BR20" s="349">
        <f t="shared" si="0"/>
        <v>8.3974347066909392</v>
      </c>
      <c r="BS20" s="349">
        <f t="shared" si="0"/>
        <v>0</v>
      </c>
      <c r="BT20" s="349">
        <f t="shared" si="0"/>
        <v>0</v>
      </c>
      <c r="BU20" s="349">
        <f t="shared" si="0"/>
        <v>5.4803857067475699</v>
      </c>
      <c r="BV20" s="349">
        <f t="shared" si="0"/>
        <v>2.4759526601375761</v>
      </c>
      <c r="BW20" s="349">
        <f t="shared" si="0"/>
        <v>11.629244712301247</v>
      </c>
      <c r="BX20" s="349">
        <f t="shared" si="0"/>
        <v>5.2331576749559998</v>
      </c>
      <c r="BY20" s="349">
        <f t="shared" ref="BY20:EJ20" si="1">IF(ISERROR(+BY10/BY11),0,(BY10/BY11))</f>
        <v>9.0084100076872478</v>
      </c>
      <c r="BZ20" s="349">
        <f t="shared" si="1"/>
        <v>0</v>
      </c>
      <c r="CA20" s="349">
        <f t="shared" si="1"/>
        <v>0</v>
      </c>
      <c r="CB20" s="349">
        <f t="shared" si="1"/>
        <v>3.1352793093345395</v>
      </c>
      <c r="CC20" s="349">
        <f t="shared" si="1"/>
        <v>2.5597438193709463</v>
      </c>
      <c r="CD20" s="349">
        <f t="shared" si="1"/>
        <v>7.0555629025733575</v>
      </c>
      <c r="CE20" s="349">
        <f t="shared" si="1"/>
        <v>2.5315037921924453</v>
      </c>
      <c r="CF20" s="349">
        <f t="shared" si="1"/>
        <v>0</v>
      </c>
      <c r="CG20" s="349">
        <f t="shared" si="1"/>
        <v>0</v>
      </c>
      <c r="CH20" s="349">
        <f t="shared" si="1"/>
        <v>0</v>
      </c>
      <c r="CI20" s="349">
        <f t="shared" si="1"/>
        <v>4.2722441863122418</v>
      </c>
      <c r="CJ20" s="349">
        <f t="shared" si="1"/>
        <v>2.196481270538662</v>
      </c>
      <c r="CK20" s="349">
        <f t="shared" si="1"/>
        <v>8.7081962944859423</v>
      </c>
      <c r="CL20" s="349">
        <f t="shared" si="1"/>
        <v>3.8670821418126278</v>
      </c>
      <c r="CM20" s="349">
        <f t="shared" si="1"/>
        <v>9.4922887385630883</v>
      </c>
      <c r="CN20" s="349">
        <f t="shared" si="1"/>
        <v>0</v>
      </c>
      <c r="CO20" s="349">
        <f t="shared" si="1"/>
        <v>5.9238582072543666</v>
      </c>
      <c r="CP20" s="349">
        <f t="shared" si="1"/>
        <v>1.7755527301443355</v>
      </c>
      <c r="CQ20" s="349">
        <f t="shared" si="1"/>
        <v>1.5832581695864218</v>
      </c>
      <c r="CR20" s="349">
        <f t="shared" si="1"/>
        <v>2.3280149123994809</v>
      </c>
      <c r="CS20" s="349">
        <f t="shared" si="1"/>
        <v>2.5669403596555909</v>
      </c>
      <c r="CT20" s="349">
        <f t="shared" si="1"/>
        <v>1.2760067964610051</v>
      </c>
      <c r="CU20" s="349">
        <f t="shared" si="1"/>
        <v>1.4790106208686011</v>
      </c>
      <c r="CV20" s="349">
        <f t="shared" si="1"/>
        <v>1.1644714923397408</v>
      </c>
      <c r="CW20" s="349">
        <f t="shared" si="1"/>
        <v>0.94573609009692439</v>
      </c>
      <c r="CX20" s="349">
        <f t="shared" si="1"/>
        <v>0</v>
      </c>
      <c r="CY20" s="349">
        <f t="shared" si="1"/>
        <v>0</v>
      </c>
      <c r="CZ20" s="349">
        <f t="shared" si="1"/>
        <v>0</v>
      </c>
      <c r="DA20" s="349">
        <f t="shared" si="1"/>
        <v>0.75318934444015817</v>
      </c>
      <c r="DB20" s="349">
        <f t="shared" si="1"/>
        <v>1.0456297368489191</v>
      </c>
      <c r="DC20" s="349">
        <f t="shared" si="1"/>
        <v>0.90747894094766257</v>
      </c>
      <c r="DD20" s="349">
        <f t="shared" si="1"/>
        <v>0.97050353929812694</v>
      </c>
      <c r="DE20" s="349">
        <f t="shared" si="1"/>
        <v>0.95345980604022385</v>
      </c>
      <c r="DF20" s="349">
        <f t="shared" si="1"/>
        <v>1.0230515405878875</v>
      </c>
      <c r="DG20" s="349">
        <f t="shared" si="1"/>
        <v>0.93763879716679821</v>
      </c>
      <c r="DH20" s="349">
        <f t="shared" si="1"/>
        <v>1.0643204825938799</v>
      </c>
      <c r="DI20" s="349">
        <f t="shared" si="1"/>
        <v>1.0961897927525708</v>
      </c>
      <c r="DJ20" s="349">
        <f t="shared" si="1"/>
        <v>0.78534209694227886</v>
      </c>
      <c r="DK20" s="349">
        <f t="shared" si="1"/>
        <v>1.403917493638541</v>
      </c>
      <c r="DL20" s="349">
        <f t="shared" si="1"/>
        <v>1.4183043103376574</v>
      </c>
      <c r="DM20" s="349">
        <f t="shared" si="1"/>
        <v>1.4084118323411419</v>
      </c>
      <c r="DN20" s="349">
        <f t="shared" si="1"/>
        <v>1.7620725785967994</v>
      </c>
      <c r="DO20" s="349">
        <f t="shared" si="1"/>
        <v>1.6674952062301021</v>
      </c>
      <c r="DP20" s="349">
        <f t="shared" si="1"/>
        <v>1.3447554222640015</v>
      </c>
      <c r="DQ20" s="349">
        <f t="shared" si="1"/>
        <v>1.0943976588764273</v>
      </c>
      <c r="DR20" s="349">
        <f t="shared" si="1"/>
        <v>0.6000163625951076</v>
      </c>
      <c r="DS20" s="349">
        <f t="shared" si="1"/>
        <v>1.6489826493952293</v>
      </c>
      <c r="DT20" s="349">
        <f t="shared" si="1"/>
        <v>1.9265751291206266</v>
      </c>
      <c r="DU20" s="349">
        <f t="shared" si="1"/>
        <v>2.4690364988463447</v>
      </c>
      <c r="DV20" s="349">
        <f t="shared" si="1"/>
        <v>1.4299662927017003</v>
      </c>
      <c r="DW20" s="349">
        <f t="shared" si="1"/>
        <v>1.7674426481930892</v>
      </c>
      <c r="DX20" s="349">
        <f t="shared" si="1"/>
        <v>1.776685156983502</v>
      </c>
      <c r="DY20" s="349">
        <f t="shared" si="1"/>
        <v>1.3283804737152183</v>
      </c>
      <c r="DZ20" s="349">
        <f t="shared" si="1"/>
        <v>1.1211557552979974</v>
      </c>
      <c r="EA20" s="349">
        <f t="shared" si="1"/>
        <v>1.308494386381823</v>
      </c>
      <c r="EB20" s="349">
        <f t="shared" si="1"/>
        <v>1.6829171212461307</v>
      </c>
      <c r="EC20" s="349">
        <f t="shared" si="1"/>
        <v>1.9156698849329263</v>
      </c>
      <c r="ED20" s="349">
        <f t="shared" si="1"/>
        <v>2.5019475189805784</v>
      </c>
      <c r="EE20" s="349">
        <f t="shared" si="1"/>
        <v>1.4306799940383548</v>
      </c>
      <c r="EF20" s="349">
        <f t="shared" si="1"/>
        <v>1.7744965202931575</v>
      </c>
      <c r="EG20" s="349">
        <f t="shared" si="1"/>
        <v>1.727363269075664</v>
      </c>
      <c r="EH20" s="349">
        <f t="shared" si="1"/>
        <v>1.3435798975847504</v>
      </c>
      <c r="EI20" s="349">
        <f t="shared" si="1"/>
        <v>1.1088445804819809</v>
      </c>
      <c r="EJ20" s="349">
        <f t="shared" si="1"/>
        <v>0.44654836100670819</v>
      </c>
      <c r="EK20" s="349">
        <f t="shared" ref="EK20:GV20" si="2">IF(ISERROR(+EK10/EK11),0,(EK10/EK11))</f>
        <v>1.6593856595794643</v>
      </c>
      <c r="EL20" s="349">
        <f t="shared" si="2"/>
        <v>1.9237405513791679</v>
      </c>
      <c r="EM20" s="349">
        <f t="shared" si="2"/>
        <v>2.4856068478235613</v>
      </c>
      <c r="EN20" s="349">
        <f t="shared" si="2"/>
        <v>1.2669401786759875</v>
      </c>
      <c r="EO20" s="349">
        <f t="shared" si="2"/>
        <v>1.6010424861515502</v>
      </c>
      <c r="EP20" s="349">
        <f t="shared" si="2"/>
        <v>1.5876345181486473</v>
      </c>
      <c r="EQ20" s="349">
        <f t="shared" si="2"/>
        <v>1.2833083492390489</v>
      </c>
      <c r="ER20" s="349">
        <f t="shared" si="2"/>
        <v>1.070579717558535</v>
      </c>
      <c r="ES20" s="349">
        <f t="shared" si="2"/>
        <v>1.5999753413679376</v>
      </c>
      <c r="ET20" s="349">
        <f t="shared" si="2"/>
        <v>1.6700793159700738</v>
      </c>
      <c r="EU20" s="349">
        <f t="shared" si="2"/>
        <v>1.9578102926337033</v>
      </c>
      <c r="EV20" s="349">
        <f t="shared" si="2"/>
        <v>2.248870805410315</v>
      </c>
      <c r="EW20" s="349">
        <f t="shared" si="2"/>
        <v>1.277920147010023</v>
      </c>
      <c r="EX20" s="349">
        <f t="shared" si="2"/>
        <v>1.6794517114822727</v>
      </c>
      <c r="EY20" s="349">
        <f t="shared" si="2"/>
        <v>1.7137448870225349</v>
      </c>
      <c r="EZ20" s="349">
        <f t="shared" si="2"/>
        <v>1.2650757773838821</v>
      </c>
      <c r="FA20" s="349">
        <f t="shared" si="2"/>
        <v>0.95357035449157579</v>
      </c>
      <c r="FB20" s="349">
        <f t="shared" si="2"/>
        <v>0.94642161984961171</v>
      </c>
      <c r="FC20" s="349">
        <f t="shared" si="2"/>
        <v>1.6409564675560087</v>
      </c>
      <c r="FD20" s="349">
        <f t="shared" si="2"/>
        <v>1.9280503015196115</v>
      </c>
      <c r="FE20" s="349">
        <f t="shared" si="2"/>
        <v>2.4831481112110505</v>
      </c>
      <c r="FF20" s="349">
        <f t="shared" si="2"/>
        <v>1.1568248464570825</v>
      </c>
      <c r="FG20" s="349">
        <f t="shared" si="2"/>
        <v>1.656046234403993</v>
      </c>
      <c r="FH20" s="349">
        <f t="shared" si="2"/>
        <v>1.7513155076229592</v>
      </c>
      <c r="FI20" s="349">
        <f t="shared" si="2"/>
        <v>1.1281552156238883</v>
      </c>
      <c r="FJ20" s="349">
        <f t="shared" si="2"/>
        <v>1.1818725867193307</v>
      </c>
      <c r="FK20" s="349">
        <f t="shared" si="2"/>
        <v>1.0984356623866218</v>
      </c>
      <c r="FL20" s="349">
        <f t="shared" si="2"/>
        <v>1.6140788341619778</v>
      </c>
      <c r="FM20" s="349">
        <f t="shared" si="2"/>
        <v>1.9241741140072128</v>
      </c>
      <c r="FN20" s="349">
        <f t="shared" si="2"/>
        <v>2.3800316415477187</v>
      </c>
      <c r="FO20" s="349">
        <f t="shared" si="2"/>
        <v>1.5848643080751199</v>
      </c>
      <c r="FP20" s="349">
        <f t="shared" si="2"/>
        <v>1.6822743304882988</v>
      </c>
      <c r="FQ20" s="349">
        <f t="shared" si="2"/>
        <v>2.2309774908286042</v>
      </c>
      <c r="FR20" s="349">
        <f t="shared" si="2"/>
        <v>0.92490118577075098</v>
      </c>
      <c r="FS20" s="349">
        <f t="shared" si="2"/>
        <v>1.0996760976083415</v>
      </c>
      <c r="FT20" s="349">
        <f t="shared" si="2"/>
        <v>0.4981897762887712</v>
      </c>
      <c r="FU20" s="349">
        <f t="shared" si="2"/>
        <v>1.6646733920664627</v>
      </c>
      <c r="FV20" s="349">
        <f t="shared" si="2"/>
        <v>1.7052039988561358</v>
      </c>
      <c r="FW20" s="349">
        <f t="shared" si="2"/>
        <v>3.0002183054898084</v>
      </c>
      <c r="FX20" s="349">
        <f t="shared" si="2"/>
        <v>1.4624986247236686</v>
      </c>
      <c r="FY20" s="349">
        <f t="shared" si="2"/>
        <v>1.7862213879686195</v>
      </c>
      <c r="FZ20" s="349">
        <f t="shared" si="2"/>
        <v>1.6526240729464039</v>
      </c>
      <c r="GA20" s="349">
        <f t="shared" si="2"/>
        <v>1.393010354269381</v>
      </c>
      <c r="GB20" s="349">
        <f t="shared" si="2"/>
        <v>1.2784390469340066</v>
      </c>
      <c r="GC20" s="349">
        <f t="shared" si="2"/>
        <v>1.3534546878058329</v>
      </c>
      <c r="GD20" s="349">
        <f t="shared" si="2"/>
        <v>1.6353507232342794</v>
      </c>
      <c r="GE20" s="349">
        <f t="shared" si="2"/>
        <v>1.8576366315163955</v>
      </c>
      <c r="GF20" s="349">
        <f t="shared" si="2"/>
        <v>2.6822209762554867</v>
      </c>
      <c r="GG20" s="349">
        <f t="shared" si="2"/>
        <v>1.1546320742739407</v>
      </c>
      <c r="GH20" s="349">
        <f t="shared" si="2"/>
        <v>1.7348090747278466</v>
      </c>
      <c r="GI20" s="349">
        <f t="shared" si="2"/>
        <v>1.1164335664335665</v>
      </c>
      <c r="GJ20" s="349">
        <f t="shared" si="2"/>
        <v>0.80299940801157665</v>
      </c>
      <c r="GK20" s="349">
        <f t="shared" si="2"/>
        <v>1.1466900377301399</v>
      </c>
      <c r="GL20" s="349">
        <f t="shared" si="2"/>
        <v>1.1521668482582237</v>
      </c>
      <c r="GM20" s="349">
        <f t="shared" si="2"/>
        <v>0</v>
      </c>
      <c r="GN20" s="349">
        <f t="shared" si="2"/>
        <v>0</v>
      </c>
      <c r="GO20" s="349">
        <f t="shared" si="2"/>
        <v>0</v>
      </c>
      <c r="GP20" s="349">
        <f t="shared" si="2"/>
        <v>1.4301997934457611</v>
      </c>
      <c r="GQ20" s="349">
        <f t="shared" si="2"/>
        <v>1.5551453084464482</v>
      </c>
      <c r="GR20" s="349">
        <f t="shared" si="2"/>
        <v>1.9816747073745615</v>
      </c>
      <c r="GS20" s="349">
        <f t="shared" si="2"/>
        <v>0.71693707184824196</v>
      </c>
      <c r="GT20" s="349">
        <f t="shared" si="2"/>
        <v>1.708401194353963</v>
      </c>
      <c r="GU20" s="349">
        <f t="shared" si="2"/>
        <v>0</v>
      </c>
      <c r="GV20" s="349">
        <f t="shared" si="2"/>
        <v>1.7079297214242768</v>
      </c>
      <c r="GW20" s="349">
        <f t="shared" ref="GW20:HH20" si="3">IF(ISERROR(+GW10/GW11),0,(GW10/GW11))</f>
        <v>0</v>
      </c>
      <c r="GX20" s="349">
        <f t="shared" si="3"/>
        <v>0</v>
      </c>
      <c r="GY20" s="349">
        <f t="shared" si="3"/>
        <v>1.6547285898798907</v>
      </c>
      <c r="GZ20" s="349">
        <f t="shared" si="3"/>
        <v>1.796850791458088</v>
      </c>
      <c r="HA20" s="349">
        <f t="shared" si="3"/>
        <v>1.9329932066950066</v>
      </c>
      <c r="HB20" s="349">
        <f t="shared" si="3"/>
        <v>1.3351682835816501</v>
      </c>
      <c r="HC20" s="349">
        <f t="shared" si="3"/>
        <v>1.4664493750298908</v>
      </c>
      <c r="HD20" s="349">
        <f t="shared" si="3"/>
        <v>1.4231879199042847</v>
      </c>
      <c r="HE20" s="349">
        <f t="shared" si="3"/>
        <v>1.6948689639142309</v>
      </c>
      <c r="HF20" s="349">
        <f t="shared" si="3"/>
        <v>1.9130457856543166</v>
      </c>
      <c r="HG20" s="349">
        <f t="shared" si="3"/>
        <v>2.379419326576623</v>
      </c>
      <c r="HH20" s="349">
        <f t="shared" si="3"/>
        <v>4.0455006806032898</v>
      </c>
    </row>
    <row r="22" spans="1:216" x14ac:dyDescent="0.2">
      <c r="A22" s="263" t="s">
        <v>254</v>
      </c>
      <c r="B22" s="263">
        <f>+'Weighted Households 18+'!B12</f>
        <v>32229958</v>
      </c>
      <c r="C22" s="263">
        <f>+B22</f>
        <v>32229958</v>
      </c>
      <c r="D22" s="263">
        <f t="shared" ref="D22:BO22" si="4">+C22</f>
        <v>32229958</v>
      </c>
      <c r="E22" s="263">
        <f t="shared" si="4"/>
        <v>32229958</v>
      </c>
      <c r="F22" s="263">
        <f t="shared" si="4"/>
        <v>32229958</v>
      </c>
      <c r="G22" s="263">
        <f t="shared" si="4"/>
        <v>32229958</v>
      </c>
      <c r="H22" s="263">
        <f t="shared" si="4"/>
        <v>32229958</v>
      </c>
      <c r="I22" s="263">
        <f t="shared" si="4"/>
        <v>32229958</v>
      </c>
      <c r="J22" s="263">
        <f t="shared" si="4"/>
        <v>32229958</v>
      </c>
      <c r="K22" s="263">
        <f t="shared" si="4"/>
        <v>32229958</v>
      </c>
      <c r="L22" s="263">
        <f t="shared" si="4"/>
        <v>32229958</v>
      </c>
      <c r="M22" s="263">
        <f t="shared" si="4"/>
        <v>32229958</v>
      </c>
      <c r="N22" s="263">
        <f t="shared" si="4"/>
        <v>32229958</v>
      </c>
      <c r="O22" s="263">
        <f t="shared" si="4"/>
        <v>32229958</v>
      </c>
      <c r="P22" s="263">
        <f t="shared" si="4"/>
        <v>32229958</v>
      </c>
      <c r="Q22" s="263">
        <f t="shared" si="4"/>
        <v>32229958</v>
      </c>
      <c r="R22" s="263">
        <f t="shared" si="4"/>
        <v>32229958</v>
      </c>
      <c r="S22" s="263">
        <f t="shared" si="4"/>
        <v>32229958</v>
      </c>
      <c r="T22" s="263">
        <f t="shared" si="4"/>
        <v>32229958</v>
      </c>
      <c r="U22" s="263">
        <f t="shared" si="4"/>
        <v>32229958</v>
      </c>
      <c r="V22" s="263">
        <f t="shared" si="4"/>
        <v>32229958</v>
      </c>
      <c r="W22" s="263">
        <f t="shared" si="4"/>
        <v>32229958</v>
      </c>
      <c r="X22" s="263">
        <f t="shared" si="4"/>
        <v>32229958</v>
      </c>
      <c r="Y22" s="263">
        <f t="shared" si="4"/>
        <v>32229958</v>
      </c>
      <c r="Z22" s="263">
        <f t="shared" si="4"/>
        <v>32229958</v>
      </c>
      <c r="AA22" s="263">
        <f t="shared" si="4"/>
        <v>32229958</v>
      </c>
      <c r="AB22" s="263">
        <f t="shared" si="4"/>
        <v>32229958</v>
      </c>
      <c r="AC22" s="263">
        <f t="shared" si="4"/>
        <v>32229958</v>
      </c>
      <c r="AD22" s="263">
        <f t="shared" si="4"/>
        <v>32229958</v>
      </c>
      <c r="AE22" s="263">
        <f t="shared" si="4"/>
        <v>32229958</v>
      </c>
      <c r="AF22" s="263">
        <f t="shared" si="4"/>
        <v>32229958</v>
      </c>
      <c r="AG22" s="263">
        <f t="shared" si="4"/>
        <v>32229958</v>
      </c>
      <c r="AH22" s="263">
        <f t="shared" si="4"/>
        <v>32229958</v>
      </c>
      <c r="AI22" s="263">
        <f t="shared" si="4"/>
        <v>32229958</v>
      </c>
      <c r="AJ22" s="263">
        <f t="shared" si="4"/>
        <v>32229958</v>
      </c>
      <c r="AK22" s="263">
        <f t="shared" si="4"/>
        <v>32229958</v>
      </c>
      <c r="AL22" s="263">
        <f t="shared" si="4"/>
        <v>32229958</v>
      </c>
      <c r="AM22" s="263">
        <f t="shared" si="4"/>
        <v>32229958</v>
      </c>
      <c r="AN22" s="263">
        <f t="shared" si="4"/>
        <v>32229958</v>
      </c>
      <c r="AO22" s="263">
        <f t="shared" si="4"/>
        <v>32229958</v>
      </c>
      <c r="AP22" s="263">
        <f t="shared" si="4"/>
        <v>32229958</v>
      </c>
      <c r="AQ22" s="263">
        <f t="shared" si="4"/>
        <v>32229958</v>
      </c>
      <c r="AR22" s="263">
        <f t="shared" si="4"/>
        <v>32229958</v>
      </c>
      <c r="AS22" s="263">
        <f t="shared" si="4"/>
        <v>32229958</v>
      </c>
      <c r="AT22" s="263">
        <f t="shared" si="4"/>
        <v>32229958</v>
      </c>
      <c r="AU22" s="263">
        <f t="shared" si="4"/>
        <v>32229958</v>
      </c>
      <c r="AV22" s="263">
        <f t="shared" si="4"/>
        <v>32229958</v>
      </c>
      <c r="AW22" s="263">
        <f t="shared" si="4"/>
        <v>32229958</v>
      </c>
      <c r="AX22" s="263">
        <f t="shared" si="4"/>
        <v>32229958</v>
      </c>
      <c r="AY22" s="263">
        <f t="shared" si="4"/>
        <v>32229958</v>
      </c>
      <c r="AZ22" s="263">
        <f t="shared" si="4"/>
        <v>32229958</v>
      </c>
      <c r="BA22" s="263">
        <f t="shared" si="4"/>
        <v>32229958</v>
      </c>
      <c r="BB22" s="263">
        <f t="shared" si="4"/>
        <v>32229958</v>
      </c>
      <c r="BC22" s="263">
        <f t="shared" si="4"/>
        <v>32229958</v>
      </c>
      <c r="BD22" s="263">
        <f t="shared" si="4"/>
        <v>32229958</v>
      </c>
      <c r="BE22" s="263">
        <f t="shared" si="4"/>
        <v>32229958</v>
      </c>
      <c r="BF22" s="263">
        <f t="shared" si="4"/>
        <v>32229958</v>
      </c>
      <c r="BG22" s="263">
        <f t="shared" si="4"/>
        <v>32229958</v>
      </c>
      <c r="BH22" s="263">
        <f t="shared" si="4"/>
        <v>32229958</v>
      </c>
      <c r="BI22" s="263">
        <f t="shared" si="4"/>
        <v>32229958</v>
      </c>
      <c r="BJ22" s="263">
        <f t="shared" si="4"/>
        <v>32229958</v>
      </c>
      <c r="BK22" s="263">
        <f t="shared" si="4"/>
        <v>32229958</v>
      </c>
      <c r="BL22" s="263">
        <f t="shared" si="4"/>
        <v>32229958</v>
      </c>
      <c r="BM22" s="263">
        <f t="shared" si="4"/>
        <v>32229958</v>
      </c>
      <c r="BN22" s="263">
        <f t="shared" si="4"/>
        <v>32229958</v>
      </c>
      <c r="BO22" s="263">
        <f t="shared" si="4"/>
        <v>32229958</v>
      </c>
      <c r="BP22" s="263">
        <f t="shared" ref="BP22:EA22" si="5">+BO22</f>
        <v>32229958</v>
      </c>
      <c r="BQ22" s="263">
        <f t="shared" si="5"/>
        <v>32229958</v>
      </c>
      <c r="BR22" s="263">
        <f t="shared" si="5"/>
        <v>32229958</v>
      </c>
      <c r="BS22" s="263">
        <f t="shared" si="5"/>
        <v>32229958</v>
      </c>
      <c r="BT22" s="263">
        <f t="shared" si="5"/>
        <v>32229958</v>
      </c>
      <c r="BU22" s="263">
        <f t="shared" si="5"/>
        <v>32229958</v>
      </c>
      <c r="BV22" s="263">
        <f t="shared" si="5"/>
        <v>32229958</v>
      </c>
      <c r="BW22" s="263">
        <f t="shared" si="5"/>
        <v>32229958</v>
      </c>
      <c r="BX22" s="263">
        <f t="shared" si="5"/>
        <v>32229958</v>
      </c>
      <c r="BY22" s="263">
        <f t="shared" si="5"/>
        <v>32229958</v>
      </c>
      <c r="BZ22" s="263">
        <f t="shared" si="5"/>
        <v>32229958</v>
      </c>
      <c r="CA22" s="263">
        <f t="shared" si="5"/>
        <v>32229958</v>
      </c>
      <c r="CB22" s="263">
        <f t="shared" si="5"/>
        <v>32229958</v>
      </c>
      <c r="CC22" s="263">
        <f t="shared" si="5"/>
        <v>32229958</v>
      </c>
      <c r="CD22" s="263">
        <f t="shared" si="5"/>
        <v>32229958</v>
      </c>
      <c r="CE22" s="263">
        <f t="shared" si="5"/>
        <v>32229958</v>
      </c>
      <c r="CF22" s="263">
        <f t="shared" si="5"/>
        <v>32229958</v>
      </c>
      <c r="CG22" s="263">
        <f t="shared" si="5"/>
        <v>32229958</v>
      </c>
      <c r="CH22" s="263">
        <f t="shared" si="5"/>
        <v>32229958</v>
      </c>
      <c r="CI22" s="263">
        <f t="shared" si="5"/>
        <v>32229958</v>
      </c>
      <c r="CJ22" s="263">
        <f t="shared" si="5"/>
        <v>32229958</v>
      </c>
      <c r="CK22" s="263">
        <f t="shared" si="5"/>
        <v>32229958</v>
      </c>
      <c r="CL22" s="263">
        <f t="shared" si="5"/>
        <v>32229958</v>
      </c>
      <c r="CM22" s="263">
        <f t="shared" si="5"/>
        <v>32229958</v>
      </c>
      <c r="CN22" s="263">
        <f t="shared" si="5"/>
        <v>32229958</v>
      </c>
      <c r="CO22" s="263">
        <f t="shared" si="5"/>
        <v>32229958</v>
      </c>
      <c r="CP22" s="263">
        <f t="shared" si="5"/>
        <v>32229958</v>
      </c>
      <c r="CQ22" s="263">
        <f t="shared" si="5"/>
        <v>32229958</v>
      </c>
      <c r="CR22" s="263">
        <f t="shared" si="5"/>
        <v>32229958</v>
      </c>
      <c r="CS22" s="263">
        <f t="shared" si="5"/>
        <v>32229958</v>
      </c>
      <c r="CT22" s="263">
        <f t="shared" si="5"/>
        <v>32229958</v>
      </c>
      <c r="CU22" s="263">
        <f t="shared" si="5"/>
        <v>32229958</v>
      </c>
      <c r="CV22" s="263">
        <f t="shared" si="5"/>
        <v>32229958</v>
      </c>
      <c r="CW22" s="263">
        <f t="shared" si="5"/>
        <v>32229958</v>
      </c>
      <c r="CX22" s="263">
        <f t="shared" si="5"/>
        <v>32229958</v>
      </c>
      <c r="CY22" s="263">
        <f t="shared" si="5"/>
        <v>32229958</v>
      </c>
      <c r="CZ22" s="263">
        <f t="shared" si="5"/>
        <v>32229958</v>
      </c>
      <c r="DA22" s="263">
        <f t="shared" si="5"/>
        <v>32229958</v>
      </c>
      <c r="DB22" s="263">
        <f t="shared" si="5"/>
        <v>32229958</v>
      </c>
      <c r="DC22" s="263">
        <f t="shared" si="5"/>
        <v>32229958</v>
      </c>
      <c r="DD22" s="263">
        <f t="shared" si="5"/>
        <v>32229958</v>
      </c>
      <c r="DE22" s="263">
        <f t="shared" si="5"/>
        <v>32229958</v>
      </c>
      <c r="DF22" s="263">
        <f t="shared" si="5"/>
        <v>32229958</v>
      </c>
      <c r="DG22" s="263">
        <f t="shared" si="5"/>
        <v>32229958</v>
      </c>
      <c r="DH22" s="263">
        <f t="shared" si="5"/>
        <v>32229958</v>
      </c>
      <c r="DI22" s="263">
        <f t="shared" si="5"/>
        <v>32229958</v>
      </c>
      <c r="DJ22" s="263">
        <f t="shared" si="5"/>
        <v>32229958</v>
      </c>
      <c r="DK22" s="263">
        <f t="shared" si="5"/>
        <v>32229958</v>
      </c>
      <c r="DL22" s="263">
        <f t="shared" si="5"/>
        <v>32229958</v>
      </c>
      <c r="DM22" s="263">
        <f t="shared" si="5"/>
        <v>32229958</v>
      </c>
      <c r="DN22" s="263">
        <f t="shared" si="5"/>
        <v>32229958</v>
      </c>
      <c r="DO22" s="263">
        <f t="shared" si="5"/>
        <v>32229958</v>
      </c>
      <c r="DP22" s="263">
        <f t="shared" si="5"/>
        <v>32229958</v>
      </c>
      <c r="DQ22" s="263">
        <f t="shared" si="5"/>
        <v>32229958</v>
      </c>
      <c r="DR22" s="263">
        <f t="shared" si="5"/>
        <v>32229958</v>
      </c>
      <c r="DS22" s="263">
        <f t="shared" si="5"/>
        <v>32229958</v>
      </c>
      <c r="DT22" s="263">
        <f t="shared" si="5"/>
        <v>32229958</v>
      </c>
      <c r="DU22" s="263">
        <f t="shared" si="5"/>
        <v>32229958</v>
      </c>
      <c r="DV22" s="263">
        <f t="shared" si="5"/>
        <v>32229958</v>
      </c>
      <c r="DW22" s="263">
        <f t="shared" si="5"/>
        <v>32229958</v>
      </c>
      <c r="DX22" s="263">
        <f t="shared" si="5"/>
        <v>32229958</v>
      </c>
      <c r="DY22" s="263">
        <f t="shared" si="5"/>
        <v>32229958</v>
      </c>
      <c r="DZ22" s="263">
        <f t="shared" si="5"/>
        <v>32229958</v>
      </c>
      <c r="EA22" s="263">
        <f t="shared" si="5"/>
        <v>32229958</v>
      </c>
      <c r="EB22" s="263">
        <f t="shared" ref="EB22:GM22" si="6">+EA22</f>
        <v>32229958</v>
      </c>
      <c r="EC22" s="263">
        <f t="shared" si="6"/>
        <v>32229958</v>
      </c>
      <c r="ED22" s="263">
        <f t="shared" si="6"/>
        <v>32229958</v>
      </c>
      <c r="EE22" s="263">
        <f t="shared" si="6"/>
        <v>32229958</v>
      </c>
      <c r="EF22" s="263">
        <f t="shared" si="6"/>
        <v>32229958</v>
      </c>
      <c r="EG22" s="263">
        <f t="shared" si="6"/>
        <v>32229958</v>
      </c>
      <c r="EH22" s="263">
        <f t="shared" si="6"/>
        <v>32229958</v>
      </c>
      <c r="EI22" s="263">
        <f t="shared" si="6"/>
        <v>32229958</v>
      </c>
      <c r="EJ22" s="263">
        <f t="shared" si="6"/>
        <v>32229958</v>
      </c>
      <c r="EK22" s="263">
        <f t="shared" si="6"/>
        <v>32229958</v>
      </c>
      <c r="EL22" s="263">
        <f t="shared" si="6"/>
        <v>32229958</v>
      </c>
      <c r="EM22" s="263">
        <f t="shared" si="6"/>
        <v>32229958</v>
      </c>
      <c r="EN22" s="263">
        <f t="shared" si="6"/>
        <v>32229958</v>
      </c>
      <c r="EO22" s="263">
        <f t="shared" si="6"/>
        <v>32229958</v>
      </c>
      <c r="EP22" s="263">
        <f t="shared" si="6"/>
        <v>32229958</v>
      </c>
      <c r="EQ22" s="263">
        <f t="shared" si="6"/>
        <v>32229958</v>
      </c>
      <c r="ER22" s="263">
        <f t="shared" si="6"/>
        <v>32229958</v>
      </c>
      <c r="ES22" s="263">
        <f t="shared" si="6"/>
        <v>32229958</v>
      </c>
      <c r="ET22" s="263">
        <f t="shared" si="6"/>
        <v>32229958</v>
      </c>
      <c r="EU22" s="263">
        <f t="shared" si="6"/>
        <v>32229958</v>
      </c>
      <c r="EV22" s="263">
        <f t="shared" si="6"/>
        <v>32229958</v>
      </c>
      <c r="EW22" s="263">
        <f t="shared" si="6"/>
        <v>32229958</v>
      </c>
      <c r="EX22" s="263">
        <f t="shared" si="6"/>
        <v>32229958</v>
      </c>
      <c r="EY22" s="263">
        <f t="shared" si="6"/>
        <v>32229958</v>
      </c>
      <c r="EZ22" s="263">
        <f t="shared" si="6"/>
        <v>32229958</v>
      </c>
      <c r="FA22" s="263">
        <f t="shared" si="6"/>
        <v>32229958</v>
      </c>
      <c r="FB22" s="263">
        <f t="shared" si="6"/>
        <v>32229958</v>
      </c>
      <c r="FC22" s="263">
        <f t="shared" si="6"/>
        <v>32229958</v>
      </c>
      <c r="FD22" s="263">
        <f t="shared" si="6"/>
        <v>32229958</v>
      </c>
      <c r="FE22" s="263">
        <f t="shared" si="6"/>
        <v>32229958</v>
      </c>
      <c r="FF22" s="263">
        <f t="shared" si="6"/>
        <v>32229958</v>
      </c>
      <c r="FG22" s="263">
        <f t="shared" si="6"/>
        <v>32229958</v>
      </c>
      <c r="FH22" s="263">
        <f t="shared" si="6"/>
        <v>32229958</v>
      </c>
      <c r="FI22" s="263">
        <f t="shared" si="6"/>
        <v>32229958</v>
      </c>
      <c r="FJ22" s="263">
        <f t="shared" si="6"/>
        <v>32229958</v>
      </c>
      <c r="FK22" s="263">
        <f t="shared" si="6"/>
        <v>32229958</v>
      </c>
      <c r="FL22" s="263">
        <f t="shared" si="6"/>
        <v>32229958</v>
      </c>
      <c r="FM22" s="263">
        <f t="shared" si="6"/>
        <v>32229958</v>
      </c>
      <c r="FN22" s="263">
        <f t="shared" si="6"/>
        <v>32229958</v>
      </c>
      <c r="FO22" s="263">
        <f t="shared" si="6"/>
        <v>32229958</v>
      </c>
      <c r="FP22" s="263">
        <f t="shared" si="6"/>
        <v>32229958</v>
      </c>
      <c r="FQ22" s="263">
        <f t="shared" si="6"/>
        <v>32229958</v>
      </c>
      <c r="FR22" s="263">
        <f t="shared" si="6"/>
        <v>32229958</v>
      </c>
      <c r="FS22" s="263">
        <f t="shared" si="6"/>
        <v>32229958</v>
      </c>
      <c r="FT22" s="263">
        <f t="shared" si="6"/>
        <v>32229958</v>
      </c>
      <c r="FU22" s="263">
        <f t="shared" si="6"/>
        <v>32229958</v>
      </c>
      <c r="FV22" s="263">
        <f t="shared" si="6"/>
        <v>32229958</v>
      </c>
      <c r="FW22" s="263">
        <f t="shared" si="6"/>
        <v>32229958</v>
      </c>
      <c r="FX22" s="263">
        <f t="shared" si="6"/>
        <v>32229958</v>
      </c>
      <c r="FY22" s="263">
        <f t="shared" si="6"/>
        <v>32229958</v>
      </c>
      <c r="FZ22" s="263">
        <f t="shared" si="6"/>
        <v>32229958</v>
      </c>
      <c r="GA22" s="263">
        <f t="shared" si="6"/>
        <v>32229958</v>
      </c>
      <c r="GB22" s="263">
        <f t="shared" si="6"/>
        <v>32229958</v>
      </c>
      <c r="GC22" s="263">
        <f t="shared" si="6"/>
        <v>32229958</v>
      </c>
      <c r="GD22" s="263">
        <f t="shared" si="6"/>
        <v>32229958</v>
      </c>
      <c r="GE22" s="263">
        <f t="shared" si="6"/>
        <v>32229958</v>
      </c>
      <c r="GF22" s="263">
        <f t="shared" si="6"/>
        <v>32229958</v>
      </c>
      <c r="GG22" s="263">
        <f t="shared" si="6"/>
        <v>32229958</v>
      </c>
      <c r="GH22" s="263">
        <f t="shared" si="6"/>
        <v>32229958</v>
      </c>
      <c r="GI22" s="263">
        <f t="shared" si="6"/>
        <v>32229958</v>
      </c>
      <c r="GJ22" s="263">
        <f t="shared" si="6"/>
        <v>32229958</v>
      </c>
      <c r="GK22" s="263">
        <f t="shared" si="6"/>
        <v>32229958</v>
      </c>
      <c r="GL22" s="263">
        <f t="shared" si="6"/>
        <v>32229958</v>
      </c>
      <c r="GM22" s="263">
        <f t="shared" si="6"/>
        <v>32229958</v>
      </c>
      <c r="GN22" s="263">
        <f t="shared" ref="GN22:HH22" si="7">+GM22</f>
        <v>32229958</v>
      </c>
      <c r="GO22" s="263">
        <f t="shared" si="7"/>
        <v>32229958</v>
      </c>
      <c r="GP22" s="263">
        <f t="shared" si="7"/>
        <v>32229958</v>
      </c>
      <c r="GQ22" s="263">
        <f t="shared" si="7"/>
        <v>32229958</v>
      </c>
      <c r="GR22" s="263">
        <f t="shared" si="7"/>
        <v>32229958</v>
      </c>
      <c r="GS22" s="263">
        <f t="shared" si="7"/>
        <v>32229958</v>
      </c>
      <c r="GT22" s="263">
        <f t="shared" si="7"/>
        <v>32229958</v>
      </c>
      <c r="GU22" s="263">
        <f t="shared" si="7"/>
        <v>32229958</v>
      </c>
      <c r="GV22" s="263">
        <f t="shared" si="7"/>
        <v>32229958</v>
      </c>
      <c r="GW22" s="263">
        <f t="shared" si="7"/>
        <v>32229958</v>
      </c>
      <c r="GX22" s="263">
        <f t="shared" si="7"/>
        <v>32229958</v>
      </c>
      <c r="GY22" s="263">
        <f t="shared" si="7"/>
        <v>32229958</v>
      </c>
      <c r="GZ22" s="263">
        <f t="shared" si="7"/>
        <v>32229958</v>
      </c>
      <c r="HA22" s="263">
        <f t="shared" si="7"/>
        <v>32229958</v>
      </c>
      <c r="HB22" s="263">
        <f t="shared" si="7"/>
        <v>32229958</v>
      </c>
      <c r="HC22" s="263">
        <f t="shared" si="7"/>
        <v>32229958</v>
      </c>
      <c r="HD22" s="263">
        <f t="shared" si="7"/>
        <v>32229958</v>
      </c>
      <c r="HE22" s="263">
        <f t="shared" si="7"/>
        <v>32229958</v>
      </c>
      <c r="HF22" s="263">
        <f t="shared" si="7"/>
        <v>32229958</v>
      </c>
      <c r="HG22" s="263">
        <f t="shared" si="7"/>
        <v>32229958</v>
      </c>
      <c r="HH22" s="263">
        <f t="shared" si="7"/>
        <v>32229958</v>
      </c>
    </row>
    <row r="26" spans="1:216" ht="15" x14ac:dyDescent="0.25">
      <c r="A26" s="357" t="s">
        <v>460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  <c r="BI26" s="352"/>
      <c r="BJ26" s="352"/>
      <c r="BK26" s="352"/>
      <c r="BL26" s="352"/>
      <c r="BM26" s="352"/>
      <c r="BN26" s="352"/>
      <c r="BO26" s="352"/>
      <c r="BP26" s="352"/>
      <c r="BQ26" s="352"/>
      <c r="BR26" s="352"/>
      <c r="BS26" s="352"/>
      <c r="BT26" s="352"/>
      <c r="BU26" s="352"/>
      <c r="BV26" s="352"/>
      <c r="BW26" s="352"/>
      <c r="BX26" s="352"/>
      <c r="BY26" s="352"/>
      <c r="BZ26" s="352"/>
      <c r="CA26" s="352"/>
      <c r="CB26" s="352"/>
      <c r="CC26" s="352"/>
      <c r="CD26" s="352"/>
      <c r="CE26" s="352"/>
      <c r="CF26" s="352"/>
      <c r="CG26" s="352"/>
      <c r="CH26" s="352"/>
      <c r="CI26" s="352"/>
      <c r="CJ26" s="352"/>
      <c r="CK26" s="352"/>
      <c r="CL26" s="352"/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  <c r="CW26" s="352"/>
      <c r="CX26" s="352"/>
      <c r="CY26" s="352"/>
      <c r="CZ26" s="352"/>
      <c r="DA26" s="352"/>
      <c r="DB26" s="352"/>
      <c r="DC26" s="352"/>
      <c r="DD26" s="352"/>
      <c r="DE26" s="352"/>
      <c r="DF26" s="352"/>
      <c r="DG26" s="352"/>
      <c r="DH26" s="352"/>
      <c r="DI26" s="352"/>
      <c r="DJ26" s="352"/>
      <c r="DK26" s="352"/>
      <c r="DL26" s="352"/>
      <c r="DM26" s="352"/>
      <c r="DN26" s="352"/>
      <c r="DO26" s="352"/>
      <c r="DP26" s="352"/>
      <c r="DQ26" s="352"/>
      <c r="DR26" s="352"/>
      <c r="DS26" s="352"/>
      <c r="DT26" s="352"/>
      <c r="DU26" s="352"/>
      <c r="DV26" s="352"/>
      <c r="DW26" s="352"/>
      <c r="DX26" s="352"/>
      <c r="DY26" s="352"/>
      <c r="DZ26" s="352"/>
      <c r="EA26" s="352"/>
      <c r="EB26" s="352"/>
      <c r="EC26" s="352"/>
      <c r="ED26" s="352"/>
      <c r="EE26" s="352"/>
      <c r="EF26" s="352"/>
      <c r="EG26" s="352"/>
      <c r="EH26" s="352"/>
      <c r="EI26" s="352"/>
      <c r="EJ26" s="352"/>
      <c r="EK26" s="352"/>
      <c r="EL26" s="352"/>
      <c r="EM26" s="352"/>
      <c r="EN26" s="352"/>
      <c r="EO26" s="352"/>
      <c r="EP26" s="352"/>
      <c r="EQ26" s="352"/>
      <c r="ER26" s="352"/>
      <c r="ES26" s="352"/>
      <c r="ET26" s="352"/>
      <c r="EU26" s="352"/>
      <c r="EV26" s="352"/>
      <c r="EW26" s="352"/>
      <c r="EX26" s="352"/>
      <c r="EY26" s="352"/>
      <c r="EZ26" s="352"/>
      <c r="FA26" s="352"/>
      <c r="FB26" s="352"/>
      <c r="FC26" s="352"/>
      <c r="FD26" s="352"/>
      <c r="FE26" s="352"/>
      <c r="FF26" s="352"/>
      <c r="FG26" s="352"/>
      <c r="FH26" s="352"/>
      <c r="FI26" s="352"/>
      <c r="FJ26" s="352"/>
      <c r="FK26" s="352"/>
      <c r="FL26" s="352"/>
      <c r="FM26" s="352"/>
      <c r="FN26" s="352"/>
      <c r="FO26" s="352"/>
      <c r="FP26" s="352"/>
      <c r="FQ26" s="352"/>
      <c r="FR26" s="352"/>
      <c r="FS26" s="352"/>
      <c r="FT26" s="352"/>
      <c r="FU26" s="352"/>
      <c r="FV26" s="352"/>
      <c r="FW26" s="352"/>
      <c r="FX26" s="352"/>
      <c r="FY26" s="352"/>
      <c r="FZ26" s="352"/>
      <c r="GA26" s="352"/>
      <c r="GB26" s="352"/>
      <c r="GC26" s="352"/>
      <c r="GD26" s="352"/>
      <c r="GE26" s="352"/>
      <c r="GF26" s="352"/>
      <c r="GG26" s="352"/>
      <c r="GH26" s="352"/>
      <c r="GI26" s="352"/>
      <c r="GJ26" s="352"/>
      <c r="GK26" s="352"/>
      <c r="GL26" s="352"/>
      <c r="GM26" s="352"/>
      <c r="GN26" s="352"/>
      <c r="GO26" s="352"/>
      <c r="GP26" s="352"/>
      <c r="GQ26" s="352"/>
      <c r="GR26" s="352"/>
      <c r="GS26" s="352"/>
      <c r="GT26" s="352"/>
      <c r="GU26" s="352"/>
      <c r="GV26" s="352"/>
      <c r="GW26" s="352"/>
      <c r="GX26" s="352"/>
      <c r="GY26" s="352"/>
      <c r="GZ26" s="352"/>
      <c r="HA26" s="352"/>
      <c r="HB26" s="352"/>
      <c r="HC26" s="352"/>
      <c r="HD26" s="352"/>
      <c r="HE26" s="352"/>
      <c r="HF26" s="352"/>
      <c r="HG26" s="352"/>
      <c r="HH26" s="352"/>
    </row>
    <row r="27" spans="1:216" s="268" customFormat="1" ht="15" x14ac:dyDescent="0.25">
      <c r="A27" s="352" t="s">
        <v>462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  <c r="DN27" s="352"/>
      <c r="DO27" s="352"/>
      <c r="DP27" s="352"/>
      <c r="DQ27" s="352"/>
      <c r="DR27" s="352"/>
      <c r="DS27" s="352"/>
      <c r="DT27" s="352"/>
      <c r="DU27" s="352"/>
      <c r="DV27" s="352"/>
      <c r="DW27" s="352"/>
      <c r="DX27" s="352"/>
      <c r="DY27" s="352"/>
      <c r="DZ27" s="352"/>
      <c r="EA27" s="352"/>
      <c r="EB27" s="352"/>
      <c r="EC27" s="352"/>
      <c r="ED27" s="352"/>
      <c r="EE27" s="352"/>
      <c r="EF27" s="352"/>
      <c r="EG27" s="352"/>
      <c r="EH27" s="352"/>
      <c r="EI27" s="352"/>
      <c r="EJ27" s="352"/>
      <c r="EK27" s="352"/>
      <c r="EL27" s="352"/>
      <c r="EM27" s="352"/>
      <c r="EN27" s="352"/>
      <c r="EO27" s="352"/>
      <c r="EP27" s="352"/>
      <c r="EQ27" s="352"/>
      <c r="ER27" s="352"/>
      <c r="ES27" s="352"/>
      <c r="ET27" s="352"/>
      <c r="EU27" s="352"/>
      <c r="EV27" s="352"/>
      <c r="EW27" s="352"/>
      <c r="EX27" s="352"/>
      <c r="EY27" s="352"/>
      <c r="EZ27" s="352"/>
      <c r="FA27" s="352"/>
      <c r="FB27" s="352"/>
      <c r="FC27" s="352"/>
      <c r="FD27" s="352"/>
      <c r="FE27" s="352"/>
      <c r="FF27" s="352"/>
      <c r="FG27" s="352"/>
      <c r="FH27" s="352"/>
      <c r="FI27" s="352"/>
      <c r="FJ27" s="352"/>
      <c r="FK27" s="352"/>
      <c r="FL27" s="352"/>
      <c r="FM27" s="352"/>
      <c r="FN27" s="352"/>
      <c r="FO27" s="352"/>
      <c r="FP27" s="352"/>
      <c r="FQ27" s="352"/>
      <c r="FR27" s="352"/>
      <c r="FS27" s="352"/>
      <c r="FT27" s="352"/>
      <c r="FU27" s="352"/>
      <c r="FV27" s="352"/>
      <c r="FW27" s="352"/>
      <c r="FX27" s="352"/>
      <c r="FY27" s="352"/>
      <c r="FZ27" s="352"/>
      <c r="GA27" s="352"/>
      <c r="GB27" s="352"/>
      <c r="GC27" s="352"/>
      <c r="GD27" s="352"/>
      <c r="GE27" s="352"/>
      <c r="GF27" s="352"/>
      <c r="GG27" s="352"/>
      <c r="GH27" s="352"/>
      <c r="GI27" s="352"/>
      <c r="GJ27" s="352"/>
      <c r="GK27" s="352"/>
      <c r="GL27" s="352"/>
      <c r="GM27" s="352"/>
      <c r="GN27" s="352"/>
      <c r="GO27" s="352"/>
      <c r="GP27" s="352"/>
      <c r="GQ27" s="352"/>
      <c r="GR27" s="352"/>
      <c r="GS27" s="352"/>
      <c r="GT27" s="352"/>
      <c r="GU27" s="352"/>
      <c r="GV27" s="352"/>
      <c r="GW27" s="352"/>
      <c r="GX27" s="352"/>
      <c r="GY27" s="352"/>
      <c r="GZ27" s="352"/>
      <c r="HA27" s="352"/>
      <c r="HB27" s="352"/>
      <c r="HC27" s="352"/>
      <c r="HD27" s="352"/>
      <c r="HE27" s="352"/>
      <c r="HF27" s="352"/>
      <c r="HG27" s="352"/>
      <c r="HH27" s="352"/>
    </row>
    <row r="28" spans="1:216" ht="15" x14ac:dyDescent="0.25">
      <c r="A28" s="352" t="s">
        <v>463</v>
      </c>
      <c r="B28" s="352" t="s">
        <v>23</v>
      </c>
      <c r="C28" s="352" t="s">
        <v>24</v>
      </c>
      <c r="D28" s="352" t="s">
        <v>25</v>
      </c>
      <c r="E28" s="352" t="s">
        <v>26</v>
      </c>
      <c r="F28" s="352" t="s">
        <v>27</v>
      </c>
      <c r="G28" s="352" t="s">
        <v>28</v>
      </c>
      <c r="H28" s="352" t="s">
        <v>29</v>
      </c>
      <c r="I28" s="352" t="s">
        <v>30</v>
      </c>
      <c r="J28" s="352" t="s">
        <v>31</v>
      </c>
      <c r="K28" s="352" t="s">
        <v>32</v>
      </c>
      <c r="L28" s="352" t="s">
        <v>33</v>
      </c>
      <c r="M28" s="352" t="s">
        <v>34</v>
      </c>
      <c r="N28" s="352" t="s">
        <v>386</v>
      </c>
      <c r="O28" s="352" t="s">
        <v>387</v>
      </c>
      <c r="P28" s="352" t="s">
        <v>388</v>
      </c>
      <c r="Q28" s="352" t="s">
        <v>35</v>
      </c>
      <c r="R28" s="352" t="s">
        <v>36</v>
      </c>
      <c r="S28" s="352" t="s">
        <v>37</v>
      </c>
      <c r="T28" s="352" t="s">
        <v>38</v>
      </c>
      <c r="U28" s="352" t="s">
        <v>39</v>
      </c>
      <c r="V28" s="352" t="s">
        <v>40</v>
      </c>
      <c r="W28" s="352" t="s">
        <v>41</v>
      </c>
      <c r="X28" s="352" t="s">
        <v>42</v>
      </c>
      <c r="Y28" s="352" t="s">
        <v>43</v>
      </c>
      <c r="Z28" s="352" t="s">
        <v>44</v>
      </c>
      <c r="AA28" s="352" t="s">
        <v>45</v>
      </c>
      <c r="AB28" s="352" t="s">
        <v>46</v>
      </c>
      <c r="AC28" s="352" t="s">
        <v>47</v>
      </c>
      <c r="AD28" s="352" t="s">
        <v>48</v>
      </c>
      <c r="AE28" s="352" t="s">
        <v>49</v>
      </c>
      <c r="AF28" s="352" t="s">
        <v>50</v>
      </c>
      <c r="AG28" s="352" t="s">
        <v>51</v>
      </c>
      <c r="AH28" s="352" t="s">
        <v>52</v>
      </c>
      <c r="AI28" s="352" t="s">
        <v>53</v>
      </c>
      <c r="AJ28" s="352" t="s">
        <v>54</v>
      </c>
      <c r="AK28" s="352" t="s">
        <v>55</v>
      </c>
      <c r="AL28" s="352" t="s">
        <v>56</v>
      </c>
      <c r="AM28" s="352" t="s">
        <v>57</v>
      </c>
      <c r="AN28" s="352" t="s">
        <v>58</v>
      </c>
      <c r="AO28" s="352" t="s">
        <v>59</v>
      </c>
      <c r="AP28" s="352" t="s">
        <v>60</v>
      </c>
      <c r="AQ28" s="352" t="s">
        <v>61</v>
      </c>
      <c r="AR28" s="352" t="s">
        <v>62</v>
      </c>
      <c r="AS28" s="352" t="s">
        <v>63</v>
      </c>
      <c r="AT28" s="352" t="s">
        <v>64</v>
      </c>
      <c r="AU28" s="352" t="s">
        <v>65</v>
      </c>
      <c r="AV28" s="352" t="s">
        <v>66</v>
      </c>
      <c r="AW28" s="352" t="s">
        <v>67</v>
      </c>
      <c r="AX28" s="352" t="s">
        <v>68</v>
      </c>
      <c r="AY28" s="352" t="s">
        <v>69</v>
      </c>
      <c r="AZ28" s="352" t="s">
        <v>389</v>
      </c>
      <c r="BA28" s="352" t="s">
        <v>390</v>
      </c>
      <c r="BB28" s="352" t="s">
        <v>391</v>
      </c>
      <c r="BC28" s="352" t="s">
        <v>392</v>
      </c>
      <c r="BD28" s="352" t="s">
        <v>393</v>
      </c>
      <c r="BE28" s="352" t="s">
        <v>394</v>
      </c>
      <c r="BF28" s="352" t="s">
        <v>395</v>
      </c>
      <c r="BG28" s="352" t="s">
        <v>396</v>
      </c>
      <c r="BH28" s="352" t="s">
        <v>397</v>
      </c>
      <c r="BI28" s="352" t="s">
        <v>398</v>
      </c>
      <c r="BJ28" s="352" t="s">
        <v>399</v>
      </c>
      <c r="BK28" s="352" t="s">
        <v>400</v>
      </c>
      <c r="BL28" s="352" t="s">
        <v>401</v>
      </c>
      <c r="BM28" s="352" t="s">
        <v>402</v>
      </c>
      <c r="BN28" s="352" t="s">
        <v>70</v>
      </c>
      <c r="BO28" s="352" t="s">
        <v>71</v>
      </c>
      <c r="BP28" s="352" t="s">
        <v>72</v>
      </c>
      <c r="BQ28" s="352" t="s">
        <v>73</v>
      </c>
      <c r="BR28" s="352" t="s">
        <v>74</v>
      </c>
      <c r="BS28" s="352" t="s">
        <v>75</v>
      </c>
      <c r="BT28" s="352" t="s">
        <v>76</v>
      </c>
      <c r="BU28" s="352" t="s">
        <v>77</v>
      </c>
      <c r="BV28" s="352" t="s">
        <v>78</v>
      </c>
      <c r="BW28" s="352" t="s">
        <v>79</v>
      </c>
      <c r="BX28" s="352" t="s">
        <v>80</v>
      </c>
      <c r="BY28" s="352" t="s">
        <v>81</v>
      </c>
      <c r="BZ28" s="352" t="s">
        <v>82</v>
      </c>
      <c r="CA28" s="352" t="s">
        <v>83</v>
      </c>
      <c r="CB28" s="352" t="s">
        <v>84</v>
      </c>
      <c r="CC28" s="352" t="s">
        <v>85</v>
      </c>
      <c r="CD28" s="352" t="s">
        <v>86</v>
      </c>
      <c r="CE28" s="352" t="s">
        <v>87</v>
      </c>
      <c r="CF28" s="352" t="s">
        <v>88</v>
      </c>
      <c r="CG28" s="352" t="s">
        <v>89</v>
      </c>
      <c r="CH28" s="352" t="s">
        <v>90</v>
      </c>
      <c r="CI28" s="352" t="s">
        <v>91</v>
      </c>
      <c r="CJ28" s="352" t="s">
        <v>92</v>
      </c>
      <c r="CK28" s="352" t="s">
        <v>93</v>
      </c>
      <c r="CL28" s="352" t="s">
        <v>94</v>
      </c>
      <c r="CM28" s="352" t="s">
        <v>95</v>
      </c>
      <c r="CN28" s="352" t="s">
        <v>96</v>
      </c>
      <c r="CO28" s="352" t="s">
        <v>97</v>
      </c>
      <c r="CP28" s="352" t="s">
        <v>98</v>
      </c>
      <c r="CQ28" s="352" t="s">
        <v>99</v>
      </c>
      <c r="CR28" s="352" t="s">
        <v>100</v>
      </c>
      <c r="CS28" s="352" t="s">
        <v>101</v>
      </c>
      <c r="CT28" s="352" t="s">
        <v>102</v>
      </c>
      <c r="CU28" s="352" t="s">
        <v>103</v>
      </c>
      <c r="CV28" s="352" t="s">
        <v>104</v>
      </c>
      <c r="CW28" s="352" t="s">
        <v>105</v>
      </c>
      <c r="CX28" s="352" t="s">
        <v>106</v>
      </c>
      <c r="CY28" s="352" t="s">
        <v>107</v>
      </c>
      <c r="CZ28" s="352" t="s">
        <v>108</v>
      </c>
      <c r="DA28" s="352" t="s">
        <v>109</v>
      </c>
      <c r="DB28" s="352" t="s">
        <v>110</v>
      </c>
      <c r="DC28" s="352" t="s">
        <v>111</v>
      </c>
      <c r="DD28" s="352" t="s">
        <v>112</v>
      </c>
      <c r="DE28" s="352" t="s">
        <v>113</v>
      </c>
      <c r="DF28" s="352" t="s">
        <v>114</v>
      </c>
      <c r="DG28" s="352" t="s">
        <v>115</v>
      </c>
      <c r="DH28" s="352" t="s">
        <v>116</v>
      </c>
      <c r="DI28" s="352" t="s">
        <v>117</v>
      </c>
      <c r="DJ28" s="352" t="s">
        <v>118</v>
      </c>
      <c r="DK28" s="352" t="s">
        <v>119</v>
      </c>
      <c r="DL28" s="352" t="s">
        <v>120</v>
      </c>
      <c r="DM28" s="352" t="s">
        <v>121</v>
      </c>
      <c r="DN28" s="352" t="s">
        <v>122</v>
      </c>
      <c r="DO28" s="352" t="s">
        <v>123</v>
      </c>
      <c r="DP28" s="352" t="s">
        <v>124</v>
      </c>
      <c r="DQ28" s="352" t="s">
        <v>125</v>
      </c>
      <c r="DR28" s="352" t="s">
        <v>126</v>
      </c>
      <c r="DS28" s="352" t="s">
        <v>127</v>
      </c>
      <c r="DT28" s="352" t="s">
        <v>128</v>
      </c>
      <c r="DU28" s="352" t="s">
        <v>129</v>
      </c>
      <c r="DV28" s="352" t="s">
        <v>130</v>
      </c>
      <c r="DW28" s="352" t="s">
        <v>131</v>
      </c>
      <c r="DX28" s="352" t="s">
        <v>132</v>
      </c>
      <c r="DY28" s="352" t="s">
        <v>133</v>
      </c>
      <c r="DZ28" s="352" t="s">
        <v>134</v>
      </c>
      <c r="EA28" s="352" t="s">
        <v>135</v>
      </c>
      <c r="EB28" s="352" t="s">
        <v>136</v>
      </c>
      <c r="EC28" s="352" t="s">
        <v>137</v>
      </c>
      <c r="ED28" s="352" t="s">
        <v>138</v>
      </c>
      <c r="EE28" s="352" t="s">
        <v>139</v>
      </c>
      <c r="EF28" s="352" t="s">
        <v>140</v>
      </c>
      <c r="EG28" s="352" t="s">
        <v>141</v>
      </c>
      <c r="EH28" s="352" t="s">
        <v>142</v>
      </c>
      <c r="EI28" s="352" t="s">
        <v>143</v>
      </c>
      <c r="EJ28" s="352" t="s">
        <v>144</v>
      </c>
      <c r="EK28" s="352" t="s">
        <v>145</v>
      </c>
      <c r="EL28" s="352" t="s">
        <v>146</v>
      </c>
      <c r="EM28" s="352" t="s">
        <v>147</v>
      </c>
      <c r="EN28" s="352" t="s">
        <v>148</v>
      </c>
      <c r="EO28" s="352" t="s">
        <v>149</v>
      </c>
      <c r="EP28" s="352" t="s">
        <v>150</v>
      </c>
      <c r="EQ28" s="352" t="s">
        <v>151</v>
      </c>
      <c r="ER28" s="352" t="s">
        <v>152</v>
      </c>
      <c r="ES28" s="352" t="s">
        <v>153</v>
      </c>
      <c r="ET28" s="352" t="s">
        <v>154</v>
      </c>
      <c r="EU28" s="352" t="s">
        <v>155</v>
      </c>
      <c r="EV28" s="352" t="s">
        <v>156</v>
      </c>
      <c r="EW28" s="352" t="s">
        <v>157</v>
      </c>
      <c r="EX28" s="352" t="s">
        <v>158</v>
      </c>
      <c r="EY28" s="352" t="s">
        <v>159</v>
      </c>
      <c r="EZ28" s="352" t="s">
        <v>160</v>
      </c>
      <c r="FA28" s="352" t="s">
        <v>161</v>
      </c>
      <c r="FB28" s="352" t="s">
        <v>162</v>
      </c>
      <c r="FC28" s="352" t="s">
        <v>163</v>
      </c>
      <c r="FD28" s="352" t="s">
        <v>164</v>
      </c>
      <c r="FE28" s="352" t="s">
        <v>165</v>
      </c>
      <c r="FF28" s="352" t="s">
        <v>166</v>
      </c>
      <c r="FG28" s="352" t="s">
        <v>167</v>
      </c>
      <c r="FH28" s="352" t="s">
        <v>168</v>
      </c>
      <c r="FI28" s="352" t="s">
        <v>169</v>
      </c>
      <c r="FJ28" s="352" t="s">
        <v>170</v>
      </c>
      <c r="FK28" s="352" t="s">
        <v>171</v>
      </c>
      <c r="FL28" s="352" t="s">
        <v>172</v>
      </c>
      <c r="FM28" s="352" t="s">
        <v>173</v>
      </c>
      <c r="FN28" s="352" t="s">
        <v>174</v>
      </c>
      <c r="FO28" s="352" t="s">
        <v>175</v>
      </c>
      <c r="FP28" s="352" t="s">
        <v>176</v>
      </c>
      <c r="FQ28" s="352" t="s">
        <v>177</v>
      </c>
      <c r="FR28" s="352" t="s">
        <v>178</v>
      </c>
      <c r="FS28" s="352" t="s">
        <v>179</v>
      </c>
      <c r="FT28" s="352" t="s">
        <v>180</v>
      </c>
      <c r="FU28" s="352" t="s">
        <v>181</v>
      </c>
      <c r="FV28" s="352" t="s">
        <v>182</v>
      </c>
      <c r="FW28" s="352" t="s">
        <v>183</v>
      </c>
      <c r="FX28" s="352" t="s">
        <v>184</v>
      </c>
      <c r="FY28" s="352" t="s">
        <v>185</v>
      </c>
      <c r="FZ28" s="352" t="s">
        <v>186</v>
      </c>
      <c r="GA28" s="352" t="s">
        <v>187</v>
      </c>
      <c r="GB28" s="352" t="s">
        <v>188</v>
      </c>
      <c r="GC28" s="352" t="s">
        <v>189</v>
      </c>
      <c r="GD28" s="352" t="s">
        <v>190</v>
      </c>
      <c r="GE28" s="352" t="s">
        <v>191</v>
      </c>
      <c r="GF28" s="352" t="s">
        <v>192</v>
      </c>
      <c r="GG28" s="352" t="s">
        <v>193</v>
      </c>
      <c r="GH28" s="352" t="s">
        <v>194</v>
      </c>
      <c r="GI28" s="352" t="s">
        <v>195</v>
      </c>
      <c r="GJ28" s="352" t="s">
        <v>196</v>
      </c>
      <c r="GK28" s="352" t="s">
        <v>197</v>
      </c>
      <c r="GL28" s="352" t="s">
        <v>198</v>
      </c>
      <c r="GM28" s="352" t="s">
        <v>199</v>
      </c>
      <c r="GN28" s="352" t="s">
        <v>200</v>
      </c>
      <c r="GO28" s="352" t="s">
        <v>201</v>
      </c>
      <c r="GP28" s="352" t="s">
        <v>202</v>
      </c>
      <c r="GQ28" s="352" t="s">
        <v>203</v>
      </c>
      <c r="GR28" s="352" t="s">
        <v>204</v>
      </c>
      <c r="GS28" s="352" t="s">
        <v>205</v>
      </c>
      <c r="GT28" s="352" t="s">
        <v>206</v>
      </c>
      <c r="GU28" s="352" t="s">
        <v>207</v>
      </c>
      <c r="GV28" s="352" t="s">
        <v>208</v>
      </c>
      <c r="GW28" s="352" t="s">
        <v>209</v>
      </c>
      <c r="GX28" s="352" t="s">
        <v>210</v>
      </c>
      <c r="GY28" s="352" t="s">
        <v>211</v>
      </c>
      <c r="GZ28" s="352" t="s">
        <v>212</v>
      </c>
      <c r="HA28" s="352" t="s">
        <v>213</v>
      </c>
      <c r="HB28" s="352" t="s">
        <v>214</v>
      </c>
      <c r="HC28" s="352" t="s">
        <v>215</v>
      </c>
      <c r="HD28" s="352" t="s">
        <v>216</v>
      </c>
      <c r="HE28" s="352" t="s">
        <v>217</v>
      </c>
      <c r="HF28" s="352" t="s">
        <v>218</v>
      </c>
      <c r="HG28" s="352" t="s">
        <v>219</v>
      </c>
      <c r="HH28" s="352" t="s">
        <v>220</v>
      </c>
    </row>
    <row r="29" spans="1:216" ht="15" x14ac:dyDescent="0.25">
      <c r="A29" s="352" t="s">
        <v>221</v>
      </c>
      <c r="B29" s="352">
        <v>2759014000</v>
      </c>
      <c r="C29" s="352">
        <v>433848500</v>
      </c>
      <c r="D29" s="352">
        <v>265948900</v>
      </c>
      <c r="E29" s="352">
        <v>149391500</v>
      </c>
      <c r="F29" s="352">
        <v>97921840</v>
      </c>
      <c r="G29" s="352">
        <v>51469660</v>
      </c>
      <c r="H29" s="352">
        <v>94782250</v>
      </c>
      <c r="I29" s="352">
        <v>59764580</v>
      </c>
      <c r="J29" s="352">
        <v>35017670</v>
      </c>
      <c r="K29" s="352">
        <v>18733980</v>
      </c>
      <c r="L29" s="352">
        <v>15953830</v>
      </c>
      <c r="M29" s="352">
        <v>2780158</v>
      </c>
      <c r="N29" s="352">
        <v>3041196</v>
      </c>
      <c r="O29" s="352">
        <v>1911609</v>
      </c>
      <c r="P29" s="352">
        <v>1129587</v>
      </c>
      <c r="Q29" s="352">
        <v>90386220</v>
      </c>
      <c r="R29" s="352">
        <v>27537900</v>
      </c>
      <c r="S29" s="352">
        <v>10926580</v>
      </c>
      <c r="T29" s="352">
        <v>51005560</v>
      </c>
      <c r="U29" s="352">
        <v>43716480</v>
      </c>
      <c r="V29" s="352">
        <v>6080008</v>
      </c>
      <c r="W29" s="352">
        <v>21766060</v>
      </c>
      <c r="X29" s="352">
        <v>19611450</v>
      </c>
      <c r="Y29" s="352">
        <v>2154605</v>
      </c>
      <c r="Z29" s="352">
        <v>1078138000</v>
      </c>
      <c r="AA29" s="352">
        <v>957484900</v>
      </c>
      <c r="AB29" s="352">
        <v>26133530</v>
      </c>
      <c r="AC29" s="352">
        <v>265084000</v>
      </c>
      <c r="AD29" s="352">
        <v>82918780</v>
      </c>
      <c r="AE29" s="352">
        <v>3370699</v>
      </c>
      <c r="AF29" s="352">
        <v>73133750</v>
      </c>
      <c r="AG29" s="352">
        <v>96406010</v>
      </c>
      <c r="AH29" s="352">
        <v>161911000</v>
      </c>
      <c r="AI29" s="352">
        <v>34200090</v>
      </c>
      <c r="AJ29" s="352">
        <v>174821900</v>
      </c>
      <c r="AK29" s="352">
        <v>32968670</v>
      </c>
      <c r="AL29" s="352">
        <v>6137610</v>
      </c>
      <c r="AM29" s="352">
        <v>119307200</v>
      </c>
      <c r="AN29" s="352">
        <v>957737</v>
      </c>
      <c r="AO29" s="352">
        <v>31812600</v>
      </c>
      <c r="AP29" s="352">
        <v>32810680</v>
      </c>
      <c r="AQ29" s="352">
        <v>278129</v>
      </c>
      <c r="AR29" s="352">
        <v>16829500</v>
      </c>
      <c r="AS29" s="352">
        <v>4296628</v>
      </c>
      <c r="AT29" s="352">
        <v>13539460</v>
      </c>
      <c r="AU29" s="352">
        <v>4076082</v>
      </c>
      <c r="AV29" s="352">
        <v>11497680</v>
      </c>
      <c r="AW29" s="352">
        <v>2937413</v>
      </c>
      <c r="AX29" s="352">
        <v>89274</v>
      </c>
      <c r="AY29" s="352">
        <v>590764300</v>
      </c>
      <c r="AZ29" s="352">
        <v>99924180</v>
      </c>
      <c r="BA29" s="352">
        <v>6482888</v>
      </c>
      <c r="BB29" s="352">
        <v>3864748</v>
      </c>
      <c r="BC29" s="352">
        <v>87432830</v>
      </c>
      <c r="BD29" s="352">
        <v>2143715</v>
      </c>
      <c r="BE29" s="352">
        <v>0</v>
      </c>
      <c r="BF29" s="352">
        <v>0</v>
      </c>
      <c r="BG29" s="352">
        <v>7346418</v>
      </c>
      <c r="BH29" s="352">
        <v>4165743</v>
      </c>
      <c r="BI29" s="352">
        <v>304033</v>
      </c>
      <c r="BJ29" s="352">
        <v>2209078</v>
      </c>
      <c r="BK29" s="352">
        <v>667564</v>
      </c>
      <c r="BL29" s="352">
        <v>0</v>
      </c>
      <c r="BM29" s="352">
        <v>0</v>
      </c>
      <c r="BN29" s="352">
        <v>184289000</v>
      </c>
      <c r="BO29" s="352">
        <v>2809125</v>
      </c>
      <c r="BP29" s="352">
        <v>6261561</v>
      </c>
      <c r="BQ29" s="352">
        <v>167070900</v>
      </c>
      <c r="BR29" s="352">
        <v>8147429</v>
      </c>
      <c r="BS29" s="352">
        <v>0</v>
      </c>
      <c r="BT29" s="352">
        <v>0</v>
      </c>
      <c r="BU29" s="352">
        <v>112971700</v>
      </c>
      <c r="BV29" s="352">
        <v>450320</v>
      </c>
      <c r="BW29" s="352">
        <v>5086838</v>
      </c>
      <c r="BX29" s="352">
        <v>100198800</v>
      </c>
      <c r="BY29" s="352">
        <v>7235804</v>
      </c>
      <c r="BZ29" s="352">
        <v>0</v>
      </c>
      <c r="CA29" s="352">
        <v>0</v>
      </c>
      <c r="CB29" s="352">
        <v>7083477</v>
      </c>
      <c r="CC29" s="352">
        <v>2409380</v>
      </c>
      <c r="CD29" s="352">
        <v>2209049</v>
      </c>
      <c r="CE29" s="352">
        <v>2465048</v>
      </c>
      <c r="CF29" s="352">
        <v>0</v>
      </c>
      <c r="CG29" s="352">
        <v>0</v>
      </c>
      <c r="CH29" s="352">
        <v>0</v>
      </c>
      <c r="CI29" s="352">
        <v>179149500</v>
      </c>
      <c r="CJ29" s="352">
        <v>17103130</v>
      </c>
      <c r="CK29" s="352">
        <v>8948698</v>
      </c>
      <c r="CL29" s="352">
        <v>81721250</v>
      </c>
      <c r="CM29" s="352">
        <v>4305421</v>
      </c>
      <c r="CN29" s="352">
        <v>0</v>
      </c>
      <c r="CO29" s="352">
        <v>67070980</v>
      </c>
      <c r="CP29" s="352">
        <v>66304710</v>
      </c>
      <c r="CQ29" s="352">
        <v>4886554</v>
      </c>
      <c r="CR29" s="352">
        <v>26709770</v>
      </c>
      <c r="CS29" s="352">
        <v>10964040</v>
      </c>
      <c r="CT29" s="352">
        <v>12528590</v>
      </c>
      <c r="CU29" s="352">
        <v>6207518</v>
      </c>
      <c r="CV29" s="352">
        <v>5008240</v>
      </c>
      <c r="CW29" s="352">
        <v>5379065</v>
      </c>
      <c r="CX29" s="352">
        <v>0</v>
      </c>
      <c r="CY29" s="352">
        <v>0</v>
      </c>
      <c r="CZ29" s="352">
        <v>0</v>
      </c>
      <c r="DA29" s="352">
        <v>1677530</v>
      </c>
      <c r="DB29" s="352">
        <v>2381519</v>
      </c>
      <c r="DC29" s="352">
        <v>821841</v>
      </c>
      <c r="DD29" s="352">
        <v>195442500</v>
      </c>
      <c r="DE29" s="352">
        <v>38286680</v>
      </c>
      <c r="DF29" s="352">
        <v>58506060</v>
      </c>
      <c r="DG29" s="352">
        <v>93648960</v>
      </c>
      <c r="DH29" s="352">
        <v>2545597</v>
      </c>
      <c r="DI29" s="352">
        <v>2157521</v>
      </c>
      <c r="DJ29" s="352">
        <v>297669</v>
      </c>
      <c r="DK29" s="352">
        <v>389137100</v>
      </c>
      <c r="DL29" s="352">
        <v>242527600</v>
      </c>
      <c r="DM29" s="352">
        <v>126558000</v>
      </c>
      <c r="DN29" s="352">
        <v>38229340</v>
      </c>
      <c r="DO29" s="352">
        <v>14596230</v>
      </c>
      <c r="DP29" s="352">
        <v>8736615</v>
      </c>
      <c r="DQ29" s="352">
        <v>46186700</v>
      </c>
      <c r="DR29" s="352">
        <v>9158</v>
      </c>
      <c r="DS29" s="352">
        <v>1965695</v>
      </c>
      <c r="DT29" s="352">
        <v>11066340</v>
      </c>
      <c r="DU29" s="352">
        <v>5767886</v>
      </c>
      <c r="DV29" s="352">
        <v>114162300</v>
      </c>
      <c r="DW29" s="352">
        <v>23943820</v>
      </c>
      <c r="DX29" s="352">
        <v>16330170</v>
      </c>
      <c r="DY29" s="352">
        <v>7679317</v>
      </c>
      <c r="DZ29" s="352">
        <v>47865320</v>
      </c>
      <c r="EA29" s="352">
        <v>68451</v>
      </c>
      <c r="EB29" s="352">
        <v>1163641</v>
      </c>
      <c r="EC29" s="352">
        <v>11396170</v>
      </c>
      <c r="ED29" s="352">
        <v>5715448</v>
      </c>
      <c r="EE29" s="352">
        <v>226011400</v>
      </c>
      <c r="EF29" s="352">
        <v>59864970</v>
      </c>
      <c r="EG29" s="352">
        <v>29130800</v>
      </c>
      <c r="EH29" s="352">
        <v>14412400</v>
      </c>
      <c r="EI29" s="352">
        <v>87329670</v>
      </c>
      <c r="EJ29" s="352">
        <v>11626</v>
      </c>
      <c r="EK29" s="352">
        <v>2992216</v>
      </c>
      <c r="EL29" s="352">
        <v>21386970</v>
      </c>
      <c r="EM29" s="352">
        <v>10882800</v>
      </c>
      <c r="EN29" s="352">
        <v>13196130</v>
      </c>
      <c r="EO29" s="352">
        <v>2093514</v>
      </c>
      <c r="EP29" s="352">
        <v>1606258</v>
      </c>
      <c r="EQ29" s="352">
        <v>1706871</v>
      </c>
      <c r="ER29" s="352">
        <v>6252068</v>
      </c>
      <c r="ES29" s="352">
        <v>65983</v>
      </c>
      <c r="ET29" s="352">
        <v>80311</v>
      </c>
      <c r="EU29" s="352">
        <v>1070344</v>
      </c>
      <c r="EV29" s="352">
        <v>320777</v>
      </c>
      <c r="EW29" s="352">
        <v>40061630</v>
      </c>
      <c r="EX29" s="352">
        <v>10730770</v>
      </c>
      <c r="EY29" s="352">
        <v>3778171</v>
      </c>
      <c r="EZ29" s="352">
        <v>3821998</v>
      </c>
      <c r="FA29" s="352">
        <v>14182600</v>
      </c>
      <c r="FB29" s="352">
        <v>232427</v>
      </c>
      <c r="FC29" s="352">
        <v>985031</v>
      </c>
      <c r="FD29" s="352">
        <v>4790504</v>
      </c>
      <c r="FE29" s="352">
        <v>1487116</v>
      </c>
      <c r="FF29" s="352">
        <v>14506610</v>
      </c>
      <c r="FG29" s="352">
        <v>5052049</v>
      </c>
      <c r="FH29" s="352">
        <v>1928126</v>
      </c>
      <c r="FI29" s="352">
        <v>1826737</v>
      </c>
      <c r="FJ29" s="352">
        <v>2358628</v>
      </c>
      <c r="FK29" s="352">
        <v>230443</v>
      </c>
      <c r="FL29" s="352">
        <v>421281</v>
      </c>
      <c r="FM29" s="352">
        <v>1551648</v>
      </c>
      <c r="FN29" s="352">
        <v>404066</v>
      </c>
      <c r="FO29" s="352">
        <v>14192250</v>
      </c>
      <c r="FP29" s="352">
        <v>11289240</v>
      </c>
      <c r="FQ29" s="352">
        <v>848126</v>
      </c>
      <c r="FR29" s="352">
        <v>35231</v>
      </c>
      <c r="FS29" s="352">
        <v>1874620</v>
      </c>
      <c r="FT29" s="352">
        <v>37656</v>
      </c>
      <c r="FU29" s="352">
        <v>18678</v>
      </c>
      <c r="FV29" s="352">
        <v>88705</v>
      </c>
      <c r="FW29" s="352">
        <v>0</v>
      </c>
      <c r="FX29" s="352">
        <v>45688120</v>
      </c>
      <c r="FY29" s="352">
        <v>11357010</v>
      </c>
      <c r="FZ29" s="352">
        <v>8903764</v>
      </c>
      <c r="GA29" s="352">
        <v>3291898</v>
      </c>
      <c r="GB29" s="352">
        <v>20236520</v>
      </c>
      <c r="GC29" s="352">
        <v>51817</v>
      </c>
      <c r="GD29" s="352">
        <v>285328</v>
      </c>
      <c r="GE29" s="352">
        <v>1103343</v>
      </c>
      <c r="GF29" s="352">
        <v>458441</v>
      </c>
      <c r="GG29" s="352">
        <v>8546281</v>
      </c>
      <c r="GH29" s="352">
        <v>201176</v>
      </c>
      <c r="GI29" s="352">
        <v>84456</v>
      </c>
      <c r="GJ29" s="352">
        <v>44377</v>
      </c>
      <c r="GK29" s="352">
        <v>3551301</v>
      </c>
      <c r="GL29" s="352">
        <v>4664971</v>
      </c>
      <c r="GM29" s="352">
        <v>0</v>
      </c>
      <c r="GN29" s="352">
        <v>0</v>
      </c>
      <c r="GO29" s="352">
        <v>0</v>
      </c>
      <c r="GP29" s="352">
        <v>3763069</v>
      </c>
      <c r="GQ29" s="352">
        <v>283739</v>
      </c>
      <c r="GR29" s="352">
        <v>2735287</v>
      </c>
      <c r="GS29" s="352">
        <v>669475</v>
      </c>
      <c r="GT29" s="352">
        <v>74568</v>
      </c>
      <c r="GU29" s="352">
        <v>0</v>
      </c>
      <c r="GV29" s="352">
        <v>0</v>
      </c>
      <c r="GW29" s="352">
        <v>0</v>
      </c>
      <c r="GX29" s="352">
        <v>0</v>
      </c>
      <c r="GY29" s="352">
        <v>19851480</v>
      </c>
      <c r="GZ29" s="352">
        <v>4960924</v>
      </c>
      <c r="HA29" s="352">
        <v>3631212</v>
      </c>
      <c r="HB29" s="352">
        <v>1456355</v>
      </c>
      <c r="HC29" s="352">
        <v>6920925</v>
      </c>
      <c r="HD29" s="352">
        <v>630145</v>
      </c>
      <c r="HE29" s="352">
        <v>114643</v>
      </c>
      <c r="HF29" s="352">
        <v>1462119</v>
      </c>
      <c r="HG29" s="352">
        <v>569136</v>
      </c>
      <c r="HH29" s="352">
        <v>491977000</v>
      </c>
    </row>
    <row r="30" spans="1:216" ht="15" x14ac:dyDescent="0.25">
      <c r="A30" s="352" t="s">
        <v>222</v>
      </c>
      <c r="B30" s="352">
        <v>1407967000</v>
      </c>
      <c r="C30" s="352">
        <v>105804200</v>
      </c>
      <c r="D30" s="352">
        <v>64979810</v>
      </c>
      <c r="E30" s="352">
        <v>35393490</v>
      </c>
      <c r="F30" s="352">
        <v>9968678</v>
      </c>
      <c r="G30" s="352">
        <v>25424810</v>
      </c>
      <c r="H30" s="352">
        <v>25618660</v>
      </c>
      <c r="I30" s="352">
        <v>6340292</v>
      </c>
      <c r="J30" s="352">
        <v>19278370</v>
      </c>
      <c r="K30" s="352">
        <v>3159142</v>
      </c>
      <c r="L30" s="352">
        <v>1856573</v>
      </c>
      <c r="M30" s="352">
        <v>1302569</v>
      </c>
      <c r="N30" s="352">
        <v>808510</v>
      </c>
      <c r="O30" s="352">
        <v>243230</v>
      </c>
      <c r="P30" s="352">
        <v>565280</v>
      </c>
      <c r="Q30" s="352">
        <v>26909660</v>
      </c>
      <c r="R30" s="352">
        <v>6563578</v>
      </c>
      <c r="S30" s="352">
        <v>3929877</v>
      </c>
      <c r="T30" s="352">
        <v>6921868</v>
      </c>
      <c r="U30" s="352">
        <v>4932289</v>
      </c>
      <c r="V30" s="352">
        <v>1847406</v>
      </c>
      <c r="W30" s="352">
        <v>6106530</v>
      </c>
      <c r="X30" s="352">
        <v>5215630</v>
      </c>
      <c r="Y30" s="352">
        <v>890899</v>
      </c>
      <c r="Z30" s="352">
        <v>673693100</v>
      </c>
      <c r="AA30" s="352">
        <v>593392500</v>
      </c>
      <c r="AB30" s="352">
        <v>15898510</v>
      </c>
      <c r="AC30" s="352">
        <v>154136000</v>
      </c>
      <c r="AD30" s="352">
        <v>72098650</v>
      </c>
      <c r="AE30" s="352">
        <v>1835859</v>
      </c>
      <c r="AF30" s="352">
        <v>69964170</v>
      </c>
      <c r="AG30" s="352">
        <v>41014510</v>
      </c>
      <c r="AH30" s="352">
        <v>83624370</v>
      </c>
      <c r="AI30" s="352">
        <v>21613110</v>
      </c>
      <c r="AJ30" s="352">
        <v>110770900</v>
      </c>
      <c r="AK30" s="352">
        <v>19131510</v>
      </c>
      <c r="AL30" s="352">
        <v>3191059</v>
      </c>
      <c r="AM30" s="352">
        <v>79460040</v>
      </c>
      <c r="AN30" s="352">
        <v>758087</v>
      </c>
      <c r="AO30" s="352">
        <v>18399900</v>
      </c>
      <c r="AP30" s="352">
        <v>23759470</v>
      </c>
      <c r="AQ30" s="352">
        <v>161756</v>
      </c>
      <c r="AR30" s="352">
        <v>17190730</v>
      </c>
      <c r="AS30" s="352">
        <v>2040181</v>
      </c>
      <c r="AT30" s="352">
        <v>6478265</v>
      </c>
      <c r="AU30" s="352">
        <v>2453826</v>
      </c>
      <c r="AV30" s="352">
        <v>6327444</v>
      </c>
      <c r="AW30" s="352">
        <v>1798524</v>
      </c>
      <c r="AX30" s="352">
        <v>44989</v>
      </c>
      <c r="AY30" s="352">
        <v>116482700</v>
      </c>
      <c r="AZ30" s="352">
        <v>19706570</v>
      </c>
      <c r="BA30" s="352">
        <v>2939232</v>
      </c>
      <c r="BB30" s="352">
        <v>326049</v>
      </c>
      <c r="BC30" s="352">
        <v>16109160</v>
      </c>
      <c r="BD30" s="352">
        <v>332125</v>
      </c>
      <c r="BE30" s="352">
        <v>0</v>
      </c>
      <c r="BF30" s="352">
        <v>0</v>
      </c>
      <c r="BG30" s="352">
        <v>2621651</v>
      </c>
      <c r="BH30" s="352">
        <v>2184218</v>
      </c>
      <c r="BI30" s="352">
        <v>52838</v>
      </c>
      <c r="BJ30" s="352">
        <v>295488</v>
      </c>
      <c r="BK30" s="352">
        <v>89107</v>
      </c>
      <c r="BL30" s="352">
        <v>0</v>
      </c>
      <c r="BM30" s="352">
        <v>0</v>
      </c>
      <c r="BN30" s="352">
        <v>31688650</v>
      </c>
      <c r="BO30" s="352">
        <v>1023254</v>
      </c>
      <c r="BP30" s="352">
        <v>638475</v>
      </c>
      <c r="BQ30" s="352">
        <v>28775010</v>
      </c>
      <c r="BR30" s="352">
        <v>1251912</v>
      </c>
      <c r="BS30" s="352">
        <v>0</v>
      </c>
      <c r="BT30" s="352">
        <v>0</v>
      </c>
      <c r="BU30" s="352">
        <v>20728530</v>
      </c>
      <c r="BV30" s="352">
        <v>161092</v>
      </c>
      <c r="BW30" s="352">
        <v>407056</v>
      </c>
      <c r="BX30" s="352">
        <v>19272450</v>
      </c>
      <c r="BY30" s="352">
        <v>887937</v>
      </c>
      <c r="BZ30" s="352">
        <v>0</v>
      </c>
      <c r="CA30" s="352">
        <v>0</v>
      </c>
      <c r="CB30" s="352">
        <v>2147397</v>
      </c>
      <c r="CC30" s="352">
        <v>953110</v>
      </c>
      <c r="CD30" s="352">
        <v>307271</v>
      </c>
      <c r="CE30" s="352">
        <v>887016</v>
      </c>
      <c r="CF30" s="352">
        <v>0</v>
      </c>
      <c r="CG30" s="352">
        <v>0</v>
      </c>
      <c r="CH30" s="352">
        <v>0</v>
      </c>
      <c r="CI30" s="352">
        <v>39589880</v>
      </c>
      <c r="CJ30" s="352">
        <v>7235683</v>
      </c>
      <c r="CK30" s="352">
        <v>965261</v>
      </c>
      <c r="CL30" s="352">
        <v>19590210</v>
      </c>
      <c r="CM30" s="352">
        <v>418470</v>
      </c>
      <c r="CN30" s="352">
        <v>0</v>
      </c>
      <c r="CO30" s="352">
        <v>11380250</v>
      </c>
      <c r="CP30" s="352">
        <v>37444520</v>
      </c>
      <c r="CQ30" s="352">
        <v>3057365</v>
      </c>
      <c r="CR30" s="352">
        <v>11464390</v>
      </c>
      <c r="CS30" s="352">
        <v>4337060</v>
      </c>
      <c r="CT30" s="352">
        <v>10035740</v>
      </c>
      <c r="CU30" s="352">
        <v>4180599</v>
      </c>
      <c r="CV30" s="352">
        <v>4369362</v>
      </c>
      <c r="CW30" s="352">
        <v>5749701</v>
      </c>
      <c r="CX30" s="352">
        <v>0</v>
      </c>
      <c r="CY30" s="352">
        <v>0</v>
      </c>
      <c r="CZ30" s="352">
        <v>0</v>
      </c>
      <c r="DA30" s="352">
        <v>2230847</v>
      </c>
      <c r="DB30" s="352">
        <v>2323680</v>
      </c>
      <c r="DC30" s="352">
        <v>881750</v>
      </c>
      <c r="DD30" s="352">
        <v>199403700</v>
      </c>
      <c r="DE30" s="352">
        <v>38164400</v>
      </c>
      <c r="DF30" s="352">
        <v>57738050</v>
      </c>
      <c r="DG30" s="352">
        <v>98501550</v>
      </c>
      <c r="DH30" s="352">
        <v>2774201</v>
      </c>
      <c r="DI30" s="352">
        <v>1808645</v>
      </c>
      <c r="DJ30" s="352">
        <v>416858</v>
      </c>
      <c r="DK30" s="352">
        <v>269389400</v>
      </c>
      <c r="DL30" s="352">
        <v>168137700</v>
      </c>
      <c r="DM30" s="352">
        <v>86704010</v>
      </c>
      <c r="DN30" s="352">
        <v>21263360</v>
      </c>
      <c r="DO30" s="352">
        <v>8606325</v>
      </c>
      <c r="DP30" s="352">
        <v>6635736</v>
      </c>
      <c r="DQ30" s="352">
        <v>40980840</v>
      </c>
      <c r="DR30" s="352">
        <v>15264</v>
      </c>
      <c r="DS30" s="352">
        <v>1188111</v>
      </c>
      <c r="DT30" s="352">
        <v>5687362</v>
      </c>
      <c r="DU30" s="352">
        <v>2327017</v>
      </c>
      <c r="DV30" s="352">
        <v>80253040</v>
      </c>
      <c r="DW30" s="352">
        <v>13409580</v>
      </c>
      <c r="DX30" s="352">
        <v>9240984</v>
      </c>
      <c r="DY30" s="352">
        <v>5519191</v>
      </c>
      <c r="DZ30" s="352">
        <v>43163580</v>
      </c>
      <c r="EA30" s="352">
        <v>51817</v>
      </c>
      <c r="EB30" s="352">
        <v>687681</v>
      </c>
      <c r="EC30" s="352">
        <v>5813357</v>
      </c>
      <c r="ED30" s="352">
        <v>2366850</v>
      </c>
      <c r="EE30" s="352">
        <v>155664600</v>
      </c>
      <c r="EF30" s="352">
        <v>33260760</v>
      </c>
      <c r="EG30" s="352">
        <v>16757080</v>
      </c>
      <c r="EH30" s="352">
        <v>10617080</v>
      </c>
      <c r="EI30" s="352">
        <v>77852920</v>
      </c>
      <c r="EJ30" s="352">
        <v>25842</v>
      </c>
      <c r="EK30" s="352">
        <v>1790100</v>
      </c>
      <c r="EL30" s="352">
        <v>10933610</v>
      </c>
      <c r="EM30" s="352">
        <v>4427216</v>
      </c>
      <c r="EN30" s="352">
        <v>10374600</v>
      </c>
      <c r="EO30" s="352">
        <v>1258874</v>
      </c>
      <c r="EP30" s="352">
        <v>994500</v>
      </c>
      <c r="EQ30" s="352">
        <v>1368601</v>
      </c>
      <c r="ER30" s="352">
        <v>5952607</v>
      </c>
      <c r="ES30" s="352">
        <v>41239</v>
      </c>
      <c r="ET30" s="352">
        <v>52487</v>
      </c>
      <c r="EU30" s="352">
        <v>540464</v>
      </c>
      <c r="EV30" s="352">
        <v>165828</v>
      </c>
      <c r="EW30" s="352">
        <v>28518710</v>
      </c>
      <c r="EX30" s="352">
        <v>6360851</v>
      </c>
      <c r="EY30" s="352">
        <v>2133968</v>
      </c>
      <c r="EZ30" s="352">
        <v>3201614</v>
      </c>
      <c r="FA30" s="352">
        <v>12610230</v>
      </c>
      <c r="FB30" s="352">
        <v>261496</v>
      </c>
      <c r="FC30" s="352">
        <v>633052</v>
      </c>
      <c r="FD30" s="352">
        <v>2598086</v>
      </c>
      <c r="FE30" s="352">
        <v>666794</v>
      </c>
      <c r="FF30" s="352">
        <v>10861440</v>
      </c>
      <c r="FG30" s="352">
        <v>3124625</v>
      </c>
      <c r="FH30" s="352">
        <v>1190990</v>
      </c>
      <c r="FI30" s="352">
        <v>1670533</v>
      </c>
      <c r="FJ30" s="352">
        <v>2694222</v>
      </c>
      <c r="FK30" s="352">
        <v>238868</v>
      </c>
      <c r="FL30" s="352">
        <v>251454</v>
      </c>
      <c r="FM30" s="352">
        <v>807851</v>
      </c>
      <c r="FN30" s="352">
        <v>141995</v>
      </c>
      <c r="FO30" s="352">
        <v>8877060</v>
      </c>
      <c r="FP30" s="352">
        <v>6486779</v>
      </c>
      <c r="FQ30" s="352">
        <v>346117</v>
      </c>
      <c r="FR30" s="352">
        <v>32135</v>
      </c>
      <c r="FS30" s="352">
        <v>1872177</v>
      </c>
      <c r="FT30" s="352">
        <v>75516</v>
      </c>
      <c r="FU30" s="352">
        <v>12452</v>
      </c>
      <c r="FV30" s="352">
        <v>51884</v>
      </c>
      <c r="FW30" s="352">
        <v>0</v>
      </c>
      <c r="FX30" s="352">
        <v>31093740</v>
      </c>
      <c r="FY30" s="352">
        <v>6351405</v>
      </c>
      <c r="FZ30" s="352">
        <v>5568806</v>
      </c>
      <c r="GA30" s="352">
        <v>2351225</v>
      </c>
      <c r="GB30" s="352">
        <v>15859630</v>
      </c>
      <c r="GC30" s="352">
        <v>34545</v>
      </c>
      <c r="GD30" s="352">
        <v>174009</v>
      </c>
      <c r="GE30" s="352">
        <v>583190</v>
      </c>
      <c r="GF30" s="352">
        <v>170930</v>
      </c>
      <c r="GG30" s="352">
        <v>7290004</v>
      </c>
      <c r="GH30" s="352">
        <v>121931</v>
      </c>
      <c r="GI30" s="352">
        <v>66231</v>
      </c>
      <c r="GJ30" s="352">
        <v>51784</v>
      </c>
      <c r="GK30" s="352">
        <v>2963329</v>
      </c>
      <c r="GL30" s="352">
        <v>4086729</v>
      </c>
      <c r="GM30" s="352">
        <v>0</v>
      </c>
      <c r="GN30" s="352">
        <v>0</v>
      </c>
      <c r="GO30" s="352">
        <v>0</v>
      </c>
      <c r="GP30" s="352">
        <v>2406215</v>
      </c>
      <c r="GQ30" s="352">
        <v>241679</v>
      </c>
      <c r="GR30" s="352">
        <v>1482344</v>
      </c>
      <c r="GS30" s="352">
        <v>638542</v>
      </c>
      <c r="GT30" s="352">
        <v>43650</v>
      </c>
      <c r="GU30" s="352">
        <v>0</v>
      </c>
      <c r="GV30" s="352">
        <v>0</v>
      </c>
      <c r="GW30" s="352">
        <v>0</v>
      </c>
      <c r="GX30" s="352">
        <v>0</v>
      </c>
      <c r="GY30" s="352">
        <v>12204520</v>
      </c>
      <c r="GZ30" s="352">
        <v>2748784</v>
      </c>
      <c r="HA30" s="352">
        <v>1843578</v>
      </c>
      <c r="HB30" s="352">
        <v>1136830</v>
      </c>
      <c r="HC30" s="352">
        <v>4862573</v>
      </c>
      <c r="HD30" s="352">
        <v>470505</v>
      </c>
      <c r="HE30" s="352">
        <v>68487</v>
      </c>
      <c r="HF30" s="352">
        <v>739364</v>
      </c>
      <c r="HG30" s="352">
        <v>239470</v>
      </c>
      <c r="HH30" s="352">
        <v>122621500</v>
      </c>
    </row>
    <row r="31" spans="1:216" ht="15" x14ac:dyDescent="0.25">
      <c r="A31" s="352" t="s">
        <v>223</v>
      </c>
      <c r="B31" s="352">
        <v>94.6</v>
      </c>
      <c r="C31" s="352">
        <v>35.4</v>
      </c>
      <c r="D31" s="352">
        <v>22.2</v>
      </c>
      <c r="E31" s="352">
        <v>15.2</v>
      </c>
      <c r="F31" s="352">
        <v>10.1</v>
      </c>
      <c r="G31" s="352">
        <v>8.6</v>
      </c>
      <c r="H31" s="352">
        <v>11.4</v>
      </c>
      <c r="I31" s="352">
        <v>6.7</v>
      </c>
      <c r="J31" s="352">
        <v>7.6</v>
      </c>
      <c r="K31" s="352">
        <v>4.2</v>
      </c>
      <c r="L31" s="352">
        <v>3</v>
      </c>
      <c r="M31" s="352">
        <v>1.5</v>
      </c>
      <c r="N31" s="352">
        <v>1.4</v>
      </c>
      <c r="O31" s="352">
        <v>0.5</v>
      </c>
      <c r="P31" s="352">
        <v>1</v>
      </c>
      <c r="Q31" s="352">
        <v>16.3</v>
      </c>
      <c r="R31" s="352">
        <v>6.7</v>
      </c>
      <c r="S31" s="352">
        <v>3.1</v>
      </c>
      <c r="T31" s="352">
        <v>5.9</v>
      </c>
      <c r="U31" s="352">
        <v>4.5</v>
      </c>
      <c r="V31" s="352">
        <v>2.2000000000000002</v>
      </c>
      <c r="W31" s="352">
        <v>4.0999999999999996</v>
      </c>
      <c r="X31" s="352">
        <v>3.3</v>
      </c>
      <c r="Y31" s="352">
        <v>1.1000000000000001</v>
      </c>
      <c r="Z31" s="352">
        <v>68.3</v>
      </c>
      <c r="AA31" s="352">
        <v>64.400000000000006</v>
      </c>
      <c r="AB31" s="352">
        <v>8.1999999999999993</v>
      </c>
      <c r="AC31" s="352">
        <v>35.1</v>
      </c>
      <c r="AD31" s="352">
        <v>20.9</v>
      </c>
      <c r="AE31" s="352">
        <v>2</v>
      </c>
      <c r="AF31" s="352">
        <v>20.2</v>
      </c>
      <c r="AG31" s="352">
        <v>19.899999999999999</v>
      </c>
      <c r="AH31" s="352">
        <v>28.5</v>
      </c>
      <c r="AI31" s="352">
        <v>11.8</v>
      </c>
      <c r="AJ31" s="352">
        <v>24.6</v>
      </c>
      <c r="AK31" s="352">
        <v>7.1</v>
      </c>
      <c r="AL31" s="352">
        <v>1.8</v>
      </c>
      <c r="AM31" s="352">
        <v>22.4</v>
      </c>
      <c r="AN31" s="352">
        <v>0.8</v>
      </c>
      <c r="AO31" s="352">
        <v>9.1999999999999993</v>
      </c>
      <c r="AP31" s="352">
        <v>8</v>
      </c>
      <c r="AQ31" s="352">
        <v>0.1</v>
      </c>
      <c r="AR31" s="352">
        <v>6.6</v>
      </c>
      <c r="AS31" s="352">
        <v>1.8</v>
      </c>
      <c r="AT31" s="352">
        <v>3.9</v>
      </c>
      <c r="AU31" s="352">
        <v>2.1</v>
      </c>
      <c r="AV31" s="352">
        <v>3.7</v>
      </c>
      <c r="AW31" s="352">
        <v>0.7</v>
      </c>
      <c r="AX31" s="352">
        <v>0.1</v>
      </c>
      <c r="AY31" s="352">
        <v>40.299999999999997</v>
      </c>
      <c r="AZ31" s="352">
        <v>6.4</v>
      </c>
      <c r="BA31" s="352">
        <v>1</v>
      </c>
      <c r="BB31" s="352">
        <v>0.6</v>
      </c>
      <c r="BC31" s="352">
        <v>5.4</v>
      </c>
      <c r="BD31" s="352">
        <v>0.2</v>
      </c>
      <c r="BE31" s="352">
        <v>0</v>
      </c>
      <c r="BF31" s="352">
        <v>0</v>
      </c>
      <c r="BG31" s="352">
        <v>1</v>
      </c>
      <c r="BH31" s="352">
        <v>0.6</v>
      </c>
      <c r="BI31" s="352">
        <v>0.2</v>
      </c>
      <c r="BJ31" s="352">
        <v>0.4</v>
      </c>
      <c r="BK31" s="352">
        <v>0.1</v>
      </c>
      <c r="BL31" s="352">
        <v>0</v>
      </c>
      <c r="BM31" s="352">
        <v>0</v>
      </c>
      <c r="BN31" s="352">
        <v>15.4</v>
      </c>
      <c r="BO31" s="352">
        <v>0.1</v>
      </c>
      <c r="BP31" s="352">
        <v>0.4</v>
      </c>
      <c r="BQ31" s="352">
        <v>15.1</v>
      </c>
      <c r="BR31" s="352">
        <v>0.4</v>
      </c>
      <c r="BS31" s="352">
        <v>0</v>
      </c>
      <c r="BT31" s="352">
        <v>0</v>
      </c>
      <c r="BU31" s="352">
        <v>8.4</v>
      </c>
      <c r="BV31" s="352">
        <v>0.2</v>
      </c>
      <c r="BW31" s="352">
        <v>0.6</v>
      </c>
      <c r="BX31" s="352">
        <v>7.6</v>
      </c>
      <c r="BY31" s="352">
        <v>0.9</v>
      </c>
      <c r="BZ31" s="352">
        <v>0</v>
      </c>
      <c r="CA31" s="352">
        <v>0</v>
      </c>
      <c r="CB31" s="352">
        <v>1.3</v>
      </c>
      <c r="CC31" s="352">
        <v>0.9</v>
      </c>
      <c r="CD31" s="352">
        <v>0.3</v>
      </c>
      <c r="CE31" s="352">
        <v>0.6</v>
      </c>
      <c r="CF31" s="352">
        <v>0</v>
      </c>
      <c r="CG31" s="352">
        <v>0</v>
      </c>
      <c r="CH31" s="352">
        <v>0</v>
      </c>
      <c r="CI31" s="352">
        <v>27.1</v>
      </c>
      <c r="CJ31" s="352">
        <v>7.7</v>
      </c>
      <c r="CK31" s="352">
        <v>1.1000000000000001</v>
      </c>
      <c r="CL31" s="352">
        <v>14</v>
      </c>
      <c r="CM31" s="352">
        <v>0.4</v>
      </c>
      <c r="CN31" s="352">
        <v>0</v>
      </c>
      <c r="CO31" s="352">
        <v>14.2</v>
      </c>
      <c r="CP31" s="352">
        <v>23.8</v>
      </c>
      <c r="CQ31" s="352">
        <v>4.0999999999999996</v>
      </c>
      <c r="CR31" s="352">
        <v>8.3000000000000007</v>
      </c>
      <c r="CS31" s="352">
        <v>2.8</v>
      </c>
      <c r="CT31" s="352">
        <v>8.6</v>
      </c>
      <c r="CU31" s="352">
        <v>5.4</v>
      </c>
      <c r="CV31" s="352">
        <v>4.7</v>
      </c>
      <c r="CW31" s="352">
        <v>3.6</v>
      </c>
      <c r="CX31" s="352">
        <v>0</v>
      </c>
      <c r="CY31" s="352">
        <v>0</v>
      </c>
      <c r="CZ31" s="352">
        <v>0</v>
      </c>
      <c r="DA31" s="352">
        <v>1.3</v>
      </c>
      <c r="DB31" s="352">
        <v>1.9</v>
      </c>
      <c r="DC31" s="352">
        <v>0.6</v>
      </c>
      <c r="DD31" s="352">
        <v>54</v>
      </c>
      <c r="DE31" s="352">
        <v>25.6</v>
      </c>
      <c r="DF31" s="352">
        <v>28</v>
      </c>
      <c r="DG31" s="352">
        <v>33.1</v>
      </c>
      <c r="DH31" s="352">
        <v>2.1</v>
      </c>
      <c r="DI31" s="352">
        <v>1.2</v>
      </c>
      <c r="DJ31" s="352">
        <v>0.2</v>
      </c>
      <c r="DK31" s="352">
        <v>67.8</v>
      </c>
      <c r="DL31" s="352">
        <v>50.1</v>
      </c>
      <c r="DM31" s="352">
        <v>33.5</v>
      </c>
      <c r="DN31" s="352">
        <v>12.7</v>
      </c>
      <c r="DO31" s="352">
        <v>9</v>
      </c>
      <c r="DP31" s="352">
        <v>5.9</v>
      </c>
      <c r="DQ31" s="352">
        <v>20.100000000000001</v>
      </c>
      <c r="DR31" s="352">
        <v>0</v>
      </c>
      <c r="DS31" s="352">
        <v>1.6</v>
      </c>
      <c r="DT31" s="352">
        <v>5.5</v>
      </c>
      <c r="DU31" s="352">
        <v>2.4</v>
      </c>
      <c r="DV31" s="352">
        <v>27.2</v>
      </c>
      <c r="DW31" s="352">
        <v>9.3000000000000007</v>
      </c>
      <c r="DX31" s="352">
        <v>7.6</v>
      </c>
      <c r="DY31" s="352">
        <v>3.9</v>
      </c>
      <c r="DZ31" s="352">
        <v>17.7</v>
      </c>
      <c r="EA31" s="352">
        <v>0.1</v>
      </c>
      <c r="EB31" s="352">
        <v>1.2</v>
      </c>
      <c r="EC31" s="352">
        <v>5</v>
      </c>
      <c r="ED31" s="352">
        <v>2.7</v>
      </c>
      <c r="EE31" s="352">
        <v>46.8</v>
      </c>
      <c r="EF31" s="352">
        <v>19.399999999999999</v>
      </c>
      <c r="EG31" s="352">
        <v>14.8</v>
      </c>
      <c r="EH31" s="352">
        <v>8</v>
      </c>
      <c r="EI31" s="352">
        <v>31</v>
      </c>
      <c r="EJ31" s="352">
        <v>0.1</v>
      </c>
      <c r="EK31" s="352">
        <v>2.6</v>
      </c>
      <c r="EL31" s="352">
        <v>9.3000000000000007</v>
      </c>
      <c r="EM31" s="352">
        <v>4.5</v>
      </c>
      <c r="EN31" s="352">
        <v>8.1999999999999993</v>
      </c>
      <c r="EO31" s="352">
        <v>1.7</v>
      </c>
      <c r="EP31" s="352">
        <v>1.1000000000000001</v>
      </c>
      <c r="EQ31" s="352">
        <v>1.5</v>
      </c>
      <c r="ER31" s="352">
        <v>4.3</v>
      </c>
      <c r="ES31" s="352">
        <v>0.1</v>
      </c>
      <c r="ET31" s="352">
        <v>0.1</v>
      </c>
      <c r="EU31" s="352">
        <v>0.7</v>
      </c>
      <c r="EV31" s="352">
        <v>0.3</v>
      </c>
      <c r="EW31" s="352">
        <v>21.1</v>
      </c>
      <c r="EX31" s="352">
        <v>5.7</v>
      </c>
      <c r="EY31" s="352">
        <v>3.8</v>
      </c>
      <c r="EZ31" s="352">
        <v>3.6</v>
      </c>
      <c r="FA31" s="352">
        <v>10.8</v>
      </c>
      <c r="FB31" s="352">
        <v>0.4</v>
      </c>
      <c r="FC31" s="352">
        <v>1.1000000000000001</v>
      </c>
      <c r="FD31" s="352">
        <v>2.9</v>
      </c>
      <c r="FE31" s="352">
        <v>1.3</v>
      </c>
      <c r="FF31" s="352">
        <v>9.5</v>
      </c>
      <c r="FG31" s="352">
        <v>3.1</v>
      </c>
      <c r="FH31" s="352">
        <v>1.9</v>
      </c>
      <c r="FI31" s="352">
        <v>1.6</v>
      </c>
      <c r="FJ31" s="352">
        <v>1.8</v>
      </c>
      <c r="FK31" s="352">
        <v>0.5</v>
      </c>
      <c r="FL31" s="352">
        <v>0.6</v>
      </c>
      <c r="FM31" s="352">
        <v>1</v>
      </c>
      <c r="FN31" s="352">
        <v>0.2</v>
      </c>
      <c r="FO31" s="352">
        <v>6.5</v>
      </c>
      <c r="FP31" s="352">
        <v>5</v>
      </c>
      <c r="FQ31" s="352">
        <v>0.5</v>
      </c>
      <c r="FR31" s="352">
        <v>0.1</v>
      </c>
      <c r="FS31" s="352">
        <v>1.9</v>
      </c>
      <c r="FT31" s="352">
        <v>0</v>
      </c>
      <c r="FU31" s="352">
        <v>0</v>
      </c>
      <c r="FV31" s="352">
        <v>0.1</v>
      </c>
      <c r="FW31" s="352">
        <v>0</v>
      </c>
      <c r="FX31" s="352">
        <v>21.6</v>
      </c>
      <c r="FY31" s="352">
        <v>6.2</v>
      </c>
      <c r="FZ31" s="352">
        <v>5.2</v>
      </c>
      <c r="GA31" s="352">
        <v>3.4</v>
      </c>
      <c r="GB31" s="352">
        <v>13.7</v>
      </c>
      <c r="GC31" s="352">
        <v>0.1</v>
      </c>
      <c r="GD31" s="352">
        <v>0.2</v>
      </c>
      <c r="GE31" s="352">
        <v>0.9</v>
      </c>
      <c r="GF31" s="352">
        <v>0.3</v>
      </c>
      <c r="GG31" s="352">
        <v>4.0999999999999996</v>
      </c>
      <c r="GH31" s="352">
        <v>0.1</v>
      </c>
      <c r="GI31" s="352">
        <v>0.1</v>
      </c>
      <c r="GJ31" s="352">
        <v>0.1</v>
      </c>
      <c r="GK31" s="352">
        <v>2.2000000000000002</v>
      </c>
      <c r="GL31" s="352">
        <v>2.5</v>
      </c>
      <c r="GM31" s="352">
        <v>0</v>
      </c>
      <c r="GN31" s="352">
        <v>0</v>
      </c>
      <c r="GO31" s="352">
        <v>0</v>
      </c>
      <c r="GP31" s="352">
        <v>2.2999999999999998</v>
      </c>
      <c r="GQ31" s="352">
        <v>0.4</v>
      </c>
      <c r="GR31" s="352">
        <v>1.5</v>
      </c>
      <c r="GS31" s="352">
        <v>0.5</v>
      </c>
      <c r="GT31" s="352">
        <v>0.1</v>
      </c>
      <c r="GU31" s="352">
        <v>0</v>
      </c>
      <c r="GV31" s="352">
        <v>0</v>
      </c>
      <c r="GW31" s="352">
        <v>0</v>
      </c>
      <c r="GX31" s="352">
        <v>0</v>
      </c>
      <c r="GY31" s="352">
        <v>11.4</v>
      </c>
      <c r="GZ31" s="352">
        <v>4.0999999999999996</v>
      </c>
      <c r="HA31" s="352">
        <v>2.4</v>
      </c>
      <c r="HB31" s="352">
        <v>1.2</v>
      </c>
      <c r="HC31" s="352">
        <v>5.3</v>
      </c>
      <c r="HD31" s="352">
        <v>0.6</v>
      </c>
      <c r="HE31" s="352">
        <v>0.1</v>
      </c>
      <c r="HF31" s="352">
        <v>1.2</v>
      </c>
      <c r="HG31" s="352">
        <v>0.4</v>
      </c>
      <c r="HH31" s="352">
        <v>40.299999999999997</v>
      </c>
    </row>
    <row r="32" spans="1:216" ht="15" x14ac:dyDescent="0.25">
      <c r="A32" s="352" t="s">
        <v>224</v>
      </c>
      <c r="B32" s="352">
        <v>87.18</v>
      </c>
      <c r="C32" s="352">
        <v>36.590000000000003</v>
      </c>
      <c r="D32" s="352">
        <v>35.85</v>
      </c>
      <c r="E32" s="352">
        <v>29.4</v>
      </c>
      <c r="F32" s="352">
        <v>28.98</v>
      </c>
      <c r="G32" s="352">
        <v>17.940000000000001</v>
      </c>
      <c r="H32" s="352">
        <v>24.82</v>
      </c>
      <c r="I32" s="352">
        <v>26.7</v>
      </c>
      <c r="J32" s="352">
        <v>13.81</v>
      </c>
      <c r="K32" s="352">
        <v>13.18</v>
      </c>
      <c r="L32" s="352">
        <v>15.88</v>
      </c>
      <c r="M32" s="352">
        <v>5.5</v>
      </c>
      <c r="N32" s="352">
        <v>6.68</v>
      </c>
      <c r="O32" s="352">
        <v>10.94</v>
      </c>
      <c r="P32" s="352">
        <v>3.4</v>
      </c>
      <c r="Q32" s="352">
        <v>16.54</v>
      </c>
      <c r="R32" s="352">
        <v>12.28</v>
      </c>
      <c r="S32" s="352">
        <v>10.64</v>
      </c>
      <c r="T32" s="352">
        <v>26.02</v>
      </c>
      <c r="U32" s="352">
        <v>28.85</v>
      </c>
      <c r="V32" s="352">
        <v>8.16</v>
      </c>
      <c r="W32" s="352">
        <v>15.74</v>
      </c>
      <c r="X32" s="352">
        <v>17.75</v>
      </c>
      <c r="Y32" s="352">
        <v>5.88</v>
      </c>
      <c r="Z32" s="352">
        <v>47.19</v>
      </c>
      <c r="AA32" s="352">
        <v>44.45</v>
      </c>
      <c r="AB32" s="352">
        <v>9.56</v>
      </c>
      <c r="AC32" s="352">
        <v>22.54</v>
      </c>
      <c r="AD32" s="352">
        <v>11.87</v>
      </c>
      <c r="AE32" s="352">
        <v>5.07</v>
      </c>
      <c r="AF32" s="352">
        <v>10.8</v>
      </c>
      <c r="AG32" s="352">
        <v>14.49</v>
      </c>
      <c r="AH32" s="352">
        <v>16.97</v>
      </c>
      <c r="AI32" s="352">
        <v>8.66</v>
      </c>
      <c r="AJ32" s="352">
        <v>21.22</v>
      </c>
      <c r="AK32" s="352">
        <v>13.79</v>
      </c>
      <c r="AL32" s="352">
        <v>9.98</v>
      </c>
      <c r="AM32" s="352">
        <v>15.94</v>
      </c>
      <c r="AN32" s="352">
        <v>3.57</v>
      </c>
      <c r="AO32" s="352">
        <v>10.3</v>
      </c>
      <c r="AP32" s="352">
        <v>12.25</v>
      </c>
      <c r="AQ32" s="352">
        <v>8.5500000000000007</v>
      </c>
      <c r="AR32" s="352">
        <v>7.62</v>
      </c>
      <c r="AS32" s="352">
        <v>7.05</v>
      </c>
      <c r="AT32" s="352">
        <v>10.28</v>
      </c>
      <c r="AU32" s="352">
        <v>5.78</v>
      </c>
      <c r="AV32" s="352">
        <v>9.25</v>
      </c>
      <c r="AW32" s="352">
        <v>11.92</v>
      </c>
      <c r="AX32" s="352">
        <v>2.74</v>
      </c>
      <c r="AY32" s="352">
        <v>43.75</v>
      </c>
      <c r="AZ32" s="352">
        <v>46.83</v>
      </c>
      <c r="BA32" s="352">
        <v>18.7</v>
      </c>
      <c r="BB32" s="352">
        <v>20.55</v>
      </c>
      <c r="BC32" s="352">
        <v>48.16</v>
      </c>
      <c r="BD32" s="352">
        <v>37.97</v>
      </c>
      <c r="BE32" s="352">
        <v>0</v>
      </c>
      <c r="BF32" s="352">
        <v>0</v>
      </c>
      <c r="BG32" s="352">
        <v>22.33</v>
      </c>
      <c r="BH32" s="352">
        <v>21.89</v>
      </c>
      <c r="BI32" s="352">
        <v>5.14</v>
      </c>
      <c r="BJ32" s="352">
        <v>16.98</v>
      </c>
      <c r="BK32" s="352">
        <v>28.67</v>
      </c>
      <c r="BL32" s="352">
        <v>0</v>
      </c>
      <c r="BM32" s="352">
        <v>0</v>
      </c>
      <c r="BN32" s="352">
        <v>35.67</v>
      </c>
      <c r="BO32" s="352">
        <v>76.81</v>
      </c>
      <c r="BP32" s="352">
        <v>50.55</v>
      </c>
      <c r="BQ32" s="352">
        <v>32.99</v>
      </c>
      <c r="BR32" s="352">
        <v>60.73</v>
      </c>
      <c r="BS32" s="352">
        <v>0</v>
      </c>
      <c r="BT32" s="352">
        <v>0</v>
      </c>
      <c r="BU32" s="352">
        <v>40.200000000000003</v>
      </c>
      <c r="BV32" s="352">
        <v>7.36</v>
      </c>
      <c r="BW32" s="352">
        <v>24.81</v>
      </c>
      <c r="BX32" s="352">
        <v>39.520000000000003</v>
      </c>
      <c r="BY32" s="352">
        <v>24.82</v>
      </c>
      <c r="BZ32" s="352">
        <v>0</v>
      </c>
      <c r="CA32" s="352">
        <v>0</v>
      </c>
      <c r="CB32" s="352">
        <v>16.25</v>
      </c>
      <c r="CC32" s="352">
        <v>8.44</v>
      </c>
      <c r="CD32" s="352">
        <v>25.6</v>
      </c>
      <c r="CE32" s="352">
        <v>11.92</v>
      </c>
      <c r="CF32" s="352">
        <v>0</v>
      </c>
      <c r="CG32" s="352">
        <v>0</v>
      </c>
      <c r="CH32" s="352">
        <v>0</v>
      </c>
      <c r="CI32" s="352">
        <v>19.78</v>
      </c>
      <c r="CJ32" s="352">
        <v>6.61</v>
      </c>
      <c r="CK32" s="352">
        <v>23.97</v>
      </c>
      <c r="CL32" s="352">
        <v>17.48</v>
      </c>
      <c r="CM32" s="352">
        <v>34.19</v>
      </c>
      <c r="CN32" s="352">
        <v>0</v>
      </c>
      <c r="CO32" s="352">
        <v>14.14</v>
      </c>
      <c r="CP32" s="352">
        <v>8.32</v>
      </c>
      <c r="CQ32" s="352">
        <v>3.55</v>
      </c>
      <c r="CR32" s="352">
        <v>9.6</v>
      </c>
      <c r="CS32" s="352">
        <v>11.7</v>
      </c>
      <c r="CT32" s="352">
        <v>4.3499999999999996</v>
      </c>
      <c r="CU32" s="352">
        <v>3.41</v>
      </c>
      <c r="CV32" s="352">
        <v>3.21</v>
      </c>
      <c r="CW32" s="352">
        <v>4.5</v>
      </c>
      <c r="CX32" s="352">
        <v>0</v>
      </c>
      <c r="CY32" s="352">
        <v>0</v>
      </c>
      <c r="CZ32" s="352">
        <v>0</v>
      </c>
      <c r="DA32" s="352">
        <v>3.92</v>
      </c>
      <c r="DB32" s="352">
        <v>3.83</v>
      </c>
      <c r="DC32" s="352">
        <v>4.1100000000000003</v>
      </c>
      <c r="DD32" s="352">
        <v>10.82</v>
      </c>
      <c r="DE32" s="352">
        <v>4.47</v>
      </c>
      <c r="DF32" s="352">
        <v>6.24</v>
      </c>
      <c r="DG32" s="352">
        <v>8.44</v>
      </c>
      <c r="DH32" s="352">
        <v>3.69</v>
      </c>
      <c r="DI32" s="352">
        <v>5.48</v>
      </c>
      <c r="DJ32" s="352">
        <v>5.08</v>
      </c>
      <c r="DK32" s="352">
        <v>17.14</v>
      </c>
      <c r="DL32" s="352">
        <v>14.47</v>
      </c>
      <c r="DM32" s="352">
        <v>11.28</v>
      </c>
      <c r="DN32" s="352">
        <v>9.01</v>
      </c>
      <c r="DO32" s="352">
        <v>4.8600000000000003</v>
      </c>
      <c r="DP32" s="352">
        <v>4.3899999999999997</v>
      </c>
      <c r="DQ32" s="352">
        <v>6.85</v>
      </c>
      <c r="DR32" s="352">
        <v>1.05</v>
      </c>
      <c r="DS32" s="352">
        <v>3.57</v>
      </c>
      <c r="DT32" s="352">
        <v>6.03</v>
      </c>
      <c r="DU32" s="352">
        <v>7.16</v>
      </c>
      <c r="DV32" s="352">
        <v>12.52</v>
      </c>
      <c r="DW32" s="352">
        <v>7.65</v>
      </c>
      <c r="DX32" s="352">
        <v>6.41</v>
      </c>
      <c r="DY32" s="352">
        <v>5.82</v>
      </c>
      <c r="DZ32" s="352">
        <v>8.1</v>
      </c>
      <c r="EA32" s="352">
        <v>1.91</v>
      </c>
      <c r="EB32" s="352">
        <v>2.99</v>
      </c>
      <c r="EC32" s="352">
        <v>6.82</v>
      </c>
      <c r="ED32" s="352">
        <v>6.44</v>
      </c>
      <c r="EE32" s="352">
        <v>14.43</v>
      </c>
      <c r="EF32" s="352">
        <v>9.23</v>
      </c>
      <c r="EG32" s="352">
        <v>5.87</v>
      </c>
      <c r="EH32" s="352">
        <v>5.39</v>
      </c>
      <c r="EI32" s="352">
        <v>8.42</v>
      </c>
      <c r="EJ32" s="352">
        <v>0.54</v>
      </c>
      <c r="EK32" s="352">
        <v>3.49</v>
      </c>
      <c r="EL32" s="352">
        <v>6.9</v>
      </c>
      <c r="EM32" s="352">
        <v>7.21</v>
      </c>
      <c r="EN32" s="352">
        <v>4.79</v>
      </c>
      <c r="EO32" s="352">
        <v>3.76</v>
      </c>
      <c r="EP32" s="352">
        <v>4.46</v>
      </c>
      <c r="EQ32" s="352">
        <v>3.36</v>
      </c>
      <c r="ER32" s="352">
        <v>4.37</v>
      </c>
      <c r="ES32" s="352">
        <v>2.84</v>
      </c>
      <c r="ET32" s="352">
        <v>2.33</v>
      </c>
      <c r="EU32" s="352">
        <v>4.79</v>
      </c>
      <c r="EV32" s="352">
        <v>3.06</v>
      </c>
      <c r="EW32" s="352">
        <v>5.67</v>
      </c>
      <c r="EX32" s="352">
        <v>5.67</v>
      </c>
      <c r="EY32" s="352">
        <v>2.98</v>
      </c>
      <c r="EZ32" s="352">
        <v>3.14</v>
      </c>
      <c r="FA32" s="352">
        <v>3.94</v>
      </c>
      <c r="FB32" s="352">
        <v>1.61</v>
      </c>
      <c r="FC32" s="352">
        <v>2.69</v>
      </c>
      <c r="FD32" s="352">
        <v>4.8600000000000003</v>
      </c>
      <c r="FE32" s="352">
        <v>3.48</v>
      </c>
      <c r="FF32" s="352">
        <v>4.5599999999999996</v>
      </c>
      <c r="FG32" s="352">
        <v>4.8</v>
      </c>
      <c r="FH32" s="352">
        <v>3.11</v>
      </c>
      <c r="FI32" s="352">
        <v>3.43</v>
      </c>
      <c r="FJ32" s="352">
        <v>3.84</v>
      </c>
      <c r="FK32" s="352">
        <v>1.47</v>
      </c>
      <c r="FL32" s="352">
        <v>2.2200000000000002</v>
      </c>
      <c r="FM32" s="352">
        <v>4.6399999999999997</v>
      </c>
      <c r="FN32" s="352">
        <v>7.2</v>
      </c>
      <c r="FO32" s="352">
        <v>6.49</v>
      </c>
      <c r="FP32" s="352">
        <v>6.71</v>
      </c>
      <c r="FQ32" s="352">
        <v>4.79</v>
      </c>
      <c r="FR32" s="352">
        <v>1</v>
      </c>
      <c r="FS32" s="352">
        <v>2.98</v>
      </c>
      <c r="FT32" s="352">
        <v>5.96</v>
      </c>
      <c r="FU32" s="352">
        <v>1.33</v>
      </c>
      <c r="FV32" s="352">
        <v>4.17</v>
      </c>
      <c r="FW32" s="352">
        <v>0</v>
      </c>
      <c r="FX32" s="352">
        <v>6.33</v>
      </c>
      <c r="FY32" s="352">
        <v>5.45</v>
      </c>
      <c r="FZ32" s="352">
        <v>5.1100000000000003</v>
      </c>
      <c r="GA32" s="352">
        <v>2.89</v>
      </c>
      <c r="GB32" s="352">
        <v>4.43</v>
      </c>
      <c r="GC32" s="352">
        <v>2.87</v>
      </c>
      <c r="GD32" s="352">
        <v>4.16</v>
      </c>
      <c r="GE32" s="352">
        <v>3.61</v>
      </c>
      <c r="GF32" s="352">
        <v>4.8899999999999997</v>
      </c>
      <c r="GG32" s="352">
        <v>6.3</v>
      </c>
      <c r="GH32" s="352">
        <v>8.35</v>
      </c>
      <c r="GI32" s="352">
        <v>2.58</v>
      </c>
      <c r="GJ32" s="352">
        <v>2.16</v>
      </c>
      <c r="GK32" s="352">
        <v>4.8499999999999996</v>
      </c>
      <c r="GL32" s="352">
        <v>5.49</v>
      </c>
      <c r="GM32" s="352">
        <v>0</v>
      </c>
      <c r="GN32" s="352">
        <v>0</v>
      </c>
      <c r="GO32" s="352">
        <v>0</v>
      </c>
      <c r="GP32" s="352">
        <v>4.9000000000000004</v>
      </c>
      <c r="GQ32" s="352">
        <v>1.89</v>
      </c>
      <c r="GR32" s="352">
        <v>5.44</v>
      </c>
      <c r="GS32" s="352">
        <v>3.79</v>
      </c>
      <c r="GT32" s="352">
        <v>2.96</v>
      </c>
      <c r="GU32" s="352">
        <v>0</v>
      </c>
      <c r="GV32" s="352">
        <v>0</v>
      </c>
      <c r="GW32" s="352">
        <v>0</v>
      </c>
      <c r="GX32" s="352">
        <v>0</v>
      </c>
      <c r="GY32" s="352">
        <v>5.18</v>
      </c>
      <c r="GZ32" s="352">
        <v>3.62</v>
      </c>
      <c r="HA32" s="352">
        <v>4.62</v>
      </c>
      <c r="HB32" s="352">
        <v>3.57</v>
      </c>
      <c r="HC32" s="352">
        <v>3.88</v>
      </c>
      <c r="HD32" s="352">
        <v>3.03</v>
      </c>
      <c r="HE32" s="352">
        <v>2.4300000000000002</v>
      </c>
      <c r="HF32" s="352">
        <v>3.72</v>
      </c>
      <c r="HG32" s="352">
        <v>3.83</v>
      </c>
      <c r="HH32" s="352">
        <v>36.51</v>
      </c>
    </row>
    <row r="33" spans="1:216" ht="15" x14ac:dyDescent="0.25">
      <c r="A33" s="352" t="s">
        <v>225</v>
      </c>
      <c r="B33" s="352">
        <v>44.5</v>
      </c>
      <c r="C33" s="352">
        <v>8.9</v>
      </c>
      <c r="D33" s="352">
        <v>8.8000000000000007</v>
      </c>
      <c r="E33" s="352">
        <v>7</v>
      </c>
      <c r="F33" s="352">
        <v>3</v>
      </c>
      <c r="G33" s="352">
        <v>8.9</v>
      </c>
      <c r="H33" s="352">
        <v>6.7</v>
      </c>
      <c r="I33" s="352">
        <v>2.8</v>
      </c>
      <c r="J33" s="352">
        <v>7.6</v>
      </c>
      <c r="K33" s="352">
        <v>2.2000000000000002</v>
      </c>
      <c r="L33" s="352">
        <v>1.8</v>
      </c>
      <c r="M33" s="352">
        <v>2.6</v>
      </c>
      <c r="N33" s="352">
        <v>1.8</v>
      </c>
      <c r="O33" s="352">
        <v>1.4</v>
      </c>
      <c r="P33" s="352">
        <v>1.7</v>
      </c>
      <c r="Q33" s="352">
        <v>4.9000000000000004</v>
      </c>
      <c r="R33" s="352">
        <v>2.9</v>
      </c>
      <c r="S33" s="352">
        <v>3.8</v>
      </c>
      <c r="T33" s="352">
        <v>3.5</v>
      </c>
      <c r="U33" s="352">
        <v>3.3</v>
      </c>
      <c r="V33" s="352">
        <v>2.5</v>
      </c>
      <c r="W33" s="352">
        <v>4.4000000000000004</v>
      </c>
      <c r="X33" s="352">
        <v>4.7</v>
      </c>
      <c r="Y33" s="352">
        <v>2.4</v>
      </c>
      <c r="Z33" s="352">
        <v>29.5</v>
      </c>
      <c r="AA33" s="352">
        <v>27.5</v>
      </c>
      <c r="AB33" s="352">
        <v>5.8</v>
      </c>
      <c r="AC33" s="352">
        <v>13.1</v>
      </c>
      <c r="AD33" s="352">
        <v>10.3</v>
      </c>
      <c r="AE33" s="352">
        <v>2.8</v>
      </c>
      <c r="AF33" s="352">
        <v>10.3</v>
      </c>
      <c r="AG33" s="352">
        <v>6.2</v>
      </c>
      <c r="AH33" s="352">
        <v>8.8000000000000007</v>
      </c>
      <c r="AI33" s="352">
        <v>5.5</v>
      </c>
      <c r="AJ33" s="352">
        <v>13.4</v>
      </c>
      <c r="AK33" s="352">
        <v>8</v>
      </c>
      <c r="AL33" s="352">
        <v>5.2</v>
      </c>
      <c r="AM33" s="352">
        <v>10.6</v>
      </c>
      <c r="AN33" s="352">
        <v>2.8</v>
      </c>
      <c r="AO33" s="352">
        <v>6</v>
      </c>
      <c r="AP33" s="352">
        <v>8.9</v>
      </c>
      <c r="AQ33" s="352">
        <v>5</v>
      </c>
      <c r="AR33" s="352">
        <v>7.8</v>
      </c>
      <c r="AS33" s="352">
        <v>3.3</v>
      </c>
      <c r="AT33" s="352">
        <v>4.9000000000000004</v>
      </c>
      <c r="AU33" s="352">
        <v>3.5</v>
      </c>
      <c r="AV33" s="352">
        <v>5.0999999999999996</v>
      </c>
      <c r="AW33" s="352">
        <v>7.3</v>
      </c>
      <c r="AX33" s="352">
        <v>1.4</v>
      </c>
      <c r="AY33" s="352">
        <v>8.6</v>
      </c>
      <c r="AZ33" s="352">
        <v>9.1999999999999993</v>
      </c>
      <c r="BA33" s="352">
        <v>8.5</v>
      </c>
      <c r="BB33" s="352">
        <v>1.7</v>
      </c>
      <c r="BC33" s="352">
        <v>8.9</v>
      </c>
      <c r="BD33" s="352">
        <v>5.9</v>
      </c>
      <c r="BE33" s="352">
        <v>0</v>
      </c>
      <c r="BF33" s="352">
        <v>0</v>
      </c>
      <c r="BG33" s="352">
        <v>8</v>
      </c>
      <c r="BH33" s="352">
        <v>11.5</v>
      </c>
      <c r="BI33" s="352">
        <v>0.9</v>
      </c>
      <c r="BJ33" s="352">
        <v>2.2999999999999998</v>
      </c>
      <c r="BK33" s="352">
        <v>3.8</v>
      </c>
      <c r="BL33" s="352">
        <v>0</v>
      </c>
      <c r="BM33" s="352">
        <v>0</v>
      </c>
      <c r="BN33" s="352">
        <v>6.1</v>
      </c>
      <c r="BO33" s="352">
        <v>28</v>
      </c>
      <c r="BP33" s="352">
        <v>5.2</v>
      </c>
      <c r="BQ33" s="352">
        <v>5.7</v>
      </c>
      <c r="BR33" s="352">
        <v>9.3000000000000007</v>
      </c>
      <c r="BS33" s="352">
        <v>0</v>
      </c>
      <c r="BT33" s="352">
        <v>0</v>
      </c>
      <c r="BU33" s="352">
        <v>7.4</v>
      </c>
      <c r="BV33" s="352">
        <v>2.6</v>
      </c>
      <c r="BW33" s="352">
        <v>2</v>
      </c>
      <c r="BX33" s="352">
        <v>7.6</v>
      </c>
      <c r="BY33" s="352">
        <v>3</v>
      </c>
      <c r="BZ33" s="352">
        <v>0</v>
      </c>
      <c r="CA33" s="352">
        <v>0</v>
      </c>
      <c r="CB33" s="352">
        <v>4.9000000000000004</v>
      </c>
      <c r="CC33" s="352">
        <v>3.3</v>
      </c>
      <c r="CD33" s="352">
        <v>3.6</v>
      </c>
      <c r="CE33" s="352">
        <v>4.3</v>
      </c>
      <c r="CF33" s="352">
        <v>0</v>
      </c>
      <c r="CG33" s="352">
        <v>0</v>
      </c>
      <c r="CH33" s="352">
        <v>0</v>
      </c>
      <c r="CI33" s="352">
        <v>4.4000000000000004</v>
      </c>
      <c r="CJ33" s="352">
        <v>2.8</v>
      </c>
      <c r="CK33" s="352">
        <v>2.6</v>
      </c>
      <c r="CL33" s="352">
        <v>4.2</v>
      </c>
      <c r="CM33" s="352">
        <v>3.3</v>
      </c>
      <c r="CN33" s="352">
        <v>0</v>
      </c>
      <c r="CO33" s="352">
        <v>2.4</v>
      </c>
      <c r="CP33" s="352">
        <v>4.7</v>
      </c>
      <c r="CQ33" s="352">
        <v>2.2000000000000002</v>
      </c>
      <c r="CR33" s="352">
        <v>4.0999999999999996</v>
      </c>
      <c r="CS33" s="352">
        <v>4.5999999999999996</v>
      </c>
      <c r="CT33" s="352">
        <v>3.5</v>
      </c>
      <c r="CU33" s="352">
        <v>2.2999999999999998</v>
      </c>
      <c r="CV33" s="352">
        <v>2.8</v>
      </c>
      <c r="CW33" s="352">
        <v>4.8</v>
      </c>
      <c r="CX33" s="352">
        <v>0</v>
      </c>
      <c r="CY33" s="352">
        <v>0</v>
      </c>
      <c r="CZ33" s="352">
        <v>0</v>
      </c>
      <c r="DA33" s="352">
        <v>5.2</v>
      </c>
      <c r="DB33" s="352">
        <v>3.7</v>
      </c>
      <c r="DC33" s="352">
        <v>4.4000000000000004</v>
      </c>
      <c r="DD33" s="352">
        <v>11</v>
      </c>
      <c r="DE33" s="352">
        <v>4.5</v>
      </c>
      <c r="DF33" s="352">
        <v>6.2</v>
      </c>
      <c r="DG33" s="352">
        <v>8.9</v>
      </c>
      <c r="DH33" s="352">
        <v>4</v>
      </c>
      <c r="DI33" s="352">
        <v>4.5999999999999996</v>
      </c>
      <c r="DJ33" s="352">
        <v>7.1</v>
      </c>
      <c r="DK33" s="352">
        <v>11.9</v>
      </c>
      <c r="DL33" s="352">
        <v>10</v>
      </c>
      <c r="DM33" s="352">
        <v>7.7</v>
      </c>
      <c r="DN33" s="352">
        <v>5</v>
      </c>
      <c r="DO33" s="352">
        <v>2.9</v>
      </c>
      <c r="DP33" s="352">
        <v>3.3</v>
      </c>
      <c r="DQ33" s="352">
        <v>6.1</v>
      </c>
      <c r="DR33" s="352">
        <v>1.8</v>
      </c>
      <c r="DS33" s="352">
        <v>2.2000000000000002</v>
      </c>
      <c r="DT33" s="352">
        <v>3.1</v>
      </c>
      <c r="DU33" s="352">
        <v>2.9</v>
      </c>
      <c r="DV33" s="352">
        <v>8.8000000000000007</v>
      </c>
      <c r="DW33" s="352">
        <v>4.3</v>
      </c>
      <c r="DX33" s="352">
        <v>3.6</v>
      </c>
      <c r="DY33" s="352">
        <v>4.2</v>
      </c>
      <c r="DZ33" s="352">
        <v>7.3</v>
      </c>
      <c r="EA33" s="352">
        <v>1.4</v>
      </c>
      <c r="EB33" s="352">
        <v>1.8</v>
      </c>
      <c r="EC33" s="352">
        <v>3.5</v>
      </c>
      <c r="ED33" s="352">
        <v>2.7</v>
      </c>
      <c r="EE33" s="352">
        <v>9.9</v>
      </c>
      <c r="EF33" s="352">
        <v>5.0999999999999996</v>
      </c>
      <c r="EG33" s="352">
        <v>3.4</v>
      </c>
      <c r="EH33" s="352">
        <v>4</v>
      </c>
      <c r="EI33" s="352">
        <v>7.5</v>
      </c>
      <c r="EJ33" s="352">
        <v>1.2</v>
      </c>
      <c r="EK33" s="352">
        <v>2.1</v>
      </c>
      <c r="EL33" s="352">
        <v>3.5</v>
      </c>
      <c r="EM33" s="352">
        <v>2.9</v>
      </c>
      <c r="EN33" s="352">
        <v>3.8</v>
      </c>
      <c r="EO33" s="352">
        <v>2.2999999999999998</v>
      </c>
      <c r="EP33" s="352">
        <v>2.8</v>
      </c>
      <c r="EQ33" s="352">
        <v>2.7</v>
      </c>
      <c r="ER33" s="352">
        <v>4.2</v>
      </c>
      <c r="ES33" s="352">
        <v>1.8</v>
      </c>
      <c r="ET33" s="352">
        <v>1.5</v>
      </c>
      <c r="EU33" s="352">
        <v>2.4</v>
      </c>
      <c r="EV33" s="352">
        <v>1.6</v>
      </c>
      <c r="EW33" s="352">
        <v>4</v>
      </c>
      <c r="EX33" s="352">
        <v>3.4</v>
      </c>
      <c r="EY33" s="352">
        <v>1.7</v>
      </c>
      <c r="EZ33" s="352">
        <v>2.6</v>
      </c>
      <c r="FA33" s="352">
        <v>3.5</v>
      </c>
      <c r="FB33" s="352">
        <v>1.8</v>
      </c>
      <c r="FC33" s="352">
        <v>1.7</v>
      </c>
      <c r="FD33" s="352">
        <v>2.6</v>
      </c>
      <c r="FE33" s="352">
        <v>1.6</v>
      </c>
      <c r="FF33" s="352">
        <v>3.4</v>
      </c>
      <c r="FG33" s="352">
        <v>3</v>
      </c>
      <c r="FH33" s="352">
        <v>1.9</v>
      </c>
      <c r="FI33" s="352">
        <v>3.1</v>
      </c>
      <c r="FJ33" s="352">
        <v>4.4000000000000004</v>
      </c>
      <c r="FK33" s="352">
        <v>1.5</v>
      </c>
      <c r="FL33" s="352">
        <v>1.3</v>
      </c>
      <c r="FM33" s="352">
        <v>2.4</v>
      </c>
      <c r="FN33" s="352">
        <v>2.5</v>
      </c>
      <c r="FO33" s="352">
        <v>4.0999999999999996</v>
      </c>
      <c r="FP33" s="352">
        <v>3.9</v>
      </c>
      <c r="FQ33" s="352">
        <v>2</v>
      </c>
      <c r="FR33" s="352">
        <v>0.9</v>
      </c>
      <c r="FS33" s="352">
        <v>3</v>
      </c>
      <c r="FT33" s="352">
        <v>12</v>
      </c>
      <c r="FU33" s="352">
        <v>0.9</v>
      </c>
      <c r="FV33" s="352">
        <v>2.4</v>
      </c>
      <c r="FW33" s="352">
        <v>0</v>
      </c>
      <c r="FX33" s="352">
        <v>4.3</v>
      </c>
      <c r="FY33" s="352">
        <v>3.1</v>
      </c>
      <c r="FZ33" s="352">
        <v>3.2</v>
      </c>
      <c r="GA33" s="352">
        <v>2.1</v>
      </c>
      <c r="GB33" s="352">
        <v>3.5</v>
      </c>
      <c r="GC33" s="352">
        <v>1.9</v>
      </c>
      <c r="GD33" s="352">
        <v>2.5</v>
      </c>
      <c r="GE33" s="352">
        <v>1.9</v>
      </c>
      <c r="GF33" s="352">
        <v>1.8</v>
      </c>
      <c r="GG33" s="352">
        <v>5.4</v>
      </c>
      <c r="GH33" s="352">
        <v>5.0999999999999996</v>
      </c>
      <c r="GI33" s="352">
        <v>2</v>
      </c>
      <c r="GJ33" s="352">
        <v>2.5</v>
      </c>
      <c r="GK33" s="352">
        <v>4</v>
      </c>
      <c r="GL33" s="352">
        <v>4.8</v>
      </c>
      <c r="GM33" s="352">
        <v>0</v>
      </c>
      <c r="GN33" s="352">
        <v>0</v>
      </c>
      <c r="GO33" s="352">
        <v>0</v>
      </c>
      <c r="GP33" s="352">
        <v>3.1</v>
      </c>
      <c r="GQ33" s="352">
        <v>1.6</v>
      </c>
      <c r="GR33" s="352">
        <v>2.9</v>
      </c>
      <c r="GS33" s="352">
        <v>3.6</v>
      </c>
      <c r="GT33" s="352">
        <v>1.7</v>
      </c>
      <c r="GU33" s="352">
        <v>0</v>
      </c>
      <c r="GV33" s="352">
        <v>0</v>
      </c>
      <c r="GW33" s="352">
        <v>0</v>
      </c>
      <c r="GX33" s="352">
        <v>0</v>
      </c>
      <c r="GY33" s="352">
        <v>3.2</v>
      </c>
      <c r="GZ33" s="352">
        <v>2</v>
      </c>
      <c r="HA33" s="352">
        <v>2.2999999999999998</v>
      </c>
      <c r="HB33" s="352">
        <v>2.8</v>
      </c>
      <c r="HC33" s="352">
        <v>2.7</v>
      </c>
      <c r="HD33" s="352">
        <v>2.2999999999999998</v>
      </c>
      <c r="HE33" s="352">
        <v>1.5</v>
      </c>
      <c r="HF33" s="352">
        <v>1.9</v>
      </c>
      <c r="HG33" s="352">
        <v>1.6</v>
      </c>
      <c r="HH33" s="352">
        <v>9.1</v>
      </c>
    </row>
    <row r="34" spans="1:216" ht="15" x14ac:dyDescent="0.25">
      <c r="A34" s="352" t="s">
        <v>226</v>
      </c>
      <c r="B34" s="352">
        <v>23.6</v>
      </c>
      <c r="C34" s="352">
        <v>5</v>
      </c>
      <c r="D34" s="352">
        <v>5</v>
      </c>
      <c r="E34" s="352">
        <v>4</v>
      </c>
      <c r="F34" s="352">
        <v>2.2999999999999998</v>
      </c>
      <c r="G34" s="352">
        <v>4.3</v>
      </c>
      <c r="H34" s="352">
        <v>3.8</v>
      </c>
      <c r="I34" s="352">
        <v>2.2000000000000002</v>
      </c>
      <c r="J34" s="352">
        <v>3.8</v>
      </c>
      <c r="K34" s="352">
        <v>1.5</v>
      </c>
      <c r="L34" s="352">
        <v>1.4</v>
      </c>
      <c r="M34" s="352">
        <v>1.4</v>
      </c>
      <c r="N34" s="352">
        <v>1.2</v>
      </c>
      <c r="O34" s="352">
        <v>1</v>
      </c>
      <c r="P34" s="352">
        <v>1.2</v>
      </c>
      <c r="Q34" s="352">
        <v>2.7</v>
      </c>
      <c r="R34" s="352">
        <v>1.7</v>
      </c>
      <c r="S34" s="352">
        <v>2.1</v>
      </c>
      <c r="T34" s="352">
        <v>2</v>
      </c>
      <c r="U34" s="352">
        <v>1.8</v>
      </c>
      <c r="V34" s="352">
        <v>1.4</v>
      </c>
      <c r="W34" s="352">
        <v>2</v>
      </c>
      <c r="X34" s="352">
        <v>2.1</v>
      </c>
      <c r="Y34" s="352">
        <v>1.2</v>
      </c>
      <c r="Z34" s="352">
        <v>12</v>
      </c>
      <c r="AA34" s="352">
        <v>10.9</v>
      </c>
      <c r="AB34" s="352">
        <v>2.9</v>
      </c>
      <c r="AC34" s="352">
        <v>5.4</v>
      </c>
      <c r="AD34" s="352">
        <v>3.3</v>
      </c>
      <c r="AE34" s="352">
        <v>1.3</v>
      </c>
      <c r="AF34" s="352">
        <v>2.9</v>
      </c>
      <c r="AG34" s="352">
        <v>2.6</v>
      </c>
      <c r="AH34" s="352">
        <v>3.7</v>
      </c>
      <c r="AI34" s="352">
        <v>2.7</v>
      </c>
      <c r="AJ34" s="352">
        <v>5.7</v>
      </c>
      <c r="AK34" s="352">
        <v>3.1</v>
      </c>
      <c r="AL34" s="352">
        <v>2.5</v>
      </c>
      <c r="AM34" s="352">
        <v>5.0999999999999996</v>
      </c>
      <c r="AN34" s="352">
        <v>1.1000000000000001</v>
      </c>
      <c r="AO34" s="352">
        <v>3.7</v>
      </c>
      <c r="AP34" s="352">
        <v>4.5</v>
      </c>
      <c r="AQ34" s="352">
        <v>1.5</v>
      </c>
      <c r="AR34" s="352">
        <v>2.4</v>
      </c>
      <c r="AS34" s="352">
        <v>1.6</v>
      </c>
      <c r="AT34" s="352">
        <v>2.2999999999999998</v>
      </c>
      <c r="AU34" s="352">
        <v>2.2000000000000002</v>
      </c>
      <c r="AV34" s="352">
        <v>2.2999999999999998</v>
      </c>
      <c r="AW34" s="352">
        <v>2.6</v>
      </c>
      <c r="AX34" s="352">
        <v>1</v>
      </c>
      <c r="AY34" s="352">
        <v>5.4</v>
      </c>
      <c r="AZ34" s="352">
        <v>5.0999999999999996</v>
      </c>
      <c r="BA34" s="352">
        <v>6</v>
      </c>
      <c r="BB34" s="352">
        <v>1.1000000000000001</v>
      </c>
      <c r="BC34" s="352">
        <v>4.7</v>
      </c>
      <c r="BD34" s="352">
        <v>1.5</v>
      </c>
      <c r="BE34" s="352">
        <v>0</v>
      </c>
      <c r="BF34" s="352">
        <v>0</v>
      </c>
      <c r="BG34" s="352">
        <v>5.3</v>
      </c>
      <c r="BH34" s="352">
        <v>7.6</v>
      </c>
      <c r="BI34" s="352">
        <v>0.9</v>
      </c>
      <c r="BJ34" s="352">
        <v>1.6</v>
      </c>
      <c r="BK34" s="352">
        <v>1.1000000000000001</v>
      </c>
      <c r="BL34" s="352">
        <v>0</v>
      </c>
      <c r="BM34" s="352">
        <v>0</v>
      </c>
      <c r="BN34" s="352">
        <v>3.6</v>
      </c>
      <c r="BO34" s="352">
        <v>8.3000000000000007</v>
      </c>
      <c r="BP34" s="352">
        <v>2</v>
      </c>
      <c r="BQ34" s="352">
        <v>3.5</v>
      </c>
      <c r="BR34" s="352">
        <v>2.2999999999999998</v>
      </c>
      <c r="BS34" s="352">
        <v>0</v>
      </c>
      <c r="BT34" s="352">
        <v>0</v>
      </c>
      <c r="BU34" s="352">
        <v>3.7</v>
      </c>
      <c r="BV34" s="352">
        <v>1.4</v>
      </c>
      <c r="BW34" s="352">
        <v>1</v>
      </c>
      <c r="BX34" s="352">
        <v>3.8</v>
      </c>
      <c r="BY34" s="352">
        <v>1.1000000000000001</v>
      </c>
      <c r="BZ34" s="352">
        <v>0</v>
      </c>
      <c r="CA34" s="352">
        <v>0</v>
      </c>
      <c r="CB34" s="352">
        <v>3.7</v>
      </c>
      <c r="CC34" s="352">
        <v>2.1</v>
      </c>
      <c r="CD34" s="352">
        <v>2.7</v>
      </c>
      <c r="CE34" s="352">
        <v>3.7</v>
      </c>
      <c r="CF34" s="352">
        <v>0</v>
      </c>
      <c r="CG34" s="352">
        <v>0</v>
      </c>
      <c r="CH34" s="352">
        <v>0</v>
      </c>
      <c r="CI34" s="352">
        <v>3.2</v>
      </c>
      <c r="CJ34" s="352">
        <v>2.1</v>
      </c>
      <c r="CK34" s="352">
        <v>1.4</v>
      </c>
      <c r="CL34" s="352">
        <v>3.2</v>
      </c>
      <c r="CM34" s="352">
        <v>1.3</v>
      </c>
      <c r="CN34" s="352">
        <v>0</v>
      </c>
      <c r="CO34" s="352">
        <v>1.8</v>
      </c>
      <c r="CP34" s="352">
        <v>3.5</v>
      </c>
      <c r="CQ34" s="352">
        <v>1.9</v>
      </c>
      <c r="CR34" s="352">
        <v>3.1</v>
      </c>
      <c r="CS34" s="352">
        <v>3.3</v>
      </c>
      <c r="CT34" s="352">
        <v>2.6</v>
      </c>
      <c r="CU34" s="352">
        <v>1.7</v>
      </c>
      <c r="CV34" s="352">
        <v>1.8</v>
      </c>
      <c r="CW34" s="352">
        <v>2.7</v>
      </c>
      <c r="CX34" s="352">
        <v>0</v>
      </c>
      <c r="CY34" s="352">
        <v>0</v>
      </c>
      <c r="CZ34" s="352">
        <v>0</v>
      </c>
      <c r="DA34" s="352">
        <v>1.6</v>
      </c>
      <c r="DB34" s="352">
        <v>2.9</v>
      </c>
      <c r="DC34" s="352">
        <v>2.2000000000000002</v>
      </c>
      <c r="DD34" s="352">
        <v>7.7</v>
      </c>
      <c r="DE34" s="352">
        <v>3.3</v>
      </c>
      <c r="DF34" s="352">
        <v>4.7</v>
      </c>
      <c r="DG34" s="352">
        <v>5.9</v>
      </c>
      <c r="DH34" s="352">
        <v>2.2000000000000002</v>
      </c>
      <c r="DI34" s="352">
        <v>2.4</v>
      </c>
      <c r="DJ34" s="352">
        <v>2.4</v>
      </c>
      <c r="DK34" s="352">
        <v>7.6</v>
      </c>
      <c r="DL34" s="352">
        <v>6.1</v>
      </c>
      <c r="DM34" s="352">
        <v>4.8</v>
      </c>
      <c r="DN34" s="352">
        <v>3.4</v>
      </c>
      <c r="DO34" s="352">
        <v>2</v>
      </c>
      <c r="DP34" s="352">
        <v>1.8</v>
      </c>
      <c r="DQ34" s="352">
        <v>3.6</v>
      </c>
      <c r="DR34" s="352">
        <v>0.9</v>
      </c>
      <c r="DS34" s="352">
        <v>1.5</v>
      </c>
      <c r="DT34" s="352">
        <v>1.7</v>
      </c>
      <c r="DU34" s="352">
        <v>1.6</v>
      </c>
      <c r="DV34" s="352">
        <v>5.3</v>
      </c>
      <c r="DW34" s="352">
        <v>2.6</v>
      </c>
      <c r="DX34" s="352">
        <v>2.8</v>
      </c>
      <c r="DY34" s="352">
        <v>2.1</v>
      </c>
      <c r="DZ34" s="352">
        <v>4.2</v>
      </c>
      <c r="EA34" s="352">
        <v>0.9</v>
      </c>
      <c r="EB34" s="352">
        <v>1.3</v>
      </c>
      <c r="EC34" s="352">
        <v>2</v>
      </c>
      <c r="ED34" s="352">
        <v>1.6</v>
      </c>
      <c r="EE34" s="352">
        <v>6.1</v>
      </c>
      <c r="EF34" s="352">
        <v>3.3</v>
      </c>
      <c r="EG34" s="352">
        <v>2.5</v>
      </c>
      <c r="EH34" s="352">
        <v>2.1</v>
      </c>
      <c r="EI34" s="352">
        <v>4.4000000000000004</v>
      </c>
      <c r="EJ34" s="352">
        <v>0.9</v>
      </c>
      <c r="EK34" s="352">
        <v>1.5</v>
      </c>
      <c r="EL34" s="352">
        <v>2</v>
      </c>
      <c r="EM34" s="352">
        <v>1.6</v>
      </c>
      <c r="EN34" s="352">
        <v>2</v>
      </c>
      <c r="EO34" s="352">
        <v>1.6</v>
      </c>
      <c r="EP34" s="352">
        <v>1.4</v>
      </c>
      <c r="EQ34" s="352">
        <v>1.5</v>
      </c>
      <c r="ER34" s="352">
        <v>1.9</v>
      </c>
      <c r="ES34" s="352">
        <v>0.9</v>
      </c>
      <c r="ET34" s="352">
        <v>1.3</v>
      </c>
      <c r="EU34" s="352">
        <v>1.3</v>
      </c>
      <c r="EV34" s="352">
        <v>1.1000000000000001</v>
      </c>
      <c r="EW34" s="352">
        <v>2.6</v>
      </c>
      <c r="EX34" s="352">
        <v>2</v>
      </c>
      <c r="EY34" s="352">
        <v>1.3</v>
      </c>
      <c r="EZ34" s="352">
        <v>1.6</v>
      </c>
      <c r="FA34" s="352">
        <v>2.2000000000000002</v>
      </c>
      <c r="FB34" s="352">
        <v>0.9</v>
      </c>
      <c r="FC34" s="352">
        <v>1.2</v>
      </c>
      <c r="FD34" s="352">
        <v>1.7</v>
      </c>
      <c r="FE34" s="352">
        <v>1.2</v>
      </c>
      <c r="FF34" s="352">
        <v>2.5</v>
      </c>
      <c r="FG34" s="352">
        <v>2.2999999999999998</v>
      </c>
      <c r="FH34" s="352">
        <v>1.5</v>
      </c>
      <c r="FI34" s="352">
        <v>1.7</v>
      </c>
      <c r="FJ34" s="352">
        <v>3.7</v>
      </c>
      <c r="FK34" s="352">
        <v>1.3</v>
      </c>
      <c r="FL34" s="352">
        <v>1.1000000000000001</v>
      </c>
      <c r="FM34" s="352">
        <v>1.4</v>
      </c>
      <c r="FN34" s="352">
        <v>1.2</v>
      </c>
      <c r="FO34" s="352">
        <v>2.7</v>
      </c>
      <c r="FP34" s="352">
        <v>2.8</v>
      </c>
      <c r="FQ34" s="352">
        <v>1.1000000000000001</v>
      </c>
      <c r="FR34" s="352">
        <v>0.9</v>
      </c>
      <c r="FS34" s="352">
        <v>1.3</v>
      </c>
      <c r="FT34" s="352">
        <v>2</v>
      </c>
      <c r="FU34" s="352">
        <v>0.9</v>
      </c>
      <c r="FV34" s="352">
        <v>1</v>
      </c>
      <c r="FW34" s="352">
        <v>0</v>
      </c>
      <c r="FX34" s="352">
        <v>3.1</v>
      </c>
      <c r="FY34" s="352">
        <v>2.2999999999999998</v>
      </c>
      <c r="FZ34" s="352">
        <v>2.2999999999999998</v>
      </c>
      <c r="GA34" s="352">
        <v>1.5</v>
      </c>
      <c r="GB34" s="352">
        <v>2.4</v>
      </c>
      <c r="GC34" s="352">
        <v>1</v>
      </c>
      <c r="GD34" s="352">
        <v>2</v>
      </c>
      <c r="GE34" s="352">
        <v>1.5</v>
      </c>
      <c r="GF34" s="352">
        <v>1.2</v>
      </c>
      <c r="GG34" s="352">
        <v>3.9</v>
      </c>
      <c r="GH34" s="352">
        <v>3.4</v>
      </c>
      <c r="GI34" s="352">
        <v>1.9</v>
      </c>
      <c r="GJ34" s="352">
        <v>1.8</v>
      </c>
      <c r="GK34" s="352">
        <v>3</v>
      </c>
      <c r="GL34" s="352">
        <v>3.5</v>
      </c>
      <c r="GM34" s="352">
        <v>0</v>
      </c>
      <c r="GN34" s="352">
        <v>0</v>
      </c>
      <c r="GO34" s="352">
        <v>0</v>
      </c>
      <c r="GP34" s="352">
        <v>2.1</v>
      </c>
      <c r="GQ34" s="352">
        <v>1</v>
      </c>
      <c r="GR34" s="352">
        <v>2.2999999999999998</v>
      </c>
      <c r="GS34" s="352">
        <v>1.7</v>
      </c>
      <c r="GT34" s="352">
        <v>0.9</v>
      </c>
      <c r="GU34" s="352">
        <v>0</v>
      </c>
      <c r="GV34" s="352">
        <v>0</v>
      </c>
      <c r="GW34" s="352">
        <v>0</v>
      </c>
      <c r="GX34" s="352">
        <v>0</v>
      </c>
      <c r="GY34" s="352">
        <v>2.4</v>
      </c>
      <c r="GZ34" s="352">
        <v>1.6</v>
      </c>
      <c r="HA34" s="352">
        <v>1.7</v>
      </c>
      <c r="HB34" s="352">
        <v>1.5</v>
      </c>
      <c r="HC34" s="352">
        <v>2.2000000000000002</v>
      </c>
      <c r="HD34" s="352">
        <v>1.5</v>
      </c>
      <c r="HE34" s="352">
        <v>1.4</v>
      </c>
      <c r="HF34" s="352">
        <v>1.5</v>
      </c>
      <c r="HG34" s="352">
        <v>1.2</v>
      </c>
      <c r="HH34" s="352">
        <v>4.9000000000000004</v>
      </c>
    </row>
    <row r="35" spans="1:216" ht="15" x14ac:dyDescent="0.25">
      <c r="A35" s="352" t="s">
        <v>227</v>
      </c>
      <c r="B35" s="352">
        <v>3.69</v>
      </c>
      <c r="C35" s="352">
        <v>7.3</v>
      </c>
      <c r="D35" s="352">
        <v>7.1</v>
      </c>
      <c r="E35" s="352">
        <v>7.42</v>
      </c>
      <c r="F35" s="352">
        <v>12.44</v>
      </c>
      <c r="G35" s="352">
        <v>4.1900000000000004</v>
      </c>
      <c r="H35" s="352">
        <v>6.48</v>
      </c>
      <c r="I35" s="352">
        <v>11.96</v>
      </c>
      <c r="J35" s="352">
        <v>3.63</v>
      </c>
      <c r="K35" s="352">
        <v>8.82</v>
      </c>
      <c r="L35" s="352">
        <v>11.32</v>
      </c>
      <c r="M35" s="352">
        <v>3.9</v>
      </c>
      <c r="N35" s="352">
        <v>5.4</v>
      </c>
      <c r="O35" s="352">
        <v>11.09</v>
      </c>
      <c r="P35" s="352">
        <v>2.89</v>
      </c>
      <c r="Q35" s="352">
        <v>6.1</v>
      </c>
      <c r="R35" s="352">
        <v>7.04</v>
      </c>
      <c r="S35" s="352">
        <v>5.12</v>
      </c>
      <c r="T35" s="352">
        <v>13.25</v>
      </c>
      <c r="U35" s="352">
        <v>15.88</v>
      </c>
      <c r="V35" s="352">
        <v>5.89</v>
      </c>
      <c r="W35" s="352">
        <v>7.91</v>
      </c>
      <c r="X35" s="352">
        <v>8.48</v>
      </c>
      <c r="Y35" s="352">
        <v>4.9000000000000004</v>
      </c>
      <c r="Z35" s="352">
        <v>3.95</v>
      </c>
      <c r="AA35" s="352">
        <v>4.08</v>
      </c>
      <c r="AB35" s="352">
        <v>3.32</v>
      </c>
      <c r="AC35" s="352">
        <v>4.17</v>
      </c>
      <c r="AD35" s="352">
        <v>3.63</v>
      </c>
      <c r="AE35" s="352">
        <v>4.01</v>
      </c>
      <c r="AF35" s="352">
        <v>3.75</v>
      </c>
      <c r="AG35" s="352">
        <v>5.61</v>
      </c>
      <c r="AH35" s="352">
        <v>4.55</v>
      </c>
      <c r="AI35" s="352">
        <v>3.17</v>
      </c>
      <c r="AJ35" s="352">
        <v>3.69</v>
      </c>
      <c r="AK35" s="352">
        <v>4.4000000000000004</v>
      </c>
      <c r="AL35" s="352">
        <v>3.97</v>
      </c>
      <c r="AM35" s="352">
        <v>3.12</v>
      </c>
      <c r="AN35" s="352">
        <v>3.27</v>
      </c>
      <c r="AO35" s="352">
        <v>2.81</v>
      </c>
      <c r="AP35" s="352">
        <v>2.71</v>
      </c>
      <c r="AQ35" s="352">
        <v>5.88</v>
      </c>
      <c r="AR35" s="352">
        <v>3.12</v>
      </c>
      <c r="AS35" s="352">
        <v>4.4800000000000004</v>
      </c>
      <c r="AT35" s="352">
        <v>4.45</v>
      </c>
      <c r="AU35" s="352">
        <v>2.62</v>
      </c>
      <c r="AV35" s="352">
        <v>4.0199999999999996</v>
      </c>
      <c r="AW35" s="352">
        <v>4.54</v>
      </c>
      <c r="AX35" s="352">
        <v>2.71</v>
      </c>
      <c r="AY35" s="352">
        <v>8.15</v>
      </c>
      <c r="AZ35" s="352">
        <v>9.2200000000000006</v>
      </c>
      <c r="BA35" s="352">
        <v>3.13</v>
      </c>
      <c r="BB35" s="352">
        <v>19.239999999999998</v>
      </c>
      <c r="BC35" s="352">
        <v>10.31</v>
      </c>
      <c r="BD35" s="352">
        <v>25.42</v>
      </c>
      <c r="BE35" s="352">
        <v>0</v>
      </c>
      <c r="BF35" s="352">
        <v>0</v>
      </c>
      <c r="BG35" s="352">
        <v>4.24</v>
      </c>
      <c r="BH35" s="352">
        <v>2.88</v>
      </c>
      <c r="BI35" s="352">
        <v>5.75</v>
      </c>
      <c r="BJ35" s="352">
        <v>10.65</v>
      </c>
      <c r="BK35" s="352">
        <v>25.54</v>
      </c>
      <c r="BL35" s="352">
        <v>0</v>
      </c>
      <c r="BM35" s="352">
        <v>0</v>
      </c>
      <c r="BN35" s="352">
        <v>9.93</v>
      </c>
      <c r="BO35" s="352">
        <v>9.23</v>
      </c>
      <c r="BP35" s="352">
        <v>25.03</v>
      </c>
      <c r="BQ35" s="352">
        <v>9.44</v>
      </c>
      <c r="BR35" s="352">
        <v>26.77</v>
      </c>
      <c r="BS35" s="352">
        <v>0</v>
      </c>
      <c r="BT35" s="352">
        <v>0</v>
      </c>
      <c r="BU35" s="352">
        <v>10.88</v>
      </c>
      <c r="BV35" s="352">
        <v>5.2</v>
      </c>
      <c r="BW35" s="352">
        <v>25.23</v>
      </c>
      <c r="BX35" s="352">
        <v>10.27</v>
      </c>
      <c r="BY35" s="352">
        <v>21.61</v>
      </c>
      <c r="BZ35" s="352">
        <v>0</v>
      </c>
      <c r="CA35" s="352">
        <v>0</v>
      </c>
      <c r="CB35" s="352">
        <v>4.42</v>
      </c>
      <c r="CC35" s="352">
        <v>4.05</v>
      </c>
      <c r="CD35" s="352">
        <v>9.4700000000000006</v>
      </c>
      <c r="CE35" s="352">
        <v>3.18</v>
      </c>
      <c r="CF35" s="352">
        <v>0</v>
      </c>
      <c r="CG35" s="352">
        <v>0</v>
      </c>
      <c r="CH35" s="352">
        <v>0</v>
      </c>
      <c r="CI35" s="352">
        <v>6.1</v>
      </c>
      <c r="CJ35" s="352">
        <v>3.21</v>
      </c>
      <c r="CK35" s="352">
        <v>16.75</v>
      </c>
      <c r="CL35" s="352">
        <v>5.49</v>
      </c>
      <c r="CM35" s="352">
        <v>26.42</v>
      </c>
      <c r="CN35" s="352">
        <v>0</v>
      </c>
      <c r="CO35" s="352">
        <v>7.92</v>
      </c>
      <c r="CP35" s="352">
        <v>2.39</v>
      </c>
      <c r="CQ35" s="352">
        <v>1.91</v>
      </c>
      <c r="CR35" s="352">
        <v>3.08</v>
      </c>
      <c r="CS35" s="352">
        <v>3.57</v>
      </c>
      <c r="CT35" s="352">
        <v>1.66</v>
      </c>
      <c r="CU35" s="352">
        <v>2.02</v>
      </c>
      <c r="CV35" s="352">
        <v>1.76</v>
      </c>
      <c r="CW35" s="352">
        <v>1.68</v>
      </c>
      <c r="CX35" s="352">
        <v>0</v>
      </c>
      <c r="CY35" s="352">
        <v>0</v>
      </c>
      <c r="CZ35" s="352">
        <v>0</v>
      </c>
      <c r="DA35" s="352">
        <v>2.4</v>
      </c>
      <c r="DB35" s="352">
        <v>1.31</v>
      </c>
      <c r="DC35" s="352">
        <v>1.89</v>
      </c>
      <c r="DD35" s="352">
        <v>1.4</v>
      </c>
      <c r="DE35" s="352">
        <v>1.36</v>
      </c>
      <c r="DF35" s="352">
        <v>1.33</v>
      </c>
      <c r="DG35" s="352">
        <v>1.44</v>
      </c>
      <c r="DH35" s="352">
        <v>1.69</v>
      </c>
      <c r="DI35" s="352">
        <v>2.2999999999999998</v>
      </c>
      <c r="DJ35" s="352">
        <v>2.0699999999999998</v>
      </c>
      <c r="DK35" s="352">
        <v>2.2599999999999998</v>
      </c>
      <c r="DL35" s="352">
        <v>2.38</v>
      </c>
      <c r="DM35" s="352">
        <v>2.37</v>
      </c>
      <c r="DN35" s="352">
        <v>2.68</v>
      </c>
      <c r="DO35" s="352">
        <v>2.41</v>
      </c>
      <c r="DP35" s="352">
        <v>2.38</v>
      </c>
      <c r="DQ35" s="352">
        <v>1.9</v>
      </c>
      <c r="DR35" s="352">
        <v>1.2</v>
      </c>
      <c r="DS35" s="352">
        <v>2.44</v>
      </c>
      <c r="DT35" s="352">
        <v>3.64</v>
      </c>
      <c r="DU35" s="352">
        <v>4.5599999999999996</v>
      </c>
      <c r="DV35" s="352">
        <v>2.38</v>
      </c>
      <c r="DW35" s="352">
        <v>2.91</v>
      </c>
      <c r="DX35" s="352">
        <v>2.33</v>
      </c>
      <c r="DY35" s="352">
        <v>2.74</v>
      </c>
      <c r="DZ35" s="352">
        <v>1.94</v>
      </c>
      <c r="EA35" s="352">
        <v>2.1800000000000002</v>
      </c>
      <c r="EB35" s="352">
        <v>2.31</v>
      </c>
      <c r="EC35" s="352">
        <v>3.34</v>
      </c>
      <c r="ED35" s="352">
        <v>4.09</v>
      </c>
      <c r="EE35" s="352">
        <v>2.37</v>
      </c>
      <c r="EF35" s="352">
        <v>2.79</v>
      </c>
      <c r="EG35" s="352">
        <v>2.33</v>
      </c>
      <c r="EH35" s="352">
        <v>2.56</v>
      </c>
      <c r="EI35" s="352">
        <v>1.9</v>
      </c>
      <c r="EJ35" s="352">
        <v>0.63</v>
      </c>
      <c r="EK35" s="352">
        <v>2.38</v>
      </c>
      <c r="EL35" s="352">
        <v>3.49</v>
      </c>
      <c r="EM35" s="352">
        <v>4.4000000000000004</v>
      </c>
      <c r="EN35" s="352">
        <v>2.44</v>
      </c>
      <c r="EO35" s="352">
        <v>2.36</v>
      </c>
      <c r="EP35" s="352">
        <v>3.12</v>
      </c>
      <c r="EQ35" s="352">
        <v>2.2000000000000002</v>
      </c>
      <c r="ER35" s="352">
        <v>2.29</v>
      </c>
      <c r="ES35" s="352">
        <v>3.2</v>
      </c>
      <c r="ET35" s="352">
        <v>1.84</v>
      </c>
      <c r="EU35" s="352">
        <v>3.57</v>
      </c>
      <c r="EV35" s="352">
        <v>2.68</v>
      </c>
      <c r="EW35" s="352">
        <v>2.21</v>
      </c>
      <c r="EX35" s="352">
        <v>2.84</v>
      </c>
      <c r="EY35" s="352">
        <v>2.2799999999999998</v>
      </c>
      <c r="EZ35" s="352">
        <v>2</v>
      </c>
      <c r="FA35" s="352">
        <v>1.78</v>
      </c>
      <c r="FB35" s="352">
        <v>1.81</v>
      </c>
      <c r="FC35" s="352">
        <v>2.31</v>
      </c>
      <c r="FD35" s="352">
        <v>2.81</v>
      </c>
      <c r="FE35" s="352">
        <v>2.79</v>
      </c>
      <c r="FF35" s="352">
        <v>1.83</v>
      </c>
      <c r="FG35" s="352">
        <v>2.12</v>
      </c>
      <c r="FH35" s="352">
        <v>2.08</v>
      </c>
      <c r="FI35" s="352">
        <v>1.99</v>
      </c>
      <c r="FJ35" s="352">
        <v>1.04</v>
      </c>
      <c r="FK35" s="352">
        <v>1.1299999999999999</v>
      </c>
      <c r="FL35" s="352">
        <v>2.11</v>
      </c>
      <c r="FM35" s="352">
        <v>3.25</v>
      </c>
      <c r="FN35" s="352">
        <v>6.18</v>
      </c>
      <c r="FO35" s="352">
        <v>2.42</v>
      </c>
      <c r="FP35" s="352">
        <v>2.37</v>
      </c>
      <c r="FQ35" s="352">
        <v>4.3099999999999996</v>
      </c>
      <c r="FR35" s="352">
        <v>1.1000000000000001</v>
      </c>
      <c r="FS35" s="352">
        <v>2.29</v>
      </c>
      <c r="FT35" s="352">
        <v>2.99</v>
      </c>
      <c r="FU35" s="352">
        <v>1.5</v>
      </c>
      <c r="FV35" s="352">
        <v>4.08</v>
      </c>
      <c r="FW35" s="352">
        <v>0</v>
      </c>
      <c r="FX35" s="352">
        <v>2.0499999999999998</v>
      </c>
      <c r="FY35" s="352">
        <v>2.39</v>
      </c>
      <c r="FZ35" s="352">
        <v>2.23</v>
      </c>
      <c r="GA35" s="352">
        <v>1.94</v>
      </c>
      <c r="GB35" s="352">
        <v>1.81</v>
      </c>
      <c r="GC35" s="352">
        <v>3</v>
      </c>
      <c r="GD35" s="352">
        <v>2.04</v>
      </c>
      <c r="GE35" s="352">
        <v>2.4</v>
      </c>
      <c r="GF35" s="352">
        <v>4.25</v>
      </c>
      <c r="GG35" s="352">
        <v>1.61</v>
      </c>
      <c r="GH35" s="352">
        <v>2.46</v>
      </c>
      <c r="GI35" s="352">
        <v>1.36</v>
      </c>
      <c r="GJ35" s="352">
        <v>1.21</v>
      </c>
      <c r="GK35" s="352">
        <v>1.64</v>
      </c>
      <c r="GL35" s="352">
        <v>1.58</v>
      </c>
      <c r="GM35" s="352">
        <v>0</v>
      </c>
      <c r="GN35" s="352">
        <v>0</v>
      </c>
      <c r="GO35" s="352">
        <v>0</v>
      </c>
      <c r="GP35" s="352">
        <v>2.31</v>
      </c>
      <c r="GQ35" s="352">
        <v>1.81</v>
      </c>
      <c r="GR35" s="352">
        <v>2.36</v>
      </c>
      <c r="GS35" s="352">
        <v>2.27</v>
      </c>
      <c r="GT35" s="352">
        <v>3.42</v>
      </c>
      <c r="GU35" s="352">
        <v>0</v>
      </c>
      <c r="GV35" s="352">
        <v>0</v>
      </c>
      <c r="GW35" s="352">
        <v>0</v>
      </c>
      <c r="GX35" s="352">
        <v>0</v>
      </c>
      <c r="GY35" s="352">
        <v>2.17</v>
      </c>
      <c r="GZ35" s="352">
        <v>2.33</v>
      </c>
      <c r="HA35" s="352">
        <v>2.72</v>
      </c>
      <c r="HB35" s="352">
        <v>2.33</v>
      </c>
      <c r="HC35" s="352">
        <v>1.79</v>
      </c>
      <c r="HD35" s="352">
        <v>2.0699999999999998</v>
      </c>
      <c r="HE35" s="352">
        <v>1.77</v>
      </c>
      <c r="HF35" s="352">
        <v>2.44</v>
      </c>
      <c r="HG35" s="352">
        <v>3.18</v>
      </c>
      <c r="HH35" s="352">
        <v>7.49</v>
      </c>
    </row>
    <row r="36" spans="1:216" ht="15" x14ac:dyDescent="0.25">
      <c r="A36" s="352" t="s">
        <v>228</v>
      </c>
      <c r="B36" s="352">
        <v>1.88</v>
      </c>
      <c r="C36" s="352">
        <v>1.78</v>
      </c>
      <c r="D36" s="352">
        <v>1.73</v>
      </c>
      <c r="E36" s="352">
        <v>1.76</v>
      </c>
      <c r="F36" s="352">
        <v>1.27</v>
      </c>
      <c r="G36" s="352">
        <v>2.0699999999999998</v>
      </c>
      <c r="H36" s="352">
        <v>1.75</v>
      </c>
      <c r="I36" s="352">
        <v>1.27</v>
      </c>
      <c r="J36" s="352">
        <v>2</v>
      </c>
      <c r="K36" s="352">
        <v>1.49</v>
      </c>
      <c r="L36" s="352">
        <v>1.32</v>
      </c>
      <c r="M36" s="352">
        <v>1.83</v>
      </c>
      <c r="N36" s="352">
        <v>1.43</v>
      </c>
      <c r="O36" s="352">
        <v>1.41</v>
      </c>
      <c r="P36" s="352">
        <v>1.44</v>
      </c>
      <c r="Q36" s="352">
        <v>1.82</v>
      </c>
      <c r="R36" s="352">
        <v>1.68</v>
      </c>
      <c r="S36" s="352">
        <v>1.84</v>
      </c>
      <c r="T36" s="352">
        <v>1.8</v>
      </c>
      <c r="U36" s="352">
        <v>1.79</v>
      </c>
      <c r="V36" s="352">
        <v>1.79</v>
      </c>
      <c r="W36" s="352">
        <v>2.2200000000000002</v>
      </c>
      <c r="X36" s="352">
        <v>2.2599999999999998</v>
      </c>
      <c r="Y36" s="352">
        <v>2.0299999999999998</v>
      </c>
      <c r="Z36" s="352">
        <v>2.4700000000000002</v>
      </c>
      <c r="AA36" s="352">
        <v>2.5299999999999998</v>
      </c>
      <c r="AB36" s="352">
        <v>2.02</v>
      </c>
      <c r="AC36" s="352">
        <v>2.4300000000000002</v>
      </c>
      <c r="AD36" s="352">
        <v>3.16</v>
      </c>
      <c r="AE36" s="352">
        <v>2.1800000000000002</v>
      </c>
      <c r="AF36" s="352">
        <v>3.59</v>
      </c>
      <c r="AG36" s="352">
        <v>2.39</v>
      </c>
      <c r="AH36" s="352">
        <v>2.35</v>
      </c>
      <c r="AI36" s="352">
        <v>2</v>
      </c>
      <c r="AJ36" s="352">
        <v>2.34</v>
      </c>
      <c r="AK36" s="352">
        <v>2.56</v>
      </c>
      <c r="AL36" s="352">
        <v>2.06</v>
      </c>
      <c r="AM36" s="352">
        <v>2.08</v>
      </c>
      <c r="AN36" s="352">
        <v>2.58</v>
      </c>
      <c r="AO36" s="352">
        <v>1.63</v>
      </c>
      <c r="AP36" s="352">
        <v>1.97</v>
      </c>
      <c r="AQ36" s="352">
        <v>3.42</v>
      </c>
      <c r="AR36" s="352">
        <v>3.19</v>
      </c>
      <c r="AS36" s="352">
        <v>2.13</v>
      </c>
      <c r="AT36" s="352">
        <v>2.13</v>
      </c>
      <c r="AU36" s="352">
        <v>1.58</v>
      </c>
      <c r="AV36" s="352">
        <v>2.21</v>
      </c>
      <c r="AW36" s="352">
        <v>2.78</v>
      </c>
      <c r="AX36" s="352">
        <v>1.36</v>
      </c>
      <c r="AY36" s="352">
        <v>1.61</v>
      </c>
      <c r="AZ36" s="352">
        <v>1.82</v>
      </c>
      <c r="BA36" s="352">
        <v>1.42</v>
      </c>
      <c r="BB36" s="352">
        <v>1.62</v>
      </c>
      <c r="BC36" s="352">
        <v>1.9</v>
      </c>
      <c r="BD36" s="352">
        <v>3.94</v>
      </c>
      <c r="BE36" s="352">
        <v>0</v>
      </c>
      <c r="BF36" s="352">
        <v>0</v>
      </c>
      <c r="BG36" s="352">
        <v>1.51</v>
      </c>
      <c r="BH36" s="352">
        <v>1.51</v>
      </c>
      <c r="BI36" s="352">
        <v>1</v>
      </c>
      <c r="BJ36" s="352">
        <v>1.43</v>
      </c>
      <c r="BK36" s="352">
        <v>3.41</v>
      </c>
      <c r="BL36" s="352">
        <v>0</v>
      </c>
      <c r="BM36" s="352">
        <v>0</v>
      </c>
      <c r="BN36" s="352">
        <v>1.71</v>
      </c>
      <c r="BO36" s="352">
        <v>3.36</v>
      </c>
      <c r="BP36" s="352">
        <v>2.5499999999999998</v>
      </c>
      <c r="BQ36" s="352">
        <v>1.63</v>
      </c>
      <c r="BR36" s="352">
        <v>4.1100000000000003</v>
      </c>
      <c r="BS36" s="352">
        <v>0</v>
      </c>
      <c r="BT36" s="352">
        <v>0</v>
      </c>
      <c r="BU36" s="352">
        <v>2</v>
      </c>
      <c r="BV36" s="352">
        <v>1.86</v>
      </c>
      <c r="BW36" s="352">
        <v>2.02</v>
      </c>
      <c r="BX36" s="352">
        <v>1.98</v>
      </c>
      <c r="BY36" s="352">
        <v>2.65</v>
      </c>
      <c r="BZ36" s="352">
        <v>0</v>
      </c>
      <c r="CA36" s="352">
        <v>0</v>
      </c>
      <c r="CB36" s="352">
        <v>1.34</v>
      </c>
      <c r="CC36" s="352">
        <v>1.6</v>
      </c>
      <c r="CD36" s="352">
        <v>1.32</v>
      </c>
      <c r="CE36" s="352">
        <v>1.1399999999999999</v>
      </c>
      <c r="CF36" s="352">
        <v>0</v>
      </c>
      <c r="CG36" s="352">
        <v>0</v>
      </c>
      <c r="CH36" s="352">
        <v>0</v>
      </c>
      <c r="CI36" s="352">
        <v>1.35</v>
      </c>
      <c r="CJ36" s="352">
        <v>1.36</v>
      </c>
      <c r="CK36" s="352">
        <v>1.81</v>
      </c>
      <c r="CL36" s="352">
        <v>1.32</v>
      </c>
      <c r="CM36" s="352">
        <v>2.57</v>
      </c>
      <c r="CN36" s="352">
        <v>0</v>
      </c>
      <c r="CO36" s="352">
        <v>1.34</v>
      </c>
      <c r="CP36" s="352">
        <v>1.35</v>
      </c>
      <c r="CQ36" s="352">
        <v>1.19</v>
      </c>
      <c r="CR36" s="352">
        <v>1.32</v>
      </c>
      <c r="CS36" s="352">
        <v>1.41</v>
      </c>
      <c r="CT36" s="352">
        <v>1.33</v>
      </c>
      <c r="CU36" s="352">
        <v>1.36</v>
      </c>
      <c r="CV36" s="352">
        <v>1.54</v>
      </c>
      <c r="CW36" s="352">
        <v>1.79</v>
      </c>
      <c r="CX36" s="352">
        <v>0</v>
      </c>
      <c r="CY36" s="352">
        <v>0</v>
      </c>
      <c r="CZ36" s="352">
        <v>0</v>
      </c>
      <c r="DA36" s="352">
        <v>3.2</v>
      </c>
      <c r="DB36" s="352">
        <v>1.27</v>
      </c>
      <c r="DC36" s="352">
        <v>2.0299999999999998</v>
      </c>
      <c r="DD36" s="352">
        <v>1.43</v>
      </c>
      <c r="DE36" s="352">
        <v>1.36</v>
      </c>
      <c r="DF36" s="352">
        <v>1.31</v>
      </c>
      <c r="DG36" s="352">
        <v>1.52</v>
      </c>
      <c r="DH36" s="352">
        <v>1.84</v>
      </c>
      <c r="DI36" s="352">
        <v>1.92</v>
      </c>
      <c r="DJ36" s="352">
        <v>2.91</v>
      </c>
      <c r="DK36" s="352">
        <v>1.56</v>
      </c>
      <c r="DL36" s="352">
        <v>1.65</v>
      </c>
      <c r="DM36" s="352">
        <v>1.62</v>
      </c>
      <c r="DN36" s="352">
        <v>1.49</v>
      </c>
      <c r="DO36" s="352">
        <v>1.42</v>
      </c>
      <c r="DP36" s="352">
        <v>1.81</v>
      </c>
      <c r="DQ36" s="352">
        <v>1.68</v>
      </c>
      <c r="DR36" s="352">
        <v>2</v>
      </c>
      <c r="DS36" s="352">
        <v>1.47</v>
      </c>
      <c r="DT36" s="352">
        <v>1.87</v>
      </c>
      <c r="DU36" s="352">
        <v>1.84</v>
      </c>
      <c r="DV36" s="352">
        <v>1.67</v>
      </c>
      <c r="DW36" s="352">
        <v>1.63</v>
      </c>
      <c r="DX36" s="352">
        <v>1.32</v>
      </c>
      <c r="DY36" s="352">
        <v>1.97</v>
      </c>
      <c r="DZ36" s="352">
        <v>1.75</v>
      </c>
      <c r="EA36" s="352">
        <v>1.65</v>
      </c>
      <c r="EB36" s="352">
        <v>1.36</v>
      </c>
      <c r="EC36" s="352">
        <v>1.71</v>
      </c>
      <c r="ED36" s="352">
        <v>1.7</v>
      </c>
      <c r="EE36" s="352">
        <v>1.63</v>
      </c>
      <c r="EF36" s="352">
        <v>1.55</v>
      </c>
      <c r="EG36" s="352">
        <v>1.34</v>
      </c>
      <c r="EH36" s="352">
        <v>1.89</v>
      </c>
      <c r="EI36" s="352">
        <v>1.69</v>
      </c>
      <c r="EJ36" s="352">
        <v>1.41</v>
      </c>
      <c r="EK36" s="352">
        <v>1.42</v>
      </c>
      <c r="EL36" s="352">
        <v>1.79</v>
      </c>
      <c r="EM36" s="352">
        <v>1.79</v>
      </c>
      <c r="EN36" s="352">
        <v>1.92</v>
      </c>
      <c r="EO36" s="352">
        <v>1.42</v>
      </c>
      <c r="EP36" s="352">
        <v>1.93</v>
      </c>
      <c r="EQ36" s="352">
        <v>1.76</v>
      </c>
      <c r="ER36" s="352">
        <v>2.1800000000000002</v>
      </c>
      <c r="ES36" s="352">
        <v>2</v>
      </c>
      <c r="ET36" s="352">
        <v>1.2</v>
      </c>
      <c r="EU36" s="352">
        <v>1.8</v>
      </c>
      <c r="EV36" s="352">
        <v>1.38</v>
      </c>
      <c r="EW36" s="352">
        <v>1.57</v>
      </c>
      <c r="EX36" s="352">
        <v>1.68</v>
      </c>
      <c r="EY36" s="352">
        <v>1.29</v>
      </c>
      <c r="EZ36" s="352">
        <v>1.68</v>
      </c>
      <c r="FA36" s="352">
        <v>1.59</v>
      </c>
      <c r="FB36" s="352">
        <v>2.04</v>
      </c>
      <c r="FC36" s="352">
        <v>1.49</v>
      </c>
      <c r="FD36" s="352">
        <v>1.53</v>
      </c>
      <c r="FE36" s="352">
        <v>1.25</v>
      </c>
      <c r="FF36" s="352">
        <v>1.37</v>
      </c>
      <c r="FG36" s="352">
        <v>1.31</v>
      </c>
      <c r="FH36" s="352">
        <v>1.28</v>
      </c>
      <c r="FI36" s="352">
        <v>1.82</v>
      </c>
      <c r="FJ36" s="352">
        <v>1.19</v>
      </c>
      <c r="FK36" s="352">
        <v>1.17</v>
      </c>
      <c r="FL36" s="352">
        <v>1.26</v>
      </c>
      <c r="FM36" s="352">
        <v>1.69</v>
      </c>
      <c r="FN36" s="352">
        <v>2.17</v>
      </c>
      <c r="FO36" s="352">
        <v>1.51</v>
      </c>
      <c r="FP36" s="352">
        <v>1.36</v>
      </c>
      <c r="FQ36" s="352">
        <v>1.76</v>
      </c>
      <c r="FR36" s="352">
        <v>1</v>
      </c>
      <c r="FS36" s="352">
        <v>2.29</v>
      </c>
      <c r="FT36" s="352">
        <v>6</v>
      </c>
      <c r="FU36" s="352">
        <v>1</v>
      </c>
      <c r="FV36" s="352">
        <v>2.38</v>
      </c>
      <c r="FW36" s="352">
        <v>0</v>
      </c>
      <c r="FX36" s="352">
        <v>1.39</v>
      </c>
      <c r="FY36" s="352">
        <v>1.34</v>
      </c>
      <c r="FZ36" s="352">
        <v>1.4</v>
      </c>
      <c r="GA36" s="352">
        <v>1.39</v>
      </c>
      <c r="GB36" s="352">
        <v>1.42</v>
      </c>
      <c r="GC36" s="352">
        <v>2</v>
      </c>
      <c r="GD36" s="352">
        <v>1.24</v>
      </c>
      <c r="GE36" s="352">
        <v>1.27</v>
      </c>
      <c r="GF36" s="352">
        <v>1.58</v>
      </c>
      <c r="GG36" s="352">
        <v>1.38</v>
      </c>
      <c r="GH36" s="352">
        <v>1.49</v>
      </c>
      <c r="GI36" s="352">
        <v>1.06</v>
      </c>
      <c r="GJ36" s="352">
        <v>1.41</v>
      </c>
      <c r="GK36" s="352">
        <v>1.37</v>
      </c>
      <c r="GL36" s="352">
        <v>1.38</v>
      </c>
      <c r="GM36" s="352">
        <v>0</v>
      </c>
      <c r="GN36" s="352">
        <v>0</v>
      </c>
      <c r="GO36" s="352">
        <v>0</v>
      </c>
      <c r="GP36" s="352">
        <v>1.47</v>
      </c>
      <c r="GQ36" s="352">
        <v>1.54</v>
      </c>
      <c r="GR36" s="352">
        <v>1.28</v>
      </c>
      <c r="GS36" s="352">
        <v>2.17</v>
      </c>
      <c r="GT36" s="352">
        <v>2</v>
      </c>
      <c r="GU36" s="352">
        <v>0</v>
      </c>
      <c r="GV36" s="352">
        <v>0</v>
      </c>
      <c r="GW36" s="352">
        <v>0</v>
      </c>
      <c r="GX36" s="352">
        <v>0</v>
      </c>
      <c r="GY36" s="352">
        <v>1.33</v>
      </c>
      <c r="GZ36" s="352">
        <v>1.29</v>
      </c>
      <c r="HA36" s="352">
        <v>1.38</v>
      </c>
      <c r="HB36" s="352">
        <v>1.82</v>
      </c>
      <c r="HC36" s="352">
        <v>1.26</v>
      </c>
      <c r="HD36" s="352">
        <v>1.54</v>
      </c>
      <c r="HE36" s="352">
        <v>1.06</v>
      </c>
      <c r="HF36" s="352">
        <v>1.23</v>
      </c>
      <c r="HG36" s="352">
        <v>1.34</v>
      </c>
      <c r="HH36" s="352">
        <v>1.87</v>
      </c>
    </row>
    <row r="37" spans="1:216" ht="15" x14ac:dyDescent="0.25">
      <c r="A37" s="352" t="s">
        <v>252</v>
      </c>
      <c r="B37" s="352">
        <v>31648540</v>
      </c>
      <c r="C37" s="352">
        <v>11855930</v>
      </c>
      <c r="D37" s="352">
        <v>7418902</v>
      </c>
      <c r="E37" s="352">
        <v>5080737</v>
      </c>
      <c r="F37" s="352">
        <v>3378909</v>
      </c>
      <c r="G37" s="352">
        <v>2869181</v>
      </c>
      <c r="H37" s="352">
        <v>3818440</v>
      </c>
      <c r="I37" s="352">
        <v>2237984</v>
      </c>
      <c r="J37" s="352">
        <v>2535562</v>
      </c>
      <c r="K37" s="352">
        <v>1421794</v>
      </c>
      <c r="L37" s="352">
        <v>1004883</v>
      </c>
      <c r="M37" s="352">
        <v>505659</v>
      </c>
      <c r="N37" s="352">
        <v>455382</v>
      </c>
      <c r="O37" s="352">
        <v>174662</v>
      </c>
      <c r="P37" s="352">
        <v>331913</v>
      </c>
      <c r="Q37" s="352">
        <v>5464814</v>
      </c>
      <c r="R37" s="352">
        <v>2242746</v>
      </c>
      <c r="S37" s="352">
        <v>1026914</v>
      </c>
      <c r="T37" s="352">
        <v>1960239</v>
      </c>
      <c r="U37" s="352">
        <v>1515432</v>
      </c>
      <c r="V37" s="352">
        <v>744900</v>
      </c>
      <c r="W37" s="352">
        <v>1382928</v>
      </c>
      <c r="X37" s="352">
        <v>1104909</v>
      </c>
      <c r="Y37" s="352">
        <v>366524</v>
      </c>
      <c r="Z37" s="352">
        <v>22846410</v>
      </c>
      <c r="AA37" s="352">
        <v>21539760</v>
      </c>
      <c r="AB37" s="352">
        <v>2733048</v>
      </c>
      <c r="AC37" s="352">
        <v>11762190</v>
      </c>
      <c r="AD37" s="352">
        <v>6986954</v>
      </c>
      <c r="AE37" s="352">
        <v>664463</v>
      </c>
      <c r="AF37" s="352">
        <v>6768930</v>
      </c>
      <c r="AG37" s="352">
        <v>6653244</v>
      </c>
      <c r="AH37" s="352">
        <v>9540938</v>
      </c>
      <c r="AI37" s="352">
        <v>3949218</v>
      </c>
      <c r="AJ37" s="352">
        <v>8239076</v>
      </c>
      <c r="AK37" s="352">
        <v>2389984</v>
      </c>
      <c r="AL37" s="352">
        <v>614741</v>
      </c>
      <c r="AM37" s="352">
        <v>7485993</v>
      </c>
      <c r="AN37" s="352">
        <v>267978</v>
      </c>
      <c r="AO37" s="352">
        <v>3088366</v>
      </c>
      <c r="AP37" s="352">
        <v>2677629</v>
      </c>
      <c r="AQ37" s="352">
        <v>32532</v>
      </c>
      <c r="AR37" s="352">
        <v>2209566</v>
      </c>
      <c r="AS37" s="352">
        <v>609639</v>
      </c>
      <c r="AT37" s="352">
        <v>1317088</v>
      </c>
      <c r="AU37" s="352">
        <v>705204</v>
      </c>
      <c r="AV37" s="352">
        <v>1243326</v>
      </c>
      <c r="AW37" s="352">
        <v>246355</v>
      </c>
      <c r="AX37" s="352">
        <v>32588</v>
      </c>
      <c r="AY37" s="352">
        <v>13504260</v>
      </c>
      <c r="AZ37" s="352">
        <v>2133872</v>
      </c>
      <c r="BA37" s="352">
        <v>346614</v>
      </c>
      <c r="BB37" s="352">
        <v>188080</v>
      </c>
      <c r="BC37" s="352">
        <v>1815398</v>
      </c>
      <c r="BD37" s="352">
        <v>56458</v>
      </c>
      <c r="BE37" s="352">
        <v>0</v>
      </c>
      <c r="BF37" s="352">
        <v>0</v>
      </c>
      <c r="BG37" s="352">
        <v>328990</v>
      </c>
      <c r="BH37" s="352">
        <v>190289</v>
      </c>
      <c r="BI37" s="352">
        <v>59185</v>
      </c>
      <c r="BJ37" s="352">
        <v>130064</v>
      </c>
      <c r="BK37" s="352">
        <v>23286</v>
      </c>
      <c r="BL37" s="352">
        <v>0</v>
      </c>
      <c r="BM37" s="352">
        <v>0</v>
      </c>
      <c r="BN37" s="352">
        <v>5166112</v>
      </c>
      <c r="BO37" s="352">
        <v>36572</v>
      </c>
      <c r="BP37" s="352">
        <v>123876</v>
      </c>
      <c r="BQ37" s="352">
        <v>5063844</v>
      </c>
      <c r="BR37" s="352">
        <v>134163</v>
      </c>
      <c r="BS37" s="352">
        <v>0</v>
      </c>
      <c r="BT37" s="352">
        <v>0</v>
      </c>
      <c r="BU37" s="352">
        <v>2810335</v>
      </c>
      <c r="BV37" s="352">
        <v>61178</v>
      </c>
      <c r="BW37" s="352">
        <v>205038</v>
      </c>
      <c r="BX37" s="352">
        <v>2535166</v>
      </c>
      <c r="BY37" s="352">
        <v>291551</v>
      </c>
      <c r="BZ37" s="352">
        <v>0</v>
      </c>
      <c r="CA37" s="352">
        <v>0</v>
      </c>
      <c r="CB37" s="352">
        <v>435912</v>
      </c>
      <c r="CC37" s="352">
        <v>285462</v>
      </c>
      <c r="CD37" s="352">
        <v>86276</v>
      </c>
      <c r="CE37" s="352">
        <v>206882</v>
      </c>
      <c r="CF37" s="352">
        <v>0</v>
      </c>
      <c r="CG37" s="352">
        <v>0</v>
      </c>
      <c r="CH37" s="352">
        <v>0</v>
      </c>
      <c r="CI37" s="352">
        <v>9056723</v>
      </c>
      <c r="CJ37" s="352">
        <v>2588803</v>
      </c>
      <c r="CK37" s="352">
        <v>373291</v>
      </c>
      <c r="CL37" s="352">
        <v>4676309</v>
      </c>
      <c r="CM37" s="352">
        <v>125941</v>
      </c>
      <c r="CN37" s="352">
        <v>0</v>
      </c>
      <c r="CO37" s="352">
        <v>4742190</v>
      </c>
      <c r="CP37" s="352">
        <v>7971752</v>
      </c>
      <c r="CQ37" s="352">
        <v>1377027</v>
      </c>
      <c r="CR37" s="352">
        <v>2782468</v>
      </c>
      <c r="CS37" s="352">
        <v>936786</v>
      </c>
      <c r="CT37" s="352">
        <v>2882862</v>
      </c>
      <c r="CU37" s="352">
        <v>1822847</v>
      </c>
      <c r="CV37" s="352">
        <v>1561444</v>
      </c>
      <c r="CW37" s="352">
        <v>1194259</v>
      </c>
      <c r="CX37" s="352">
        <v>0</v>
      </c>
      <c r="CY37" s="352">
        <v>0</v>
      </c>
      <c r="CZ37" s="352">
        <v>0</v>
      </c>
      <c r="DA37" s="352">
        <v>427932</v>
      </c>
      <c r="DB37" s="352">
        <v>621276</v>
      </c>
      <c r="DC37" s="352">
        <v>199980</v>
      </c>
      <c r="DD37" s="352">
        <v>18064750</v>
      </c>
      <c r="DE37" s="352">
        <v>8571251</v>
      </c>
      <c r="DF37" s="352">
        <v>9375743</v>
      </c>
      <c r="DG37" s="352">
        <v>11089820</v>
      </c>
      <c r="DH37" s="352">
        <v>690428</v>
      </c>
      <c r="DI37" s="352">
        <v>393717</v>
      </c>
      <c r="DJ37" s="352">
        <v>58570</v>
      </c>
      <c r="DK37" s="352">
        <v>22708070</v>
      </c>
      <c r="DL37" s="352">
        <v>16764710</v>
      </c>
      <c r="DM37" s="352">
        <v>11223400</v>
      </c>
      <c r="DN37" s="352">
        <v>4241933</v>
      </c>
      <c r="DO37" s="352">
        <v>3004187</v>
      </c>
      <c r="DP37" s="352">
        <v>1990813</v>
      </c>
      <c r="DQ37" s="352">
        <v>6742490</v>
      </c>
      <c r="DR37" s="352">
        <v>8682</v>
      </c>
      <c r="DS37" s="352">
        <v>550249</v>
      </c>
      <c r="DT37" s="352">
        <v>1834492</v>
      </c>
      <c r="DU37" s="352">
        <v>805851</v>
      </c>
      <c r="DV37" s="352">
        <v>9116546</v>
      </c>
      <c r="DW37" s="352">
        <v>3129208</v>
      </c>
      <c r="DX37" s="352">
        <v>2548245</v>
      </c>
      <c r="DY37" s="352">
        <v>1318915</v>
      </c>
      <c r="DZ37" s="352">
        <v>5911164</v>
      </c>
      <c r="EA37" s="352">
        <v>35919</v>
      </c>
      <c r="EB37" s="352">
        <v>389606</v>
      </c>
      <c r="EC37" s="352">
        <v>1672035</v>
      </c>
      <c r="ED37" s="352">
        <v>887564</v>
      </c>
      <c r="EE37" s="352">
        <v>15662150</v>
      </c>
      <c r="EF37" s="352">
        <v>6488048</v>
      </c>
      <c r="EG37" s="352">
        <v>4963599</v>
      </c>
      <c r="EH37" s="352">
        <v>2672240</v>
      </c>
      <c r="EI37" s="352">
        <v>10375730</v>
      </c>
      <c r="EJ37" s="352">
        <v>21432</v>
      </c>
      <c r="EK37" s="352">
        <v>857107</v>
      </c>
      <c r="EL37" s="352">
        <v>3099595</v>
      </c>
      <c r="EM37" s="352">
        <v>1509795</v>
      </c>
      <c r="EN37" s="352">
        <v>2757699</v>
      </c>
      <c r="EO37" s="352">
        <v>556956</v>
      </c>
      <c r="EP37" s="352">
        <v>360335</v>
      </c>
      <c r="EQ37" s="352">
        <v>507725</v>
      </c>
      <c r="ER37" s="352">
        <v>1429878</v>
      </c>
      <c r="ES37" s="352">
        <v>23216</v>
      </c>
      <c r="ET37" s="352">
        <v>34526</v>
      </c>
      <c r="EU37" s="352">
        <v>223383</v>
      </c>
      <c r="EV37" s="352">
        <v>104692</v>
      </c>
      <c r="EW37" s="352">
        <v>7065991</v>
      </c>
      <c r="EX37" s="352">
        <v>1891190</v>
      </c>
      <c r="EY37" s="352">
        <v>1266949</v>
      </c>
      <c r="EZ37" s="352">
        <v>1218559</v>
      </c>
      <c r="FA37" s="352">
        <v>3601594</v>
      </c>
      <c r="FB37" s="352">
        <v>144671</v>
      </c>
      <c r="FC37" s="352">
        <v>366597</v>
      </c>
      <c r="FD37" s="352">
        <v>985824</v>
      </c>
      <c r="FE37" s="352">
        <v>427150</v>
      </c>
      <c r="FF37" s="352">
        <v>3178059</v>
      </c>
      <c r="FG37" s="352">
        <v>1051741</v>
      </c>
      <c r="FH37" s="352">
        <v>619240</v>
      </c>
      <c r="FI37" s="352">
        <v>533210</v>
      </c>
      <c r="FJ37" s="352">
        <v>614363</v>
      </c>
      <c r="FK37" s="352">
        <v>156625</v>
      </c>
      <c r="FL37" s="352">
        <v>189699</v>
      </c>
      <c r="FM37" s="352">
        <v>334074</v>
      </c>
      <c r="FN37" s="352">
        <v>56132</v>
      </c>
      <c r="FO37" s="352">
        <v>2187510</v>
      </c>
      <c r="FP37" s="352">
        <v>1683601</v>
      </c>
      <c r="FQ37" s="352">
        <v>177223</v>
      </c>
      <c r="FR37" s="352">
        <v>35297</v>
      </c>
      <c r="FS37" s="352">
        <v>629975</v>
      </c>
      <c r="FT37" s="352">
        <v>6314</v>
      </c>
      <c r="FU37" s="352">
        <v>14082</v>
      </c>
      <c r="FV37" s="352">
        <v>21281</v>
      </c>
      <c r="FW37" s="352">
        <v>0</v>
      </c>
      <c r="FX37" s="352">
        <v>7215261</v>
      </c>
      <c r="FY37" s="352">
        <v>2082053</v>
      </c>
      <c r="FZ37" s="352">
        <v>1743171</v>
      </c>
      <c r="GA37" s="352">
        <v>1137731</v>
      </c>
      <c r="GB37" s="352">
        <v>4570788</v>
      </c>
      <c r="GC37" s="352">
        <v>18082</v>
      </c>
      <c r="GD37" s="352">
        <v>68566</v>
      </c>
      <c r="GE37" s="352">
        <v>305509</v>
      </c>
      <c r="GF37" s="352">
        <v>93672</v>
      </c>
      <c r="GG37" s="352">
        <v>1356205</v>
      </c>
      <c r="GH37" s="352">
        <v>24085</v>
      </c>
      <c r="GI37" s="352">
        <v>32785</v>
      </c>
      <c r="GJ37" s="352">
        <v>20575</v>
      </c>
      <c r="GK37" s="352">
        <v>731973</v>
      </c>
      <c r="GL37" s="352">
        <v>850389</v>
      </c>
      <c r="GM37" s="352">
        <v>0</v>
      </c>
      <c r="GN37" s="352">
        <v>0</v>
      </c>
      <c r="GO37" s="352">
        <v>0</v>
      </c>
      <c r="GP37" s="352">
        <v>768143</v>
      </c>
      <c r="GQ37" s="352">
        <v>150133</v>
      </c>
      <c r="GR37" s="352">
        <v>502678</v>
      </c>
      <c r="GS37" s="352">
        <v>176529</v>
      </c>
      <c r="GT37" s="352">
        <v>25232</v>
      </c>
      <c r="GU37" s="352">
        <v>0</v>
      </c>
      <c r="GV37" s="352">
        <v>0</v>
      </c>
      <c r="GW37" s="352">
        <v>0</v>
      </c>
      <c r="GX37" s="352">
        <v>0</v>
      </c>
      <c r="GY37" s="352">
        <v>3831725</v>
      </c>
      <c r="GZ37" s="352">
        <v>1370924</v>
      </c>
      <c r="HA37" s="352">
        <v>786565</v>
      </c>
      <c r="HB37" s="352">
        <v>408204</v>
      </c>
      <c r="HC37" s="352">
        <v>1782742</v>
      </c>
      <c r="HD37" s="352">
        <v>207817</v>
      </c>
      <c r="HE37" s="352">
        <v>47107</v>
      </c>
      <c r="HF37" s="352">
        <v>392551</v>
      </c>
      <c r="HG37" s="352">
        <v>148494</v>
      </c>
      <c r="HH37" s="352">
        <v>13473460</v>
      </c>
    </row>
    <row r="38" spans="1:216" ht="15" x14ac:dyDescent="0.25">
      <c r="A38" s="352" t="s">
        <v>253</v>
      </c>
      <c r="B38" s="352">
        <v>33469560</v>
      </c>
      <c r="C38" s="352">
        <v>33469560</v>
      </c>
      <c r="D38" s="352">
        <v>33469560</v>
      </c>
      <c r="E38" s="352">
        <v>33469560</v>
      </c>
      <c r="F38" s="352">
        <v>33469560</v>
      </c>
      <c r="G38" s="352">
        <v>33469560</v>
      </c>
      <c r="H38" s="352">
        <v>33469560</v>
      </c>
      <c r="I38" s="352">
        <v>33469560</v>
      </c>
      <c r="J38" s="352">
        <v>33469560</v>
      </c>
      <c r="K38" s="352">
        <v>33469560</v>
      </c>
      <c r="L38" s="352">
        <v>33469560</v>
      </c>
      <c r="M38" s="352">
        <v>33469560</v>
      </c>
      <c r="N38" s="352">
        <v>33469560</v>
      </c>
      <c r="O38" s="352">
        <v>33469560</v>
      </c>
      <c r="P38" s="352">
        <v>33469560</v>
      </c>
      <c r="Q38" s="352">
        <v>33469560</v>
      </c>
      <c r="R38" s="352">
        <v>33469560</v>
      </c>
      <c r="S38" s="352">
        <v>33469560</v>
      </c>
      <c r="T38" s="352">
        <v>33469560</v>
      </c>
      <c r="U38" s="352">
        <v>33469560</v>
      </c>
      <c r="V38" s="352">
        <v>33469560</v>
      </c>
      <c r="W38" s="352">
        <v>33469560</v>
      </c>
      <c r="X38" s="352">
        <v>33469560</v>
      </c>
      <c r="Y38" s="352">
        <v>33469560</v>
      </c>
      <c r="Z38" s="352">
        <v>33469560</v>
      </c>
      <c r="AA38" s="352">
        <v>33469560</v>
      </c>
      <c r="AB38" s="352">
        <v>33469560</v>
      </c>
      <c r="AC38" s="352">
        <v>33469560</v>
      </c>
      <c r="AD38" s="352">
        <v>33469560</v>
      </c>
      <c r="AE38" s="352">
        <v>33469560</v>
      </c>
      <c r="AF38" s="352">
        <v>33469560</v>
      </c>
      <c r="AG38" s="352">
        <v>33469560</v>
      </c>
      <c r="AH38" s="352">
        <v>33469560</v>
      </c>
      <c r="AI38" s="352">
        <v>33469560</v>
      </c>
      <c r="AJ38" s="352">
        <v>33469560</v>
      </c>
      <c r="AK38" s="352">
        <v>33469560</v>
      </c>
      <c r="AL38" s="352">
        <v>33469560</v>
      </c>
      <c r="AM38" s="352">
        <v>33469560</v>
      </c>
      <c r="AN38" s="352">
        <v>33469560</v>
      </c>
      <c r="AO38" s="352">
        <v>33469560</v>
      </c>
      <c r="AP38" s="352">
        <v>33469560</v>
      </c>
      <c r="AQ38" s="352">
        <v>33469560</v>
      </c>
      <c r="AR38" s="352">
        <v>33469560</v>
      </c>
      <c r="AS38" s="352">
        <v>33469560</v>
      </c>
      <c r="AT38" s="352">
        <v>33469560</v>
      </c>
      <c r="AU38" s="352">
        <v>33469560</v>
      </c>
      <c r="AV38" s="352">
        <v>33469560</v>
      </c>
      <c r="AW38" s="352">
        <v>33469560</v>
      </c>
      <c r="AX38" s="352">
        <v>33469560</v>
      </c>
      <c r="AY38" s="352">
        <v>33469560</v>
      </c>
      <c r="AZ38" s="352">
        <v>33469560</v>
      </c>
      <c r="BA38" s="352">
        <v>33469560</v>
      </c>
      <c r="BB38" s="352">
        <v>33469560</v>
      </c>
      <c r="BC38" s="352">
        <v>33469560</v>
      </c>
      <c r="BD38" s="352">
        <v>33469560</v>
      </c>
      <c r="BE38" s="352">
        <v>33469560</v>
      </c>
      <c r="BF38" s="352">
        <v>33469560</v>
      </c>
      <c r="BG38" s="352">
        <v>33469560</v>
      </c>
      <c r="BH38" s="352">
        <v>33469560</v>
      </c>
      <c r="BI38" s="352">
        <v>33469560</v>
      </c>
      <c r="BJ38" s="352">
        <v>33469560</v>
      </c>
      <c r="BK38" s="352">
        <v>33469560</v>
      </c>
      <c r="BL38" s="352">
        <v>33469560</v>
      </c>
      <c r="BM38" s="352">
        <v>33469560</v>
      </c>
      <c r="BN38" s="352">
        <v>33469560</v>
      </c>
      <c r="BO38" s="352">
        <v>33469560</v>
      </c>
      <c r="BP38" s="352">
        <v>33469560</v>
      </c>
      <c r="BQ38" s="352">
        <v>33469560</v>
      </c>
      <c r="BR38" s="352">
        <v>33469560</v>
      </c>
      <c r="BS38" s="352">
        <v>33469560</v>
      </c>
      <c r="BT38" s="352">
        <v>33469560</v>
      </c>
      <c r="BU38" s="352">
        <v>33469560</v>
      </c>
      <c r="BV38" s="352">
        <v>33469560</v>
      </c>
      <c r="BW38" s="352">
        <v>33469560</v>
      </c>
      <c r="BX38" s="352">
        <v>33469560</v>
      </c>
      <c r="BY38" s="352">
        <v>33469560</v>
      </c>
      <c r="BZ38" s="352">
        <v>33469560</v>
      </c>
      <c r="CA38" s="352">
        <v>33469560</v>
      </c>
      <c r="CB38" s="352">
        <v>33469560</v>
      </c>
      <c r="CC38" s="352">
        <v>33469560</v>
      </c>
      <c r="CD38" s="352">
        <v>33469560</v>
      </c>
      <c r="CE38" s="352">
        <v>33469560</v>
      </c>
      <c r="CF38" s="352">
        <v>33469560</v>
      </c>
      <c r="CG38" s="352">
        <v>33469560</v>
      </c>
      <c r="CH38" s="352">
        <v>33469560</v>
      </c>
      <c r="CI38" s="352">
        <v>33469560</v>
      </c>
      <c r="CJ38" s="352">
        <v>33469560</v>
      </c>
      <c r="CK38" s="352">
        <v>33469560</v>
      </c>
      <c r="CL38" s="352">
        <v>33469560</v>
      </c>
      <c r="CM38" s="352">
        <v>33469560</v>
      </c>
      <c r="CN38" s="352">
        <v>33469560</v>
      </c>
      <c r="CO38" s="352">
        <v>33469560</v>
      </c>
      <c r="CP38" s="352">
        <v>33469560</v>
      </c>
      <c r="CQ38" s="352">
        <v>33469560</v>
      </c>
      <c r="CR38" s="352">
        <v>33469560</v>
      </c>
      <c r="CS38" s="352">
        <v>33469560</v>
      </c>
      <c r="CT38" s="352">
        <v>33469560</v>
      </c>
      <c r="CU38" s="352">
        <v>33469560</v>
      </c>
      <c r="CV38" s="352">
        <v>33469560</v>
      </c>
      <c r="CW38" s="352">
        <v>33469560</v>
      </c>
      <c r="CX38" s="352">
        <v>33469560</v>
      </c>
      <c r="CY38" s="352">
        <v>33469560</v>
      </c>
      <c r="CZ38" s="352">
        <v>33469560</v>
      </c>
      <c r="DA38" s="352">
        <v>33469560</v>
      </c>
      <c r="DB38" s="352">
        <v>33469560</v>
      </c>
      <c r="DC38" s="352">
        <v>33469560</v>
      </c>
      <c r="DD38" s="352">
        <v>33469560</v>
      </c>
      <c r="DE38" s="352">
        <v>33469560</v>
      </c>
      <c r="DF38" s="352">
        <v>33469560</v>
      </c>
      <c r="DG38" s="352">
        <v>33469560</v>
      </c>
      <c r="DH38" s="352">
        <v>33469560</v>
      </c>
      <c r="DI38" s="352">
        <v>33469560</v>
      </c>
      <c r="DJ38" s="352">
        <v>33469560</v>
      </c>
      <c r="DK38" s="352">
        <v>33469560</v>
      </c>
      <c r="DL38" s="352">
        <v>33469560</v>
      </c>
      <c r="DM38" s="352">
        <v>33469560</v>
      </c>
      <c r="DN38" s="352">
        <v>33469560</v>
      </c>
      <c r="DO38" s="352">
        <v>33469560</v>
      </c>
      <c r="DP38" s="352">
        <v>33469560</v>
      </c>
      <c r="DQ38" s="352">
        <v>33469560</v>
      </c>
      <c r="DR38" s="352">
        <v>33469560</v>
      </c>
      <c r="DS38" s="352">
        <v>33469560</v>
      </c>
      <c r="DT38" s="352">
        <v>33469560</v>
      </c>
      <c r="DU38" s="352">
        <v>33469560</v>
      </c>
      <c r="DV38" s="352">
        <v>33469560</v>
      </c>
      <c r="DW38" s="352">
        <v>33469560</v>
      </c>
      <c r="DX38" s="352">
        <v>33469560</v>
      </c>
      <c r="DY38" s="352">
        <v>33469560</v>
      </c>
      <c r="DZ38" s="352">
        <v>33469560</v>
      </c>
      <c r="EA38" s="352">
        <v>33469560</v>
      </c>
      <c r="EB38" s="352">
        <v>33469560</v>
      </c>
      <c r="EC38" s="352">
        <v>33469560</v>
      </c>
      <c r="ED38" s="352">
        <v>33469560</v>
      </c>
      <c r="EE38" s="352">
        <v>33469560</v>
      </c>
      <c r="EF38" s="352">
        <v>33469560</v>
      </c>
      <c r="EG38" s="352">
        <v>33469560</v>
      </c>
      <c r="EH38" s="352">
        <v>33469560</v>
      </c>
      <c r="EI38" s="352">
        <v>33469560</v>
      </c>
      <c r="EJ38" s="352">
        <v>33469560</v>
      </c>
      <c r="EK38" s="352">
        <v>33469560</v>
      </c>
      <c r="EL38" s="352">
        <v>33469560</v>
      </c>
      <c r="EM38" s="352">
        <v>33469560</v>
      </c>
      <c r="EN38" s="352">
        <v>33469560</v>
      </c>
      <c r="EO38" s="352">
        <v>33469560</v>
      </c>
      <c r="EP38" s="352">
        <v>33469560</v>
      </c>
      <c r="EQ38" s="352">
        <v>33469560</v>
      </c>
      <c r="ER38" s="352">
        <v>33469560</v>
      </c>
      <c r="ES38" s="352">
        <v>33469560</v>
      </c>
      <c r="ET38" s="352">
        <v>33469560</v>
      </c>
      <c r="EU38" s="352">
        <v>33469560</v>
      </c>
      <c r="EV38" s="352">
        <v>33469560</v>
      </c>
      <c r="EW38" s="352">
        <v>33469560</v>
      </c>
      <c r="EX38" s="352">
        <v>33469560</v>
      </c>
      <c r="EY38" s="352">
        <v>33469560</v>
      </c>
      <c r="EZ38" s="352">
        <v>33469560</v>
      </c>
      <c r="FA38" s="352">
        <v>33469560</v>
      </c>
      <c r="FB38" s="352">
        <v>33469560</v>
      </c>
      <c r="FC38" s="352">
        <v>33469560</v>
      </c>
      <c r="FD38" s="352">
        <v>33469560</v>
      </c>
      <c r="FE38" s="352">
        <v>33469560</v>
      </c>
      <c r="FF38" s="352">
        <v>33469560</v>
      </c>
      <c r="FG38" s="352">
        <v>33469560</v>
      </c>
      <c r="FH38" s="352">
        <v>33469560</v>
      </c>
      <c r="FI38" s="352">
        <v>33469560</v>
      </c>
      <c r="FJ38" s="352">
        <v>33469560</v>
      </c>
      <c r="FK38" s="352">
        <v>33469560</v>
      </c>
      <c r="FL38" s="352">
        <v>33469560</v>
      </c>
      <c r="FM38" s="352">
        <v>33469560</v>
      </c>
      <c r="FN38" s="352">
        <v>33469560</v>
      </c>
      <c r="FO38" s="352">
        <v>33469560</v>
      </c>
      <c r="FP38" s="352">
        <v>33469560</v>
      </c>
      <c r="FQ38" s="352">
        <v>33469560</v>
      </c>
      <c r="FR38" s="352">
        <v>33469560</v>
      </c>
      <c r="FS38" s="352">
        <v>33469560</v>
      </c>
      <c r="FT38" s="352">
        <v>33469560</v>
      </c>
      <c r="FU38" s="352">
        <v>33469560</v>
      </c>
      <c r="FV38" s="352">
        <v>33469560</v>
      </c>
      <c r="FW38" s="352">
        <v>33469560</v>
      </c>
      <c r="FX38" s="352">
        <v>33469560</v>
      </c>
      <c r="FY38" s="352">
        <v>33469560</v>
      </c>
      <c r="FZ38" s="352">
        <v>33469560</v>
      </c>
      <c r="GA38" s="352">
        <v>33469560</v>
      </c>
      <c r="GB38" s="352">
        <v>33469560</v>
      </c>
      <c r="GC38" s="352">
        <v>33469560</v>
      </c>
      <c r="GD38" s="352">
        <v>33469560</v>
      </c>
      <c r="GE38" s="352">
        <v>33469560</v>
      </c>
      <c r="GF38" s="352">
        <v>33469560</v>
      </c>
      <c r="GG38" s="352">
        <v>33469560</v>
      </c>
      <c r="GH38" s="352">
        <v>33469560</v>
      </c>
      <c r="GI38" s="352">
        <v>33469560</v>
      </c>
      <c r="GJ38" s="352">
        <v>33469560</v>
      </c>
      <c r="GK38" s="352">
        <v>33469560</v>
      </c>
      <c r="GL38" s="352">
        <v>33469560</v>
      </c>
      <c r="GM38" s="352">
        <v>33469560</v>
      </c>
      <c r="GN38" s="352">
        <v>33469560</v>
      </c>
      <c r="GO38" s="352">
        <v>33469560</v>
      </c>
      <c r="GP38" s="352">
        <v>33469560</v>
      </c>
      <c r="GQ38" s="352">
        <v>33469560</v>
      </c>
      <c r="GR38" s="352">
        <v>33469560</v>
      </c>
      <c r="GS38" s="352">
        <v>33469560</v>
      </c>
      <c r="GT38" s="352">
        <v>33469560</v>
      </c>
      <c r="GU38" s="352">
        <v>33469560</v>
      </c>
      <c r="GV38" s="352">
        <v>33469560</v>
      </c>
      <c r="GW38" s="352">
        <v>33469560</v>
      </c>
      <c r="GX38" s="352">
        <v>33469560</v>
      </c>
      <c r="GY38" s="352">
        <v>33469560</v>
      </c>
      <c r="GZ38" s="352">
        <v>33469560</v>
      </c>
      <c r="HA38" s="352">
        <v>33469560</v>
      </c>
      <c r="HB38" s="352">
        <v>33469560</v>
      </c>
      <c r="HC38" s="352">
        <v>33469560</v>
      </c>
      <c r="HD38" s="352">
        <v>33469560</v>
      </c>
      <c r="HE38" s="352">
        <v>33469560</v>
      </c>
      <c r="HF38" s="352">
        <v>33469560</v>
      </c>
      <c r="HG38" s="352">
        <v>33469560</v>
      </c>
      <c r="HH38" s="352">
        <v>33469560</v>
      </c>
    </row>
    <row r="39" spans="1:216" x14ac:dyDescent="0.2">
      <c r="A39" s="349" t="s">
        <v>312</v>
      </c>
      <c r="B39" s="261">
        <f>IF(ISERROR(+B29/B30),0,(B29/B30))</f>
        <v>1.9595729161265854</v>
      </c>
      <c r="C39" s="261">
        <f t="shared" ref="C39:BX39" si="8">IF(ISERROR(+C29/C30),0,(C29/C30))</f>
        <v>4.1004846688505747</v>
      </c>
      <c r="D39" s="261">
        <f t="shared" si="8"/>
        <v>4.0927928228783683</v>
      </c>
      <c r="E39" s="261">
        <f t="shared" si="8"/>
        <v>4.2208750818300205</v>
      </c>
      <c r="F39" s="261">
        <f t="shared" si="8"/>
        <v>9.8229514485270766</v>
      </c>
      <c r="G39" s="261">
        <f t="shared" si="8"/>
        <v>2.0243872028935517</v>
      </c>
      <c r="H39" s="261">
        <f t="shared" si="8"/>
        <v>3.6997348807470805</v>
      </c>
      <c r="I39" s="261">
        <f t="shared" si="8"/>
        <v>9.4261557669583667</v>
      </c>
      <c r="J39" s="261">
        <f t="shared" si="8"/>
        <v>1.8164227577331487</v>
      </c>
      <c r="K39" s="261">
        <f t="shared" si="8"/>
        <v>5.9300848141678975</v>
      </c>
      <c r="L39" s="261">
        <f t="shared" si="8"/>
        <v>8.5931606244408378</v>
      </c>
      <c r="M39" s="261">
        <f t="shared" si="8"/>
        <v>2.1343652428393427</v>
      </c>
      <c r="N39" s="261">
        <f t="shared" si="8"/>
        <v>3.7614822327491311</v>
      </c>
      <c r="O39" s="261">
        <f t="shared" si="8"/>
        <v>7.8592648933108578</v>
      </c>
      <c r="P39" s="261">
        <f t="shared" si="8"/>
        <v>1.9982787291253892</v>
      </c>
      <c r="Q39" s="261">
        <f t="shared" si="8"/>
        <v>3.3588763291695249</v>
      </c>
      <c r="R39" s="261">
        <f t="shared" si="8"/>
        <v>4.1955622375478736</v>
      </c>
      <c r="S39" s="261">
        <f t="shared" si="8"/>
        <v>2.7803872742073099</v>
      </c>
      <c r="T39" s="261">
        <f t="shared" si="8"/>
        <v>7.3687565264174353</v>
      </c>
      <c r="U39" s="261">
        <f t="shared" si="8"/>
        <v>8.8633249187142109</v>
      </c>
      <c r="V39" s="261">
        <f t="shared" si="8"/>
        <v>3.2911054743786692</v>
      </c>
      <c r="W39" s="261">
        <f t="shared" si="8"/>
        <v>3.5643909061283576</v>
      </c>
      <c r="X39" s="261">
        <f t="shared" si="8"/>
        <v>3.7601306074242231</v>
      </c>
      <c r="Y39" s="261">
        <f t="shared" si="8"/>
        <v>2.4184615764525494</v>
      </c>
      <c r="Z39" s="261">
        <f t="shared" si="8"/>
        <v>1.6003399767639004</v>
      </c>
      <c r="AA39" s="261">
        <f t="shared" si="8"/>
        <v>1.6135776909886794</v>
      </c>
      <c r="AB39" s="261">
        <f t="shared" si="8"/>
        <v>1.6437722780310859</v>
      </c>
      <c r="AC39" s="261">
        <f t="shared" si="8"/>
        <v>1.7198058857113199</v>
      </c>
      <c r="AD39" s="261">
        <f t="shared" si="8"/>
        <v>1.1500739611629345</v>
      </c>
      <c r="AE39" s="261">
        <f t="shared" si="8"/>
        <v>1.8360337041134422</v>
      </c>
      <c r="AF39" s="261">
        <f t="shared" si="8"/>
        <v>1.0453029029001559</v>
      </c>
      <c r="AG39" s="261">
        <f t="shared" si="8"/>
        <v>2.3505342377612215</v>
      </c>
      <c r="AH39" s="261">
        <f t="shared" si="8"/>
        <v>1.9361700422974786</v>
      </c>
      <c r="AI39" s="261">
        <f t="shared" si="8"/>
        <v>1.5823770850192314</v>
      </c>
      <c r="AJ39" s="261">
        <f t="shared" si="8"/>
        <v>1.5782294808474067</v>
      </c>
      <c r="AK39" s="261">
        <f t="shared" si="8"/>
        <v>1.7232654401037868</v>
      </c>
      <c r="AL39" s="261">
        <f t="shared" si="8"/>
        <v>1.9233771609989034</v>
      </c>
      <c r="AM39" s="261">
        <f t="shared" si="8"/>
        <v>1.5014742001136672</v>
      </c>
      <c r="AN39" s="261">
        <f t="shared" si="8"/>
        <v>1.2633602739527257</v>
      </c>
      <c r="AO39" s="261">
        <f t="shared" si="8"/>
        <v>1.7289550486687428</v>
      </c>
      <c r="AP39" s="261">
        <f t="shared" si="8"/>
        <v>1.3809516794776988</v>
      </c>
      <c r="AQ39" s="261">
        <f t="shared" si="8"/>
        <v>1.7194354459803656</v>
      </c>
      <c r="AR39" s="261">
        <f t="shared" si="8"/>
        <v>0.97898693074697818</v>
      </c>
      <c r="AS39" s="261">
        <f t="shared" si="8"/>
        <v>2.1060033398997442</v>
      </c>
      <c r="AT39" s="261">
        <f t="shared" si="8"/>
        <v>2.0899824258501312</v>
      </c>
      <c r="AU39" s="261">
        <f t="shared" si="8"/>
        <v>1.6611128906450581</v>
      </c>
      <c r="AV39" s="261">
        <f t="shared" si="8"/>
        <v>1.8171128815995843</v>
      </c>
      <c r="AW39" s="261">
        <f t="shared" si="8"/>
        <v>1.6332353641096811</v>
      </c>
      <c r="AX39" s="261">
        <f t="shared" si="8"/>
        <v>1.9843517304229923</v>
      </c>
      <c r="AY39" s="261">
        <f t="shared" si="8"/>
        <v>5.0716913327043418</v>
      </c>
      <c r="AZ39" s="261">
        <f t="shared" si="8"/>
        <v>5.0706023422645341</v>
      </c>
      <c r="BA39" s="261">
        <f t="shared" si="8"/>
        <v>2.2056401127913685</v>
      </c>
      <c r="BB39" s="261">
        <f t="shared" si="8"/>
        <v>11.853273587712277</v>
      </c>
      <c r="BC39" s="261">
        <f t="shared" si="8"/>
        <v>5.4275226020475307</v>
      </c>
      <c r="BD39" s="261">
        <f t="shared" si="8"/>
        <v>6.4545427173503951</v>
      </c>
      <c r="BE39" s="261">
        <f t="shared" si="8"/>
        <v>0</v>
      </c>
      <c r="BF39" s="261">
        <f t="shared" si="8"/>
        <v>0</v>
      </c>
      <c r="BG39" s="261">
        <f t="shared" si="8"/>
        <v>2.8022105154347394</v>
      </c>
      <c r="BH39" s="261">
        <f t="shared" si="8"/>
        <v>1.9072011127094457</v>
      </c>
      <c r="BI39" s="261">
        <f t="shared" si="8"/>
        <v>5.7540595783337753</v>
      </c>
      <c r="BJ39" s="261">
        <f t="shared" si="8"/>
        <v>7.476032867662985</v>
      </c>
      <c r="BK39" s="261">
        <f t="shared" si="8"/>
        <v>7.4917122111618619</v>
      </c>
      <c r="BL39" s="261">
        <f t="shared" si="8"/>
        <v>0</v>
      </c>
      <c r="BM39" s="261">
        <f t="shared" si="8"/>
        <v>0</v>
      </c>
      <c r="BN39" s="261">
        <f t="shared" si="8"/>
        <v>5.8156153701719697</v>
      </c>
      <c r="BO39" s="261">
        <f t="shared" si="8"/>
        <v>2.7452861166435705</v>
      </c>
      <c r="BP39" s="261">
        <f t="shared" si="8"/>
        <v>9.8070574415599676</v>
      </c>
      <c r="BQ39" s="261">
        <f t="shared" si="8"/>
        <v>5.8061109275027185</v>
      </c>
      <c r="BR39" s="261">
        <f t="shared" si="8"/>
        <v>6.5079885806670115</v>
      </c>
      <c r="BS39" s="261">
        <f t="shared" si="8"/>
        <v>0</v>
      </c>
      <c r="BT39" s="261">
        <f t="shared" si="8"/>
        <v>0</v>
      </c>
      <c r="BU39" s="261">
        <f t="shared" si="8"/>
        <v>5.4500584460161914</v>
      </c>
      <c r="BV39" s="261">
        <f t="shared" si="8"/>
        <v>2.7954212499689617</v>
      </c>
      <c r="BW39" s="261">
        <f t="shared" si="8"/>
        <v>12.496654023033686</v>
      </c>
      <c r="BX39" s="261">
        <f t="shared" si="8"/>
        <v>5.1990691375512714</v>
      </c>
      <c r="BY39" s="261">
        <f t="shared" ref="BY39:EJ39" si="9">IF(ISERROR(+BY29/BY30),0,(BY29/BY30))</f>
        <v>8.1490060668718609</v>
      </c>
      <c r="BZ39" s="261">
        <f t="shared" si="9"/>
        <v>0</v>
      </c>
      <c r="CA39" s="261">
        <f t="shared" si="9"/>
        <v>0</v>
      </c>
      <c r="CB39" s="261">
        <f t="shared" si="9"/>
        <v>3.2986341137665742</v>
      </c>
      <c r="CC39" s="261">
        <f t="shared" si="9"/>
        <v>2.5279138819233875</v>
      </c>
      <c r="CD39" s="261">
        <f t="shared" si="9"/>
        <v>7.1892531348549005</v>
      </c>
      <c r="CE39" s="261">
        <f t="shared" si="9"/>
        <v>2.7790344255346016</v>
      </c>
      <c r="CF39" s="261">
        <f t="shared" si="9"/>
        <v>0</v>
      </c>
      <c r="CG39" s="261">
        <f t="shared" si="9"/>
        <v>0</v>
      </c>
      <c r="CH39" s="261">
        <f t="shared" si="9"/>
        <v>0</v>
      </c>
      <c r="CI39" s="261">
        <f t="shared" si="9"/>
        <v>4.5251336957828618</v>
      </c>
      <c r="CJ39" s="261">
        <f t="shared" si="9"/>
        <v>2.3637201906164216</v>
      </c>
      <c r="CK39" s="261">
        <f t="shared" si="9"/>
        <v>9.2707547492336264</v>
      </c>
      <c r="CL39" s="261">
        <f t="shared" si="9"/>
        <v>4.1715351698629064</v>
      </c>
      <c r="CM39" s="261">
        <f t="shared" si="9"/>
        <v>10.288481850550816</v>
      </c>
      <c r="CN39" s="261">
        <f t="shared" si="9"/>
        <v>0</v>
      </c>
      <c r="CO39" s="261">
        <f t="shared" si="9"/>
        <v>5.8936297533006741</v>
      </c>
      <c r="CP39" s="261">
        <f t="shared" si="9"/>
        <v>1.7707453587334008</v>
      </c>
      <c r="CQ39" s="261">
        <f t="shared" si="9"/>
        <v>1.5982893766364172</v>
      </c>
      <c r="CR39" s="261">
        <f t="shared" si="9"/>
        <v>2.329802981231448</v>
      </c>
      <c r="CS39" s="261">
        <f t="shared" si="9"/>
        <v>2.5279890063775921</v>
      </c>
      <c r="CT39" s="261">
        <f t="shared" si="9"/>
        <v>1.2483972283060343</v>
      </c>
      <c r="CU39" s="261">
        <f t="shared" si="9"/>
        <v>1.4848393734964773</v>
      </c>
      <c r="CV39" s="261">
        <f t="shared" si="9"/>
        <v>1.1462176857857052</v>
      </c>
      <c r="CW39" s="261">
        <f t="shared" si="9"/>
        <v>0.93553821320447794</v>
      </c>
      <c r="CX39" s="261">
        <f t="shared" si="9"/>
        <v>0</v>
      </c>
      <c r="CY39" s="261">
        <f t="shared" si="9"/>
        <v>0</v>
      </c>
      <c r="CZ39" s="261">
        <f t="shared" si="9"/>
        <v>0</v>
      </c>
      <c r="DA39" s="261">
        <f t="shared" si="9"/>
        <v>0.7519699916668422</v>
      </c>
      <c r="DB39" s="261">
        <f t="shared" si="9"/>
        <v>1.0248911209805136</v>
      </c>
      <c r="DC39" s="261">
        <f t="shared" si="9"/>
        <v>0.93205670541536711</v>
      </c>
      <c r="DD39" s="261">
        <f t="shared" si="9"/>
        <v>0.98013477182218789</v>
      </c>
      <c r="DE39" s="261">
        <f t="shared" si="9"/>
        <v>1.003204033077947</v>
      </c>
      <c r="DF39" s="261">
        <f t="shared" si="9"/>
        <v>1.0133016269167385</v>
      </c>
      <c r="DG39" s="261">
        <f t="shared" si="9"/>
        <v>0.95073590212539805</v>
      </c>
      <c r="DH39" s="261">
        <f t="shared" si="9"/>
        <v>0.91759645389789712</v>
      </c>
      <c r="DI39" s="261">
        <f t="shared" si="9"/>
        <v>1.1928935750243967</v>
      </c>
      <c r="DJ39" s="261">
        <f t="shared" si="9"/>
        <v>0.71407769552221623</v>
      </c>
      <c r="DK39" s="261">
        <f t="shared" si="9"/>
        <v>1.4445152630355909</v>
      </c>
      <c r="DL39" s="261">
        <f t="shared" si="9"/>
        <v>1.4424343856255915</v>
      </c>
      <c r="DM39" s="261">
        <f t="shared" si="9"/>
        <v>1.4596556722117005</v>
      </c>
      <c r="DN39" s="261">
        <f t="shared" si="9"/>
        <v>1.7978974160245607</v>
      </c>
      <c r="DO39" s="261">
        <f t="shared" si="9"/>
        <v>1.6959887059807757</v>
      </c>
      <c r="DP39" s="261">
        <f t="shared" si="9"/>
        <v>1.3166007508436139</v>
      </c>
      <c r="DQ39" s="261">
        <f t="shared" si="9"/>
        <v>1.1270315591383682</v>
      </c>
      <c r="DR39" s="261">
        <f t="shared" si="9"/>
        <v>0.59997379454926625</v>
      </c>
      <c r="DS39" s="261">
        <f t="shared" si="9"/>
        <v>1.6544708364790832</v>
      </c>
      <c r="DT39" s="261">
        <f t="shared" si="9"/>
        <v>1.945777321717872</v>
      </c>
      <c r="DU39" s="261">
        <f t="shared" si="9"/>
        <v>2.4786608778534922</v>
      </c>
      <c r="DV39" s="261">
        <f t="shared" si="9"/>
        <v>1.422529289856185</v>
      </c>
      <c r="DW39" s="261">
        <f t="shared" si="9"/>
        <v>1.7855756854427953</v>
      </c>
      <c r="DX39" s="261">
        <f t="shared" si="9"/>
        <v>1.7671462259863235</v>
      </c>
      <c r="DY39" s="261">
        <f t="shared" si="9"/>
        <v>1.3913845344362969</v>
      </c>
      <c r="DZ39" s="261">
        <f t="shared" si="9"/>
        <v>1.1089284067725615</v>
      </c>
      <c r="EA39" s="261">
        <f t="shared" si="9"/>
        <v>1.3210143389235194</v>
      </c>
      <c r="EB39" s="261">
        <f t="shared" si="9"/>
        <v>1.6921232373731425</v>
      </c>
      <c r="EC39" s="261">
        <f t="shared" si="9"/>
        <v>1.9603423632851036</v>
      </c>
      <c r="ED39" s="261">
        <f t="shared" si="9"/>
        <v>2.4147909668969305</v>
      </c>
      <c r="EE39" s="261">
        <f t="shared" si="9"/>
        <v>1.4519126378123222</v>
      </c>
      <c r="EF39" s="261">
        <f t="shared" si="9"/>
        <v>1.7998677721134453</v>
      </c>
      <c r="EG39" s="261">
        <f t="shared" si="9"/>
        <v>1.7384174331088711</v>
      </c>
      <c r="EH39" s="261">
        <f t="shared" si="9"/>
        <v>1.3574730528544572</v>
      </c>
      <c r="EI39" s="261">
        <f t="shared" si="9"/>
        <v>1.1217263270279394</v>
      </c>
      <c r="EJ39" s="261">
        <f t="shared" si="9"/>
        <v>0.44988777958362358</v>
      </c>
      <c r="EK39" s="261">
        <f t="shared" ref="EK39:GV39" si="10">IF(ISERROR(+EK29/EK30),0,(EK29/EK30))</f>
        <v>1.6715356683984135</v>
      </c>
      <c r="EL39" s="261">
        <f t="shared" si="10"/>
        <v>1.9560758066183082</v>
      </c>
      <c r="EM39" s="261">
        <f t="shared" si="10"/>
        <v>2.4581588067986746</v>
      </c>
      <c r="EN39" s="261">
        <f t="shared" si="10"/>
        <v>1.2719651841998727</v>
      </c>
      <c r="EO39" s="261">
        <f t="shared" si="10"/>
        <v>1.6630051935300911</v>
      </c>
      <c r="EP39" s="261">
        <f t="shared" si="10"/>
        <v>1.61514127702363</v>
      </c>
      <c r="EQ39" s="261">
        <f t="shared" si="10"/>
        <v>1.2471648055203817</v>
      </c>
      <c r="ER39" s="261">
        <f t="shared" si="10"/>
        <v>1.0503075375209552</v>
      </c>
      <c r="ES39" s="261">
        <f t="shared" si="10"/>
        <v>1.600014549334368</v>
      </c>
      <c r="ET39" s="261">
        <f t="shared" si="10"/>
        <v>1.53011221826357</v>
      </c>
      <c r="EU39" s="261">
        <f t="shared" si="10"/>
        <v>1.9804168270227065</v>
      </c>
      <c r="EV39" s="261">
        <f t="shared" si="10"/>
        <v>1.9343958800685048</v>
      </c>
      <c r="EW39" s="261">
        <f t="shared" si="10"/>
        <v>1.4047490226591595</v>
      </c>
      <c r="EX39" s="261">
        <f t="shared" si="10"/>
        <v>1.6870022580311974</v>
      </c>
      <c r="EY39" s="261">
        <f t="shared" si="10"/>
        <v>1.770490935196779</v>
      </c>
      <c r="EZ39" s="261">
        <f t="shared" si="10"/>
        <v>1.193772266113279</v>
      </c>
      <c r="FA39" s="261">
        <f t="shared" si="10"/>
        <v>1.1246900334093828</v>
      </c>
      <c r="FB39" s="261">
        <f t="shared" si="10"/>
        <v>0.88883577569064154</v>
      </c>
      <c r="FC39" s="261">
        <f t="shared" si="10"/>
        <v>1.556003298307248</v>
      </c>
      <c r="FD39" s="261">
        <f t="shared" si="10"/>
        <v>1.84385890228422</v>
      </c>
      <c r="FE39" s="261">
        <f t="shared" si="10"/>
        <v>2.230248022627678</v>
      </c>
      <c r="FF39" s="261">
        <f t="shared" si="10"/>
        <v>1.3356065125802841</v>
      </c>
      <c r="FG39" s="261">
        <f t="shared" si="10"/>
        <v>1.6168497019642356</v>
      </c>
      <c r="FH39" s="261">
        <f t="shared" si="10"/>
        <v>1.618927111058867</v>
      </c>
      <c r="FI39" s="261">
        <f t="shared" si="10"/>
        <v>1.0935054859736384</v>
      </c>
      <c r="FJ39" s="261">
        <f t="shared" si="10"/>
        <v>0.87543936616952867</v>
      </c>
      <c r="FK39" s="261">
        <f t="shared" si="10"/>
        <v>0.96472947401912357</v>
      </c>
      <c r="FL39" s="261">
        <f t="shared" si="10"/>
        <v>1.6753799899782862</v>
      </c>
      <c r="FM39" s="261">
        <f t="shared" si="10"/>
        <v>1.9207106260931781</v>
      </c>
      <c r="FN39" s="261">
        <f t="shared" si="10"/>
        <v>2.8456354096975245</v>
      </c>
      <c r="FO39" s="261">
        <f t="shared" si="10"/>
        <v>1.5987556691066638</v>
      </c>
      <c r="FP39" s="261">
        <f t="shared" si="10"/>
        <v>1.7403460176460459</v>
      </c>
      <c r="FQ39" s="261">
        <f t="shared" si="10"/>
        <v>2.4504026095222136</v>
      </c>
      <c r="FR39" s="261">
        <f t="shared" si="10"/>
        <v>1.0963435506457133</v>
      </c>
      <c r="FS39" s="261">
        <f t="shared" si="10"/>
        <v>1.0013048979877437</v>
      </c>
      <c r="FT39" s="261">
        <f t="shared" si="10"/>
        <v>0.49864929286508819</v>
      </c>
      <c r="FU39" s="261">
        <f t="shared" si="10"/>
        <v>1.5</v>
      </c>
      <c r="FV39" s="261">
        <f t="shared" si="10"/>
        <v>1.7096792845578599</v>
      </c>
      <c r="FW39" s="261">
        <f t="shared" si="10"/>
        <v>0</v>
      </c>
      <c r="FX39" s="261">
        <f t="shared" si="10"/>
        <v>1.4693671459271223</v>
      </c>
      <c r="FY39" s="261">
        <f t="shared" si="10"/>
        <v>1.788109874901695</v>
      </c>
      <c r="FZ39" s="261">
        <f t="shared" si="10"/>
        <v>1.5988641012094873</v>
      </c>
      <c r="GA39" s="261">
        <f t="shared" si="10"/>
        <v>1.4000778317685463</v>
      </c>
      <c r="GB39" s="261">
        <f t="shared" si="10"/>
        <v>1.2759768039985799</v>
      </c>
      <c r="GC39" s="261">
        <f t="shared" si="10"/>
        <v>1.4999855261253439</v>
      </c>
      <c r="GD39" s="261">
        <f t="shared" si="10"/>
        <v>1.639731278267216</v>
      </c>
      <c r="GE39" s="261">
        <f t="shared" si="10"/>
        <v>1.8919100121744199</v>
      </c>
      <c r="GF39" s="261">
        <f t="shared" si="10"/>
        <v>2.6820394313461651</v>
      </c>
      <c r="GG39" s="261">
        <f t="shared" si="10"/>
        <v>1.1723287120281416</v>
      </c>
      <c r="GH39" s="261">
        <f t="shared" si="10"/>
        <v>1.6499167561981776</v>
      </c>
      <c r="GI39" s="261">
        <f t="shared" si="10"/>
        <v>1.2751732572360375</v>
      </c>
      <c r="GJ39" s="261">
        <f t="shared" si="10"/>
        <v>0.85696354086204229</v>
      </c>
      <c r="GK39" s="261">
        <f t="shared" si="10"/>
        <v>1.1984160381786835</v>
      </c>
      <c r="GL39" s="261">
        <f t="shared" si="10"/>
        <v>1.1414926216052006</v>
      </c>
      <c r="GM39" s="261">
        <f t="shared" si="10"/>
        <v>0</v>
      </c>
      <c r="GN39" s="261">
        <f t="shared" si="10"/>
        <v>0</v>
      </c>
      <c r="GO39" s="261">
        <f t="shared" si="10"/>
        <v>0</v>
      </c>
      <c r="GP39" s="261">
        <f t="shared" si="10"/>
        <v>1.5638955787408855</v>
      </c>
      <c r="GQ39" s="261">
        <f t="shared" si="10"/>
        <v>1.1740324976518439</v>
      </c>
      <c r="GR39" s="261">
        <f t="shared" si="10"/>
        <v>1.845244423696524</v>
      </c>
      <c r="GS39" s="261">
        <f t="shared" si="10"/>
        <v>1.0484431721014436</v>
      </c>
      <c r="GT39" s="261">
        <f t="shared" si="10"/>
        <v>1.7083161512027492</v>
      </c>
      <c r="GU39" s="261">
        <f t="shared" si="10"/>
        <v>0</v>
      </c>
      <c r="GV39" s="261">
        <f t="shared" si="10"/>
        <v>0</v>
      </c>
      <c r="GW39" s="261">
        <f t="shared" ref="GW39:HH39" si="11">IF(ISERROR(+GW29/GW30),0,(GW29/GW30))</f>
        <v>0</v>
      </c>
      <c r="GX39" s="261">
        <f t="shared" si="11"/>
        <v>0</v>
      </c>
      <c r="GY39" s="261">
        <f t="shared" si="11"/>
        <v>1.6265678617430264</v>
      </c>
      <c r="GZ39" s="261">
        <f t="shared" si="11"/>
        <v>1.804770400293366</v>
      </c>
      <c r="HA39" s="261">
        <f t="shared" si="11"/>
        <v>1.9696546606652932</v>
      </c>
      <c r="HB39" s="261">
        <f t="shared" si="11"/>
        <v>1.2810666502467387</v>
      </c>
      <c r="HC39" s="261">
        <f t="shared" si="11"/>
        <v>1.4233051102780359</v>
      </c>
      <c r="HD39" s="261">
        <f t="shared" si="11"/>
        <v>1.33929501280539</v>
      </c>
      <c r="HE39" s="261">
        <f t="shared" si="11"/>
        <v>1.673938119643144</v>
      </c>
      <c r="HF39" s="261">
        <f t="shared" si="11"/>
        <v>1.9775360985928447</v>
      </c>
      <c r="HG39" s="261">
        <f t="shared" si="11"/>
        <v>2.3766484319538983</v>
      </c>
      <c r="HH39" s="261">
        <f t="shared" si="11"/>
        <v>4.0121593684631165</v>
      </c>
    </row>
    <row r="41" spans="1:216" x14ac:dyDescent="0.2">
      <c r="A41" s="263" t="s">
        <v>254</v>
      </c>
      <c r="B41" s="263">
        <f>+'Weighted Households 18+'!B23</f>
        <v>32242028</v>
      </c>
      <c r="C41" s="263">
        <f>+B41</f>
        <v>32242028</v>
      </c>
      <c r="D41" s="263">
        <f t="shared" ref="D41:BO41" si="12">+C41</f>
        <v>32242028</v>
      </c>
      <c r="E41" s="263">
        <f t="shared" si="12"/>
        <v>32242028</v>
      </c>
      <c r="F41" s="263">
        <f t="shared" si="12"/>
        <v>32242028</v>
      </c>
      <c r="G41" s="263">
        <f t="shared" si="12"/>
        <v>32242028</v>
      </c>
      <c r="H41" s="263">
        <f t="shared" si="12"/>
        <v>32242028</v>
      </c>
      <c r="I41" s="263">
        <f t="shared" si="12"/>
        <v>32242028</v>
      </c>
      <c r="J41" s="263">
        <f t="shared" si="12"/>
        <v>32242028</v>
      </c>
      <c r="K41" s="263">
        <f t="shared" si="12"/>
        <v>32242028</v>
      </c>
      <c r="L41" s="263">
        <f t="shared" si="12"/>
        <v>32242028</v>
      </c>
      <c r="M41" s="263">
        <f t="shared" si="12"/>
        <v>32242028</v>
      </c>
      <c r="N41" s="263">
        <f t="shared" si="12"/>
        <v>32242028</v>
      </c>
      <c r="O41" s="263">
        <f t="shared" si="12"/>
        <v>32242028</v>
      </c>
      <c r="P41" s="263">
        <f t="shared" si="12"/>
        <v>32242028</v>
      </c>
      <c r="Q41" s="263">
        <f t="shared" si="12"/>
        <v>32242028</v>
      </c>
      <c r="R41" s="263">
        <f t="shared" si="12"/>
        <v>32242028</v>
      </c>
      <c r="S41" s="263">
        <f t="shared" si="12"/>
        <v>32242028</v>
      </c>
      <c r="T41" s="263">
        <f t="shared" si="12"/>
        <v>32242028</v>
      </c>
      <c r="U41" s="263">
        <f t="shared" si="12"/>
        <v>32242028</v>
      </c>
      <c r="V41" s="263">
        <f t="shared" si="12"/>
        <v>32242028</v>
      </c>
      <c r="W41" s="263">
        <f t="shared" si="12"/>
        <v>32242028</v>
      </c>
      <c r="X41" s="263">
        <f t="shared" si="12"/>
        <v>32242028</v>
      </c>
      <c r="Y41" s="263">
        <f t="shared" si="12"/>
        <v>32242028</v>
      </c>
      <c r="Z41" s="263">
        <f t="shared" si="12"/>
        <v>32242028</v>
      </c>
      <c r="AA41" s="263">
        <f t="shared" si="12"/>
        <v>32242028</v>
      </c>
      <c r="AB41" s="263">
        <f t="shared" si="12"/>
        <v>32242028</v>
      </c>
      <c r="AC41" s="263">
        <f t="shared" si="12"/>
        <v>32242028</v>
      </c>
      <c r="AD41" s="263">
        <f t="shared" si="12"/>
        <v>32242028</v>
      </c>
      <c r="AE41" s="263">
        <f t="shared" si="12"/>
        <v>32242028</v>
      </c>
      <c r="AF41" s="263">
        <f t="shared" si="12"/>
        <v>32242028</v>
      </c>
      <c r="AG41" s="263">
        <f t="shared" si="12"/>
        <v>32242028</v>
      </c>
      <c r="AH41" s="263">
        <f t="shared" si="12"/>
        <v>32242028</v>
      </c>
      <c r="AI41" s="263">
        <f t="shared" si="12"/>
        <v>32242028</v>
      </c>
      <c r="AJ41" s="263">
        <f t="shared" si="12"/>
        <v>32242028</v>
      </c>
      <c r="AK41" s="263">
        <f t="shared" si="12"/>
        <v>32242028</v>
      </c>
      <c r="AL41" s="263">
        <f t="shared" si="12"/>
        <v>32242028</v>
      </c>
      <c r="AM41" s="263">
        <f t="shared" si="12"/>
        <v>32242028</v>
      </c>
      <c r="AN41" s="263">
        <f t="shared" si="12"/>
        <v>32242028</v>
      </c>
      <c r="AO41" s="263">
        <f t="shared" si="12"/>
        <v>32242028</v>
      </c>
      <c r="AP41" s="263">
        <f t="shared" si="12"/>
        <v>32242028</v>
      </c>
      <c r="AQ41" s="263">
        <f t="shared" si="12"/>
        <v>32242028</v>
      </c>
      <c r="AR41" s="263">
        <f t="shared" si="12"/>
        <v>32242028</v>
      </c>
      <c r="AS41" s="263">
        <f t="shared" si="12"/>
        <v>32242028</v>
      </c>
      <c r="AT41" s="263">
        <f t="shared" si="12"/>
        <v>32242028</v>
      </c>
      <c r="AU41" s="263">
        <f t="shared" si="12"/>
        <v>32242028</v>
      </c>
      <c r="AV41" s="263">
        <f t="shared" si="12"/>
        <v>32242028</v>
      </c>
      <c r="AW41" s="263">
        <f t="shared" si="12"/>
        <v>32242028</v>
      </c>
      <c r="AX41" s="263">
        <f t="shared" si="12"/>
        <v>32242028</v>
      </c>
      <c r="AY41" s="263">
        <f t="shared" si="12"/>
        <v>32242028</v>
      </c>
      <c r="AZ41" s="263">
        <f t="shared" si="12"/>
        <v>32242028</v>
      </c>
      <c r="BA41" s="263">
        <f t="shared" si="12"/>
        <v>32242028</v>
      </c>
      <c r="BB41" s="263">
        <f t="shared" si="12"/>
        <v>32242028</v>
      </c>
      <c r="BC41" s="263">
        <f t="shared" si="12"/>
        <v>32242028</v>
      </c>
      <c r="BD41" s="263">
        <f t="shared" si="12"/>
        <v>32242028</v>
      </c>
      <c r="BE41" s="263">
        <f t="shared" si="12"/>
        <v>32242028</v>
      </c>
      <c r="BF41" s="263">
        <f t="shared" si="12"/>
        <v>32242028</v>
      </c>
      <c r="BG41" s="263">
        <f t="shared" si="12"/>
        <v>32242028</v>
      </c>
      <c r="BH41" s="263">
        <f t="shared" si="12"/>
        <v>32242028</v>
      </c>
      <c r="BI41" s="263">
        <f t="shared" si="12"/>
        <v>32242028</v>
      </c>
      <c r="BJ41" s="263">
        <f t="shared" si="12"/>
        <v>32242028</v>
      </c>
      <c r="BK41" s="263">
        <f t="shared" si="12"/>
        <v>32242028</v>
      </c>
      <c r="BL41" s="263">
        <f t="shared" si="12"/>
        <v>32242028</v>
      </c>
      <c r="BM41" s="263">
        <f t="shared" si="12"/>
        <v>32242028</v>
      </c>
      <c r="BN41" s="263">
        <f t="shared" si="12"/>
        <v>32242028</v>
      </c>
      <c r="BO41" s="263">
        <f t="shared" si="12"/>
        <v>32242028</v>
      </c>
      <c r="BP41" s="263">
        <f t="shared" ref="BP41:EA41" si="13">+BO41</f>
        <v>32242028</v>
      </c>
      <c r="BQ41" s="263">
        <f t="shared" si="13"/>
        <v>32242028</v>
      </c>
      <c r="BR41" s="263">
        <f t="shared" si="13"/>
        <v>32242028</v>
      </c>
      <c r="BS41" s="263">
        <f t="shared" si="13"/>
        <v>32242028</v>
      </c>
      <c r="BT41" s="263">
        <f t="shared" si="13"/>
        <v>32242028</v>
      </c>
      <c r="BU41" s="263">
        <f t="shared" si="13"/>
        <v>32242028</v>
      </c>
      <c r="BV41" s="263">
        <f t="shared" si="13"/>
        <v>32242028</v>
      </c>
      <c r="BW41" s="263">
        <f t="shared" si="13"/>
        <v>32242028</v>
      </c>
      <c r="BX41" s="263">
        <f t="shared" si="13"/>
        <v>32242028</v>
      </c>
      <c r="BY41" s="263">
        <f t="shared" si="13"/>
        <v>32242028</v>
      </c>
      <c r="BZ41" s="263">
        <f t="shared" si="13"/>
        <v>32242028</v>
      </c>
      <c r="CA41" s="263">
        <f t="shared" si="13"/>
        <v>32242028</v>
      </c>
      <c r="CB41" s="263">
        <f t="shared" si="13"/>
        <v>32242028</v>
      </c>
      <c r="CC41" s="263">
        <f t="shared" si="13"/>
        <v>32242028</v>
      </c>
      <c r="CD41" s="263">
        <f t="shared" si="13"/>
        <v>32242028</v>
      </c>
      <c r="CE41" s="263">
        <f t="shared" si="13"/>
        <v>32242028</v>
      </c>
      <c r="CF41" s="263">
        <f t="shared" si="13"/>
        <v>32242028</v>
      </c>
      <c r="CG41" s="263">
        <f t="shared" si="13"/>
        <v>32242028</v>
      </c>
      <c r="CH41" s="263">
        <f t="shared" si="13"/>
        <v>32242028</v>
      </c>
      <c r="CI41" s="263">
        <f t="shared" si="13"/>
        <v>32242028</v>
      </c>
      <c r="CJ41" s="263">
        <f t="shared" si="13"/>
        <v>32242028</v>
      </c>
      <c r="CK41" s="263">
        <f t="shared" si="13"/>
        <v>32242028</v>
      </c>
      <c r="CL41" s="263">
        <f t="shared" si="13"/>
        <v>32242028</v>
      </c>
      <c r="CM41" s="263">
        <f t="shared" si="13"/>
        <v>32242028</v>
      </c>
      <c r="CN41" s="263">
        <f t="shared" si="13"/>
        <v>32242028</v>
      </c>
      <c r="CO41" s="263">
        <f t="shared" si="13"/>
        <v>32242028</v>
      </c>
      <c r="CP41" s="263">
        <f t="shared" si="13"/>
        <v>32242028</v>
      </c>
      <c r="CQ41" s="263">
        <f t="shared" si="13"/>
        <v>32242028</v>
      </c>
      <c r="CR41" s="263">
        <f t="shared" si="13"/>
        <v>32242028</v>
      </c>
      <c r="CS41" s="263">
        <f t="shared" si="13"/>
        <v>32242028</v>
      </c>
      <c r="CT41" s="263">
        <f t="shared" si="13"/>
        <v>32242028</v>
      </c>
      <c r="CU41" s="263">
        <f t="shared" si="13"/>
        <v>32242028</v>
      </c>
      <c r="CV41" s="263">
        <f t="shared" si="13"/>
        <v>32242028</v>
      </c>
      <c r="CW41" s="263">
        <f t="shared" si="13"/>
        <v>32242028</v>
      </c>
      <c r="CX41" s="263">
        <f t="shared" si="13"/>
        <v>32242028</v>
      </c>
      <c r="CY41" s="263">
        <f t="shared" si="13"/>
        <v>32242028</v>
      </c>
      <c r="CZ41" s="263">
        <f t="shared" si="13"/>
        <v>32242028</v>
      </c>
      <c r="DA41" s="263">
        <f t="shared" si="13"/>
        <v>32242028</v>
      </c>
      <c r="DB41" s="263">
        <f t="shared" si="13"/>
        <v>32242028</v>
      </c>
      <c r="DC41" s="263">
        <f t="shared" si="13"/>
        <v>32242028</v>
      </c>
      <c r="DD41" s="263">
        <f t="shared" si="13"/>
        <v>32242028</v>
      </c>
      <c r="DE41" s="263">
        <f t="shared" si="13"/>
        <v>32242028</v>
      </c>
      <c r="DF41" s="263">
        <f t="shared" si="13"/>
        <v>32242028</v>
      </c>
      <c r="DG41" s="263">
        <f t="shared" si="13"/>
        <v>32242028</v>
      </c>
      <c r="DH41" s="263">
        <f t="shared" si="13"/>
        <v>32242028</v>
      </c>
      <c r="DI41" s="263">
        <f t="shared" si="13"/>
        <v>32242028</v>
      </c>
      <c r="DJ41" s="263">
        <f t="shared" si="13"/>
        <v>32242028</v>
      </c>
      <c r="DK41" s="263">
        <f t="shared" si="13"/>
        <v>32242028</v>
      </c>
      <c r="DL41" s="263">
        <f t="shared" si="13"/>
        <v>32242028</v>
      </c>
      <c r="DM41" s="263">
        <f t="shared" si="13"/>
        <v>32242028</v>
      </c>
      <c r="DN41" s="263">
        <f t="shared" si="13"/>
        <v>32242028</v>
      </c>
      <c r="DO41" s="263">
        <f t="shared" si="13"/>
        <v>32242028</v>
      </c>
      <c r="DP41" s="263">
        <f t="shared" si="13"/>
        <v>32242028</v>
      </c>
      <c r="DQ41" s="263">
        <f t="shared" si="13"/>
        <v>32242028</v>
      </c>
      <c r="DR41" s="263">
        <f t="shared" si="13"/>
        <v>32242028</v>
      </c>
      <c r="DS41" s="263">
        <f t="shared" si="13"/>
        <v>32242028</v>
      </c>
      <c r="DT41" s="263">
        <f t="shared" si="13"/>
        <v>32242028</v>
      </c>
      <c r="DU41" s="263">
        <f t="shared" si="13"/>
        <v>32242028</v>
      </c>
      <c r="DV41" s="263">
        <f t="shared" si="13"/>
        <v>32242028</v>
      </c>
      <c r="DW41" s="263">
        <f t="shared" si="13"/>
        <v>32242028</v>
      </c>
      <c r="DX41" s="263">
        <f t="shared" si="13"/>
        <v>32242028</v>
      </c>
      <c r="DY41" s="263">
        <f t="shared" si="13"/>
        <v>32242028</v>
      </c>
      <c r="DZ41" s="263">
        <f t="shared" si="13"/>
        <v>32242028</v>
      </c>
      <c r="EA41" s="263">
        <f t="shared" si="13"/>
        <v>32242028</v>
      </c>
      <c r="EB41" s="263">
        <f t="shared" ref="EB41:GM41" si="14">+EA41</f>
        <v>32242028</v>
      </c>
      <c r="EC41" s="263">
        <f t="shared" si="14"/>
        <v>32242028</v>
      </c>
      <c r="ED41" s="263">
        <f t="shared" si="14"/>
        <v>32242028</v>
      </c>
      <c r="EE41" s="263">
        <f t="shared" si="14"/>
        <v>32242028</v>
      </c>
      <c r="EF41" s="263">
        <f t="shared" si="14"/>
        <v>32242028</v>
      </c>
      <c r="EG41" s="263">
        <f t="shared" si="14"/>
        <v>32242028</v>
      </c>
      <c r="EH41" s="263">
        <f t="shared" si="14"/>
        <v>32242028</v>
      </c>
      <c r="EI41" s="263">
        <f t="shared" si="14"/>
        <v>32242028</v>
      </c>
      <c r="EJ41" s="263">
        <f t="shared" si="14"/>
        <v>32242028</v>
      </c>
      <c r="EK41" s="263">
        <f t="shared" si="14"/>
        <v>32242028</v>
      </c>
      <c r="EL41" s="263">
        <f t="shared" si="14"/>
        <v>32242028</v>
      </c>
      <c r="EM41" s="263">
        <f t="shared" si="14"/>
        <v>32242028</v>
      </c>
      <c r="EN41" s="263">
        <f t="shared" si="14"/>
        <v>32242028</v>
      </c>
      <c r="EO41" s="263">
        <f t="shared" si="14"/>
        <v>32242028</v>
      </c>
      <c r="EP41" s="263">
        <f t="shared" si="14"/>
        <v>32242028</v>
      </c>
      <c r="EQ41" s="263">
        <f t="shared" si="14"/>
        <v>32242028</v>
      </c>
      <c r="ER41" s="263">
        <f t="shared" si="14"/>
        <v>32242028</v>
      </c>
      <c r="ES41" s="263">
        <f t="shared" si="14"/>
        <v>32242028</v>
      </c>
      <c r="ET41" s="263">
        <f t="shared" si="14"/>
        <v>32242028</v>
      </c>
      <c r="EU41" s="263">
        <f t="shared" si="14"/>
        <v>32242028</v>
      </c>
      <c r="EV41" s="263">
        <f t="shared" si="14"/>
        <v>32242028</v>
      </c>
      <c r="EW41" s="263">
        <f t="shared" si="14"/>
        <v>32242028</v>
      </c>
      <c r="EX41" s="263">
        <f t="shared" si="14"/>
        <v>32242028</v>
      </c>
      <c r="EY41" s="263">
        <f t="shared" si="14"/>
        <v>32242028</v>
      </c>
      <c r="EZ41" s="263">
        <f t="shared" si="14"/>
        <v>32242028</v>
      </c>
      <c r="FA41" s="263">
        <f t="shared" si="14"/>
        <v>32242028</v>
      </c>
      <c r="FB41" s="263">
        <f t="shared" si="14"/>
        <v>32242028</v>
      </c>
      <c r="FC41" s="263">
        <f t="shared" si="14"/>
        <v>32242028</v>
      </c>
      <c r="FD41" s="263">
        <f t="shared" si="14"/>
        <v>32242028</v>
      </c>
      <c r="FE41" s="263">
        <f t="shared" si="14"/>
        <v>32242028</v>
      </c>
      <c r="FF41" s="263">
        <f t="shared" si="14"/>
        <v>32242028</v>
      </c>
      <c r="FG41" s="263">
        <f t="shared" si="14"/>
        <v>32242028</v>
      </c>
      <c r="FH41" s="263">
        <f t="shared" si="14"/>
        <v>32242028</v>
      </c>
      <c r="FI41" s="263">
        <f t="shared" si="14"/>
        <v>32242028</v>
      </c>
      <c r="FJ41" s="263">
        <f t="shared" si="14"/>
        <v>32242028</v>
      </c>
      <c r="FK41" s="263">
        <f t="shared" si="14"/>
        <v>32242028</v>
      </c>
      <c r="FL41" s="263">
        <f t="shared" si="14"/>
        <v>32242028</v>
      </c>
      <c r="FM41" s="263">
        <f t="shared" si="14"/>
        <v>32242028</v>
      </c>
      <c r="FN41" s="263">
        <f t="shared" si="14"/>
        <v>32242028</v>
      </c>
      <c r="FO41" s="263">
        <f t="shared" si="14"/>
        <v>32242028</v>
      </c>
      <c r="FP41" s="263">
        <f t="shared" si="14"/>
        <v>32242028</v>
      </c>
      <c r="FQ41" s="263">
        <f t="shared" si="14"/>
        <v>32242028</v>
      </c>
      <c r="FR41" s="263">
        <f t="shared" si="14"/>
        <v>32242028</v>
      </c>
      <c r="FS41" s="263">
        <f t="shared" si="14"/>
        <v>32242028</v>
      </c>
      <c r="FT41" s="263">
        <f t="shared" si="14"/>
        <v>32242028</v>
      </c>
      <c r="FU41" s="263">
        <f t="shared" si="14"/>
        <v>32242028</v>
      </c>
      <c r="FV41" s="263">
        <f t="shared" si="14"/>
        <v>32242028</v>
      </c>
      <c r="FW41" s="263">
        <f t="shared" si="14"/>
        <v>32242028</v>
      </c>
      <c r="FX41" s="263">
        <f t="shared" si="14"/>
        <v>32242028</v>
      </c>
      <c r="FY41" s="263">
        <f t="shared" si="14"/>
        <v>32242028</v>
      </c>
      <c r="FZ41" s="263">
        <f t="shared" si="14"/>
        <v>32242028</v>
      </c>
      <c r="GA41" s="263">
        <f t="shared" si="14"/>
        <v>32242028</v>
      </c>
      <c r="GB41" s="263">
        <f t="shared" si="14"/>
        <v>32242028</v>
      </c>
      <c r="GC41" s="263">
        <f t="shared" si="14"/>
        <v>32242028</v>
      </c>
      <c r="GD41" s="263">
        <f t="shared" si="14"/>
        <v>32242028</v>
      </c>
      <c r="GE41" s="263">
        <f t="shared" si="14"/>
        <v>32242028</v>
      </c>
      <c r="GF41" s="263">
        <f t="shared" si="14"/>
        <v>32242028</v>
      </c>
      <c r="GG41" s="263">
        <f t="shared" si="14"/>
        <v>32242028</v>
      </c>
      <c r="GH41" s="263">
        <f t="shared" si="14"/>
        <v>32242028</v>
      </c>
      <c r="GI41" s="263">
        <f t="shared" si="14"/>
        <v>32242028</v>
      </c>
      <c r="GJ41" s="263">
        <f t="shared" si="14"/>
        <v>32242028</v>
      </c>
      <c r="GK41" s="263">
        <f t="shared" si="14"/>
        <v>32242028</v>
      </c>
      <c r="GL41" s="263">
        <f t="shared" si="14"/>
        <v>32242028</v>
      </c>
      <c r="GM41" s="263">
        <f t="shared" si="14"/>
        <v>32242028</v>
      </c>
      <c r="GN41" s="263">
        <f t="shared" ref="GN41:HH41" si="15">+GM41</f>
        <v>32242028</v>
      </c>
      <c r="GO41" s="263">
        <f t="shared" si="15"/>
        <v>32242028</v>
      </c>
      <c r="GP41" s="263">
        <f t="shared" si="15"/>
        <v>32242028</v>
      </c>
      <c r="GQ41" s="263">
        <f t="shared" si="15"/>
        <v>32242028</v>
      </c>
      <c r="GR41" s="263">
        <f t="shared" si="15"/>
        <v>32242028</v>
      </c>
      <c r="GS41" s="263">
        <f t="shared" si="15"/>
        <v>32242028</v>
      </c>
      <c r="GT41" s="263">
        <f t="shared" si="15"/>
        <v>32242028</v>
      </c>
      <c r="GU41" s="263">
        <f t="shared" si="15"/>
        <v>32242028</v>
      </c>
      <c r="GV41" s="263">
        <f t="shared" si="15"/>
        <v>32242028</v>
      </c>
      <c r="GW41" s="263">
        <f t="shared" si="15"/>
        <v>32242028</v>
      </c>
      <c r="GX41" s="263">
        <f t="shared" si="15"/>
        <v>32242028</v>
      </c>
      <c r="GY41" s="263">
        <f t="shared" si="15"/>
        <v>32242028</v>
      </c>
      <c r="GZ41" s="263">
        <f t="shared" si="15"/>
        <v>32242028</v>
      </c>
      <c r="HA41" s="263">
        <f t="shared" si="15"/>
        <v>32242028</v>
      </c>
      <c r="HB41" s="263">
        <f t="shared" si="15"/>
        <v>32242028</v>
      </c>
      <c r="HC41" s="263">
        <f t="shared" si="15"/>
        <v>32242028</v>
      </c>
      <c r="HD41" s="263">
        <f t="shared" si="15"/>
        <v>32242028</v>
      </c>
      <c r="HE41" s="263">
        <f t="shared" si="15"/>
        <v>32242028</v>
      </c>
      <c r="HF41" s="263">
        <f t="shared" si="15"/>
        <v>32242028</v>
      </c>
      <c r="HG41" s="263">
        <f t="shared" si="15"/>
        <v>32242028</v>
      </c>
      <c r="HH41" s="263">
        <f t="shared" si="15"/>
        <v>32242028</v>
      </c>
    </row>
    <row r="44" spans="1:216" x14ac:dyDescent="0.2">
      <c r="A44" s="262" t="s">
        <v>247</v>
      </c>
    </row>
    <row r="45" spans="1:216" ht="36" x14ac:dyDescent="0.2">
      <c r="A45" s="263" t="s">
        <v>22</v>
      </c>
      <c r="B45" s="264" t="s">
        <v>23</v>
      </c>
      <c r="C45" s="265" t="s">
        <v>24</v>
      </c>
      <c r="D45" s="264" t="s">
        <v>25</v>
      </c>
      <c r="E45" s="264" t="s">
        <v>26</v>
      </c>
      <c r="F45" s="264" t="s">
        <v>27</v>
      </c>
      <c r="G45" s="264" t="s">
        <v>28</v>
      </c>
      <c r="H45" s="264" t="s">
        <v>29</v>
      </c>
      <c r="I45" s="264" t="s">
        <v>30</v>
      </c>
      <c r="J45" s="264" t="s">
        <v>31</v>
      </c>
      <c r="K45" s="264" t="s">
        <v>32</v>
      </c>
      <c r="L45" s="264" t="s">
        <v>33</v>
      </c>
      <c r="M45" s="264" t="s">
        <v>34</v>
      </c>
      <c r="N45" s="264" t="s">
        <v>386</v>
      </c>
      <c r="O45" s="264" t="s">
        <v>387</v>
      </c>
      <c r="P45" s="264" t="s">
        <v>388</v>
      </c>
      <c r="Q45" s="264" t="s">
        <v>35</v>
      </c>
      <c r="R45" s="264" t="s">
        <v>36</v>
      </c>
      <c r="S45" s="264" t="s">
        <v>37</v>
      </c>
      <c r="T45" s="264" t="s">
        <v>38</v>
      </c>
      <c r="U45" s="264" t="s">
        <v>39</v>
      </c>
      <c r="V45" s="264" t="s">
        <v>40</v>
      </c>
      <c r="W45" s="264" t="s">
        <v>41</v>
      </c>
      <c r="X45" s="264" t="s">
        <v>42</v>
      </c>
      <c r="Y45" s="264" t="s">
        <v>43</v>
      </c>
      <c r="Z45" s="265" t="s">
        <v>44</v>
      </c>
      <c r="AA45" s="264" t="s">
        <v>45</v>
      </c>
      <c r="AB45" s="264" t="s">
        <v>46</v>
      </c>
      <c r="AC45" s="264" t="s">
        <v>47</v>
      </c>
      <c r="AD45" s="264" t="s">
        <v>48</v>
      </c>
      <c r="AE45" s="264" t="s">
        <v>49</v>
      </c>
      <c r="AF45" s="264" t="s">
        <v>50</v>
      </c>
      <c r="AG45" s="264" t="s">
        <v>51</v>
      </c>
      <c r="AH45" s="264" t="s">
        <v>52</v>
      </c>
      <c r="AI45" s="264" t="s">
        <v>53</v>
      </c>
      <c r="AJ45" s="264" t="s">
        <v>54</v>
      </c>
      <c r="AK45" s="264" t="s">
        <v>55</v>
      </c>
      <c r="AL45" s="264" t="s">
        <v>56</v>
      </c>
      <c r="AM45" s="264" t="s">
        <v>57</v>
      </c>
      <c r="AN45" s="264" t="s">
        <v>58</v>
      </c>
      <c r="AO45" s="264" t="s">
        <v>59</v>
      </c>
      <c r="AP45" s="264" t="s">
        <v>60</v>
      </c>
      <c r="AQ45" s="264" t="s">
        <v>61</v>
      </c>
      <c r="AR45" s="264" t="s">
        <v>62</v>
      </c>
      <c r="AS45" s="264" t="s">
        <v>63</v>
      </c>
      <c r="AT45" s="264" t="s">
        <v>64</v>
      </c>
      <c r="AU45" s="264" t="s">
        <v>65</v>
      </c>
      <c r="AV45" s="264" t="s">
        <v>66</v>
      </c>
      <c r="AW45" s="264" t="s">
        <v>67</v>
      </c>
      <c r="AX45" s="264" t="s">
        <v>68</v>
      </c>
      <c r="AY45" s="265" t="s">
        <v>69</v>
      </c>
      <c r="AZ45" s="264" t="s">
        <v>389</v>
      </c>
      <c r="BA45" s="264" t="s">
        <v>390</v>
      </c>
      <c r="BB45" s="264" t="s">
        <v>391</v>
      </c>
      <c r="BC45" s="264" t="s">
        <v>392</v>
      </c>
      <c r="BD45" s="264" t="s">
        <v>393</v>
      </c>
      <c r="BE45" s="264" t="s">
        <v>394</v>
      </c>
      <c r="BF45" s="264" t="s">
        <v>395</v>
      </c>
      <c r="BG45" s="264" t="s">
        <v>396</v>
      </c>
      <c r="BH45" s="264" t="s">
        <v>397</v>
      </c>
      <c r="BI45" s="264" t="s">
        <v>398</v>
      </c>
      <c r="BJ45" s="264" t="s">
        <v>399</v>
      </c>
      <c r="BK45" s="264" t="s">
        <v>400</v>
      </c>
      <c r="BL45" s="264" t="s">
        <v>401</v>
      </c>
      <c r="BM45" s="264" t="s">
        <v>402</v>
      </c>
      <c r="BN45" s="264" t="s">
        <v>70</v>
      </c>
      <c r="BO45" s="264" t="s">
        <v>71</v>
      </c>
      <c r="BP45" s="264" t="s">
        <v>72</v>
      </c>
      <c r="BQ45" s="264" t="s">
        <v>73</v>
      </c>
      <c r="BR45" s="264" t="s">
        <v>74</v>
      </c>
      <c r="BS45" s="264" t="s">
        <v>75</v>
      </c>
      <c r="BT45" s="264" t="s">
        <v>76</v>
      </c>
      <c r="BU45" s="264" t="s">
        <v>77</v>
      </c>
      <c r="BV45" s="264" t="s">
        <v>78</v>
      </c>
      <c r="BW45" s="264" t="s">
        <v>79</v>
      </c>
      <c r="BX45" s="264" t="s">
        <v>80</v>
      </c>
      <c r="BY45" s="264" t="s">
        <v>81</v>
      </c>
      <c r="BZ45" s="264" t="s">
        <v>82</v>
      </c>
      <c r="CA45" s="264" t="s">
        <v>83</v>
      </c>
      <c r="CB45" s="264" t="s">
        <v>84</v>
      </c>
      <c r="CC45" s="264" t="s">
        <v>85</v>
      </c>
      <c r="CD45" s="264" t="s">
        <v>86</v>
      </c>
      <c r="CE45" s="264" t="s">
        <v>87</v>
      </c>
      <c r="CF45" s="264" t="s">
        <v>88</v>
      </c>
      <c r="CG45" s="264" t="s">
        <v>89</v>
      </c>
      <c r="CH45" s="264" t="s">
        <v>90</v>
      </c>
      <c r="CI45" s="264" t="s">
        <v>91</v>
      </c>
      <c r="CJ45" s="264" t="s">
        <v>92</v>
      </c>
      <c r="CK45" s="264" t="s">
        <v>93</v>
      </c>
      <c r="CL45" s="264" t="s">
        <v>94</v>
      </c>
      <c r="CM45" s="264" t="s">
        <v>95</v>
      </c>
      <c r="CN45" s="264" t="s">
        <v>96</v>
      </c>
      <c r="CO45" s="264" t="s">
        <v>97</v>
      </c>
      <c r="CP45" s="265" t="s">
        <v>98</v>
      </c>
      <c r="CQ45" s="264" t="s">
        <v>99</v>
      </c>
      <c r="CR45" s="264" t="s">
        <v>100</v>
      </c>
      <c r="CS45" s="264" t="s">
        <v>101</v>
      </c>
      <c r="CT45" s="264" t="s">
        <v>102</v>
      </c>
      <c r="CU45" s="264" t="s">
        <v>103</v>
      </c>
      <c r="CV45" s="264" t="s">
        <v>104</v>
      </c>
      <c r="CW45" s="265" t="s">
        <v>105</v>
      </c>
      <c r="CX45" s="264" t="s">
        <v>106</v>
      </c>
      <c r="CY45" s="264" t="s">
        <v>107</v>
      </c>
      <c r="CZ45" s="264" t="s">
        <v>108</v>
      </c>
      <c r="DA45" s="264" t="s">
        <v>109</v>
      </c>
      <c r="DB45" s="264" t="s">
        <v>110</v>
      </c>
      <c r="DC45" s="264" t="s">
        <v>111</v>
      </c>
      <c r="DD45" s="265" t="s">
        <v>112</v>
      </c>
      <c r="DE45" s="264" t="s">
        <v>113</v>
      </c>
      <c r="DF45" s="264" t="s">
        <v>114</v>
      </c>
      <c r="DG45" s="264" t="s">
        <v>115</v>
      </c>
      <c r="DH45" s="264" t="s">
        <v>116</v>
      </c>
      <c r="DI45" s="264" t="s">
        <v>117</v>
      </c>
      <c r="DJ45" s="264" t="s">
        <v>118</v>
      </c>
      <c r="DK45" s="265" t="s">
        <v>119</v>
      </c>
      <c r="DL45" s="264" t="s">
        <v>120</v>
      </c>
      <c r="DM45" s="264" t="s">
        <v>121</v>
      </c>
      <c r="DN45" s="264" t="s">
        <v>122</v>
      </c>
      <c r="DO45" s="264" t="s">
        <v>123</v>
      </c>
      <c r="DP45" s="264" t="s">
        <v>124</v>
      </c>
      <c r="DQ45" s="264" t="s">
        <v>125</v>
      </c>
      <c r="DR45" s="264" t="s">
        <v>126</v>
      </c>
      <c r="DS45" s="264" t="s">
        <v>127</v>
      </c>
      <c r="DT45" s="264" t="s">
        <v>128</v>
      </c>
      <c r="DU45" s="264" t="s">
        <v>129</v>
      </c>
      <c r="DV45" s="264" t="s">
        <v>130</v>
      </c>
      <c r="DW45" s="264" t="s">
        <v>131</v>
      </c>
      <c r="DX45" s="264" t="s">
        <v>132</v>
      </c>
      <c r="DY45" s="264" t="s">
        <v>133</v>
      </c>
      <c r="DZ45" s="264" t="s">
        <v>134</v>
      </c>
      <c r="EA45" s="264" t="s">
        <v>135</v>
      </c>
      <c r="EB45" s="264" t="s">
        <v>136</v>
      </c>
      <c r="EC45" s="264" t="s">
        <v>137</v>
      </c>
      <c r="ED45" s="264" t="s">
        <v>138</v>
      </c>
      <c r="EE45" s="264" t="s">
        <v>139</v>
      </c>
      <c r="EF45" s="264" t="s">
        <v>140</v>
      </c>
      <c r="EG45" s="264" t="s">
        <v>141</v>
      </c>
      <c r="EH45" s="264" t="s">
        <v>142</v>
      </c>
      <c r="EI45" s="264" t="s">
        <v>143</v>
      </c>
      <c r="EJ45" s="264" t="s">
        <v>144</v>
      </c>
      <c r="EK45" s="264" t="s">
        <v>145</v>
      </c>
      <c r="EL45" s="264" t="s">
        <v>146</v>
      </c>
      <c r="EM45" s="264" t="s">
        <v>147</v>
      </c>
      <c r="EN45" s="264" t="s">
        <v>148</v>
      </c>
      <c r="EO45" s="264" t="s">
        <v>149</v>
      </c>
      <c r="EP45" s="264" t="s">
        <v>150</v>
      </c>
      <c r="EQ45" s="264" t="s">
        <v>151</v>
      </c>
      <c r="ER45" s="264" t="s">
        <v>152</v>
      </c>
      <c r="ES45" s="264" t="s">
        <v>153</v>
      </c>
      <c r="ET45" s="264" t="s">
        <v>154</v>
      </c>
      <c r="EU45" s="264" t="s">
        <v>155</v>
      </c>
      <c r="EV45" s="264" t="s">
        <v>156</v>
      </c>
      <c r="EW45" s="264" t="s">
        <v>157</v>
      </c>
      <c r="EX45" s="264" t="s">
        <v>158</v>
      </c>
      <c r="EY45" s="264" t="s">
        <v>159</v>
      </c>
      <c r="EZ45" s="264" t="s">
        <v>160</v>
      </c>
      <c r="FA45" s="264" t="s">
        <v>161</v>
      </c>
      <c r="FB45" s="264" t="s">
        <v>162</v>
      </c>
      <c r="FC45" s="264" t="s">
        <v>163</v>
      </c>
      <c r="FD45" s="264" t="s">
        <v>164</v>
      </c>
      <c r="FE45" s="264" t="s">
        <v>165</v>
      </c>
      <c r="FF45" s="264" t="s">
        <v>166</v>
      </c>
      <c r="FG45" s="264" t="s">
        <v>167</v>
      </c>
      <c r="FH45" s="264" t="s">
        <v>168</v>
      </c>
      <c r="FI45" s="264" t="s">
        <v>169</v>
      </c>
      <c r="FJ45" s="264" t="s">
        <v>170</v>
      </c>
      <c r="FK45" s="264" t="s">
        <v>171</v>
      </c>
      <c r="FL45" s="264" t="s">
        <v>172</v>
      </c>
      <c r="FM45" s="264" t="s">
        <v>173</v>
      </c>
      <c r="FN45" s="264" t="s">
        <v>174</v>
      </c>
      <c r="FO45" s="264" t="s">
        <v>175</v>
      </c>
      <c r="FP45" s="264" t="s">
        <v>176</v>
      </c>
      <c r="FQ45" s="264" t="s">
        <v>177</v>
      </c>
      <c r="FR45" s="264" t="s">
        <v>178</v>
      </c>
      <c r="FS45" s="264" t="s">
        <v>179</v>
      </c>
      <c r="FT45" s="264" t="s">
        <v>180</v>
      </c>
      <c r="FU45" s="264" t="s">
        <v>181</v>
      </c>
      <c r="FV45" s="264" t="s">
        <v>182</v>
      </c>
      <c r="FW45" s="264" t="s">
        <v>183</v>
      </c>
      <c r="FX45" s="264" t="s">
        <v>184</v>
      </c>
      <c r="FY45" s="264" t="s">
        <v>185</v>
      </c>
      <c r="FZ45" s="264" t="s">
        <v>186</v>
      </c>
      <c r="GA45" s="264" t="s">
        <v>187</v>
      </c>
      <c r="GB45" s="264" t="s">
        <v>188</v>
      </c>
      <c r="GC45" s="264" t="s">
        <v>189</v>
      </c>
      <c r="GD45" s="264" t="s">
        <v>190</v>
      </c>
      <c r="GE45" s="264" t="s">
        <v>191</v>
      </c>
      <c r="GF45" s="264" t="s">
        <v>192</v>
      </c>
      <c r="GG45" s="264" t="s">
        <v>193</v>
      </c>
      <c r="GH45" s="264" t="s">
        <v>194</v>
      </c>
      <c r="GI45" s="264" t="s">
        <v>195</v>
      </c>
      <c r="GJ45" s="264" t="s">
        <v>196</v>
      </c>
      <c r="GK45" s="264" t="s">
        <v>197</v>
      </c>
      <c r="GL45" s="264" t="s">
        <v>198</v>
      </c>
      <c r="GM45" s="264" t="s">
        <v>199</v>
      </c>
      <c r="GN45" s="264" t="s">
        <v>200</v>
      </c>
      <c r="GO45" s="264" t="s">
        <v>201</v>
      </c>
      <c r="GP45" s="264" t="s">
        <v>202</v>
      </c>
      <c r="GQ45" s="264" t="s">
        <v>203</v>
      </c>
      <c r="GR45" s="264" t="s">
        <v>204</v>
      </c>
      <c r="GS45" s="264" t="s">
        <v>205</v>
      </c>
      <c r="GT45" s="264" t="s">
        <v>206</v>
      </c>
      <c r="GU45" s="264" t="s">
        <v>207</v>
      </c>
      <c r="GV45" s="264" t="s">
        <v>208</v>
      </c>
      <c r="GW45" s="264" t="s">
        <v>209</v>
      </c>
      <c r="GX45" s="264" t="s">
        <v>210</v>
      </c>
      <c r="GY45" s="264" t="s">
        <v>211</v>
      </c>
      <c r="GZ45" s="264" t="s">
        <v>212</v>
      </c>
      <c r="HA45" s="264" t="s">
        <v>213</v>
      </c>
      <c r="HB45" s="264" t="s">
        <v>214</v>
      </c>
      <c r="HC45" s="264" t="s">
        <v>215</v>
      </c>
      <c r="HD45" s="264" t="s">
        <v>216</v>
      </c>
      <c r="HE45" s="264" t="s">
        <v>217</v>
      </c>
      <c r="HF45" s="264" t="s">
        <v>218</v>
      </c>
      <c r="HG45" s="264" t="s">
        <v>219</v>
      </c>
      <c r="HH45" s="264" t="s">
        <v>220</v>
      </c>
    </row>
    <row r="46" spans="1:216" x14ac:dyDescent="0.2">
      <c r="A46" s="263" t="s">
        <v>221</v>
      </c>
      <c r="B46" s="263">
        <f>+C46+Z46+AY46+CP46+CW46+DD46+DK46</f>
        <v>2835851075</v>
      </c>
      <c r="C46" s="263">
        <f>+C29</f>
        <v>433848500</v>
      </c>
      <c r="D46" s="263">
        <f t="shared" ref="D46:Y46" si="16">+D29</f>
        <v>265948900</v>
      </c>
      <c r="E46" s="263">
        <f t="shared" si="16"/>
        <v>149391500</v>
      </c>
      <c r="F46" s="263">
        <f t="shared" si="16"/>
        <v>97921840</v>
      </c>
      <c r="G46" s="263">
        <f t="shared" si="16"/>
        <v>51469660</v>
      </c>
      <c r="H46" s="263">
        <f t="shared" si="16"/>
        <v>94782250</v>
      </c>
      <c r="I46" s="263">
        <f t="shared" si="16"/>
        <v>59764580</v>
      </c>
      <c r="J46" s="263">
        <f t="shared" si="16"/>
        <v>35017670</v>
      </c>
      <c r="K46" s="263">
        <f t="shared" si="16"/>
        <v>18733980</v>
      </c>
      <c r="L46" s="263">
        <f t="shared" si="16"/>
        <v>15953830</v>
      </c>
      <c r="M46" s="263">
        <f t="shared" si="16"/>
        <v>2780158</v>
      </c>
      <c r="N46" s="263">
        <f t="shared" ref="N46:P46" si="17">+N29</f>
        <v>3041196</v>
      </c>
      <c r="O46" s="263">
        <f t="shared" si="17"/>
        <v>1911609</v>
      </c>
      <c r="P46" s="263">
        <f t="shared" si="17"/>
        <v>1129587</v>
      </c>
      <c r="Q46" s="263">
        <f t="shared" si="16"/>
        <v>90386220</v>
      </c>
      <c r="R46" s="263">
        <f t="shared" si="16"/>
        <v>27537900</v>
      </c>
      <c r="S46" s="263">
        <f t="shared" si="16"/>
        <v>10926580</v>
      </c>
      <c r="T46" s="263">
        <f t="shared" si="16"/>
        <v>51005560</v>
      </c>
      <c r="U46" s="263">
        <f t="shared" si="16"/>
        <v>43716480</v>
      </c>
      <c r="V46" s="263">
        <f t="shared" si="16"/>
        <v>6080008</v>
      </c>
      <c r="W46" s="263">
        <f t="shared" si="16"/>
        <v>21766060</v>
      </c>
      <c r="X46" s="263">
        <f t="shared" si="16"/>
        <v>19611450</v>
      </c>
      <c r="Y46" s="263">
        <f t="shared" si="16"/>
        <v>2154605</v>
      </c>
      <c r="Z46" s="263">
        <f t="shared" ref="Z46:BE46" si="18">+Z10</f>
        <v>1101633000</v>
      </c>
      <c r="AA46" s="263">
        <f t="shared" si="18"/>
        <v>965641900</v>
      </c>
      <c r="AB46" s="263">
        <f t="shared" si="18"/>
        <v>21482720</v>
      </c>
      <c r="AC46" s="263">
        <f t="shared" si="18"/>
        <v>266688100</v>
      </c>
      <c r="AD46" s="263">
        <f t="shared" si="18"/>
        <v>86455600</v>
      </c>
      <c r="AE46" s="263">
        <f t="shared" si="18"/>
        <v>3774585</v>
      </c>
      <c r="AF46" s="263">
        <f t="shared" si="18"/>
        <v>63318720</v>
      </c>
      <c r="AG46" s="263">
        <f t="shared" si="18"/>
        <v>75611380</v>
      </c>
      <c r="AH46" s="263">
        <f t="shared" si="18"/>
        <v>132968300</v>
      </c>
      <c r="AI46" s="263">
        <f t="shared" si="18"/>
        <v>38970420</v>
      </c>
      <c r="AJ46" s="263">
        <f t="shared" si="18"/>
        <v>219996900</v>
      </c>
      <c r="AK46" s="263">
        <f t="shared" si="18"/>
        <v>47752120</v>
      </c>
      <c r="AL46" s="263">
        <f t="shared" si="18"/>
        <v>8251137</v>
      </c>
      <c r="AM46" s="263">
        <f t="shared" si="18"/>
        <v>135118800</v>
      </c>
      <c r="AN46" s="263">
        <f t="shared" si="18"/>
        <v>577887</v>
      </c>
      <c r="AO46" s="263">
        <f t="shared" si="18"/>
        <v>34527030</v>
      </c>
      <c r="AP46" s="263">
        <f t="shared" si="18"/>
        <v>40269370</v>
      </c>
      <c r="AQ46" s="263">
        <f t="shared" si="18"/>
        <v>181059</v>
      </c>
      <c r="AR46" s="263">
        <f t="shared" si="18"/>
        <v>18430050</v>
      </c>
      <c r="AS46" s="263">
        <f t="shared" si="18"/>
        <v>4532338</v>
      </c>
      <c r="AT46" s="263">
        <f t="shared" si="18"/>
        <v>10213940</v>
      </c>
      <c r="AU46" s="263">
        <f t="shared" si="18"/>
        <v>3297447</v>
      </c>
      <c r="AV46" s="263">
        <f t="shared" si="18"/>
        <v>15478860</v>
      </c>
      <c r="AW46" s="263">
        <f t="shared" si="18"/>
        <v>7248444</v>
      </c>
      <c r="AX46" s="263">
        <f t="shared" si="18"/>
        <v>265486</v>
      </c>
      <c r="AY46" s="263">
        <f t="shared" si="18"/>
        <v>558281200</v>
      </c>
      <c r="AZ46" s="263">
        <f t="shared" si="18"/>
        <v>89174560</v>
      </c>
      <c r="BA46" s="263">
        <f t="shared" si="18"/>
        <v>5383512</v>
      </c>
      <c r="BB46" s="263">
        <f t="shared" si="18"/>
        <v>4301698</v>
      </c>
      <c r="BC46" s="263">
        <f t="shared" si="18"/>
        <v>77315630</v>
      </c>
      <c r="BD46" s="263">
        <f t="shared" si="18"/>
        <v>2173719</v>
      </c>
      <c r="BE46" s="263">
        <f t="shared" si="18"/>
        <v>0</v>
      </c>
      <c r="BF46" s="263">
        <f t="shared" ref="BF46:CO46" si="19">+BF10</f>
        <v>0</v>
      </c>
      <c r="BG46" s="263">
        <f t="shared" si="19"/>
        <v>14693310</v>
      </c>
      <c r="BH46" s="263">
        <f t="shared" si="19"/>
        <v>2398279</v>
      </c>
      <c r="BI46" s="263">
        <f t="shared" si="19"/>
        <v>245687</v>
      </c>
      <c r="BJ46" s="263">
        <f t="shared" si="19"/>
        <v>11455060</v>
      </c>
      <c r="BK46" s="263">
        <f t="shared" si="19"/>
        <v>594286</v>
      </c>
      <c r="BL46" s="263">
        <f t="shared" si="19"/>
        <v>0</v>
      </c>
      <c r="BM46" s="263">
        <f t="shared" ref="BM46" si="20">+BM10</f>
        <v>0</v>
      </c>
      <c r="BN46" s="263">
        <f t="shared" si="19"/>
        <v>174912900</v>
      </c>
      <c r="BO46" s="263">
        <f t="shared" si="19"/>
        <v>2073148</v>
      </c>
      <c r="BP46" s="263">
        <f t="shared" si="19"/>
        <v>5638353</v>
      </c>
      <c r="BQ46" s="263">
        <f t="shared" si="19"/>
        <v>162680700</v>
      </c>
      <c r="BR46" s="263">
        <f t="shared" si="19"/>
        <v>4520675</v>
      </c>
      <c r="BS46" s="263">
        <f t="shared" si="19"/>
        <v>0</v>
      </c>
      <c r="BT46" s="263">
        <f t="shared" si="19"/>
        <v>0</v>
      </c>
      <c r="BU46" s="263">
        <f t="shared" si="19"/>
        <v>114453800</v>
      </c>
      <c r="BV46" s="263">
        <f t="shared" si="19"/>
        <v>521552</v>
      </c>
      <c r="BW46" s="263">
        <f t="shared" si="19"/>
        <v>6112959</v>
      </c>
      <c r="BX46" s="263">
        <f t="shared" si="19"/>
        <v>102135800</v>
      </c>
      <c r="BY46" s="263">
        <f t="shared" si="19"/>
        <v>5683541</v>
      </c>
      <c r="BZ46" s="263">
        <f t="shared" si="19"/>
        <v>0</v>
      </c>
      <c r="CA46" s="263">
        <f t="shared" si="19"/>
        <v>0</v>
      </c>
      <c r="CB46" s="263">
        <f t="shared" si="19"/>
        <v>6142495</v>
      </c>
      <c r="CC46" s="263">
        <f t="shared" si="19"/>
        <v>1792156</v>
      </c>
      <c r="CD46" s="263">
        <f t="shared" si="19"/>
        <v>1813957</v>
      </c>
      <c r="CE46" s="263">
        <f t="shared" si="19"/>
        <v>2536382</v>
      </c>
      <c r="CF46" s="263">
        <f t="shared" si="19"/>
        <v>0</v>
      </c>
      <c r="CG46" s="263">
        <f t="shared" si="19"/>
        <v>0</v>
      </c>
      <c r="CH46" s="263">
        <f t="shared" si="19"/>
        <v>0</v>
      </c>
      <c r="CI46" s="263">
        <f t="shared" si="19"/>
        <v>158904200</v>
      </c>
      <c r="CJ46" s="263">
        <f t="shared" si="19"/>
        <v>14410000</v>
      </c>
      <c r="CK46" s="263">
        <f t="shared" si="19"/>
        <v>7090614</v>
      </c>
      <c r="CL46" s="263">
        <f t="shared" si="19"/>
        <v>76161100</v>
      </c>
      <c r="CM46" s="263">
        <f t="shared" si="19"/>
        <v>3359302</v>
      </c>
      <c r="CN46" s="263">
        <f t="shared" si="19"/>
        <v>0</v>
      </c>
      <c r="CO46" s="263">
        <f t="shared" si="19"/>
        <v>57883150</v>
      </c>
      <c r="CP46" s="263">
        <f t="shared" ref="CP46:CP54" si="21">+CP29</f>
        <v>66304710</v>
      </c>
      <c r="CQ46" s="263">
        <f t="shared" ref="CQ46:DC46" si="22">+CQ29</f>
        <v>4886554</v>
      </c>
      <c r="CR46" s="263">
        <f t="shared" si="22"/>
        <v>26709770</v>
      </c>
      <c r="CS46" s="263">
        <f t="shared" si="22"/>
        <v>10964040</v>
      </c>
      <c r="CT46" s="263">
        <f t="shared" si="22"/>
        <v>12528590</v>
      </c>
      <c r="CU46" s="263">
        <f t="shared" si="22"/>
        <v>6207518</v>
      </c>
      <c r="CV46" s="263">
        <f t="shared" si="22"/>
        <v>5008240</v>
      </c>
      <c r="CW46" s="263">
        <f t="shared" si="22"/>
        <v>5379065</v>
      </c>
      <c r="CX46" s="263">
        <f t="shared" si="22"/>
        <v>0</v>
      </c>
      <c r="CY46" s="263">
        <f t="shared" si="22"/>
        <v>0</v>
      </c>
      <c r="CZ46" s="263">
        <f t="shared" si="22"/>
        <v>0</v>
      </c>
      <c r="DA46" s="263">
        <f t="shared" si="22"/>
        <v>1677530</v>
      </c>
      <c r="DB46" s="263">
        <f t="shared" si="22"/>
        <v>2381519</v>
      </c>
      <c r="DC46" s="263">
        <f t="shared" si="22"/>
        <v>821841</v>
      </c>
      <c r="DD46" s="263">
        <f t="shared" ref="DD46:EI46" si="23">+DD10</f>
        <v>210098100</v>
      </c>
      <c r="DE46" s="263">
        <f t="shared" si="23"/>
        <v>41698430</v>
      </c>
      <c r="DF46" s="263">
        <f t="shared" si="23"/>
        <v>69926780</v>
      </c>
      <c r="DG46" s="263">
        <f t="shared" si="23"/>
        <v>92841140</v>
      </c>
      <c r="DH46" s="263">
        <f t="shared" si="23"/>
        <v>3426335</v>
      </c>
      <c r="DI46" s="263">
        <f t="shared" si="23"/>
        <v>1785714</v>
      </c>
      <c r="DJ46" s="263">
        <f t="shared" si="23"/>
        <v>419752</v>
      </c>
      <c r="DK46" s="263">
        <f t="shared" si="23"/>
        <v>460306500</v>
      </c>
      <c r="DL46" s="263">
        <f t="shared" si="23"/>
        <v>255784800</v>
      </c>
      <c r="DM46" s="263">
        <f t="shared" si="23"/>
        <v>146255400</v>
      </c>
      <c r="DN46" s="263">
        <f t="shared" si="23"/>
        <v>39334940</v>
      </c>
      <c r="DO46" s="263">
        <f t="shared" si="23"/>
        <v>15526990</v>
      </c>
      <c r="DP46" s="263">
        <f t="shared" si="23"/>
        <v>11962210</v>
      </c>
      <c r="DQ46" s="263">
        <f t="shared" si="23"/>
        <v>57532080</v>
      </c>
      <c r="DR46" s="263">
        <f t="shared" si="23"/>
        <v>7334</v>
      </c>
      <c r="DS46" s="263">
        <f t="shared" si="23"/>
        <v>2298136</v>
      </c>
      <c r="DT46" s="263">
        <f t="shared" si="23"/>
        <v>12301030</v>
      </c>
      <c r="DU46" s="263">
        <f t="shared" si="23"/>
        <v>7292682</v>
      </c>
      <c r="DV46" s="263">
        <f t="shared" si="23"/>
        <v>108272100</v>
      </c>
      <c r="DW46" s="263">
        <f t="shared" si="23"/>
        <v>25046200</v>
      </c>
      <c r="DX46" s="263">
        <f t="shared" si="23"/>
        <v>14468830</v>
      </c>
      <c r="DY46" s="263">
        <f t="shared" si="23"/>
        <v>6369684</v>
      </c>
      <c r="DZ46" s="263">
        <f t="shared" si="23"/>
        <v>44958940</v>
      </c>
      <c r="EA46" s="263">
        <f t="shared" si="23"/>
        <v>53961</v>
      </c>
      <c r="EB46" s="263">
        <f t="shared" si="23"/>
        <v>1289579</v>
      </c>
      <c r="EC46" s="263">
        <f t="shared" si="23"/>
        <v>10381540</v>
      </c>
      <c r="ED46" s="263">
        <f t="shared" si="23"/>
        <v>5703357</v>
      </c>
      <c r="EE46" s="263">
        <f t="shared" si="23"/>
        <v>234221200</v>
      </c>
      <c r="EF46" s="263">
        <f t="shared" si="23"/>
        <v>61082500</v>
      </c>
      <c r="EG46" s="263">
        <f t="shared" si="23"/>
        <v>27906020</v>
      </c>
      <c r="EH46" s="263">
        <f t="shared" si="23"/>
        <v>15997240</v>
      </c>
      <c r="EI46" s="263">
        <f t="shared" si="23"/>
        <v>92204330</v>
      </c>
      <c r="EJ46" s="263">
        <f t="shared" ref="EJ46:FO46" si="24">+EJ10</f>
        <v>9386</v>
      </c>
      <c r="EK46" s="263">
        <f t="shared" si="24"/>
        <v>3236494</v>
      </c>
      <c r="EL46" s="263">
        <f t="shared" si="24"/>
        <v>21375470</v>
      </c>
      <c r="EM46" s="263">
        <f t="shared" si="24"/>
        <v>12409770</v>
      </c>
      <c r="EN46" s="263">
        <f t="shared" si="24"/>
        <v>19149180</v>
      </c>
      <c r="EO46" s="263">
        <f t="shared" si="24"/>
        <v>3158511</v>
      </c>
      <c r="EP46" s="263">
        <f t="shared" si="24"/>
        <v>1940164</v>
      </c>
      <c r="EQ46" s="263">
        <f t="shared" si="24"/>
        <v>2161611</v>
      </c>
      <c r="ER46" s="263">
        <f t="shared" si="24"/>
        <v>9815517</v>
      </c>
      <c r="ES46" s="263">
        <f t="shared" si="24"/>
        <v>51908</v>
      </c>
      <c r="ET46" s="263">
        <f t="shared" si="24"/>
        <v>296890</v>
      </c>
      <c r="EU46" s="263">
        <f t="shared" si="24"/>
        <v>1358133</v>
      </c>
      <c r="EV46" s="263">
        <f t="shared" si="24"/>
        <v>366449</v>
      </c>
      <c r="EW46" s="263">
        <f t="shared" si="24"/>
        <v>63964670</v>
      </c>
      <c r="EX46" s="263">
        <f t="shared" si="24"/>
        <v>19031530</v>
      </c>
      <c r="EY46" s="263">
        <f t="shared" si="24"/>
        <v>4641762</v>
      </c>
      <c r="EZ46" s="263">
        <f t="shared" si="24"/>
        <v>6178601</v>
      </c>
      <c r="FA46" s="263">
        <f t="shared" si="24"/>
        <v>25302360</v>
      </c>
      <c r="FB46" s="263">
        <f t="shared" si="24"/>
        <v>184768</v>
      </c>
      <c r="FC46" s="263">
        <f t="shared" si="24"/>
        <v>1390494</v>
      </c>
      <c r="FD46" s="263">
        <f t="shared" si="24"/>
        <v>5207955</v>
      </c>
      <c r="FE46" s="263">
        <f t="shared" si="24"/>
        <v>1979444</v>
      </c>
      <c r="FF46" s="263">
        <f t="shared" si="24"/>
        <v>18470120</v>
      </c>
      <c r="FG46" s="263">
        <f t="shared" si="24"/>
        <v>7437923</v>
      </c>
      <c r="FH46" s="263">
        <f t="shared" si="24"/>
        <v>1316308</v>
      </c>
      <c r="FI46" s="263">
        <f t="shared" si="24"/>
        <v>1411215</v>
      </c>
      <c r="FJ46" s="263">
        <f t="shared" si="24"/>
        <v>3870758</v>
      </c>
      <c r="FK46" s="263">
        <f t="shared" si="24"/>
        <v>204543</v>
      </c>
      <c r="FL46" s="263">
        <f t="shared" si="24"/>
        <v>423983</v>
      </c>
      <c r="FM46" s="263">
        <f t="shared" si="24"/>
        <v>1032406</v>
      </c>
      <c r="FN46" s="263">
        <f t="shared" si="24"/>
        <v>543078</v>
      </c>
      <c r="FO46" s="263">
        <f t="shared" si="24"/>
        <v>25540960</v>
      </c>
      <c r="FP46" s="263">
        <f t="shared" ref="FP46:GU46" si="25">+FP10</f>
        <v>21014870</v>
      </c>
      <c r="FQ46" s="263">
        <f t="shared" si="25"/>
        <v>582593</v>
      </c>
      <c r="FR46" s="263">
        <f t="shared" si="25"/>
        <v>18720</v>
      </c>
      <c r="FS46" s="263">
        <f t="shared" si="25"/>
        <v>3261658</v>
      </c>
      <c r="FT46" s="263">
        <f t="shared" si="25"/>
        <v>36878</v>
      </c>
      <c r="FU46" s="263">
        <f t="shared" si="25"/>
        <v>72936</v>
      </c>
      <c r="FV46" s="263">
        <f t="shared" si="25"/>
        <v>292185</v>
      </c>
      <c r="FW46" s="263">
        <f t="shared" si="25"/>
        <v>261121</v>
      </c>
      <c r="FX46" s="263">
        <f t="shared" si="25"/>
        <v>51575950</v>
      </c>
      <c r="FY46" s="263">
        <f t="shared" si="25"/>
        <v>12158600</v>
      </c>
      <c r="FZ46" s="263">
        <f t="shared" si="25"/>
        <v>7935524</v>
      </c>
      <c r="GA46" s="263">
        <f t="shared" si="25"/>
        <v>3998242</v>
      </c>
      <c r="GB46" s="263">
        <f t="shared" si="25"/>
        <v>25007380</v>
      </c>
      <c r="GC46" s="263">
        <f t="shared" si="25"/>
        <v>34574</v>
      </c>
      <c r="GD46" s="263">
        <f t="shared" si="25"/>
        <v>270209</v>
      </c>
      <c r="GE46" s="263">
        <f t="shared" si="25"/>
        <v>1362961</v>
      </c>
      <c r="GF46" s="263">
        <f t="shared" si="25"/>
        <v>808467</v>
      </c>
      <c r="GG46" s="263">
        <f t="shared" si="25"/>
        <v>9239800</v>
      </c>
      <c r="GH46" s="263">
        <f t="shared" si="25"/>
        <v>176411</v>
      </c>
      <c r="GI46" s="263">
        <f t="shared" si="25"/>
        <v>76632</v>
      </c>
      <c r="GJ46" s="263">
        <f t="shared" si="25"/>
        <v>36624</v>
      </c>
      <c r="GK46" s="263">
        <f t="shared" si="25"/>
        <v>4426274</v>
      </c>
      <c r="GL46" s="263">
        <f t="shared" si="25"/>
        <v>4523861</v>
      </c>
      <c r="GM46" s="263">
        <f t="shared" si="25"/>
        <v>0</v>
      </c>
      <c r="GN46" s="263">
        <f t="shared" si="25"/>
        <v>0</v>
      </c>
      <c r="GO46" s="263">
        <f t="shared" si="25"/>
        <v>0</v>
      </c>
      <c r="GP46" s="263">
        <f t="shared" si="25"/>
        <v>5597433</v>
      </c>
      <c r="GQ46" s="263">
        <f t="shared" si="25"/>
        <v>320108</v>
      </c>
      <c r="GR46" s="263">
        <f t="shared" si="25"/>
        <v>4057475</v>
      </c>
      <c r="GS46" s="263">
        <f t="shared" si="25"/>
        <v>1169110</v>
      </c>
      <c r="GT46" s="263">
        <f t="shared" si="25"/>
        <v>25175</v>
      </c>
      <c r="GU46" s="263">
        <f t="shared" si="25"/>
        <v>0</v>
      </c>
      <c r="GV46" s="263">
        <f t="shared" ref="GV46:HH46" si="26">+GV10</f>
        <v>25566</v>
      </c>
      <c r="GW46" s="263">
        <f t="shared" si="26"/>
        <v>0</v>
      </c>
      <c r="GX46" s="263">
        <f t="shared" si="26"/>
        <v>0</v>
      </c>
      <c r="GY46" s="263">
        <f t="shared" si="26"/>
        <v>30132740</v>
      </c>
      <c r="GZ46" s="263">
        <f t="shared" si="26"/>
        <v>9490213</v>
      </c>
      <c r="HA46" s="263">
        <f t="shared" si="26"/>
        <v>4259337</v>
      </c>
      <c r="HB46" s="263">
        <f t="shared" si="26"/>
        <v>1133893</v>
      </c>
      <c r="HC46" s="263">
        <f t="shared" si="26"/>
        <v>11713150</v>
      </c>
      <c r="HD46" s="263">
        <f t="shared" si="26"/>
        <v>432985</v>
      </c>
      <c r="HE46" s="263">
        <f t="shared" si="26"/>
        <v>175002</v>
      </c>
      <c r="HF46" s="263">
        <f t="shared" si="26"/>
        <v>1802378</v>
      </c>
      <c r="HG46" s="263">
        <f t="shared" si="26"/>
        <v>1037453</v>
      </c>
      <c r="HH46" s="263">
        <f t="shared" si="26"/>
        <v>460362200</v>
      </c>
    </row>
    <row r="47" spans="1:216" x14ac:dyDescent="0.2">
      <c r="A47" s="263" t="s">
        <v>222</v>
      </c>
      <c r="B47" s="263">
        <f>+C47+Z47+AY47+CP47+CW47+DD47+DK47</f>
        <v>1496311921</v>
      </c>
      <c r="C47" s="263">
        <f t="shared" ref="C47:Y47" si="27">+C30</f>
        <v>105804200</v>
      </c>
      <c r="D47" s="263">
        <f t="shared" si="27"/>
        <v>64979810</v>
      </c>
      <c r="E47" s="263">
        <f t="shared" si="27"/>
        <v>35393490</v>
      </c>
      <c r="F47" s="263">
        <f t="shared" si="27"/>
        <v>9968678</v>
      </c>
      <c r="G47" s="263">
        <f t="shared" si="27"/>
        <v>25424810</v>
      </c>
      <c r="H47" s="263">
        <f t="shared" si="27"/>
        <v>25618660</v>
      </c>
      <c r="I47" s="263">
        <f t="shared" si="27"/>
        <v>6340292</v>
      </c>
      <c r="J47" s="263">
        <f t="shared" si="27"/>
        <v>19278370</v>
      </c>
      <c r="K47" s="263">
        <f t="shared" si="27"/>
        <v>3159142</v>
      </c>
      <c r="L47" s="263">
        <f t="shared" si="27"/>
        <v>1856573</v>
      </c>
      <c r="M47" s="263">
        <f t="shared" si="27"/>
        <v>1302569</v>
      </c>
      <c r="N47" s="263">
        <f t="shared" ref="N47:P47" si="28">+N30</f>
        <v>808510</v>
      </c>
      <c r="O47" s="263">
        <f t="shared" si="28"/>
        <v>243230</v>
      </c>
      <c r="P47" s="263">
        <f t="shared" si="28"/>
        <v>565280</v>
      </c>
      <c r="Q47" s="263">
        <f t="shared" si="27"/>
        <v>26909660</v>
      </c>
      <c r="R47" s="263">
        <f t="shared" si="27"/>
        <v>6563578</v>
      </c>
      <c r="S47" s="263">
        <f t="shared" si="27"/>
        <v>3929877</v>
      </c>
      <c r="T47" s="263">
        <f t="shared" si="27"/>
        <v>6921868</v>
      </c>
      <c r="U47" s="263">
        <f t="shared" si="27"/>
        <v>4932289</v>
      </c>
      <c r="V47" s="263">
        <f t="shared" si="27"/>
        <v>1847406</v>
      </c>
      <c r="W47" s="263">
        <f t="shared" si="27"/>
        <v>6106530</v>
      </c>
      <c r="X47" s="263">
        <f t="shared" si="27"/>
        <v>5215630</v>
      </c>
      <c r="Y47" s="263">
        <f t="shared" si="27"/>
        <v>890899</v>
      </c>
      <c r="Z47" s="263">
        <f t="shared" ref="Z47:BE47" si="29">+Z11</f>
        <v>690456100</v>
      </c>
      <c r="AA47" s="263">
        <f t="shared" si="29"/>
        <v>600547800</v>
      </c>
      <c r="AB47" s="263">
        <f t="shared" si="29"/>
        <v>12975570</v>
      </c>
      <c r="AC47" s="263">
        <f t="shared" si="29"/>
        <v>151129200</v>
      </c>
      <c r="AD47" s="263">
        <f t="shared" si="29"/>
        <v>72055000</v>
      </c>
      <c r="AE47" s="263">
        <f t="shared" si="29"/>
        <v>1849830</v>
      </c>
      <c r="AF47" s="263">
        <f t="shared" si="29"/>
        <v>64616140</v>
      </c>
      <c r="AG47" s="263">
        <f t="shared" si="29"/>
        <v>31442140</v>
      </c>
      <c r="AH47" s="263">
        <f t="shared" si="29"/>
        <v>67265720</v>
      </c>
      <c r="AI47" s="263">
        <f t="shared" si="29"/>
        <v>27145870</v>
      </c>
      <c r="AJ47" s="263">
        <f t="shared" si="29"/>
        <v>138270800</v>
      </c>
      <c r="AK47" s="263">
        <f t="shared" si="29"/>
        <v>29404340</v>
      </c>
      <c r="AL47" s="263">
        <f t="shared" si="29"/>
        <v>4296464</v>
      </c>
      <c r="AM47" s="263">
        <f t="shared" si="29"/>
        <v>89390700</v>
      </c>
      <c r="AN47" s="263">
        <f t="shared" si="29"/>
        <v>480628</v>
      </c>
      <c r="AO47" s="263">
        <f t="shared" si="29"/>
        <v>19573240</v>
      </c>
      <c r="AP47" s="263">
        <f t="shared" si="29"/>
        <v>29728650</v>
      </c>
      <c r="AQ47" s="263">
        <f t="shared" si="29"/>
        <v>114916</v>
      </c>
      <c r="AR47" s="263">
        <f t="shared" si="29"/>
        <v>18086270</v>
      </c>
      <c r="AS47" s="263">
        <f t="shared" si="29"/>
        <v>1988286</v>
      </c>
      <c r="AT47" s="263">
        <f t="shared" si="29"/>
        <v>4781004</v>
      </c>
      <c r="AU47" s="263">
        <f t="shared" si="29"/>
        <v>2013741</v>
      </c>
      <c r="AV47" s="263">
        <f t="shared" si="29"/>
        <v>8654885</v>
      </c>
      <c r="AW47" s="263">
        <f t="shared" si="29"/>
        <v>3801935</v>
      </c>
      <c r="AX47" s="263">
        <f t="shared" si="29"/>
        <v>144032</v>
      </c>
      <c r="AY47" s="263">
        <f t="shared" si="29"/>
        <v>112500900</v>
      </c>
      <c r="AZ47" s="263">
        <f t="shared" si="29"/>
        <v>18529040</v>
      </c>
      <c r="BA47" s="263">
        <f t="shared" si="29"/>
        <v>2321510</v>
      </c>
      <c r="BB47" s="263">
        <f t="shared" si="29"/>
        <v>360922</v>
      </c>
      <c r="BC47" s="263">
        <f t="shared" si="29"/>
        <v>15504290</v>
      </c>
      <c r="BD47" s="263">
        <f t="shared" si="29"/>
        <v>342325</v>
      </c>
      <c r="BE47" s="263">
        <f t="shared" si="29"/>
        <v>0</v>
      </c>
      <c r="BF47" s="263">
        <f t="shared" ref="BF47:CO47" si="30">+BF11</f>
        <v>0</v>
      </c>
      <c r="BG47" s="263">
        <f t="shared" si="30"/>
        <v>4024428</v>
      </c>
      <c r="BH47" s="263">
        <f t="shared" si="30"/>
        <v>1230880</v>
      </c>
      <c r="BI47" s="263">
        <f t="shared" si="30"/>
        <v>38665</v>
      </c>
      <c r="BJ47" s="263">
        <f t="shared" si="30"/>
        <v>2671791</v>
      </c>
      <c r="BK47" s="263">
        <f t="shared" si="30"/>
        <v>83092</v>
      </c>
      <c r="BL47" s="263">
        <f t="shared" si="30"/>
        <v>0</v>
      </c>
      <c r="BM47" s="263">
        <f t="shared" ref="BM47" si="31">+BM11</f>
        <v>0</v>
      </c>
      <c r="BN47" s="263">
        <f t="shared" si="30"/>
        <v>29909450</v>
      </c>
      <c r="BO47" s="263">
        <f t="shared" si="30"/>
        <v>748532</v>
      </c>
      <c r="BP47" s="263">
        <f t="shared" si="30"/>
        <v>546503</v>
      </c>
      <c r="BQ47" s="263">
        <f t="shared" si="30"/>
        <v>28076070</v>
      </c>
      <c r="BR47" s="263">
        <f t="shared" si="30"/>
        <v>538340</v>
      </c>
      <c r="BS47" s="263">
        <f t="shared" si="30"/>
        <v>0</v>
      </c>
      <c r="BT47" s="263">
        <f t="shared" si="30"/>
        <v>0</v>
      </c>
      <c r="BU47" s="263">
        <f t="shared" si="30"/>
        <v>20884260</v>
      </c>
      <c r="BV47" s="263">
        <f t="shared" si="30"/>
        <v>210647</v>
      </c>
      <c r="BW47" s="263">
        <f t="shared" si="30"/>
        <v>525654</v>
      </c>
      <c r="BX47" s="263">
        <f t="shared" si="30"/>
        <v>19517050</v>
      </c>
      <c r="BY47" s="263">
        <f t="shared" si="30"/>
        <v>630915</v>
      </c>
      <c r="BZ47" s="263">
        <f t="shared" si="30"/>
        <v>0</v>
      </c>
      <c r="CA47" s="263">
        <f t="shared" si="30"/>
        <v>0</v>
      </c>
      <c r="CB47" s="263">
        <f t="shared" si="30"/>
        <v>1959154</v>
      </c>
      <c r="CC47" s="263">
        <f t="shared" si="30"/>
        <v>700131</v>
      </c>
      <c r="CD47" s="263">
        <f t="shared" si="30"/>
        <v>257096</v>
      </c>
      <c r="CE47" s="263">
        <f t="shared" si="30"/>
        <v>1001927</v>
      </c>
      <c r="CF47" s="263">
        <f t="shared" si="30"/>
        <v>0</v>
      </c>
      <c r="CG47" s="263">
        <f t="shared" si="30"/>
        <v>0</v>
      </c>
      <c r="CH47" s="263">
        <f t="shared" si="30"/>
        <v>0</v>
      </c>
      <c r="CI47" s="263">
        <f t="shared" si="30"/>
        <v>37194550</v>
      </c>
      <c r="CJ47" s="263">
        <f t="shared" si="30"/>
        <v>6560493</v>
      </c>
      <c r="CK47" s="263">
        <f t="shared" si="30"/>
        <v>814246</v>
      </c>
      <c r="CL47" s="263">
        <f t="shared" si="30"/>
        <v>19694720</v>
      </c>
      <c r="CM47" s="263">
        <f t="shared" si="30"/>
        <v>353898</v>
      </c>
      <c r="CN47" s="263">
        <f t="shared" si="30"/>
        <v>0</v>
      </c>
      <c r="CO47" s="263">
        <f t="shared" si="30"/>
        <v>9771191</v>
      </c>
      <c r="CP47" s="263">
        <f t="shared" si="21"/>
        <v>37444520</v>
      </c>
      <c r="CQ47" s="263">
        <f t="shared" ref="CQ47:DC47" si="32">+CQ30</f>
        <v>3057365</v>
      </c>
      <c r="CR47" s="263">
        <f t="shared" si="32"/>
        <v>11464390</v>
      </c>
      <c r="CS47" s="263">
        <f t="shared" si="32"/>
        <v>4337060</v>
      </c>
      <c r="CT47" s="263">
        <f t="shared" si="32"/>
        <v>10035740</v>
      </c>
      <c r="CU47" s="263">
        <f t="shared" si="32"/>
        <v>4180599</v>
      </c>
      <c r="CV47" s="263">
        <f t="shared" si="32"/>
        <v>4369362</v>
      </c>
      <c r="CW47" s="263">
        <f t="shared" si="32"/>
        <v>5749701</v>
      </c>
      <c r="CX47" s="263">
        <f t="shared" si="32"/>
        <v>0</v>
      </c>
      <c r="CY47" s="263">
        <f t="shared" si="32"/>
        <v>0</v>
      </c>
      <c r="CZ47" s="263">
        <f t="shared" si="32"/>
        <v>0</v>
      </c>
      <c r="DA47" s="263">
        <f t="shared" si="32"/>
        <v>2230847</v>
      </c>
      <c r="DB47" s="263">
        <f t="shared" si="32"/>
        <v>2323680</v>
      </c>
      <c r="DC47" s="263">
        <f t="shared" si="32"/>
        <v>881750</v>
      </c>
      <c r="DD47" s="263">
        <f t="shared" ref="DD47:EI47" si="33">+DD11</f>
        <v>216483600</v>
      </c>
      <c r="DE47" s="263">
        <f t="shared" si="33"/>
        <v>43733810</v>
      </c>
      <c r="DF47" s="263">
        <f t="shared" si="33"/>
        <v>68351180</v>
      </c>
      <c r="DG47" s="263">
        <f t="shared" si="33"/>
        <v>99015890</v>
      </c>
      <c r="DH47" s="263">
        <f t="shared" si="33"/>
        <v>3219270</v>
      </c>
      <c r="DI47" s="263">
        <f t="shared" si="33"/>
        <v>1629019</v>
      </c>
      <c r="DJ47" s="263">
        <f t="shared" si="33"/>
        <v>534483</v>
      </c>
      <c r="DK47" s="263">
        <f t="shared" si="33"/>
        <v>327872900</v>
      </c>
      <c r="DL47" s="263">
        <f t="shared" si="33"/>
        <v>180345500</v>
      </c>
      <c r="DM47" s="263">
        <f t="shared" si="33"/>
        <v>103844200</v>
      </c>
      <c r="DN47" s="263">
        <f t="shared" si="33"/>
        <v>22323110</v>
      </c>
      <c r="DO47" s="263">
        <f t="shared" si="33"/>
        <v>9311565</v>
      </c>
      <c r="DP47" s="263">
        <f t="shared" si="33"/>
        <v>8895454</v>
      </c>
      <c r="DQ47" s="263">
        <f t="shared" si="33"/>
        <v>52569630</v>
      </c>
      <c r="DR47" s="263">
        <f t="shared" si="33"/>
        <v>12223</v>
      </c>
      <c r="DS47" s="263">
        <f t="shared" si="33"/>
        <v>1393669</v>
      </c>
      <c r="DT47" s="263">
        <f t="shared" si="33"/>
        <v>6384921</v>
      </c>
      <c r="DU47" s="263">
        <f t="shared" si="33"/>
        <v>2953655</v>
      </c>
      <c r="DV47" s="263">
        <f t="shared" si="33"/>
        <v>75716540</v>
      </c>
      <c r="DW47" s="263">
        <f t="shared" si="33"/>
        <v>14170870</v>
      </c>
      <c r="DX47" s="263">
        <f t="shared" si="33"/>
        <v>8143722</v>
      </c>
      <c r="DY47" s="263">
        <f t="shared" si="33"/>
        <v>4795075</v>
      </c>
      <c r="DZ47" s="263">
        <f t="shared" si="33"/>
        <v>40100530</v>
      </c>
      <c r="EA47" s="263">
        <f t="shared" si="33"/>
        <v>41239</v>
      </c>
      <c r="EB47" s="263">
        <f t="shared" si="33"/>
        <v>766276</v>
      </c>
      <c r="EC47" s="263">
        <f t="shared" si="33"/>
        <v>5419274</v>
      </c>
      <c r="ED47" s="263">
        <f t="shared" si="33"/>
        <v>2279567</v>
      </c>
      <c r="EE47" s="263">
        <f t="shared" si="33"/>
        <v>163713200</v>
      </c>
      <c r="EF47" s="263">
        <f t="shared" si="33"/>
        <v>34422440</v>
      </c>
      <c r="EG47" s="263">
        <f t="shared" si="33"/>
        <v>16155270</v>
      </c>
      <c r="EH47" s="263">
        <f t="shared" si="33"/>
        <v>11906430</v>
      </c>
      <c r="EI47" s="263">
        <f t="shared" si="33"/>
        <v>83153520</v>
      </c>
      <c r="EJ47" s="263">
        <f t="shared" ref="EJ47:FO47" si="34">+EJ11</f>
        <v>21019</v>
      </c>
      <c r="EK47" s="263">
        <f t="shared" si="34"/>
        <v>1950417</v>
      </c>
      <c r="EL47" s="263">
        <f t="shared" si="34"/>
        <v>11111410</v>
      </c>
      <c r="EM47" s="263">
        <f t="shared" si="34"/>
        <v>4992652</v>
      </c>
      <c r="EN47" s="263">
        <f t="shared" si="34"/>
        <v>15114510</v>
      </c>
      <c r="EO47" s="263">
        <f t="shared" si="34"/>
        <v>1972784</v>
      </c>
      <c r="EP47" s="263">
        <f t="shared" si="34"/>
        <v>1222047</v>
      </c>
      <c r="EQ47" s="263">
        <f t="shared" si="34"/>
        <v>1684405</v>
      </c>
      <c r="ER47" s="263">
        <f t="shared" si="34"/>
        <v>9168413</v>
      </c>
      <c r="ES47" s="263">
        <f t="shared" si="34"/>
        <v>32443</v>
      </c>
      <c r="ET47" s="263">
        <f t="shared" si="34"/>
        <v>177770</v>
      </c>
      <c r="EU47" s="263">
        <f t="shared" si="34"/>
        <v>693700</v>
      </c>
      <c r="EV47" s="263">
        <f t="shared" si="34"/>
        <v>162948</v>
      </c>
      <c r="EW47" s="263">
        <f t="shared" si="34"/>
        <v>50053730</v>
      </c>
      <c r="EX47" s="263">
        <f t="shared" si="34"/>
        <v>11331990</v>
      </c>
      <c r="EY47" s="263">
        <f t="shared" si="34"/>
        <v>2708549</v>
      </c>
      <c r="EZ47" s="263">
        <f t="shared" si="34"/>
        <v>4883977</v>
      </c>
      <c r="FA47" s="263">
        <f t="shared" si="34"/>
        <v>26534340</v>
      </c>
      <c r="FB47" s="263">
        <f t="shared" si="34"/>
        <v>195228</v>
      </c>
      <c r="FC47" s="263">
        <f t="shared" si="34"/>
        <v>847368</v>
      </c>
      <c r="FD47" s="263">
        <f t="shared" si="34"/>
        <v>2701151</v>
      </c>
      <c r="FE47" s="263">
        <f t="shared" si="34"/>
        <v>797151</v>
      </c>
      <c r="FF47" s="263">
        <f t="shared" si="34"/>
        <v>15966220</v>
      </c>
      <c r="FG47" s="263">
        <f t="shared" si="34"/>
        <v>4491374</v>
      </c>
      <c r="FH47" s="263">
        <f t="shared" si="34"/>
        <v>751611</v>
      </c>
      <c r="FI47" s="263">
        <f t="shared" si="34"/>
        <v>1250905</v>
      </c>
      <c r="FJ47" s="263">
        <f t="shared" si="34"/>
        <v>3275106</v>
      </c>
      <c r="FK47" s="263">
        <f t="shared" si="34"/>
        <v>186213</v>
      </c>
      <c r="FL47" s="263">
        <f t="shared" si="34"/>
        <v>262678</v>
      </c>
      <c r="FM47" s="263">
        <f t="shared" si="34"/>
        <v>536545</v>
      </c>
      <c r="FN47" s="263">
        <f t="shared" si="34"/>
        <v>228181</v>
      </c>
      <c r="FO47" s="263">
        <f t="shared" si="34"/>
        <v>16115550</v>
      </c>
      <c r="FP47" s="263">
        <f t="shared" ref="FP47:GU47" si="35">+FP11</f>
        <v>12491940</v>
      </c>
      <c r="FQ47" s="263">
        <f t="shared" si="35"/>
        <v>261138</v>
      </c>
      <c r="FR47" s="263">
        <f t="shared" si="35"/>
        <v>20240</v>
      </c>
      <c r="FS47" s="263">
        <f t="shared" si="35"/>
        <v>2966017</v>
      </c>
      <c r="FT47" s="263">
        <f t="shared" si="35"/>
        <v>74024</v>
      </c>
      <c r="FU47" s="263">
        <f t="shared" si="35"/>
        <v>43814</v>
      </c>
      <c r="FV47" s="263">
        <f t="shared" si="35"/>
        <v>171349</v>
      </c>
      <c r="FW47" s="263">
        <f t="shared" si="35"/>
        <v>87034</v>
      </c>
      <c r="FX47" s="263">
        <f t="shared" si="35"/>
        <v>35265640</v>
      </c>
      <c r="FY47" s="263">
        <f t="shared" si="35"/>
        <v>6806883</v>
      </c>
      <c r="FZ47" s="263">
        <f t="shared" si="35"/>
        <v>4801772</v>
      </c>
      <c r="GA47" s="263">
        <f t="shared" si="35"/>
        <v>2870217</v>
      </c>
      <c r="GB47" s="263">
        <f t="shared" si="35"/>
        <v>19560870</v>
      </c>
      <c r="GC47" s="263">
        <f t="shared" si="35"/>
        <v>25545</v>
      </c>
      <c r="GD47" s="263">
        <f t="shared" si="35"/>
        <v>165230</v>
      </c>
      <c r="GE47" s="263">
        <f t="shared" si="35"/>
        <v>733707</v>
      </c>
      <c r="GF47" s="263">
        <f t="shared" si="35"/>
        <v>301417</v>
      </c>
      <c r="GG47" s="263">
        <f t="shared" si="35"/>
        <v>8002376</v>
      </c>
      <c r="GH47" s="263">
        <f t="shared" si="35"/>
        <v>101689</v>
      </c>
      <c r="GI47" s="263">
        <f t="shared" si="35"/>
        <v>68640</v>
      </c>
      <c r="GJ47" s="263">
        <f t="shared" si="35"/>
        <v>45609</v>
      </c>
      <c r="GK47" s="263">
        <f t="shared" si="35"/>
        <v>3860044</v>
      </c>
      <c r="GL47" s="263">
        <f t="shared" si="35"/>
        <v>3926394</v>
      </c>
      <c r="GM47" s="263">
        <f t="shared" si="35"/>
        <v>0</v>
      </c>
      <c r="GN47" s="263">
        <f t="shared" si="35"/>
        <v>0</v>
      </c>
      <c r="GO47" s="263">
        <f t="shared" si="35"/>
        <v>0</v>
      </c>
      <c r="GP47" s="263">
        <f t="shared" si="35"/>
        <v>3913742</v>
      </c>
      <c r="GQ47" s="263">
        <f t="shared" si="35"/>
        <v>205838</v>
      </c>
      <c r="GR47" s="263">
        <f t="shared" si="35"/>
        <v>2047498</v>
      </c>
      <c r="GS47" s="263">
        <f t="shared" si="35"/>
        <v>1630701</v>
      </c>
      <c r="GT47" s="263">
        <f t="shared" si="35"/>
        <v>14736</v>
      </c>
      <c r="GU47" s="263">
        <f t="shared" si="35"/>
        <v>0</v>
      </c>
      <c r="GV47" s="263">
        <f t="shared" ref="GV47:HH47" si="36">+GV11</f>
        <v>14969</v>
      </c>
      <c r="GW47" s="263">
        <f t="shared" si="36"/>
        <v>0</v>
      </c>
      <c r="GX47" s="263">
        <f t="shared" si="36"/>
        <v>0</v>
      </c>
      <c r="GY47" s="263">
        <f t="shared" si="36"/>
        <v>18210080</v>
      </c>
      <c r="GZ47" s="263">
        <f t="shared" si="36"/>
        <v>5281581</v>
      </c>
      <c r="HA47" s="263">
        <f t="shared" si="36"/>
        <v>2203493</v>
      </c>
      <c r="HB47" s="263">
        <f t="shared" si="36"/>
        <v>849251</v>
      </c>
      <c r="HC47" s="263">
        <f t="shared" si="36"/>
        <v>7987422</v>
      </c>
      <c r="HD47" s="263">
        <f t="shared" si="36"/>
        <v>304236</v>
      </c>
      <c r="HE47" s="263">
        <f t="shared" si="36"/>
        <v>103254</v>
      </c>
      <c r="HF47" s="263">
        <f t="shared" si="36"/>
        <v>942151</v>
      </c>
      <c r="HG47" s="263">
        <f t="shared" si="36"/>
        <v>436011</v>
      </c>
      <c r="HH47" s="263">
        <f t="shared" si="36"/>
        <v>113796100</v>
      </c>
    </row>
    <row r="48" spans="1:216" x14ac:dyDescent="0.2">
      <c r="A48" s="263" t="s">
        <v>223</v>
      </c>
      <c r="B48" s="263">
        <f>+B31</f>
        <v>94.6</v>
      </c>
      <c r="C48" s="269">
        <f>+C37/C41*100</f>
        <v>36.771663370554734</v>
      </c>
      <c r="D48" s="269">
        <f>+D37/D41*100</f>
        <v>23.010035224831391</v>
      </c>
      <c r="E48" s="269">
        <f t="shared" ref="E48:Y48" si="37">+E37/E41*100</f>
        <v>15.758118564998455</v>
      </c>
      <c r="F48" s="269">
        <f t="shared" si="37"/>
        <v>10.479827757732856</v>
      </c>
      <c r="G48" s="269">
        <f t="shared" si="37"/>
        <v>8.8988850205080148</v>
      </c>
      <c r="H48" s="269">
        <f t="shared" si="37"/>
        <v>11.84305155990808</v>
      </c>
      <c r="I48" s="269">
        <f t="shared" si="37"/>
        <v>6.9412010931818564</v>
      </c>
      <c r="J48" s="269">
        <f t="shared" si="37"/>
        <v>7.8641517214736005</v>
      </c>
      <c r="K48" s="269">
        <f t="shared" si="37"/>
        <v>4.4097536296414113</v>
      </c>
      <c r="L48" s="269">
        <f t="shared" si="37"/>
        <v>3.1166867046948781</v>
      </c>
      <c r="M48" s="269">
        <f t="shared" si="37"/>
        <v>1.5683225633325546</v>
      </c>
      <c r="N48" s="269">
        <f>+N37/N41*100</f>
        <v>1.4123863424471936</v>
      </c>
      <c r="O48" s="269">
        <f t="shared" ref="O48:P48" si="38">+O37/O41*100</f>
        <v>0.54172150709626576</v>
      </c>
      <c r="P48" s="269">
        <f t="shared" si="38"/>
        <v>1.0294420685944445</v>
      </c>
      <c r="Q48" s="269">
        <f t="shared" si="37"/>
        <v>16.949349463997738</v>
      </c>
      <c r="R48" s="269">
        <f t="shared" si="37"/>
        <v>6.9559706355940136</v>
      </c>
      <c r="S48" s="269">
        <f t="shared" si="37"/>
        <v>3.1850167737587727</v>
      </c>
      <c r="T48" s="269">
        <f t="shared" si="37"/>
        <v>6.0797633449111821</v>
      </c>
      <c r="U48" s="269">
        <f t="shared" si="37"/>
        <v>4.7001758077996829</v>
      </c>
      <c r="V48" s="269">
        <f t="shared" si="37"/>
        <v>2.3103385432206682</v>
      </c>
      <c r="W48" s="269">
        <f t="shared" si="37"/>
        <v>4.289209103099842</v>
      </c>
      <c r="X48" s="269">
        <f t="shared" si="37"/>
        <v>3.4269215323552227</v>
      </c>
      <c r="Y48" s="269">
        <f t="shared" si="37"/>
        <v>1.1367895344548427</v>
      </c>
      <c r="Z48" s="269">
        <f>+Z18/Z22*100</f>
        <v>67.297791700504234</v>
      </c>
      <c r="AA48" s="269">
        <f t="shared" ref="AA48:CN48" si="39">+AA18/AA22*100</f>
        <v>63.401509862346082</v>
      </c>
      <c r="AB48" s="269">
        <f t="shared" si="39"/>
        <v>6.668308410454646</v>
      </c>
      <c r="AC48" s="269">
        <f t="shared" si="39"/>
        <v>33.897748175781054</v>
      </c>
      <c r="AD48" s="269">
        <f t="shared" si="39"/>
        <v>20.559099084150219</v>
      </c>
      <c r="AE48" s="269">
        <f t="shared" si="39"/>
        <v>1.7436231223137182</v>
      </c>
      <c r="AF48" s="269">
        <f t="shared" si="39"/>
        <v>18.651408109188353</v>
      </c>
      <c r="AG48" s="269">
        <f t="shared" si="39"/>
        <v>16.795476432206335</v>
      </c>
      <c r="AH48" s="269">
        <f t="shared" si="39"/>
        <v>24.800510134080845</v>
      </c>
      <c r="AI48" s="269">
        <f t="shared" si="39"/>
        <v>11.263557960578167</v>
      </c>
      <c r="AJ48" s="269">
        <f t="shared" si="39"/>
        <v>29.073236769343602</v>
      </c>
      <c r="AK48" s="269">
        <f t="shared" si="39"/>
        <v>7.7510308887153991</v>
      </c>
      <c r="AL48" s="269">
        <f t="shared" si="39"/>
        <v>2.6108194121754673</v>
      </c>
      <c r="AM48" s="269">
        <f t="shared" si="39"/>
        <v>22.301505946734402</v>
      </c>
      <c r="AN48" s="269">
        <f t="shared" si="39"/>
        <v>0.51731063378984243</v>
      </c>
      <c r="AO48" s="269">
        <f t="shared" si="39"/>
        <v>9.4403070584206166</v>
      </c>
      <c r="AP48" s="269">
        <f t="shared" si="39"/>
        <v>8.9313023616102765</v>
      </c>
      <c r="AQ48" s="269">
        <f t="shared" si="39"/>
        <v>6.1514197443260712E-2</v>
      </c>
      <c r="AR48" s="269">
        <f t="shared" si="39"/>
        <v>7.1118801954380455</v>
      </c>
      <c r="AS48" s="269">
        <f t="shared" si="39"/>
        <v>1.7810882657681402</v>
      </c>
      <c r="AT48" s="269">
        <f t="shared" si="39"/>
        <v>2.9615396954597335</v>
      </c>
      <c r="AU48" s="269">
        <f t="shared" si="39"/>
        <v>1.7218979931652409</v>
      </c>
      <c r="AV48" s="269">
        <f t="shared" si="39"/>
        <v>4.0723540502286726</v>
      </c>
      <c r="AW48" s="269">
        <f t="shared" si="39"/>
        <v>0.98130441249721767</v>
      </c>
      <c r="AX48" s="269">
        <f t="shared" si="39"/>
        <v>0.26861034072709622</v>
      </c>
      <c r="AY48" s="269">
        <f t="shared" si="39"/>
        <v>35.546369622945214</v>
      </c>
      <c r="AZ48" s="269">
        <f t="shared" si="39"/>
        <v>5.9232407314958335</v>
      </c>
      <c r="BA48" s="269">
        <f t="shared" si="39"/>
        <v>0.97493145973072626</v>
      </c>
      <c r="BB48" s="269">
        <f t="shared" si="39"/>
        <v>0.39365239011481179</v>
      </c>
      <c r="BC48" s="269">
        <f t="shared" si="39"/>
        <v>5.0335343285275149</v>
      </c>
      <c r="BD48" s="269">
        <f t="shared" si="39"/>
        <v>0.19349078891136004</v>
      </c>
      <c r="BE48" s="269">
        <f t="shared" si="39"/>
        <v>0</v>
      </c>
      <c r="BF48" s="269">
        <f t="shared" si="39"/>
        <v>0</v>
      </c>
      <c r="BG48" s="269">
        <f t="shared" ref="BG48:BM48" si="40">+BG18/BG22*100</f>
        <v>1.1255832229132907</v>
      </c>
      <c r="BH48" s="269">
        <f t="shared" si="40"/>
        <v>0.47201736967823543</v>
      </c>
      <c r="BI48" s="269">
        <f t="shared" si="40"/>
        <v>0.12653444971910915</v>
      </c>
      <c r="BJ48" s="269">
        <f t="shared" si="40"/>
        <v>0.67158945723726982</v>
      </c>
      <c r="BK48" s="269">
        <f t="shared" si="40"/>
        <v>6.4427635928039365E-2</v>
      </c>
      <c r="BL48" s="269">
        <f t="shared" si="40"/>
        <v>0</v>
      </c>
      <c r="BM48" s="269">
        <f t="shared" si="40"/>
        <v>0</v>
      </c>
      <c r="BN48" s="269">
        <f t="shared" si="39"/>
        <v>13.377795900323544</v>
      </c>
      <c r="BO48" s="269">
        <f t="shared" si="39"/>
        <v>6.2199894892819907E-2</v>
      </c>
      <c r="BP48" s="269">
        <f t="shared" si="39"/>
        <v>0.37009356326185722</v>
      </c>
      <c r="BQ48" s="269">
        <f t="shared" si="39"/>
        <v>12.997559599674316</v>
      </c>
      <c r="BR48" s="269">
        <f t="shared" si="39"/>
        <v>0.3008598397801201</v>
      </c>
      <c r="BS48" s="269">
        <f t="shared" si="39"/>
        <v>0</v>
      </c>
      <c r="BT48" s="269">
        <f t="shared" si="39"/>
        <v>0</v>
      </c>
      <c r="BU48" s="269">
        <f t="shared" si="39"/>
        <v>7.8538203493780534</v>
      </c>
      <c r="BV48" s="269">
        <f t="shared" si="39"/>
        <v>0.22420444978550699</v>
      </c>
      <c r="BW48" s="269">
        <f t="shared" si="39"/>
        <v>0.50290167923892426</v>
      </c>
      <c r="BX48" s="269">
        <f t="shared" si="39"/>
        <v>7.049072170680458</v>
      </c>
      <c r="BY48" s="269">
        <f t="shared" si="39"/>
        <v>0.789129169823926</v>
      </c>
      <c r="BZ48" s="269">
        <f t="shared" si="39"/>
        <v>0</v>
      </c>
      <c r="CA48" s="269">
        <f t="shared" si="39"/>
        <v>0</v>
      </c>
      <c r="CB48" s="269">
        <f t="shared" si="39"/>
        <v>1.1316303918236568</v>
      </c>
      <c r="CC48" s="269">
        <f t="shared" si="39"/>
        <v>0.66818579161660707</v>
      </c>
      <c r="CD48" s="269">
        <f t="shared" si="39"/>
        <v>0.19440918911529453</v>
      </c>
      <c r="CE48" s="269">
        <f t="shared" si="39"/>
        <v>0.54748132157044704</v>
      </c>
      <c r="CF48" s="269">
        <f t="shared" si="39"/>
        <v>0</v>
      </c>
      <c r="CG48" s="269">
        <f t="shared" si="39"/>
        <v>0</v>
      </c>
      <c r="CH48" s="269">
        <f t="shared" si="39"/>
        <v>0</v>
      </c>
      <c r="CI48" s="269">
        <f t="shared" si="39"/>
        <v>22.609554750273023</v>
      </c>
      <c r="CJ48" s="269">
        <f t="shared" si="39"/>
        <v>5.3341583628498679</v>
      </c>
      <c r="CK48" s="269">
        <f t="shared" si="39"/>
        <v>1.06401317680898</v>
      </c>
      <c r="CL48" s="269">
        <f t="shared" si="39"/>
        <v>11.947306912407395</v>
      </c>
      <c r="CM48" s="269">
        <f t="shared" si="39"/>
        <v>0.42316220207299055</v>
      </c>
      <c r="CN48" s="269">
        <f t="shared" si="39"/>
        <v>0</v>
      </c>
      <c r="CO48" s="269">
        <f>+CO18/CO22*100</f>
        <v>11.51223343201378</v>
      </c>
      <c r="CP48" s="263">
        <f t="shared" si="21"/>
        <v>23.8</v>
      </c>
      <c r="CQ48" s="263">
        <f t="shared" ref="CQ48:DC48" si="41">+CQ31</f>
        <v>4.0999999999999996</v>
      </c>
      <c r="CR48" s="263">
        <f t="shared" si="41"/>
        <v>8.3000000000000007</v>
      </c>
      <c r="CS48" s="263">
        <f t="shared" si="41"/>
        <v>2.8</v>
      </c>
      <c r="CT48" s="263">
        <f t="shared" si="41"/>
        <v>8.6</v>
      </c>
      <c r="CU48" s="263">
        <f t="shared" si="41"/>
        <v>5.4</v>
      </c>
      <c r="CV48" s="263">
        <f t="shared" si="41"/>
        <v>4.7</v>
      </c>
      <c r="CW48" s="263">
        <f t="shared" si="41"/>
        <v>3.6</v>
      </c>
      <c r="CX48" s="263">
        <f t="shared" si="41"/>
        <v>0</v>
      </c>
      <c r="CY48" s="263">
        <f t="shared" si="41"/>
        <v>0</v>
      </c>
      <c r="CZ48" s="263">
        <f t="shared" si="41"/>
        <v>0</v>
      </c>
      <c r="DA48" s="263">
        <f t="shared" si="41"/>
        <v>1.3</v>
      </c>
      <c r="DB48" s="263">
        <f t="shared" si="41"/>
        <v>1.9</v>
      </c>
      <c r="DC48" s="263">
        <f t="shared" si="41"/>
        <v>0.6</v>
      </c>
      <c r="DD48" s="263">
        <f t="shared" ref="DD48:EI48" si="42">+DD12</f>
        <v>50.3</v>
      </c>
      <c r="DE48" s="263">
        <f t="shared" si="42"/>
        <v>23</v>
      </c>
      <c r="DF48" s="263">
        <f t="shared" si="42"/>
        <v>27</v>
      </c>
      <c r="DG48" s="263">
        <f t="shared" si="42"/>
        <v>30.6</v>
      </c>
      <c r="DH48" s="263">
        <f t="shared" si="42"/>
        <v>1.7</v>
      </c>
      <c r="DI48" s="263">
        <f t="shared" si="42"/>
        <v>1</v>
      </c>
      <c r="DJ48" s="263">
        <f t="shared" si="42"/>
        <v>0.3</v>
      </c>
      <c r="DK48" s="263">
        <f t="shared" si="42"/>
        <v>64.8</v>
      </c>
      <c r="DL48" s="263">
        <f t="shared" si="42"/>
        <v>46.8</v>
      </c>
      <c r="DM48" s="263">
        <f t="shared" si="42"/>
        <v>33.6</v>
      </c>
      <c r="DN48" s="263">
        <f t="shared" si="42"/>
        <v>11.8</v>
      </c>
      <c r="DO48" s="263">
        <f t="shared" si="42"/>
        <v>8.1</v>
      </c>
      <c r="DP48" s="263">
        <f t="shared" si="42"/>
        <v>5.8</v>
      </c>
      <c r="DQ48" s="263">
        <f t="shared" si="42"/>
        <v>21.7</v>
      </c>
      <c r="DR48" s="263">
        <f t="shared" si="42"/>
        <v>0</v>
      </c>
      <c r="DS48" s="263">
        <f t="shared" si="42"/>
        <v>1.7</v>
      </c>
      <c r="DT48" s="263">
        <f t="shared" si="42"/>
        <v>5.2</v>
      </c>
      <c r="DU48" s="263">
        <f t="shared" si="42"/>
        <v>2.4</v>
      </c>
      <c r="DV48" s="263">
        <f t="shared" si="42"/>
        <v>23.7</v>
      </c>
      <c r="DW48" s="263">
        <f t="shared" si="42"/>
        <v>8</v>
      </c>
      <c r="DX48" s="263">
        <f t="shared" si="42"/>
        <v>6.5</v>
      </c>
      <c r="DY48" s="263">
        <f t="shared" si="42"/>
        <v>3.3</v>
      </c>
      <c r="DZ48" s="263">
        <f t="shared" si="42"/>
        <v>15.6</v>
      </c>
      <c r="EA48" s="263">
        <f t="shared" si="42"/>
        <v>0.1</v>
      </c>
      <c r="EB48" s="263">
        <f t="shared" si="42"/>
        <v>1.1000000000000001</v>
      </c>
      <c r="EC48" s="263">
        <f t="shared" si="42"/>
        <v>4</v>
      </c>
      <c r="ED48" s="263">
        <f t="shared" si="42"/>
        <v>2.2999999999999998</v>
      </c>
      <c r="EE48" s="263">
        <f t="shared" si="42"/>
        <v>44.1</v>
      </c>
      <c r="EF48" s="263">
        <f t="shared" si="42"/>
        <v>17.100000000000001</v>
      </c>
      <c r="EG48" s="263">
        <f t="shared" si="42"/>
        <v>12.9</v>
      </c>
      <c r="EH48" s="263">
        <f t="shared" si="42"/>
        <v>7.3</v>
      </c>
      <c r="EI48" s="263">
        <f t="shared" si="42"/>
        <v>30.2</v>
      </c>
      <c r="EJ48" s="263">
        <f t="shared" ref="EJ48:FO48" si="43">+EJ12</f>
        <v>0</v>
      </c>
      <c r="EK48" s="263">
        <f t="shared" si="43"/>
        <v>2.2999999999999998</v>
      </c>
      <c r="EL48" s="263">
        <f t="shared" si="43"/>
        <v>8.1</v>
      </c>
      <c r="EM48" s="263">
        <f t="shared" si="43"/>
        <v>4.2</v>
      </c>
      <c r="EN48" s="263">
        <f t="shared" si="43"/>
        <v>8.8000000000000007</v>
      </c>
      <c r="EO48" s="263">
        <f t="shared" si="43"/>
        <v>1.9</v>
      </c>
      <c r="EP48" s="263">
        <f t="shared" si="43"/>
        <v>1.4</v>
      </c>
      <c r="EQ48" s="263">
        <f t="shared" si="43"/>
        <v>1.5</v>
      </c>
      <c r="ER48" s="263">
        <f t="shared" si="43"/>
        <v>5</v>
      </c>
      <c r="ES48" s="263">
        <f t="shared" si="43"/>
        <v>0</v>
      </c>
      <c r="ET48" s="263">
        <f t="shared" si="43"/>
        <v>0.3</v>
      </c>
      <c r="EU48" s="263">
        <f t="shared" si="43"/>
        <v>0.7</v>
      </c>
      <c r="EV48" s="263">
        <f t="shared" si="43"/>
        <v>0.3</v>
      </c>
      <c r="EW48" s="263">
        <f t="shared" si="43"/>
        <v>22.7</v>
      </c>
      <c r="EX48" s="263">
        <f t="shared" si="43"/>
        <v>6.7</v>
      </c>
      <c r="EY48" s="263">
        <f t="shared" si="43"/>
        <v>3.6</v>
      </c>
      <c r="EZ48" s="263">
        <f t="shared" si="43"/>
        <v>4.2</v>
      </c>
      <c r="FA48" s="263">
        <f t="shared" si="43"/>
        <v>12.7</v>
      </c>
      <c r="FB48" s="263">
        <f t="shared" si="43"/>
        <v>0.2</v>
      </c>
      <c r="FC48" s="263">
        <f t="shared" si="43"/>
        <v>1.3</v>
      </c>
      <c r="FD48" s="263">
        <f t="shared" si="43"/>
        <v>2.9</v>
      </c>
      <c r="FE48" s="263">
        <f t="shared" si="43"/>
        <v>1.2</v>
      </c>
      <c r="FF48" s="263">
        <f t="shared" si="43"/>
        <v>9.1</v>
      </c>
      <c r="FG48" s="263">
        <f t="shared" si="43"/>
        <v>3.4</v>
      </c>
      <c r="FH48" s="263">
        <f t="shared" si="43"/>
        <v>1.1000000000000001</v>
      </c>
      <c r="FI48" s="263">
        <f t="shared" si="43"/>
        <v>1.3</v>
      </c>
      <c r="FJ48" s="263">
        <f t="shared" si="43"/>
        <v>2.2000000000000002</v>
      </c>
      <c r="FK48" s="263">
        <f t="shared" si="43"/>
        <v>0.4</v>
      </c>
      <c r="FL48" s="263">
        <f t="shared" si="43"/>
        <v>0.4</v>
      </c>
      <c r="FM48" s="263">
        <f t="shared" si="43"/>
        <v>0.6</v>
      </c>
      <c r="FN48" s="263">
        <f t="shared" si="43"/>
        <v>0.2</v>
      </c>
      <c r="FO48" s="263">
        <f t="shared" si="43"/>
        <v>7.1</v>
      </c>
      <c r="FP48" s="263">
        <f t="shared" ref="FP48:GU48" si="44">+FP12</f>
        <v>5.7</v>
      </c>
      <c r="FQ48" s="263">
        <f t="shared" si="44"/>
        <v>0.4</v>
      </c>
      <c r="FR48" s="263">
        <f t="shared" si="44"/>
        <v>0.1</v>
      </c>
      <c r="FS48" s="263">
        <f t="shared" si="44"/>
        <v>1.9</v>
      </c>
      <c r="FT48" s="263">
        <f t="shared" si="44"/>
        <v>0</v>
      </c>
      <c r="FU48" s="263">
        <f t="shared" si="44"/>
        <v>0.1</v>
      </c>
      <c r="FV48" s="263">
        <f t="shared" si="44"/>
        <v>0.3</v>
      </c>
      <c r="FW48" s="263">
        <f t="shared" si="44"/>
        <v>0.2</v>
      </c>
      <c r="FX48" s="263">
        <f t="shared" si="44"/>
        <v>19.3</v>
      </c>
      <c r="FY48" s="263">
        <f t="shared" si="44"/>
        <v>6</v>
      </c>
      <c r="FZ48" s="263">
        <f t="shared" si="44"/>
        <v>4.4000000000000004</v>
      </c>
      <c r="GA48" s="263">
        <f t="shared" si="44"/>
        <v>2.7</v>
      </c>
      <c r="GB48" s="263">
        <f t="shared" si="44"/>
        <v>12.2</v>
      </c>
      <c r="GC48" s="263">
        <f t="shared" si="44"/>
        <v>0</v>
      </c>
      <c r="GD48" s="263">
        <f t="shared" si="44"/>
        <v>0.2</v>
      </c>
      <c r="GE48" s="263">
        <f t="shared" si="44"/>
        <v>0.9</v>
      </c>
      <c r="GF48" s="263">
        <f t="shared" si="44"/>
        <v>0.4</v>
      </c>
      <c r="GG48" s="263">
        <f t="shared" si="44"/>
        <v>3.5</v>
      </c>
      <c r="GH48" s="263">
        <f t="shared" si="44"/>
        <v>0.1</v>
      </c>
      <c r="GI48" s="263">
        <f t="shared" si="44"/>
        <v>0.1</v>
      </c>
      <c r="GJ48" s="263">
        <f t="shared" si="44"/>
        <v>0.1</v>
      </c>
      <c r="GK48" s="263">
        <f t="shared" si="44"/>
        <v>2</v>
      </c>
      <c r="GL48" s="263">
        <f t="shared" si="44"/>
        <v>2.1</v>
      </c>
      <c r="GM48" s="263">
        <f t="shared" si="44"/>
        <v>0</v>
      </c>
      <c r="GN48" s="263">
        <f t="shared" si="44"/>
        <v>0</v>
      </c>
      <c r="GO48" s="263">
        <f t="shared" si="44"/>
        <v>0</v>
      </c>
      <c r="GP48" s="263">
        <f t="shared" si="44"/>
        <v>2.5</v>
      </c>
      <c r="GQ48" s="263">
        <f t="shared" si="44"/>
        <v>0.4</v>
      </c>
      <c r="GR48" s="263">
        <f t="shared" si="44"/>
        <v>1.6</v>
      </c>
      <c r="GS48" s="263">
        <f t="shared" si="44"/>
        <v>0.7</v>
      </c>
      <c r="GT48" s="263">
        <f t="shared" si="44"/>
        <v>0</v>
      </c>
      <c r="GU48" s="263">
        <f t="shared" si="44"/>
        <v>0</v>
      </c>
      <c r="GV48" s="263">
        <f t="shared" ref="GV48:HH48" si="45">+GV12</f>
        <v>0</v>
      </c>
      <c r="GW48" s="263">
        <f t="shared" si="45"/>
        <v>0</v>
      </c>
      <c r="GX48" s="263">
        <f t="shared" si="45"/>
        <v>0</v>
      </c>
      <c r="GY48" s="263">
        <f t="shared" si="45"/>
        <v>11.3</v>
      </c>
      <c r="GZ48" s="263">
        <f t="shared" si="45"/>
        <v>4.2</v>
      </c>
      <c r="HA48" s="263">
        <f t="shared" si="45"/>
        <v>2.2000000000000002</v>
      </c>
      <c r="HB48" s="263">
        <f t="shared" si="45"/>
        <v>1</v>
      </c>
      <c r="HC48" s="263">
        <f t="shared" si="45"/>
        <v>6</v>
      </c>
      <c r="HD48" s="263">
        <f t="shared" si="45"/>
        <v>0.4</v>
      </c>
      <c r="HE48" s="263">
        <f t="shared" si="45"/>
        <v>0.2</v>
      </c>
      <c r="HF48" s="263">
        <f t="shared" si="45"/>
        <v>1.1000000000000001</v>
      </c>
      <c r="HG48" s="263">
        <f t="shared" si="45"/>
        <v>0.5</v>
      </c>
      <c r="HH48" s="263">
        <f t="shared" si="45"/>
        <v>33.1</v>
      </c>
    </row>
    <row r="49" spans="1:216" x14ac:dyDescent="0.2">
      <c r="A49" s="263" t="s">
        <v>224</v>
      </c>
      <c r="B49" s="263">
        <f t="shared" ref="B49:B54" si="46">+B32</f>
        <v>87.18</v>
      </c>
      <c r="C49" s="263">
        <f t="shared" ref="C49:T49" si="47">+C32</f>
        <v>36.590000000000003</v>
      </c>
      <c r="D49" s="263">
        <f t="shared" si="47"/>
        <v>35.85</v>
      </c>
      <c r="E49" s="263">
        <f t="shared" si="47"/>
        <v>29.4</v>
      </c>
      <c r="F49" s="263">
        <f t="shared" si="47"/>
        <v>28.98</v>
      </c>
      <c r="G49" s="263">
        <f t="shared" si="47"/>
        <v>17.940000000000001</v>
      </c>
      <c r="H49" s="263">
        <f t="shared" si="47"/>
        <v>24.82</v>
      </c>
      <c r="I49" s="263">
        <f t="shared" si="47"/>
        <v>26.7</v>
      </c>
      <c r="J49" s="263">
        <f t="shared" si="47"/>
        <v>13.81</v>
      </c>
      <c r="K49" s="263">
        <f t="shared" si="47"/>
        <v>13.18</v>
      </c>
      <c r="L49" s="263">
        <f t="shared" si="47"/>
        <v>15.88</v>
      </c>
      <c r="M49" s="263">
        <f t="shared" si="47"/>
        <v>5.5</v>
      </c>
      <c r="N49" s="263">
        <f t="shared" ref="N49:P49" si="48">+N32</f>
        <v>6.68</v>
      </c>
      <c r="O49" s="263">
        <f t="shared" si="48"/>
        <v>10.94</v>
      </c>
      <c r="P49" s="263">
        <f t="shared" si="48"/>
        <v>3.4</v>
      </c>
      <c r="Q49" s="263">
        <f t="shared" si="47"/>
        <v>16.54</v>
      </c>
      <c r="R49" s="263">
        <f t="shared" si="47"/>
        <v>12.28</v>
      </c>
      <c r="S49" s="263">
        <f t="shared" si="47"/>
        <v>10.64</v>
      </c>
      <c r="T49" s="263">
        <f t="shared" si="47"/>
        <v>26.02</v>
      </c>
      <c r="U49" s="263">
        <f t="shared" ref="U49:Y49" si="49">+U32</f>
        <v>28.85</v>
      </c>
      <c r="V49" s="263">
        <f t="shared" si="49"/>
        <v>8.16</v>
      </c>
      <c r="W49" s="263">
        <f t="shared" si="49"/>
        <v>15.74</v>
      </c>
      <c r="X49" s="263">
        <f t="shared" si="49"/>
        <v>17.75</v>
      </c>
      <c r="Y49" s="263">
        <f t="shared" si="49"/>
        <v>5.88</v>
      </c>
      <c r="Z49" s="263">
        <f t="shared" ref="Z49:BE49" si="50">+Z13</f>
        <v>50.79</v>
      </c>
      <c r="AA49" s="263">
        <f t="shared" si="50"/>
        <v>47.26</v>
      </c>
      <c r="AB49" s="263">
        <f t="shared" si="50"/>
        <v>10</v>
      </c>
      <c r="AC49" s="263">
        <f t="shared" si="50"/>
        <v>24.41</v>
      </c>
      <c r="AD49" s="263">
        <f t="shared" si="50"/>
        <v>13.05</v>
      </c>
      <c r="AE49" s="263">
        <f t="shared" si="50"/>
        <v>6.72</v>
      </c>
      <c r="AF49" s="263">
        <f t="shared" si="50"/>
        <v>10.53</v>
      </c>
      <c r="AG49" s="263">
        <f t="shared" si="50"/>
        <v>13.97</v>
      </c>
      <c r="AH49" s="263">
        <f t="shared" si="50"/>
        <v>16.64</v>
      </c>
      <c r="AI49" s="263">
        <f t="shared" si="50"/>
        <v>10.73</v>
      </c>
      <c r="AJ49" s="263">
        <f t="shared" si="50"/>
        <v>23.48</v>
      </c>
      <c r="AK49" s="263">
        <f t="shared" si="50"/>
        <v>19.11</v>
      </c>
      <c r="AL49" s="263">
        <f t="shared" si="50"/>
        <v>9.81</v>
      </c>
      <c r="AM49" s="263">
        <f t="shared" si="50"/>
        <v>18.8</v>
      </c>
      <c r="AN49" s="263">
        <f t="shared" si="50"/>
        <v>3.47</v>
      </c>
      <c r="AO49" s="263">
        <f t="shared" si="50"/>
        <v>11.35</v>
      </c>
      <c r="AP49" s="263">
        <f t="shared" si="50"/>
        <v>13.99</v>
      </c>
      <c r="AQ49" s="263">
        <f t="shared" si="50"/>
        <v>9.1300000000000008</v>
      </c>
      <c r="AR49" s="263">
        <f t="shared" si="50"/>
        <v>8.0399999999999991</v>
      </c>
      <c r="AS49" s="263">
        <f t="shared" si="50"/>
        <v>7.9</v>
      </c>
      <c r="AT49" s="263">
        <f t="shared" si="50"/>
        <v>10.7</v>
      </c>
      <c r="AU49" s="263">
        <f t="shared" si="50"/>
        <v>5.94</v>
      </c>
      <c r="AV49" s="263">
        <f t="shared" si="50"/>
        <v>11.79</v>
      </c>
      <c r="AW49" s="263">
        <f t="shared" si="50"/>
        <v>22.92</v>
      </c>
      <c r="AX49" s="263">
        <f t="shared" si="50"/>
        <v>3.07</v>
      </c>
      <c r="AY49" s="263">
        <f t="shared" si="50"/>
        <v>48.73</v>
      </c>
      <c r="AZ49" s="263">
        <f t="shared" si="50"/>
        <v>46.71</v>
      </c>
      <c r="BA49" s="263">
        <f t="shared" si="50"/>
        <v>17.13</v>
      </c>
      <c r="BB49" s="263">
        <f t="shared" si="50"/>
        <v>33.909999999999997</v>
      </c>
      <c r="BC49" s="263">
        <f t="shared" si="50"/>
        <v>47.66</v>
      </c>
      <c r="BD49" s="263">
        <f t="shared" si="50"/>
        <v>34.86</v>
      </c>
      <c r="BE49" s="263">
        <f t="shared" si="50"/>
        <v>0</v>
      </c>
      <c r="BF49" s="263">
        <f t="shared" ref="BF49:CO49" si="51">+BF13</f>
        <v>0</v>
      </c>
      <c r="BG49" s="263">
        <f t="shared" si="51"/>
        <v>40.5</v>
      </c>
      <c r="BH49" s="263">
        <f t="shared" si="51"/>
        <v>15.76</v>
      </c>
      <c r="BI49" s="263">
        <f t="shared" si="51"/>
        <v>6.02</v>
      </c>
      <c r="BJ49" s="263">
        <f t="shared" si="51"/>
        <v>52.92</v>
      </c>
      <c r="BK49" s="263">
        <f t="shared" si="51"/>
        <v>28.62</v>
      </c>
      <c r="BL49" s="263">
        <f t="shared" si="51"/>
        <v>0</v>
      </c>
      <c r="BM49" s="263">
        <f t="shared" ref="BM49" si="52">+BM13</f>
        <v>0</v>
      </c>
      <c r="BN49" s="263">
        <f t="shared" si="51"/>
        <v>40.57</v>
      </c>
      <c r="BO49" s="263">
        <f t="shared" si="51"/>
        <v>103.42</v>
      </c>
      <c r="BP49" s="263">
        <f t="shared" si="51"/>
        <v>47.27</v>
      </c>
      <c r="BQ49" s="263">
        <f t="shared" si="51"/>
        <v>38.83</v>
      </c>
      <c r="BR49" s="263">
        <f t="shared" si="51"/>
        <v>46.62</v>
      </c>
      <c r="BS49" s="263">
        <f t="shared" si="51"/>
        <v>0</v>
      </c>
      <c r="BT49" s="263">
        <f t="shared" si="51"/>
        <v>0</v>
      </c>
      <c r="BU49" s="263">
        <f t="shared" si="51"/>
        <v>45.22</v>
      </c>
      <c r="BV49" s="263">
        <f t="shared" si="51"/>
        <v>7.22</v>
      </c>
      <c r="BW49" s="263">
        <f t="shared" si="51"/>
        <v>37.71</v>
      </c>
      <c r="BX49" s="263">
        <f t="shared" si="51"/>
        <v>44.96</v>
      </c>
      <c r="BY49" s="263">
        <f t="shared" si="51"/>
        <v>22.35</v>
      </c>
      <c r="BZ49" s="263">
        <f t="shared" si="51"/>
        <v>0</v>
      </c>
      <c r="CA49" s="263">
        <f t="shared" si="51"/>
        <v>0</v>
      </c>
      <c r="CB49" s="263">
        <f t="shared" si="51"/>
        <v>16.84</v>
      </c>
      <c r="CC49" s="263">
        <f t="shared" si="51"/>
        <v>8.32</v>
      </c>
      <c r="CD49" s="263">
        <f t="shared" si="51"/>
        <v>28.95</v>
      </c>
      <c r="CE49" s="263">
        <f t="shared" si="51"/>
        <v>14.37</v>
      </c>
      <c r="CF49" s="263">
        <f t="shared" si="51"/>
        <v>0</v>
      </c>
      <c r="CG49" s="263">
        <f t="shared" si="51"/>
        <v>0</v>
      </c>
      <c r="CH49" s="263">
        <f t="shared" si="51"/>
        <v>0</v>
      </c>
      <c r="CI49" s="263">
        <f t="shared" si="51"/>
        <v>21.81</v>
      </c>
      <c r="CJ49" s="263">
        <f t="shared" si="51"/>
        <v>8.3800000000000008</v>
      </c>
      <c r="CK49" s="263">
        <f t="shared" si="51"/>
        <v>20.68</v>
      </c>
      <c r="CL49" s="263">
        <f t="shared" si="51"/>
        <v>19.78</v>
      </c>
      <c r="CM49" s="263">
        <f t="shared" si="51"/>
        <v>24.63</v>
      </c>
      <c r="CN49" s="263">
        <f t="shared" si="51"/>
        <v>0</v>
      </c>
      <c r="CO49" s="263">
        <f t="shared" si="51"/>
        <v>15.6</v>
      </c>
      <c r="CP49" s="263">
        <f t="shared" si="21"/>
        <v>8.32</v>
      </c>
      <c r="CQ49" s="263">
        <f t="shared" ref="CQ49:DC49" si="53">+CQ32</f>
        <v>3.55</v>
      </c>
      <c r="CR49" s="263">
        <f t="shared" si="53"/>
        <v>9.6</v>
      </c>
      <c r="CS49" s="263">
        <f t="shared" si="53"/>
        <v>11.7</v>
      </c>
      <c r="CT49" s="263">
        <f t="shared" si="53"/>
        <v>4.3499999999999996</v>
      </c>
      <c r="CU49" s="263">
        <f t="shared" si="53"/>
        <v>3.41</v>
      </c>
      <c r="CV49" s="263">
        <f t="shared" si="53"/>
        <v>3.21</v>
      </c>
      <c r="CW49" s="263">
        <f t="shared" si="53"/>
        <v>4.5</v>
      </c>
      <c r="CX49" s="263">
        <f t="shared" si="53"/>
        <v>0</v>
      </c>
      <c r="CY49" s="263">
        <f t="shared" si="53"/>
        <v>0</v>
      </c>
      <c r="CZ49" s="263">
        <f t="shared" si="53"/>
        <v>0</v>
      </c>
      <c r="DA49" s="263">
        <f t="shared" si="53"/>
        <v>3.92</v>
      </c>
      <c r="DB49" s="263">
        <f t="shared" si="53"/>
        <v>3.83</v>
      </c>
      <c r="DC49" s="263">
        <f t="shared" si="53"/>
        <v>4.1100000000000003</v>
      </c>
      <c r="DD49" s="263">
        <f t="shared" ref="DD49:EI49" si="54">+DD13</f>
        <v>11.69</v>
      </c>
      <c r="DE49" s="263">
        <f t="shared" si="54"/>
        <v>5.08</v>
      </c>
      <c r="DF49" s="263">
        <f t="shared" si="54"/>
        <v>7.25</v>
      </c>
      <c r="DG49" s="263">
        <f t="shared" si="54"/>
        <v>8.5</v>
      </c>
      <c r="DH49" s="263">
        <f t="shared" si="54"/>
        <v>5.51</v>
      </c>
      <c r="DI49" s="263">
        <f t="shared" si="54"/>
        <v>4.84</v>
      </c>
      <c r="DJ49" s="263">
        <f t="shared" si="54"/>
        <v>3.73</v>
      </c>
      <c r="DK49" s="263">
        <f t="shared" si="54"/>
        <v>19.89</v>
      </c>
      <c r="DL49" s="263">
        <f t="shared" si="54"/>
        <v>15.3</v>
      </c>
      <c r="DM49" s="263">
        <f t="shared" si="54"/>
        <v>12.18</v>
      </c>
      <c r="DN49" s="263">
        <f t="shared" si="54"/>
        <v>9.3699999999999992</v>
      </c>
      <c r="DO49" s="263">
        <f t="shared" si="54"/>
        <v>5.34</v>
      </c>
      <c r="DP49" s="263">
        <f t="shared" si="54"/>
        <v>5.77</v>
      </c>
      <c r="DQ49" s="263">
        <f t="shared" si="54"/>
        <v>7.43</v>
      </c>
      <c r="DR49" s="263">
        <f t="shared" si="54"/>
        <v>1.1399999999999999</v>
      </c>
      <c r="DS49" s="263">
        <f t="shared" si="54"/>
        <v>3.86</v>
      </c>
      <c r="DT49" s="263">
        <f t="shared" si="54"/>
        <v>6.57</v>
      </c>
      <c r="DU49" s="263">
        <f t="shared" si="54"/>
        <v>8.6</v>
      </c>
      <c r="DV49" s="263">
        <f t="shared" si="54"/>
        <v>12.81</v>
      </c>
      <c r="DW49" s="263">
        <f t="shared" si="54"/>
        <v>8.73</v>
      </c>
      <c r="DX49" s="263">
        <f t="shared" si="54"/>
        <v>6.28</v>
      </c>
      <c r="DY49" s="263">
        <f t="shared" si="54"/>
        <v>5.4</v>
      </c>
      <c r="DZ49" s="263">
        <f t="shared" si="54"/>
        <v>8.09</v>
      </c>
      <c r="EA49" s="263">
        <f t="shared" si="54"/>
        <v>1.94</v>
      </c>
      <c r="EB49" s="263">
        <f t="shared" si="54"/>
        <v>3.38</v>
      </c>
      <c r="EC49" s="263">
        <f t="shared" si="54"/>
        <v>7.28</v>
      </c>
      <c r="ED49" s="263">
        <f t="shared" si="54"/>
        <v>6.88</v>
      </c>
      <c r="EE49" s="263">
        <f t="shared" si="54"/>
        <v>14.89</v>
      </c>
      <c r="EF49" s="263">
        <f t="shared" si="54"/>
        <v>10.039999999999999</v>
      </c>
      <c r="EG49" s="263">
        <f t="shared" si="54"/>
        <v>6.07</v>
      </c>
      <c r="EH49" s="263">
        <f t="shared" si="54"/>
        <v>6.12</v>
      </c>
      <c r="EI49" s="263">
        <f t="shared" si="54"/>
        <v>8.5500000000000007</v>
      </c>
      <c r="EJ49" s="263">
        <f t="shared" ref="EJ49:FO49" si="55">+EJ13</f>
        <v>0.56000000000000005</v>
      </c>
      <c r="EK49" s="263">
        <f t="shared" si="55"/>
        <v>4</v>
      </c>
      <c r="EL49" s="263">
        <f t="shared" si="55"/>
        <v>7.38</v>
      </c>
      <c r="EM49" s="263">
        <f t="shared" si="55"/>
        <v>8.33</v>
      </c>
      <c r="EN49" s="263">
        <f t="shared" si="55"/>
        <v>6.08</v>
      </c>
      <c r="EO49" s="263">
        <f t="shared" si="55"/>
        <v>4.76</v>
      </c>
      <c r="EP49" s="263">
        <f t="shared" si="55"/>
        <v>3.82</v>
      </c>
      <c r="EQ49" s="263">
        <f t="shared" si="55"/>
        <v>4.09</v>
      </c>
      <c r="ER49" s="263">
        <f t="shared" si="55"/>
        <v>5.45</v>
      </c>
      <c r="ES49" s="263">
        <f t="shared" si="55"/>
        <v>2.95</v>
      </c>
      <c r="ET49" s="263">
        <f t="shared" si="55"/>
        <v>2.5499999999999998</v>
      </c>
      <c r="EU49" s="263">
        <f t="shared" si="55"/>
        <v>5.51</v>
      </c>
      <c r="EV49" s="263">
        <f t="shared" si="55"/>
        <v>3.95</v>
      </c>
      <c r="EW49" s="263">
        <f t="shared" si="55"/>
        <v>7.89</v>
      </c>
      <c r="EX49" s="263">
        <f t="shared" si="55"/>
        <v>7.93</v>
      </c>
      <c r="EY49" s="263">
        <f t="shared" si="55"/>
        <v>3.57</v>
      </c>
      <c r="EZ49" s="263">
        <f t="shared" si="55"/>
        <v>4.13</v>
      </c>
      <c r="FA49" s="263">
        <f t="shared" si="55"/>
        <v>5.56</v>
      </c>
      <c r="FB49" s="263">
        <f t="shared" si="55"/>
        <v>2.1</v>
      </c>
      <c r="FC49" s="263">
        <f t="shared" si="55"/>
        <v>3.09</v>
      </c>
      <c r="FD49" s="263">
        <f t="shared" si="55"/>
        <v>4.97</v>
      </c>
      <c r="FE49" s="263">
        <f t="shared" si="55"/>
        <v>4.78</v>
      </c>
      <c r="FF49" s="263">
        <f t="shared" si="55"/>
        <v>5.66</v>
      </c>
      <c r="FG49" s="263">
        <f t="shared" si="55"/>
        <v>6.04</v>
      </c>
      <c r="FH49" s="263">
        <f t="shared" si="55"/>
        <v>3.34</v>
      </c>
      <c r="FI49" s="263">
        <f t="shared" si="55"/>
        <v>3.13</v>
      </c>
      <c r="FJ49" s="263">
        <f t="shared" si="55"/>
        <v>4.97</v>
      </c>
      <c r="FK49" s="263">
        <f t="shared" si="55"/>
        <v>1.54</v>
      </c>
      <c r="FL49" s="263">
        <f t="shared" si="55"/>
        <v>3.12</v>
      </c>
      <c r="FM49" s="263">
        <f t="shared" si="55"/>
        <v>4.6900000000000004</v>
      </c>
      <c r="FN49" s="263">
        <f t="shared" si="55"/>
        <v>7.83</v>
      </c>
      <c r="FO49" s="263">
        <f t="shared" si="55"/>
        <v>10.02</v>
      </c>
      <c r="FP49" s="263">
        <f t="shared" ref="FP49:GU49" si="56">+FP13</f>
        <v>10.27</v>
      </c>
      <c r="FQ49" s="263">
        <f t="shared" si="56"/>
        <v>3.79</v>
      </c>
      <c r="FR49" s="263">
        <f t="shared" si="56"/>
        <v>0.85</v>
      </c>
      <c r="FS49" s="263">
        <f t="shared" si="56"/>
        <v>4.8</v>
      </c>
      <c r="FT49" s="263">
        <f t="shared" si="56"/>
        <v>6</v>
      </c>
      <c r="FU49" s="263">
        <f t="shared" si="56"/>
        <v>3.28</v>
      </c>
      <c r="FV49" s="263">
        <f t="shared" si="56"/>
        <v>2.91</v>
      </c>
      <c r="FW49" s="263">
        <f t="shared" si="56"/>
        <v>3.73</v>
      </c>
      <c r="FX49" s="263">
        <f t="shared" si="56"/>
        <v>7.49</v>
      </c>
      <c r="FY49" s="263">
        <f t="shared" si="56"/>
        <v>5.72</v>
      </c>
      <c r="FZ49" s="263">
        <f t="shared" si="56"/>
        <v>5.05</v>
      </c>
      <c r="GA49" s="263">
        <f t="shared" si="56"/>
        <v>4.1500000000000004</v>
      </c>
      <c r="GB49" s="263">
        <f t="shared" si="56"/>
        <v>5.74</v>
      </c>
      <c r="GC49" s="263">
        <f t="shared" si="56"/>
        <v>2.16</v>
      </c>
      <c r="GD49" s="263">
        <f t="shared" si="56"/>
        <v>4.1900000000000004</v>
      </c>
      <c r="GE49" s="263">
        <f t="shared" si="56"/>
        <v>4.37</v>
      </c>
      <c r="GF49" s="263">
        <f t="shared" si="56"/>
        <v>5.12</v>
      </c>
      <c r="GG49" s="263">
        <f t="shared" si="56"/>
        <v>7.32</v>
      </c>
      <c r="GH49" s="263">
        <f t="shared" si="56"/>
        <v>6.54</v>
      </c>
      <c r="GI49" s="263">
        <f t="shared" si="56"/>
        <v>1.75</v>
      </c>
      <c r="GJ49" s="263">
        <f t="shared" si="56"/>
        <v>1.53</v>
      </c>
      <c r="GK49" s="263">
        <f t="shared" si="56"/>
        <v>6.35</v>
      </c>
      <c r="GL49" s="263">
        <f t="shared" si="56"/>
        <v>5.99</v>
      </c>
      <c r="GM49" s="263">
        <f t="shared" si="56"/>
        <v>0</v>
      </c>
      <c r="GN49" s="263">
        <f t="shared" si="56"/>
        <v>0</v>
      </c>
      <c r="GO49" s="263">
        <f t="shared" si="56"/>
        <v>0</v>
      </c>
      <c r="GP49" s="263">
        <f t="shared" si="56"/>
        <v>6.32</v>
      </c>
      <c r="GQ49" s="263">
        <f t="shared" si="56"/>
        <v>2.41</v>
      </c>
      <c r="GR49" s="263">
        <f t="shared" si="56"/>
        <v>6.9</v>
      </c>
      <c r="GS49" s="263">
        <f t="shared" si="56"/>
        <v>4.76</v>
      </c>
      <c r="GT49" s="263">
        <f t="shared" si="56"/>
        <v>2.93</v>
      </c>
      <c r="GU49" s="263">
        <f t="shared" si="56"/>
        <v>0</v>
      </c>
      <c r="GV49" s="263">
        <f t="shared" ref="GV49:HH49" si="57">+GV13</f>
        <v>1.52</v>
      </c>
      <c r="GW49" s="263">
        <f t="shared" si="57"/>
        <v>0</v>
      </c>
      <c r="GX49" s="263">
        <f t="shared" si="57"/>
        <v>0</v>
      </c>
      <c r="GY49" s="263">
        <f t="shared" si="57"/>
        <v>7.48</v>
      </c>
      <c r="GZ49" s="263">
        <f t="shared" si="57"/>
        <v>6.34</v>
      </c>
      <c r="HA49" s="263">
        <f t="shared" si="57"/>
        <v>5.52</v>
      </c>
      <c r="HB49" s="263">
        <f t="shared" si="57"/>
        <v>3.1</v>
      </c>
      <c r="HC49" s="263">
        <f t="shared" si="57"/>
        <v>5.47</v>
      </c>
      <c r="HD49" s="263">
        <f t="shared" si="57"/>
        <v>3.04</v>
      </c>
      <c r="HE49" s="263">
        <f t="shared" si="57"/>
        <v>2.81</v>
      </c>
      <c r="HF49" s="263">
        <f t="shared" si="57"/>
        <v>4.4400000000000004</v>
      </c>
      <c r="HG49" s="263">
        <f t="shared" si="57"/>
        <v>5.95</v>
      </c>
      <c r="HH49" s="263">
        <f t="shared" si="57"/>
        <v>38.99</v>
      </c>
    </row>
    <row r="50" spans="1:216" x14ac:dyDescent="0.2">
      <c r="A50" s="263" t="s">
        <v>225</v>
      </c>
      <c r="B50" s="263">
        <f t="shared" si="46"/>
        <v>44.5</v>
      </c>
      <c r="C50" s="263">
        <f t="shared" ref="C50:T50" si="58">+C33</f>
        <v>8.9</v>
      </c>
      <c r="D50" s="263">
        <f t="shared" si="58"/>
        <v>8.8000000000000007</v>
      </c>
      <c r="E50" s="263">
        <f t="shared" si="58"/>
        <v>7</v>
      </c>
      <c r="F50" s="263">
        <f t="shared" si="58"/>
        <v>3</v>
      </c>
      <c r="G50" s="263">
        <f t="shared" si="58"/>
        <v>8.9</v>
      </c>
      <c r="H50" s="263">
        <f t="shared" si="58"/>
        <v>6.7</v>
      </c>
      <c r="I50" s="263">
        <f t="shared" si="58"/>
        <v>2.8</v>
      </c>
      <c r="J50" s="263">
        <f t="shared" si="58"/>
        <v>7.6</v>
      </c>
      <c r="K50" s="263">
        <f t="shared" si="58"/>
        <v>2.2000000000000002</v>
      </c>
      <c r="L50" s="263">
        <f t="shared" si="58"/>
        <v>1.8</v>
      </c>
      <c r="M50" s="263">
        <f t="shared" si="58"/>
        <v>2.6</v>
      </c>
      <c r="N50" s="263">
        <f t="shared" ref="N50:P50" si="59">+N33</f>
        <v>1.8</v>
      </c>
      <c r="O50" s="263">
        <f t="shared" si="59"/>
        <v>1.4</v>
      </c>
      <c r="P50" s="263">
        <f t="shared" si="59"/>
        <v>1.7</v>
      </c>
      <c r="Q50" s="263">
        <f t="shared" si="58"/>
        <v>4.9000000000000004</v>
      </c>
      <c r="R50" s="263">
        <f t="shared" si="58"/>
        <v>2.9</v>
      </c>
      <c r="S50" s="263">
        <f t="shared" si="58"/>
        <v>3.8</v>
      </c>
      <c r="T50" s="263">
        <f t="shared" si="58"/>
        <v>3.5</v>
      </c>
      <c r="U50" s="263">
        <f t="shared" ref="U50:Y50" si="60">+U33</f>
        <v>3.3</v>
      </c>
      <c r="V50" s="263">
        <f t="shared" si="60"/>
        <v>2.5</v>
      </c>
      <c r="W50" s="263">
        <f t="shared" si="60"/>
        <v>4.4000000000000004</v>
      </c>
      <c r="X50" s="263">
        <f t="shared" si="60"/>
        <v>4.7</v>
      </c>
      <c r="Y50" s="263">
        <f t="shared" si="60"/>
        <v>2.4</v>
      </c>
      <c r="Z50" s="263">
        <f t="shared" ref="Z50:BE50" si="61">+Z14</f>
        <v>31.8</v>
      </c>
      <c r="AA50" s="263">
        <f t="shared" si="61"/>
        <v>29.4</v>
      </c>
      <c r="AB50" s="263">
        <f t="shared" si="61"/>
        <v>6</v>
      </c>
      <c r="AC50" s="263">
        <f t="shared" si="61"/>
        <v>13.8</v>
      </c>
      <c r="AD50" s="263">
        <f t="shared" si="61"/>
        <v>10.9</v>
      </c>
      <c r="AE50" s="263">
        <f t="shared" si="61"/>
        <v>3.3</v>
      </c>
      <c r="AF50" s="263">
        <f t="shared" si="61"/>
        <v>10.7</v>
      </c>
      <c r="AG50" s="263">
        <f t="shared" si="61"/>
        <v>5.8</v>
      </c>
      <c r="AH50" s="263">
        <f t="shared" si="61"/>
        <v>8.4</v>
      </c>
      <c r="AI50" s="263">
        <f t="shared" si="61"/>
        <v>7.5</v>
      </c>
      <c r="AJ50" s="263">
        <f t="shared" si="61"/>
        <v>14.8</v>
      </c>
      <c r="AK50" s="263">
        <f t="shared" si="61"/>
        <v>11.8</v>
      </c>
      <c r="AL50" s="263">
        <f t="shared" si="61"/>
        <v>5.0999999999999996</v>
      </c>
      <c r="AM50" s="263">
        <f t="shared" si="61"/>
        <v>12.4</v>
      </c>
      <c r="AN50" s="263">
        <f t="shared" si="61"/>
        <v>2.9</v>
      </c>
      <c r="AO50" s="263">
        <f t="shared" si="61"/>
        <v>6.4</v>
      </c>
      <c r="AP50" s="263">
        <f t="shared" si="61"/>
        <v>10.3</v>
      </c>
      <c r="AQ50" s="263">
        <f t="shared" si="61"/>
        <v>5.8</v>
      </c>
      <c r="AR50" s="263">
        <f t="shared" si="61"/>
        <v>7.9</v>
      </c>
      <c r="AS50" s="263">
        <f t="shared" si="61"/>
        <v>3.5</v>
      </c>
      <c r="AT50" s="263">
        <f t="shared" si="61"/>
        <v>5</v>
      </c>
      <c r="AU50" s="263">
        <f t="shared" si="61"/>
        <v>3.6</v>
      </c>
      <c r="AV50" s="263">
        <f t="shared" si="61"/>
        <v>6.6</v>
      </c>
      <c r="AW50" s="263">
        <f t="shared" si="61"/>
        <v>12</v>
      </c>
      <c r="AX50" s="263">
        <f t="shared" si="61"/>
        <v>1.7</v>
      </c>
      <c r="AY50" s="263">
        <f t="shared" si="61"/>
        <v>9.8000000000000007</v>
      </c>
      <c r="AZ50" s="263">
        <f t="shared" si="61"/>
        <v>9.6999999999999993</v>
      </c>
      <c r="BA50" s="263">
        <f t="shared" si="61"/>
        <v>7.4</v>
      </c>
      <c r="BB50" s="263">
        <f t="shared" si="61"/>
        <v>2.8</v>
      </c>
      <c r="BC50" s="263">
        <f t="shared" si="61"/>
        <v>9.6</v>
      </c>
      <c r="BD50" s="263">
        <f t="shared" si="61"/>
        <v>5.5</v>
      </c>
      <c r="BE50" s="263">
        <f t="shared" si="61"/>
        <v>0</v>
      </c>
      <c r="BF50" s="263">
        <f t="shared" ref="BF50:CO50" si="62">+BF14</f>
        <v>0</v>
      </c>
      <c r="BG50" s="263">
        <f t="shared" si="62"/>
        <v>11.1</v>
      </c>
      <c r="BH50" s="263">
        <f t="shared" si="62"/>
        <v>8.1</v>
      </c>
      <c r="BI50" s="263">
        <f t="shared" si="62"/>
        <v>0.9</v>
      </c>
      <c r="BJ50" s="263">
        <f t="shared" si="62"/>
        <v>12.3</v>
      </c>
      <c r="BK50" s="263">
        <f t="shared" si="62"/>
        <v>4</v>
      </c>
      <c r="BL50" s="263">
        <f t="shared" si="62"/>
        <v>0</v>
      </c>
      <c r="BM50" s="263">
        <f t="shared" ref="BM50" si="63">+BM14</f>
        <v>0</v>
      </c>
      <c r="BN50" s="263">
        <f t="shared" si="62"/>
        <v>6.9</v>
      </c>
      <c r="BO50" s="263">
        <f t="shared" si="62"/>
        <v>37.299999999999997</v>
      </c>
      <c r="BP50" s="263">
        <f t="shared" si="62"/>
        <v>4.5999999999999996</v>
      </c>
      <c r="BQ50" s="263">
        <f t="shared" si="62"/>
        <v>6.7</v>
      </c>
      <c r="BR50" s="263">
        <f t="shared" si="62"/>
        <v>5.6</v>
      </c>
      <c r="BS50" s="263">
        <f t="shared" si="62"/>
        <v>0</v>
      </c>
      <c r="BT50" s="263">
        <f t="shared" si="62"/>
        <v>0</v>
      </c>
      <c r="BU50" s="263">
        <f t="shared" si="62"/>
        <v>8.3000000000000007</v>
      </c>
      <c r="BV50" s="263">
        <f t="shared" si="62"/>
        <v>2.9</v>
      </c>
      <c r="BW50" s="263">
        <f t="shared" si="62"/>
        <v>3.2</v>
      </c>
      <c r="BX50" s="263">
        <f t="shared" si="62"/>
        <v>8.6</v>
      </c>
      <c r="BY50" s="263">
        <f t="shared" si="62"/>
        <v>2.5</v>
      </c>
      <c r="BZ50" s="263">
        <f t="shared" si="62"/>
        <v>0</v>
      </c>
      <c r="CA50" s="263">
        <f t="shared" si="62"/>
        <v>0</v>
      </c>
      <c r="CB50" s="263">
        <f t="shared" si="62"/>
        <v>5.4</v>
      </c>
      <c r="CC50" s="263">
        <f t="shared" si="62"/>
        <v>3.3</v>
      </c>
      <c r="CD50" s="263">
        <f t="shared" si="62"/>
        <v>4.0999999999999996</v>
      </c>
      <c r="CE50" s="263">
        <f t="shared" si="62"/>
        <v>5.7</v>
      </c>
      <c r="CF50" s="263">
        <f t="shared" si="62"/>
        <v>0</v>
      </c>
      <c r="CG50" s="263">
        <f t="shared" si="62"/>
        <v>0</v>
      </c>
      <c r="CH50" s="263">
        <f t="shared" si="62"/>
        <v>0</v>
      </c>
      <c r="CI50" s="263">
        <f t="shared" si="62"/>
        <v>5.0999999999999996</v>
      </c>
      <c r="CJ50" s="263">
        <f t="shared" si="62"/>
        <v>3.8</v>
      </c>
      <c r="CK50" s="263">
        <f t="shared" si="62"/>
        <v>2.4</v>
      </c>
      <c r="CL50" s="263">
        <f t="shared" si="62"/>
        <v>5.0999999999999996</v>
      </c>
      <c r="CM50" s="263">
        <f t="shared" si="62"/>
        <v>2.6</v>
      </c>
      <c r="CN50" s="263">
        <f t="shared" si="62"/>
        <v>0</v>
      </c>
      <c r="CO50" s="263">
        <f t="shared" si="62"/>
        <v>2.6</v>
      </c>
      <c r="CP50" s="263">
        <f t="shared" si="21"/>
        <v>4.7</v>
      </c>
      <c r="CQ50" s="263">
        <f t="shared" ref="CQ50:DC50" si="64">+CQ33</f>
        <v>2.2000000000000002</v>
      </c>
      <c r="CR50" s="263">
        <f t="shared" si="64"/>
        <v>4.0999999999999996</v>
      </c>
      <c r="CS50" s="263">
        <f t="shared" si="64"/>
        <v>4.5999999999999996</v>
      </c>
      <c r="CT50" s="263">
        <f t="shared" si="64"/>
        <v>3.5</v>
      </c>
      <c r="CU50" s="263">
        <f t="shared" si="64"/>
        <v>2.2999999999999998</v>
      </c>
      <c r="CV50" s="263">
        <f t="shared" si="64"/>
        <v>2.8</v>
      </c>
      <c r="CW50" s="263">
        <f t="shared" si="64"/>
        <v>4.8</v>
      </c>
      <c r="CX50" s="263">
        <f t="shared" si="64"/>
        <v>0</v>
      </c>
      <c r="CY50" s="263">
        <f t="shared" si="64"/>
        <v>0</v>
      </c>
      <c r="CZ50" s="263">
        <f t="shared" si="64"/>
        <v>0</v>
      </c>
      <c r="DA50" s="263">
        <f t="shared" si="64"/>
        <v>5.2</v>
      </c>
      <c r="DB50" s="263">
        <f t="shared" si="64"/>
        <v>3.7</v>
      </c>
      <c r="DC50" s="263">
        <f t="shared" si="64"/>
        <v>4.4000000000000004</v>
      </c>
      <c r="DD50" s="263">
        <f t="shared" ref="DD50:EI50" si="65">+DD14</f>
        <v>12</v>
      </c>
      <c r="DE50" s="263">
        <f t="shared" si="65"/>
        <v>5.3</v>
      </c>
      <c r="DF50" s="263">
        <f t="shared" si="65"/>
        <v>7.1</v>
      </c>
      <c r="DG50" s="263">
        <f t="shared" si="65"/>
        <v>9.1</v>
      </c>
      <c r="DH50" s="263">
        <f t="shared" si="65"/>
        <v>5.2</v>
      </c>
      <c r="DI50" s="263">
        <f t="shared" si="65"/>
        <v>4.4000000000000004</v>
      </c>
      <c r="DJ50" s="263">
        <f t="shared" si="65"/>
        <v>4.8</v>
      </c>
      <c r="DK50" s="263">
        <f t="shared" si="65"/>
        <v>14.2</v>
      </c>
      <c r="DL50" s="263">
        <f t="shared" si="65"/>
        <v>10.8</v>
      </c>
      <c r="DM50" s="263">
        <f t="shared" si="65"/>
        <v>8.6999999999999993</v>
      </c>
      <c r="DN50" s="263">
        <f t="shared" si="65"/>
        <v>5.3</v>
      </c>
      <c r="DO50" s="263">
        <f t="shared" si="65"/>
        <v>3.2</v>
      </c>
      <c r="DP50" s="263">
        <f t="shared" si="65"/>
        <v>4.3</v>
      </c>
      <c r="DQ50" s="263">
        <f t="shared" si="65"/>
        <v>6.8</v>
      </c>
      <c r="DR50" s="263">
        <f t="shared" si="65"/>
        <v>1.9</v>
      </c>
      <c r="DS50" s="263">
        <f t="shared" si="65"/>
        <v>2.2999999999999998</v>
      </c>
      <c r="DT50" s="263">
        <f t="shared" si="65"/>
        <v>3.4</v>
      </c>
      <c r="DU50" s="263">
        <f t="shared" si="65"/>
        <v>3.5</v>
      </c>
      <c r="DV50" s="263">
        <f t="shared" si="65"/>
        <v>9</v>
      </c>
      <c r="DW50" s="263">
        <f t="shared" si="65"/>
        <v>4.9000000000000004</v>
      </c>
      <c r="DX50" s="263">
        <f t="shared" si="65"/>
        <v>3.5</v>
      </c>
      <c r="DY50" s="263">
        <f t="shared" si="65"/>
        <v>4.0999999999999996</v>
      </c>
      <c r="DZ50" s="263">
        <f t="shared" si="65"/>
        <v>7.2</v>
      </c>
      <c r="EA50" s="263">
        <f t="shared" si="65"/>
        <v>1.5</v>
      </c>
      <c r="EB50" s="263">
        <f t="shared" si="65"/>
        <v>2</v>
      </c>
      <c r="EC50" s="263">
        <f t="shared" si="65"/>
        <v>3.8</v>
      </c>
      <c r="ED50" s="263">
        <f t="shared" si="65"/>
        <v>2.7</v>
      </c>
      <c r="EE50" s="263">
        <f t="shared" si="65"/>
        <v>10.4</v>
      </c>
      <c r="EF50" s="263">
        <f t="shared" si="65"/>
        <v>5.7</v>
      </c>
      <c r="EG50" s="263">
        <f t="shared" si="65"/>
        <v>3.5</v>
      </c>
      <c r="EH50" s="263">
        <f t="shared" si="65"/>
        <v>4.5999999999999996</v>
      </c>
      <c r="EI50" s="263">
        <f t="shared" si="65"/>
        <v>7.7</v>
      </c>
      <c r="EJ50" s="263">
        <f t="shared" ref="EJ50:FO50" si="66">+EJ14</f>
        <v>1.3</v>
      </c>
      <c r="EK50" s="263">
        <f t="shared" si="66"/>
        <v>2.4</v>
      </c>
      <c r="EL50" s="263">
        <f t="shared" si="66"/>
        <v>3.8</v>
      </c>
      <c r="EM50" s="263">
        <f t="shared" si="66"/>
        <v>3.3</v>
      </c>
      <c r="EN50" s="263">
        <f t="shared" si="66"/>
        <v>4.8</v>
      </c>
      <c r="EO50" s="263">
        <f t="shared" si="66"/>
        <v>3</v>
      </c>
      <c r="EP50" s="263">
        <f t="shared" si="66"/>
        <v>2.4</v>
      </c>
      <c r="EQ50" s="263">
        <f t="shared" si="66"/>
        <v>3.2</v>
      </c>
      <c r="ER50" s="263">
        <f t="shared" si="66"/>
        <v>5.0999999999999996</v>
      </c>
      <c r="ES50" s="263">
        <f t="shared" si="66"/>
        <v>1.8</v>
      </c>
      <c r="ET50" s="263">
        <f t="shared" si="66"/>
        <v>1.5</v>
      </c>
      <c r="EU50" s="263">
        <f t="shared" si="66"/>
        <v>2.8</v>
      </c>
      <c r="EV50" s="263">
        <f t="shared" si="66"/>
        <v>1.8</v>
      </c>
      <c r="EW50" s="263">
        <f t="shared" si="66"/>
        <v>6.2</v>
      </c>
      <c r="EX50" s="263">
        <f t="shared" si="66"/>
        <v>4.7</v>
      </c>
      <c r="EY50" s="263">
        <f t="shared" si="66"/>
        <v>2.1</v>
      </c>
      <c r="EZ50" s="263">
        <f t="shared" si="66"/>
        <v>3.3</v>
      </c>
      <c r="FA50" s="263">
        <f t="shared" si="66"/>
        <v>5.8</v>
      </c>
      <c r="FB50" s="263">
        <f t="shared" si="66"/>
        <v>2.2000000000000002</v>
      </c>
      <c r="FC50" s="263">
        <f t="shared" si="66"/>
        <v>1.9</v>
      </c>
      <c r="FD50" s="263">
        <f t="shared" si="66"/>
        <v>2.6</v>
      </c>
      <c r="FE50" s="263">
        <f t="shared" si="66"/>
        <v>1.9</v>
      </c>
      <c r="FF50" s="263">
        <f t="shared" si="66"/>
        <v>4.9000000000000004</v>
      </c>
      <c r="FG50" s="263">
        <f t="shared" si="66"/>
        <v>3.6</v>
      </c>
      <c r="FH50" s="263">
        <f t="shared" si="66"/>
        <v>1.9</v>
      </c>
      <c r="FI50" s="263">
        <f t="shared" si="66"/>
        <v>2.8</v>
      </c>
      <c r="FJ50" s="263">
        <f t="shared" si="66"/>
        <v>4.2</v>
      </c>
      <c r="FK50" s="263">
        <f t="shared" si="66"/>
        <v>1.4</v>
      </c>
      <c r="FL50" s="263">
        <f t="shared" si="66"/>
        <v>1.9</v>
      </c>
      <c r="FM50" s="263">
        <f t="shared" si="66"/>
        <v>2.4</v>
      </c>
      <c r="FN50" s="263">
        <f t="shared" si="66"/>
        <v>3.3</v>
      </c>
      <c r="FO50" s="263">
        <f t="shared" si="66"/>
        <v>6.3</v>
      </c>
      <c r="FP50" s="263">
        <f t="shared" ref="FP50:GU50" si="67">+FP14</f>
        <v>6.1</v>
      </c>
      <c r="FQ50" s="263">
        <f t="shared" si="67"/>
        <v>1.7</v>
      </c>
      <c r="FR50" s="263">
        <f t="shared" si="67"/>
        <v>0.9</v>
      </c>
      <c r="FS50" s="263">
        <f t="shared" si="67"/>
        <v>4.4000000000000004</v>
      </c>
      <c r="FT50" s="263">
        <f t="shared" si="67"/>
        <v>12.1</v>
      </c>
      <c r="FU50" s="263">
        <f t="shared" si="67"/>
        <v>2</v>
      </c>
      <c r="FV50" s="263">
        <f t="shared" si="67"/>
        <v>1.7</v>
      </c>
      <c r="FW50" s="263">
        <f t="shared" si="67"/>
        <v>1.2</v>
      </c>
      <c r="FX50" s="263">
        <f t="shared" si="67"/>
        <v>5.0999999999999996</v>
      </c>
      <c r="FY50" s="263">
        <f t="shared" si="67"/>
        <v>3.2</v>
      </c>
      <c r="FZ50" s="263">
        <f t="shared" si="67"/>
        <v>3.1</v>
      </c>
      <c r="GA50" s="263">
        <f t="shared" si="67"/>
        <v>3</v>
      </c>
      <c r="GB50" s="263">
        <f t="shared" si="67"/>
        <v>4.5</v>
      </c>
      <c r="GC50" s="263">
        <f t="shared" si="67"/>
        <v>1.6</v>
      </c>
      <c r="GD50" s="263">
        <f t="shared" si="67"/>
        <v>2.6</v>
      </c>
      <c r="GE50" s="263">
        <f t="shared" si="67"/>
        <v>2.4</v>
      </c>
      <c r="GF50" s="263">
        <f t="shared" si="67"/>
        <v>1.9</v>
      </c>
      <c r="GG50" s="263">
        <f t="shared" si="67"/>
        <v>6.3</v>
      </c>
      <c r="GH50" s="263">
        <f t="shared" si="67"/>
        <v>3.8</v>
      </c>
      <c r="GI50" s="263">
        <f t="shared" si="67"/>
        <v>1.6</v>
      </c>
      <c r="GJ50" s="263">
        <f t="shared" si="67"/>
        <v>1.9</v>
      </c>
      <c r="GK50" s="263">
        <f t="shared" si="67"/>
        <v>5.5</v>
      </c>
      <c r="GL50" s="263">
        <f t="shared" si="67"/>
        <v>5.2</v>
      </c>
      <c r="GM50" s="263">
        <f t="shared" si="67"/>
        <v>0</v>
      </c>
      <c r="GN50" s="263">
        <f t="shared" si="67"/>
        <v>0</v>
      </c>
      <c r="GO50" s="263">
        <f t="shared" si="67"/>
        <v>0</v>
      </c>
      <c r="GP50" s="263">
        <f t="shared" si="67"/>
        <v>4.4000000000000004</v>
      </c>
      <c r="GQ50" s="263">
        <f t="shared" si="67"/>
        <v>1.6</v>
      </c>
      <c r="GR50" s="263">
        <f t="shared" si="67"/>
        <v>3.5</v>
      </c>
      <c r="GS50" s="263">
        <f t="shared" si="67"/>
        <v>6.6</v>
      </c>
      <c r="GT50" s="263">
        <f t="shared" si="67"/>
        <v>1.7</v>
      </c>
      <c r="GU50" s="263">
        <f t="shared" si="67"/>
        <v>0</v>
      </c>
      <c r="GV50" s="263">
        <f t="shared" ref="GV50:HH50" si="68">+GV14</f>
        <v>0.9</v>
      </c>
      <c r="GW50" s="263">
        <f t="shared" si="68"/>
        <v>0</v>
      </c>
      <c r="GX50" s="263">
        <f t="shared" si="68"/>
        <v>0</v>
      </c>
      <c r="GY50" s="263">
        <f t="shared" si="68"/>
        <v>4.5</v>
      </c>
      <c r="GZ50" s="263">
        <f t="shared" si="68"/>
        <v>3.5</v>
      </c>
      <c r="HA50" s="263">
        <f t="shared" si="68"/>
        <v>2.9</v>
      </c>
      <c r="HB50" s="263">
        <f t="shared" si="68"/>
        <v>2.2999999999999998</v>
      </c>
      <c r="HC50" s="263">
        <f t="shared" si="68"/>
        <v>3.7</v>
      </c>
      <c r="HD50" s="263">
        <f t="shared" si="68"/>
        <v>2.1</v>
      </c>
      <c r="HE50" s="263">
        <f t="shared" si="68"/>
        <v>1.7</v>
      </c>
      <c r="HF50" s="263">
        <f t="shared" si="68"/>
        <v>2.2999999999999998</v>
      </c>
      <c r="HG50" s="263">
        <f t="shared" si="68"/>
        <v>2.5</v>
      </c>
      <c r="HH50" s="263">
        <f t="shared" si="68"/>
        <v>9.6</v>
      </c>
    </row>
    <row r="51" spans="1:216" x14ac:dyDescent="0.2">
      <c r="A51" s="263" t="s">
        <v>226</v>
      </c>
      <c r="B51" s="263">
        <f t="shared" si="46"/>
        <v>23.6</v>
      </c>
      <c r="C51" s="263">
        <f t="shared" ref="C51:T51" si="69">+C34</f>
        <v>5</v>
      </c>
      <c r="D51" s="263">
        <f t="shared" si="69"/>
        <v>5</v>
      </c>
      <c r="E51" s="263">
        <f t="shared" si="69"/>
        <v>4</v>
      </c>
      <c r="F51" s="263">
        <f t="shared" si="69"/>
        <v>2.2999999999999998</v>
      </c>
      <c r="G51" s="263">
        <f t="shared" si="69"/>
        <v>4.3</v>
      </c>
      <c r="H51" s="263">
        <f t="shared" si="69"/>
        <v>3.8</v>
      </c>
      <c r="I51" s="263">
        <f t="shared" si="69"/>
        <v>2.2000000000000002</v>
      </c>
      <c r="J51" s="263">
        <f t="shared" si="69"/>
        <v>3.8</v>
      </c>
      <c r="K51" s="263">
        <f t="shared" si="69"/>
        <v>1.5</v>
      </c>
      <c r="L51" s="263">
        <f t="shared" si="69"/>
        <v>1.4</v>
      </c>
      <c r="M51" s="263">
        <f t="shared" si="69"/>
        <v>1.4</v>
      </c>
      <c r="N51" s="263">
        <f t="shared" ref="N51:P51" si="70">+N34</f>
        <v>1.2</v>
      </c>
      <c r="O51" s="263">
        <f t="shared" si="70"/>
        <v>1</v>
      </c>
      <c r="P51" s="263">
        <f t="shared" si="70"/>
        <v>1.2</v>
      </c>
      <c r="Q51" s="263">
        <f t="shared" si="69"/>
        <v>2.7</v>
      </c>
      <c r="R51" s="263">
        <f t="shared" si="69"/>
        <v>1.7</v>
      </c>
      <c r="S51" s="263">
        <f t="shared" si="69"/>
        <v>2.1</v>
      </c>
      <c r="T51" s="263">
        <f t="shared" si="69"/>
        <v>2</v>
      </c>
      <c r="U51" s="263">
        <f t="shared" ref="U51:Y51" si="71">+U34</f>
        <v>1.8</v>
      </c>
      <c r="V51" s="263">
        <f t="shared" si="71"/>
        <v>1.4</v>
      </c>
      <c r="W51" s="263">
        <f t="shared" si="71"/>
        <v>2</v>
      </c>
      <c r="X51" s="263">
        <f t="shared" si="71"/>
        <v>2.1</v>
      </c>
      <c r="Y51" s="263">
        <f t="shared" si="71"/>
        <v>1.2</v>
      </c>
      <c r="Z51" s="263">
        <f t="shared" ref="Z51:BE51" si="72">+Z15</f>
        <v>13.2</v>
      </c>
      <c r="AA51" s="263">
        <f t="shared" si="72"/>
        <v>12</v>
      </c>
      <c r="AB51" s="263">
        <f t="shared" si="72"/>
        <v>2.9</v>
      </c>
      <c r="AC51" s="263">
        <f t="shared" si="72"/>
        <v>6</v>
      </c>
      <c r="AD51" s="263">
        <f t="shared" si="72"/>
        <v>3.8</v>
      </c>
      <c r="AE51" s="263">
        <f t="shared" si="72"/>
        <v>1.8</v>
      </c>
      <c r="AF51" s="263">
        <f t="shared" si="72"/>
        <v>3.2</v>
      </c>
      <c r="AG51" s="263">
        <f t="shared" si="72"/>
        <v>2.5</v>
      </c>
      <c r="AH51" s="263">
        <f t="shared" si="72"/>
        <v>3.7</v>
      </c>
      <c r="AI51" s="263">
        <f t="shared" si="72"/>
        <v>3.6</v>
      </c>
      <c r="AJ51" s="263">
        <f t="shared" si="72"/>
        <v>6.3</v>
      </c>
      <c r="AK51" s="263">
        <f t="shared" si="72"/>
        <v>4.3</v>
      </c>
      <c r="AL51" s="263">
        <f t="shared" si="72"/>
        <v>2.2999999999999998</v>
      </c>
      <c r="AM51" s="263">
        <f t="shared" si="72"/>
        <v>5.7</v>
      </c>
      <c r="AN51" s="263">
        <f t="shared" si="72"/>
        <v>1.1000000000000001</v>
      </c>
      <c r="AO51" s="263">
        <f t="shared" si="72"/>
        <v>3.7</v>
      </c>
      <c r="AP51" s="263">
        <f t="shared" si="72"/>
        <v>4.9000000000000004</v>
      </c>
      <c r="AQ51" s="263">
        <f t="shared" si="72"/>
        <v>1.6</v>
      </c>
      <c r="AR51" s="263">
        <f t="shared" si="72"/>
        <v>2.6</v>
      </c>
      <c r="AS51" s="263">
        <f t="shared" si="72"/>
        <v>1.6</v>
      </c>
      <c r="AT51" s="263">
        <f t="shared" si="72"/>
        <v>2.2999999999999998</v>
      </c>
      <c r="AU51" s="263">
        <f t="shared" si="72"/>
        <v>2</v>
      </c>
      <c r="AV51" s="263">
        <f t="shared" si="72"/>
        <v>3</v>
      </c>
      <c r="AW51" s="263">
        <f t="shared" si="72"/>
        <v>3.5</v>
      </c>
      <c r="AX51" s="263">
        <f t="shared" si="72"/>
        <v>1</v>
      </c>
      <c r="AY51" s="263">
        <f t="shared" si="72"/>
        <v>6</v>
      </c>
      <c r="AZ51" s="263">
        <f t="shared" si="72"/>
        <v>5.3</v>
      </c>
      <c r="BA51" s="263">
        <f t="shared" si="72"/>
        <v>5.0999999999999996</v>
      </c>
      <c r="BB51" s="263">
        <f t="shared" si="72"/>
        <v>1.6</v>
      </c>
      <c r="BC51" s="263">
        <f t="shared" si="72"/>
        <v>5.0999999999999996</v>
      </c>
      <c r="BD51" s="263">
        <f t="shared" si="72"/>
        <v>1.7</v>
      </c>
      <c r="BE51" s="263">
        <f t="shared" si="72"/>
        <v>0</v>
      </c>
      <c r="BF51" s="263">
        <f t="shared" ref="BF51:CO51" si="73">+BF15</f>
        <v>0</v>
      </c>
      <c r="BG51" s="263">
        <f t="shared" si="73"/>
        <v>8.1999999999999993</v>
      </c>
      <c r="BH51" s="263">
        <f t="shared" si="73"/>
        <v>5.5</v>
      </c>
      <c r="BI51" s="263">
        <f t="shared" si="73"/>
        <v>0.9</v>
      </c>
      <c r="BJ51" s="263">
        <f t="shared" si="73"/>
        <v>9.6999999999999993</v>
      </c>
      <c r="BK51" s="263">
        <f t="shared" si="73"/>
        <v>1.1000000000000001</v>
      </c>
      <c r="BL51" s="263">
        <f t="shared" si="73"/>
        <v>0</v>
      </c>
      <c r="BM51" s="263">
        <f t="shared" ref="BM51" si="74">+BM15</f>
        <v>0</v>
      </c>
      <c r="BN51" s="263">
        <f t="shared" si="73"/>
        <v>4</v>
      </c>
      <c r="BO51" s="263">
        <f t="shared" si="73"/>
        <v>10.3</v>
      </c>
      <c r="BP51" s="263">
        <f t="shared" si="73"/>
        <v>2.1</v>
      </c>
      <c r="BQ51" s="263">
        <f t="shared" si="73"/>
        <v>3.9</v>
      </c>
      <c r="BR51" s="263">
        <f t="shared" si="73"/>
        <v>2</v>
      </c>
      <c r="BS51" s="263">
        <f t="shared" si="73"/>
        <v>0</v>
      </c>
      <c r="BT51" s="263">
        <f t="shared" si="73"/>
        <v>0</v>
      </c>
      <c r="BU51" s="263">
        <f t="shared" si="73"/>
        <v>4.5999999999999996</v>
      </c>
      <c r="BV51" s="263">
        <f t="shared" si="73"/>
        <v>1.8</v>
      </c>
      <c r="BW51" s="263">
        <f t="shared" si="73"/>
        <v>1.9</v>
      </c>
      <c r="BX51" s="263">
        <f t="shared" si="73"/>
        <v>4.8</v>
      </c>
      <c r="BY51" s="263">
        <f t="shared" si="73"/>
        <v>1.1000000000000001</v>
      </c>
      <c r="BZ51" s="263">
        <f t="shared" si="73"/>
        <v>0</v>
      </c>
      <c r="CA51" s="263">
        <f t="shared" si="73"/>
        <v>0</v>
      </c>
      <c r="CB51" s="263">
        <f t="shared" si="73"/>
        <v>4.0999999999999996</v>
      </c>
      <c r="CC51" s="263">
        <f t="shared" si="73"/>
        <v>2.1</v>
      </c>
      <c r="CD51" s="263">
        <f t="shared" si="73"/>
        <v>3.1</v>
      </c>
      <c r="CE51" s="263">
        <f t="shared" si="73"/>
        <v>4.7</v>
      </c>
      <c r="CF51" s="263">
        <f t="shared" si="73"/>
        <v>0</v>
      </c>
      <c r="CG51" s="263">
        <f t="shared" si="73"/>
        <v>0</v>
      </c>
      <c r="CH51" s="263">
        <f t="shared" si="73"/>
        <v>0</v>
      </c>
      <c r="CI51" s="263">
        <f t="shared" si="73"/>
        <v>3.6</v>
      </c>
      <c r="CJ51" s="263">
        <f t="shared" si="73"/>
        <v>2.5</v>
      </c>
      <c r="CK51" s="263">
        <f t="shared" si="73"/>
        <v>1.4</v>
      </c>
      <c r="CL51" s="263">
        <f t="shared" si="73"/>
        <v>3.6</v>
      </c>
      <c r="CM51" s="263">
        <f t="shared" si="73"/>
        <v>1.1000000000000001</v>
      </c>
      <c r="CN51" s="263">
        <f t="shared" si="73"/>
        <v>0</v>
      </c>
      <c r="CO51" s="263">
        <f t="shared" si="73"/>
        <v>1.9</v>
      </c>
      <c r="CP51" s="263">
        <f t="shared" si="21"/>
        <v>3.5</v>
      </c>
      <c r="CQ51" s="263">
        <f t="shared" ref="CQ51:DC51" si="75">+CQ34</f>
        <v>1.9</v>
      </c>
      <c r="CR51" s="263">
        <f t="shared" si="75"/>
        <v>3.1</v>
      </c>
      <c r="CS51" s="263">
        <f t="shared" si="75"/>
        <v>3.3</v>
      </c>
      <c r="CT51" s="263">
        <f t="shared" si="75"/>
        <v>2.6</v>
      </c>
      <c r="CU51" s="263">
        <f t="shared" si="75"/>
        <v>1.7</v>
      </c>
      <c r="CV51" s="263">
        <f t="shared" si="75"/>
        <v>1.8</v>
      </c>
      <c r="CW51" s="263">
        <f t="shared" si="75"/>
        <v>2.7</v>
      </c>
      <c r="CX51" s="263">
        <f t="shared" si="75"/>
        <v>0</v>
      </c>
      <c r="CY51" s="263">
        <f t="shared" si="75"/>
        <v>0</v>
      </c>
      <c r="CZ51" s="263">
        <f t="shared" si="75"/>
        <v>0</v>
      </c>
      <c r="DA51" s="263">
        <f t="shared" si="75"/>
        <v>1.6</v>
      </c>
      <c r="DB51" s="263">
        <f t="shared" si="75"/>
        <v>2.9</v>
      </c>
      <c r="DC51" s="263">
        <f t="shared" si="75"/>
        <v>2.2000000000000002</v>
      </c>
      <c r="DD51" s="263">
        <f t="shared" ref="DD51:EI51" si="76">+DD15</f>
        <v>8</v>
      </c>
      <c r="DE51" s="263">
        <f t="shared" si="76"/>
        <v>3.8</v>
      </c>
      <c r="DF51" s="263">
        <f t="shared" si="76"/>
        <v>5.2</v>
      </c>
      <c r="DG51" s="263">
        <f t="shared" si="76"/>
        <v>5.5</v>
      </c>
      <c r="DH51" s="263">
        <f t="shared" si="76"/>
        <v>2.2999999999999998</v>
      </c>
      <c r="DI51" s="263">
        <f t="shared" si="76"/>
        <v>2.4</v>
      </c>
      <c r="DJ51" s="263">
        <f t="shared" si="76"/>
        <v>2.2999999999999998</v>
      </c>
      <c r="DK51" s="263">
        <f t="shared" si="76"/>
        <v>8.6999999999999993</v>
      </c>
      <c r="DL51" s="263">
        <f t="shared" si="76"/>
        <v>6.4</v>
      </c>
      <c r="DM51" s="263">
        <f t="shared" si="76"/>
        <v>5.0999999999999996</v>
      </c>
      <c r="DN51" s="263">
        <f t="shared" si="76"/>
        <v>3.3</v>
      </c>
      <c r="DO51" s="263">
        <f t="shared" si="76"/>
        <v>2.2000000000000002</v>
      </c>
      <c r="DP51" s="263">
        <f t="shared" si="76"/>
        <v>2.4</v>
      </c>
      <c r="DQ51" s="263">
        <f t="shared" si="76"/>
        <v>3.9</v>
      </c>
      <c r="DR51" s="263">
        <f t="shared" si="76"/>
        <v>0.9</v>
      </c>
      <c r="DS51" s="263">
        <f t="shared" si="76"/>
        <v>1.6</v>
      </c>
      <c r="DT51" s="263">
        <f t="shared" si="76"/>
        <v>1.9</v>
      </c>
      <c r="DU51" s="263">
        <f t="shared" si="76"/>
        <v>1.8</v>
      </c>
      <c r="DV51" s="263">
        <f t="shared" si="76"/>
        <v>5.4</v>
      </c>
      <c r="DW51" s="263">
        <f t="shared" si="76"/>
        <v>2.9</v>
      </c>
      <c r="DX51" s="263">
        <f t="shared" si="76"/>
        <v>2.7</v>
      </c>
      <c r="DY51" s="263">
        <f t="shared" si="76"/>
        <v>2.2999999999999998</v>
      </c>
      <c r="DZ51" s="263">
        <f t="shared" si="76"/>
        <v>4.2</v>
      </c>
      <c r="EA51" s="263">
        <f t="shared" si="76"/>
        <v>0.9</v>
      </c>
      <c r="EB51" s="263">
        <f t="shared" si="76"/>
        <v>1.3</v>
      </c>
      <c r="EC51" s="263">
        <f t="shared" si="76"/>
        <v>2.1</v>
      </c>
      <c r="ED51" s="263">
        <f t="shared" si="76"/>
        <v>1.6</v>
      </c>
      <c r="EE51" s="263">
        <f t="shared" si="76"/>
        <v>6.2</v>
      </c>
      <c r="EF51" s="263">
        <f t="shared" si="76"/>
        <v>3.4</v>
      </c>
      <c r="EG51" s="263">
        <f t="shared" si="76"/>
        <v>2.6</v>
      </c>
      <c r="EH51" s="263">
        <f t="shared" si="76"/>
        <v>2.5</v>
      </c>
      <c r="EI51" s="263">
        <f t="shared" si="76"/>
        <v>4.5</v>
      </c>
      <c r="EJ51" s="263">
        <f t="shared" ref="EJ51:FO51" si="77">+EJ15</f>
        <v>0.9</v>
      </c>
      <c r="EK51" s="263">
        <f t="shared" si="77"/>
        <v>1.6</v>
      </c>
      <c r="EL51" s="263">
        <f t="shared" si="77"/>
        <v>2.1</v>
      </c>
      <c r="EM51" s="263">
        <f t="shared" si="77"/>
        <v>1.8</v>
      </c>
      <c r="EN51" s="263">
        <f t="shared" si="77"/>
        <v>2.5</v>
      </c>
      <c r="EO51" s="263">
        <f t="shared" si="77"/>
        <v>1.8</v>
      </c>
      <c r="EP51" s="263">
        <f t="shared" si="77"/>
        <v>1.3</v>
      </c>
      <c r="EQ51" s="263">
        <f t="shared" si="77"/>
        <v>2.1</v>
      </c>
      <c r="ER51" s="263">
        <f t="shared" si="77"/>
        <v>2.5</v>
      </c>
      <c r="ES51" s="263">
        <f t="shared" si="77"/>
        <v>0.9</v>
      </c>
      <c r="ET51" s="263">
        <f t="shared" si="77"/>
        <v>1.1000000000000001</v>
      </c>
      <c r="EU51" s="263">
        <f t="shared" si="77"/>
        <v>1.5</v>
      </c>
      <c r="EV51" s="263">
        <f t="shared" si="77"/>
        <v>1.1000000000000001</v>
      </c>
      <c r="EW51" s="263">
        <f t="shared" si="77"/>
        <v>3.6</v>
      </c>
      <c r="EX51" s="263">
        <f t="shared" si="77"/>
        <v>2.9</v>
      </c>
      <c r="EY51" s="263">
        <f t="shared" si="77"/>
        <v>1.6</v>
      </c>
      <c r="EZ51" s="263">
        <f t="shared" si="77"/>
        <v>1.9</v>
      </c>
      <c r="FA51" s="263">
        <f t="shared" si="77"/>
        <v>3.1</v>
      </c>
      <c r="FB51" s="263">
        <f t="shared" si="77"/>
        <v>0.9</v>
      </c>
      <c r="FC51" s="263">
        <f t="shared" si="77"/>
        <v>1.3</v>
      </c>
      <c r="FD51" s="263">
        <f t="shared" si="77"/>
        <v>1.6</v>
      </c>
      <c r="FE51" s="263">
        <f t="shared" si="77"/>
        <v>1.3</v>
      </c>
      <c r="FF51" s="263">
        <f t="shared" si="77"/>
        <v>2.8</v>
      </c>
      <c r="FG51" s="263">
        <f t="shared" si="77"/>
        <v>2.6</v>
      </c>
      <c r="FH51" s="263">
        <f t="shared" si="77"/>
        <v>1.5</v>
      </c>
      <c r="FI51" s="263">
        <f t="shared" si="77"/>
        <v>1.6</v>
      </c>
      <c r="FJ51" s="263">
        <f t="shared" si="77"/>
        <v>2.9</v>
      </c>
      <c r="FK51" s="263">
        <f t="shared" si="77"/>
        <v>1.2</v>
      </c>
      <c r="FL51" s="263">
        <f t="shared" si="77"/>
        <v>1.3</v>
      </c>
      <c r="FM51" s="263">
        <f t="shared" si="77"/>
        <v>1.5</v>
      </c>
      <c r="FN51" s="263">
        <f t="shared" si="77"/>
        <v>2.2000000000000002</v>
      </c>
      <c r="FO51" s="263">
        <f t="shared" si="77"/>
        <v>4</v>
      </c>
      <c r="FP51" s="263">
        <f t="shared" ref="FP51:GU51" si="78">+FP15</f>
        <v>4.2</v>
      </c>
      <c r="FQ51" s="263">
        <f t="shared" si="78"/>
        <v>1.1000000000000001</v>
      </c>
      <c r="FR51" s="263">
        <f t="shared" si="78"/>
        <v>0.9</v>
      </c>
      <c r="FS51" s="263">
        <f t="shared" si="78"/>
        <v>1.9</v>
      </c>
      <c r="FT51" s="263">
        <f t="shared" si="78"/>
        <v>2</v>
      </c>
      <c r="FU51" s="263">
        <f t="shared" si="78"/>
        <v>1</v>
      </c>
      <c r="FV51" s="263">
        <f t="shared" si="78"/>
        <v>1.2</v>
      </c>
      <c r="FW51" s="263">
        <f t="shared" si="78"/>
        <v>1</v>
      </c>
      <c r="FX51" s="263">
        <f t="shared" si="78"/>
        <v>3.5</v>
      </c>
      <c r="FY51" s="263">
        <f t="shared" si="78"/>
        <v>2.2999999999999998</v>
      </c>
      <c r="FZ51" s="263">
        <f t="shared" si="78"/>
        <v>2.2999999999999998</v>
      </c>
      <c r="GA51" s="263">
        <f t="shared" si="78"/>
        <v>2.2000000000000002</v>
      </c>
      <c r="GB51" s="263">
        <f t="shared" si="78"/>
        <v>3</v>
      </c>
      <c r="GC51" s="263">
        <f t="shared" si="78"/>
        <v>0.9</v>
      </c>
      <c r="GD51" s="263">
        <f t="shared" si="78"/>
        <v>2</v>
      </c>
      <c r="GE51" s="263">
        <f t="shared" si="78"/>
        <v>1.8</v>
      </c>
      <c r="GF51" s="263">
        <f t="shared" si="78"/>
        <v>1.1000000000000001</v>
      </c>
      <c r="GG51" s="263">
        <f t="shared" si="78"/>
        <v>4.4000000000000004</v>
      </c>
      <c r="GH51" s="263">
        <f t="shared" si="78"/>
        <v>2.1</v>
      </c>
      <c r="GI51" s="263">
        <f t="shared" si="78"/>
        <v>1.5</v>
      </c>
      <c r="GJ51" s="263">
        <f t="shared" si="78"/>
        <v>1.4</v>
      </c>
      <c r="GK51" s="263">
        <f t="shared" si="78"/>
        <v>3.7</v>
      </c>
      <c r="GL51" s="263">
        <f t="shared" si="78"/>
        <v>3.8</v>
      </c>
      <c r="GM51" s="263">
        <f t="shared" si="78"/>
        <v>0</v>
      </c>
      <c r="GN51" s="263">
        <f t="shared" si="78"/>
        <v>0</v>
      </c>
      <c r="GO51" s="263">
        <f t="shared" si="78"/>
        <v>0</v>
      </c>
      <c r="GP51" s="263">
        <f t="shared" si="78"/>
        <v>2.6</v>
      </c>
      <c r="GQ51" s="263">
        <f t="shared" si="78"/>
        <v>1</v>
      </c>
      <c r="GR51" s="263">
        <f t="shared" si="78"/>
        <v>2.5</v>
      </c>
      <c r="GS51" s="263">
        <f t="shared" si="78"/>
        <v>2.7</v>
      </c>
      <c r="GT51" s="263">
        <f t="shared" si="78"/>
        <v>0.9</v>
      </c>
      <c r="GU51" s="263">
        <f t="shared" si="78"/>
        <v>0</v>
      </c>
      <c r="GV51" s="263">
        <f t="shared" ref="GV51:HH51" si="79">+GV15</f>
        <v>0.9</v>
      </c>
      <c r="GW51" s="263">
        <f t="shared" si="79"/>
        <v>0</v>
      </c>
      <c r="GX51" s="263">
        <f t="shared" si="79"/>
        <v>0</v>
      </c>
      <c r="GY51" s="263">
        <f t="shared" si="79"/>
        <v>3.2</v>
      </c>
      <c r="GZ51" s="263">
        <f t="shared" si="79"/>
        <v>2.5</v>
      </c>
      <c r="HA51" s="263">
        <f t="shared" si="79"/>
        <v>1.9</v>
      </c>
      <c r="HB51" s="263">
        <f t="shared" si="79"/>
        <v>1.5</v>
      </c>
      <c r="HC51" s="263">
        <f t="shared" si="79"/>
        <v>2.8</v>
      </c>
      <c r="HD51" s="263">
        <f t="shared" si="79"/>
        <v>1.4</v>
      </c>
      <c r="HE51" s="263">
        <f t="shared" si="79"/>
        <v>1.1000000000000001</v>
      </c>
      <c r="HF51" s="263">
        <f t="shared" si="79"/>
        <v>1.6</v>
      </c>
      <c r="HG51" s="263">
        <f t="shared" si="79"/>
        <v>1.8</v>
      </c>
      <c r="HH51" s="263">
        <f t="shared" si="79"/>
        <v>5.3</v>
      </c>
    </row>
    <row r="52" spans="1:216" x14ac:dyDescent="0.2">
      <c r="A52" s="263" t="s">
        <v>227</v>
      </c>
      <c r="B52" s="263">
        <f t="shared" si="46"/>
        <v>3.69</v>
      </c>
      <c r="C52" s="263">
        <f t="shared" ref="C52:T52" si="80">+C35</f>
        <v>7.3</v>
      </c>
      <c r="D52" s="263">
        <f t="shared" si="80"/>
        <v>7.1</v>
      </c>
      <c r="E52" s="263">
        <f t="shared" si="80"/>
        <v>7.42</v>
      </c>
      <c r="F52" s="263">
        <f t="shared" si="80"/>
        <v>12.44</v>
      </c>
      <c r="G52" s="263">
        <f t="shared" si="80"/>
        <v>4.1900000000000004</v>
      </c>
      <c r="H52" s="263">
        <f t="shared" si="80"/>
        <v>6.48</v>
      </c>
      <c r="I52" s="263">
        <f t="shared" si="80"/>
        <v>11.96</v>
      </c>
      <c r="J52" s="263">
        <f t="shared" si="80"/>
        <v>3.63</v>
      </c>
      <c r="K52" s="263">
        <f t="shared" si="80"/>
        <v>8.82</v>
      </c>
      <c r="L52" s="263">
        <f t="shared" si="80"/>
        <v>11.32</v>
      </c>
      <c r="M52" s="263">
        <f t="shared" si="80"/>
        <v>3.9</v>
      </c>
      <c r="N52" s="263">
        <f t="shared" ref="N52:P52" si="81">+N35</f>
        <v>5.4</v>
      </c>
      <c r="O52" s="263">
        <f t="shared" si="81"/>
        <v>11.09</v>
      </c>
      <c r="P52" s="263">
        <f t="shared" si="81"/>
        <v>2.89</v>
      </c>
      <c r="Q52" s="263">
        <f t="shared" si="80"/>
        <v>6.1</v>
      </c>
      <c r="R52" s="263">
        <f t="shared" si="80"/>
        <v>7.04</v>
      </c>
      <c r="S52" s="263">
        <f t="shared" si="80"/>
        <v>5.12</v>
      </c>
      <c r="T52" s="263">
        <f t="shared" si="80"/>
        <v>13.25</v>
      </c>
      <c r="U52" s="263">
        <f t="shared" ref="U52:Y52" si="82">+U35</f>
        <v>15.88</v>
      </c>
      <c r="V52" s="263">
        <f t="shared" si="82"/>
        <v>5.89</v>
      </c>
      <c r="W52" s="263">
        <f t="shared" si="82"/>
        <v>7.91</v>
      </c>
      <c r="X52" s="263">
        <f t="shared" si="82"/>
        <v>8.48</v>
      </c>
      <c r="Y52" s="263">
        <f t="shared" si="82"/>
        <v>4.9000000000000004</v>
      </c>
      <c r="Z52" s="263">
        <f t="shared" ref="Z52:BE52" si="83">+Z16</f>
        <v>3.84</v>
      </c>
      <c r="AA52" s="263">
        <f t="shared" si="83"/>
        <v>3.93</v>
      </c>
      <c r="AB52" s="263">
        <f t="shared" si="83"/>
        <v>3.47</v>
      </c>
      <c r="AC52" s="263">
        <f t="shared" si="83"/>
        <v>4.07</v>
      </c>
      <c r="AD52" s="263">
        <f t="shared" si="83"/>
        <v>3.41</v>
      </c>
      <c r="AE52" s="263">
        <f t="shared" si="83"/>
        <v>3.69</v>
      </c>
      <c r="AF52" s="263">
        <f t="shared" si="83"/>
        <v>3.3</v>
      </c>
      <c r="AG52" s="263">
        <f t="shared" si="83"/>
        <v>5.53</v>
      </c>
      <c r="AH52" s="263">
        <f t="shared" si="83"/>
        <v>4.45</v>
      </c>
      <c r="AI52" s="263">
        <f t="shared" si="83"/>
        <v>3.02</v>
      </c>
      <c r="AJ52" s="263">
        <f t="shared" si="83"/>
        <v>3.72</v>
      </c>
      <c r="AK52" s="263">
        <f t="shared" si="83"/>
        <v>4.46</v>
      </c>
      <c r="AL52" s="263">
        <f t="shared" si="83"/>
        <v>4.3</v>
      </c>
      <c r="AM52" s="263">
        <f t="shared" si="83"/>
        <v>3.29</v>
      </c>
      <c r="AN52" s="263">
        <f t="shared" si="83"/>
        <v>3.22</v>
      </c>
      <c r="AO52" s="263">
        <f t="shared" si="83"/>
        <v>3.07</v>
      </c>
      <c r="AP52" s="263">
        <f t="shared" si="83"/>
        <v>2.84</v>
      </c>
      <c r="AQ52" s="263">
        <f t="shared" si="83"/>
        <v>5.7</v>
      </c>
      <c r="AR52" s="263">
        <f t="shared" si="83"/>
        <v>3.15</v>
      </c>
      <c r="AS52" s="263">
        <f t="shared" si="83"/>
        <v>4.96</v>
      </c>
      <c r="AT52" s="263">
        <f t="shared" si="83"/>
        <v>4.58</v>
      </c>
      <c r="AU52" s="263">
        <f t="shared" si="83"/>
        <v>2.92</v>
      </c>
      <c r="AV52" s="263">
        <f t="shared" si="83"/>
        <v>3.88</v>
      </c>
      <c r="AW52" s="263">
        <f t="shared" si="83"/>
        <v>6.46</v>
      </c>
      <c r="AX52" s="263">
        <f t="shared" si="83"/>
        <v>3.04</v>
      </c>
      <c r="AY52" s="263">
        <f t="shared" si="83"/>
        <v>8.07</v>
      </c>
      <c r="AZ52" s="263">
        <f t="shared" si="83"/>
        <v>8.73</v>
      </c>
      <c r="BA52" s="263">
        <f t="shared" si="83"/>
        <v>3.38</v>
      </c>
      <c r="BB52" s="263">
        <f t="shared" si="83"/>
        <v>20.8</v>
      </c>
      <c r="BC52" s="263">
        <f t="shared" si="83"/>
        <v>9.31</v>
      </c>
      <c r="BD52" s="263">
        <f t="shared" si="83"/>
        <v>20.16</v>
      </c>
      <c r="BE52" s="263">
        <f t="shared" si="83"/>
        <v>0</v>
      </c>
      <c r="BF52" s="263">
        <f t="shared" ref="BF52:CO52" si="84">+BF16</f>
        <v>0</v>
      </c>
      <c r="BG52" s="263">
        <f t="shared" si="84"/>
        <v>4.92</v>
      </c>
      <c r="BH52" s="263">
        <f t="shared" si="84"/>
        <v>2.88</v>
      </c>
      <c r="BI52" s="263">
        <f t="shared" si="84"/>
        <v>6.35</v>
      </c>
      <c r="BJ52" s="263">
        <f t="shared" si="84"/>
        <v>5.47</v>
      </c>
      <c r="BK52" s="263">
        <f t="shared" si="84"/>
        <v>25.31</v>
      </c>
      <c r="BL52" s="263">
        <f t="shared" si="84"/>
        <v>0</v>
      </c>
      <c r="BM52" s="263">
        <f t="shared" ref="BM52" si="85">+BM16</f>
        <v>0</v>
      </c>
      <c r="BN52" s="263">
        <f t="shared" si="84"/>
        <v>10.26</v>
      </c>
      <c r="BO52" s="263">
        <f t="shared" si="84"/>
        <v>10.01</v>
      </c>
      <c r="BP52" s="263">
        <f t="shared" si="84"/>
        <v>22.59</v>
      </c>
      <c r="BQ52" s="263">
        <f t="shared" si="84"/>
        <v>9.92</v>
      </c>
      <c r="BR52" s="263">
        <f t="shared" si="84"/>
        <v>23.32</v>
      </c>
      <c r="BS52" s="263">
        <f t="shared" si="84"/>
        <v>0</v>
      </c>
      <c r="BT52" s="263">
        <f t="shared" si="84"/>
        <v>0</v>
      </c>
      <c r="BU52" s="263">
        <f t="shared" si="84"/>
        <v>9.8800000000000008</v>
      </c>
      <c r="BV52" s="263">
        <f t="shared" si="84"/>
        <v>3.93</v>
      </c>
      <c r="BW52" s="263">
        <f t="shared" si="84"/>
        <v>19.649999999999999</v>
      </c>
      <c r="BX52" s="263">
        <f t="shared" si="84"/>
        <v>9.39</v>
      </c>
      <c r="BY52" s="263">
        <f t="shared" si="84"/>
        <v>21.09</v>
      </c>
      <c r="BZ52" s="263">
        <f t="shared" si="84"/>
        <v>0</v>
      </c>
      <c r="CA52" s="263">
        <f t="shared" si="84"/>
        <v>0</v>
      </c>
      <c r="CB52" s="263">
        <f t="shared" si="84"/>
        <v>4.1399999999999997</v>
      </c>
      <c r="CC52" s="263">
        <f t="shared" si="84"/>
        <v>3.97</v>
      </c>
      <c r="CD52" s="263">
        <f t="shared" si="84"/>
        <v>9.3800000000000008</v>
      </c>
      <c r="CE52" s="263">
        <f t="shared" si="84"/>
        <v>3.03</v>
      </c>
      <c r="CF52" s="263">
        <f t="shared" si="84"/>
        <v>0</v>
      </c>
      <c r="CG52" s="263">
        <f t="shared" si="84"/>
        <v>0</v>
      </c>
      <c r="CH52" s="263">
        <f t="shared" si="84"/>
        <v>0</v>
      </c>
      <c r="CI52" s="263">
        <f t="shared" si="84"/>
        <v>6.14</v>
      </c>
      <c r="CJ52" s="263">
        <f t="shared" si="84"/>
        <v>3.4</v>
      </c>
      <c r="CK52" s="263">
        <f t="shared" si="84"/>
        <v>15.25</v>
      </c>
      <c r="CL52" s="263">
        <f t="shared" si="84"/>
        <v>5.44</v>
      </c>
      <c r="CM52" s="263">
        <f t="shared" si="84"/>
        <v>21.53</v>
      </c>
      <c r="CN52" s="263">
        <f t="shared" si="84"/>
        <v>0</v>
      </c>
      <c r="CO52" s="263">
        <f t="shared" si="84"/>
        <v>8.24</v>
      </c>
      <c r="CP52" s="263">
        <f t="shared" si="21"/>
        <v>2.39</v>
      </c>
      <c r="CQ52" s="263">
        <f t="shared" ref="CQ52:DC52" si="86">+CQ35</f>
        <v>1.91</v>
      </c>
      <c r="CR52" s="263">
        <f t="shared" si="86"/>
        <v>3.08</v>
      </c>
      <c r="CS52" s="263">
        <f t="shared" si="86"/>
        <v>3.57</v>
      </c>
      <c r="CT52" s="263">
        <f t="shared" si="86"/>
        <v>1.66</v>
      </c>
      <c r="CU52" s="263">
        <f t="shared" si="86"/>
        <v>2.02</v>
      </c>
      <c r="CV52" s="263">
        <f t="shared" si="86"/>
        <v>1.76</v>
      </c>
      <c r="CW52" s="263">
        <f t="shared" si="86"/>
        <v>1.68</v>
      </c>
      <c r="CX52" s="263">
        <f t="shared" si="86"/>
        <v>0</v>
      </c>
      <c r="CY52" s="263">
        <f t="shared" si="86"/>
        <v>0</v>
      </c>
      <c r="CZ52" s="263">
        <f t="shared" si="86"/>
        <v>0</v>
      </c>
      <c r="DA52" s="263">
        <f t="shared" si="86"/>
        <v>2.4</v>
      </c>
      <c r="DB52" s="263">
        <f t="shared" si="86"/>
        <v>1.31</v>
      </c>
      <c r="DC52" s="263">
        <f t="shared" si="86"/>
        <v>1.89</v>
      </c>
      <c r="DD52" s="263">
        <f t="shared" ref="DD52:EI52" si="87">+DD16</f>
        <v>1.46</v>
      </c>
      <c r="DE52" s="263">
        <f t="shared" si="87"/>
        <v>1.35</v>
      </c>
      <c r="DF52" s="263">
        <f t="shared" si="87"/>
        <v>1.4</v>
      </c>
      <c r="DG52" s="263">
        <f t="shared" si="87"/>
        <v>1.54</v>
      </c>
      <c r="DH52" s="263">
        <f t="shared" si="87"/>
        <v>2.38</v>
      </c>
      <c r="DI52" s="263">
        <f t="shared" si="87"/>
        <v>2.06</v>
      </c>
      <c r="DJ52" s="263">
        <f t="shared" si="87"/>
        <v>1.62</v>
      </c>
      <c r="DK52" s="263">
        <f t="shared" si="87"/>
        <v>2.2999999999999998</v>
      </c>
      <c r="DL52" s="263">
        <f t="shared" si="87"/>
        <v>2.4</v>
      </c>
      <c r="DM52" s="263">
        <f t="shared" si="87"/>
        <v>2.39</v>
      </c>
      <c r="DN52" s="263">
        <f t="shared" si="87"/>
        <v>2.86</v>
      </c>
      <c r="DO52" s="263">
        <f t="shared" si="87"/>
        <v>2.44</v>
      </c>
      <c r="DP52" s="263">
        <f t="shared" si="87"/>
        <v>2.4500000000000002</v>
      </c>
      <c r="DQ52" s="263">
        <f t="shared" si="87"/>
        <v>1.91</v>
      </c>
      <c r="DR52" s="263">
        <f t="shared" si="87"/>
        <v>1.2</v>
      </c>
      <c r="DS52" s="263">
        <f t="shared" si="87"/>
        <v>2.4700000000000002</v>
      </c>
      <c r="DT52" s="263">
        <f t="shared" si="87"/>
        <v>3.45</v>
      </c>
      <c r="DU52" s="263">
        <f t="shared" si="87"/>
        <v>4.78</v>
      </c>
      <c r="DV52" s="263">
        <f t="shared" si="87"/>
        <v>2.39</v>
      </c>
      <c r="DW52" s="263">
        <f t="shared" si="87"/>
        <v>2.98</v>
      </c>
      <c r="DX52" s="263">
        <f t="shared" si="87"/>
        <v>2.34</v>
      </c>
      <c r="DY52" s="263">
        <f t="shared" si="87"/>
        <v>2.36</v>
      </c>
      <c r="DZ52" s="263">
        <f t="shared" si="87"/>
        <v>1.95</v>
      </c>
      <c r="EA52" s="263">
        <f t="shared" si="87"/>
        <v>2.15</v>
      </c>
      <c r="EB52" s="263">
        <f t="shared" si="87"/>
        <v>2.57</v>
      </c>
      <c r="EC52" s="263">
        <f t="shared" si="87"/>
        <v>3.43</v>
      </c>
      <c r="ED52" s="263">
        <f t="shared" si="87"/>
        <v>4.18</v>
      </c>
      <c r="EE52" s="263">
        <f t="shared" si="87"/>
        <v>2.39</v>
      </c>
      <c r="EF52" s="263">
        <f t="shared" si="87"/>
        <v>2.93</v>
      </c>
      <c r="EG52" s="263">
        <f t="shared" si="87"/>
        <v>2.36</v>
      </c>
      <c r="EH52" s="263">
        <f t="shared" si="87"/>
        <v>2.48</v>
      </c>
      <c r="EI52" s="263">
        <f t="shared" si="87"/>
        <v>1.9</v>
      </c>
      <c r="EJ52" s="263">
        <f t="shared" ref="EJ52:FO52" si="88">+EJ16</f>
        <v>0.62</v>
      </c>
      <c r="EK52" s="263">
        <f t="shared" si="88"/>
        <v>2.5</v>
      </c>
      <c r="EL52" s="263">
        <f t="shared" si="88"/>
        <v>3.45</v>
      </c>
      <c r="EM52" s="263">
        <f t="shared" si="88"/>
        <v>4.53</v>
      </c>
      <c r="EN52" s="263">
        <f t="shared" si="88"/>
        <v>2.39</v>
      </c>
      <c r="EO52" s="263">
        <f t="shared" si="88"/>
        <v>2.64</v>
      </c>
      <c r="EP52" s="263">
        <f t="shared" si="88"/>
        <v>2.91</v>
      </c>
      <c r="EQ52" s="263">
        <f t="shared" si="88"/>
        <v>1.97</v>
      </c>
      <c r="ER52" s="263">
        <f t="shared" si="88"/>
        <v>2.2200000000000002</v>
      </c>
      <c r="ES52" s="263">
        <f t="shared" si="88"/>
        <v>3.2</v>
      </c>
      <c r="ET52" s="263">
        <f t="shared" si="88"/>
        <v>2.27</v>
      </c>
      <c r="EU52" s="263">
        <f t="shared" si="88"/>
        <v>3.62</v>
      </c>
      <c r="EV52" s="263">
        <f t="shared" si="88"/>
        <v>3.6</v>
      </c>
      <c r="EW52" s="263">
        <f t="shared" si="88"/>
        <v>2.2000000000000002</v>
      </c>
      <c r="EX52" s="263">
        <f t="shared" si="88"/>
        <v>2.72</v>
      </c>
      <c r="EY52" s="263">
        <f t="shared" si="88"/>
        <v>2.19</v>
      </c>
      <c r="EZ52" s="263">
        <f t="shared" si="88"/>
        <v>2.13</v>
      </c>
      <c r="FA52" s="263">
        <f t="shared" si="88"/>
        <v>1.8</v>
      </c>
      <c r="FB52" s="263">
        <f t="shared" si="88"/>
        <v>2.2999999999999998</v>
      </c>
      <c r="FC52" s="263">
        <f t="shared" si="88"/>
        <v>2.39</v>
      </c>
      <c r="FD52" s="263">
        <f t="shared" si="88"/>
        <v>3.04</v>
      </c>
      <c r="FE52" s="263">
        <f t="shared" si="88"/>
        <v>3.56</v>
      </c>
      <c r="FF52" s="263">
        <f t="shared" si="88"/>
        <v>2</v>
      </c>
      <c r="FG52" s="263">
        <f t="shared" si="88"/>
        <v>2.35</v>
      </c>
      <c r="FH52" s="263">
        <f t="shared" si="88"/>
        <v>2.27</v>
      </c>
      <c r="FI52" s="263">
        <f t="shared" si="88"/>
        <v>1.91</v>
      </c>
      <c r="FJ52" s="263">
        <f t="shared" si="88"/>
        <v>1.73</v>
      </c>
      <c r="FK52" s="263">
        <f t="shared" si="88"/>
        <v>1.32</v>
      </c>
      <c r="FL52" s="263">
        <f t="shared" si="88"/>
        <v>2.37</v>
      </c>
      <c r="FM52" s="263">
        <f t="shared" si="88"/>
        <v>3.14</v>
      </c>
      <c r="FN52" s="263">
        <f t="shared" si="88"/>
        <v>3.57</v>
      </c>
      <c r="FO52" s="263">
        <f t="shared" si="88"/>
        <v>2.5</v>
      </c>
      <c r="FP52" s="263">
        <f t="shared" ref="FP52:GU52" si="89">+FP16</f>
        <v>2.4700000000000002</v>
      </c>
      <c r="FQ52" s="263">
        <f t="shared" si="89"/>
        <v>3.42</v>
      </c>
      <c r="FR52" s="263">
        <f t="shared" si="89"/>
        <v>0.92</v>
      </c>
      <c r="FS52" s="263">
        <f t="shared" si="89"/>
        <v>2.57</v>
      </c>
      <c r="FT52" s="263">
        <f t="shared" si="89"/>
        <v>2.99</v>
      </c>
      <c r="FU52" s="263">
        <f t="shared" si="89"/>
        <v>3.3</v>
      </c>
      <c r="FV52" s="263">
        <f t="shared" si="89"/>
        <v>2.48</v>
      </c>
      <c r="FW52" s="263">
        <f t="shared" si="89"/>
        <v>3.75</v>
      </c>
      <c r="FX52" s="263">
        <f t="shared" si="89"/>
        <v>2.13</v>
      </c>
      <c r="FY52" s="263">
        <f t="shared" si="89"/>
        <v>2.5299999999999998</v>
      </c>
      <c r="FZ52" s="263">
        <f t="shared" si="89"/>
        <v>2.23</v>
      </c>
      <c r="GA52" s="263">
        <f t="shared" si="89"/>
        <v>1.92</v>
      </c>
      <c r="GB52" s="263">
        <f t="shared" si="89"/>
        <v>1.94</v>
      </c>
      <c r="GC52" s="263">
        <f t="shared" si="89"/>
        <v>2.42</v>
      </c>
      <c r="GD52" s="263">
        <f t="shared" si="89"/>
        <v>2.0499999999999998</v>
      </c>
      <c r="GE52" s="263">
        <f t="shared" si="89"/>
        <v>2.46</v>
      </c>
      <c r="GF52" s="263">
        <f t="shared" si="89"/>
        <v>4.74</v>
      </c>
      <c r="GG52" s="263">
        <f t="shared" si="89"/>
        <v>1.66</v>
      </c>
      <c r="GH52" s="263">
        <f t="shared" si="89"/>
        <v>3.06</v>
      </c>
      <c r="GI52" s="263">
        <f t="shared" si="89"/>
        <v>1.2</v>
      </c>
      <c r="GJ52" s="263">
        <f t="shared" si="89"/>
        <v>1.07</v>
      </c>
      <c r="GK52" s="263">
        <f t="shared" si="89"/>
        <v>1.74</v>
      </c>
      <c r="GL52" s="263">
        <f t="shared" si="89"/>
        <v>1.57</v>
      </c>
      <c r="GM52" s="263">
        <f t="shared" si="89"/>
        <v>0</v>
      </c>
      <c r="GN52" s="263">
        <f t="shared" si="89"/>
        <v>0</v>
      </c>
      <c r="GO52" s="263">
        <f t="shared" si="89"/>
        <v>0</v>
      </c>
      <c r="GP52" s="263">
        <f t="shared" si="89"/>
        <v>2.4300000000000002</v>
      </c>
      <c r="GQ52" s="263">
        <f t="shared" si="89"/>
        <v>2.38</v>
      </c>
      <c r="GR52" s="263">
        <f t="shared" si="89"/>
        <v>2.72</v>
      </c>
      <c r="GS52" s="263">
        <f t="shared" si="89"/>
        <v>1.77</v>
      </c>
      <c r="GT52" s="263">
        <f t="shared" si="89"/>
        <v>3.42</v>
      </c>
      <c r="GU52" s="263">
        <f t="shared" si="89"/>
        <v>0</v>
      </c>
      <c r="GV52" s="263">
        <f t="shared" ref="GV52:HH52" si="90">+GV16</f>
        <v>1.71</v>
      </c>
      <c r="GW52" s="263">
        <f t="shared" si="90"/>
        <v>0</v>
      </c>
      <c r="GX52" s="263">
        <f t="shared" si="90"/>
        <v>0</v>
      </c>
      <c r="GY52" s="263">
        <f t="shared" si="90"/>
        <v>2.33</v>
      </c>
      <c r="GZ52" s="263">
        <f t="shared" si="90"/>
        <v>2.57</v>
      </c>
      <c r="HA52" s="263">
        <f t="shared" si="90"/>
        <v>2.9</v>
      </c>
      <c r="HB52" s="263">
        <f t="shared" si="90"/>
        <v>2.0299999999999998</v>
      </c>
      <c r="HC52" s="263">
        <f t="shared" si="90"/>
        <v>1.98</v>
      </c>
      <c r="HD52" s="263">
        <f t="shared" si="90"/>
        <v>2.16</v>
      </c>
      <c r="HE52" s="263">
        <f t="shared" si="90"/>
        <v>2.46</v>
      </c>
      <c r="HF52" s="263">
        <f t="shared" si="90"/>
        <v>2.79</v>
      </c>
      <c r="HG52" s="263">
        <f t="shared" si="90"/>
        <v>3.28</v>
      </c>
      <c r="HH52" s="263">
        <f t="shared" si="90"/>
        <v>7.37</v>
      </c>
    </row>
    <row r="53" spans="1:216" x14ac:dyDescent="0.2">
      <c r="A53" s="263" t="s">
        <v>228</v>
      </c>
      <c r="B53" s="263">
        <f t="shared" si="46"/>
        <v>1.88</v>
      </c>
      <c r="C53" s="263">
        <f t="shared" ref="C53:T53" si="91">+C36</f>
        <v>1.78</v>
      </c>
      <c r="D53" s="263">
        <f t="shared" si="91"/>
        <v>1.73</v>
      </c>
      <c r="E53" s="263">
        <f t="shared" si="91"/>
        <v>1.76</v>
      </c>
      <c r="F53" s="263">
        <f t="shared" si="91"/>
        <v>1.27</v>
      </c>
      <c r="G53" s="263">
        <f t="shared" si="91"/>
        <v>2.0699999999999998</v>
      </c>
      <c r="H53" s="263">
        <f t="shared" si="91"/>
        <v>1.75</v>
      </c>
      <c r="I53" s="263">
        <f t="shared" si="91"/>
        <v>1.27</v>
      </c>
      <c r="J53" s="263">
        <f t="shared" si="91"/>
        <v>2</v>
      </c>
      <c r="K53" s="263">
        <f t="shared" si="91"/>
        <v>1.49</v>
      </c>
      <c r="L53" s="263">
        <f t="shared" si="91"/>
        <v>1.32</v>
      </c>
      <c r="M53" s="263">
        <f t="shared" si="91"/>
        <v>1.83</v>
      </c>
      <c r="N53" s="263">
        <f t="shared" ref="N53:P53" si="92">+N36</f>
        <v>1.43</v>
      </c>
      <c r="O53" s="263">
        <f t="shared" si="92"/>
        <v>1.41</v>
      </c>
      <c r="P53" s="263">
        <f t="shared" si="92"/>
        <v>1.44</v>
      </c>
      <c r="Q53" s="263">
        <f t="shared" si="91"/>
        <v>1.82</v>
      </c>
      <c r="R53" s="263">
        <f t="shared" si="91"/>
        <v>1.68</v>
      </c>
      <c r="S53" s="263">
        <f t="shared" si="91"/>
        <v>1.84</v>
      </c>
      <c r="T53" s="263">
        <f t="shared" si="91"/>
        <v>1.8</v>
      </c>
      <c r="U53" s="263">
        <f t="shared" ref="U53:Y53" si="93">+U36</f>
        <v>1.79</v>
      </c>
      <c r="V53" s="263">
        <f t="shared" si="93"/>
        <v>1.79</v>
      </c>
      <c r="W53" s="263">
        <f t="shared" si="93"/>
        <v>2.2200000000000002</v>
      </c>
      <c r="X53" s="263">
        <f t="shared" si="93"/>
        <v>2.2599999999999998</v>
      </c>
      <c r="Y53" s="263">
        <f t="shared" si="93"/>
        <v>2.0299999999999998</v>
      </c>
      <c r="Z53" s="263">
        <f t="shared" ref="Z53:BE53" si="94">+Z17</f>
        <v>2.41</v>
      </c>
      <c r="AA53" s="263">
        <f t="shared" si="94"/>
        <v>2.44</v>
      </c>
      <c r="AB53" s="263">
        <f t="shared" si="94"/>
        <v>2.09</v>
      </c>
      <c r="AC53" s="263">
        <f t="shared" si="94"/>
        <v>2.31</v>
      </c>
      <c r="AD53" s="263">
        <f t="shared" si="94"/>
        <v>2.84</v>
      </c>
      <c r="AE53" s="263">
        <f t="shared" si="94"/>
        <v>1.81</v>
      </c>
      <c r="AF53" s="263">
        <f t="shared" si="94"/>
        <v>3.36</v>
      </c>
      <c r="AG53" s="263">
        <f t="shared" si="94"/>
        <v>2.2999999999999998</v>
      </c>
      <c r="AH53" s="263">
        <f t="shared" si="94"/>
        <v>2.25</v>
      </c>
      <c r="AI53" s="263">
        <f t="shared" si="94"/>
        <v>2.1</v>
      </c>
      <c r="AJ53" s="263">
        <f t="shared" si="94"/>
        <v>2.34</v>
      </c>
      <c r="AK53" s="263">
        <f t="shared" si="94"/>
        <v>2.74</v>
      </c>
      <c r="AL53" s="263">
        <f t="shared" si="94"/>
        <v>2.2400000000000002</v>
      </c>
      <c r="AM53" s="263">
        <f t="shared" si="94"/>
        <v>2.1800000000000002</v>
      </c>
      <c r="AN53" s="263">
        <f t="shared" si="94"/>
        <v>2.68</v>
      </c>
      <c r="AO53" s="263">
        <f t="shared" si="94"/>
        <v>1.74</v>
      </c>
      <c r="AP53" s="263">
        <f t="shared" si="94"/>
        <v>2.09</v>
      </c>
      <c r="AQ53" s="263">
        <f t="shared" si="94"/>
        <v>3.62</v>
      </c>
      <c r="AR53" s="263">
        <f t="shared" si="94"/>
        <v>3.09</v>
      </c>
      <c r="AS53" s="263">
        <f t="shared" si="94"/>
        <v>2.1800000000000002</v>
      </c>
      <c r="AT53" s="263">
        <f t="shared" si="94"/>
        <v>2.14</v>
      </c>
      <c r="AU53" s="263">
        <f t="shared" si="94"/>
        <v>1.78</v>
      </c>
      <c r="AV53" s="263">
        <f t="shared" si="94"/>
        <v>2.17</v>
      </c>
      <c r="AW53" s="263">
        <f t="shared" si="94"/>
        <v>3.39</v>
      </c>
      <c r="AX53" s="263">
        <f t="shared" si="94"/>
        <v>1.65</v>
      </c>
      <c r="AY53" s="263">
        <f t="shared" si="94"/>
        <v>1.63</v>
      </c>
      <c r="AZ53" s="263">
        <f t="shared" si="94"/>
        <v>1.81</v>
      </c>
      <c r="BA53" s="263">
        <f t="shared" si="94"/>
        <v>1.46</v>
      </c>
      <c r="BB53" s="263">
        <f t="shared" si="94"/>
        <v>1.75</v>
      </c>
      <c r="BC53" s="263">
        <f t="shared" si="94"/>
        <v>1.87</v>
      </c>
      <c r="BD53" s="263">
        <f t="shared" si="94"/>
        <v>3.17</v>
      </c>
      <c r="BE53" s="263">
        <f t="shared" si="94"/>
        <v>0</v>
      </c>
      <c r="BF53" s="263">
        <f t="shared" ref="BF53:CO53" si="95">+BF17</f>
        <v>0</v>
      </c>
      <c r="BG53" s="263">
        <f t="shared" si="95"/>
        <v>1.35</v>
      </c>
      <c r="BH53" s="263">
        <f t="shared" si="95"/>
        <v>1.48</v>
      </c>
      <c r="BI53" s="263">
        <f t="shared" si="95"/>
        <v>1</v>
      </c>
      <c r="BJ53" s="263">
        <f t="shared" si="95"/>
        <v>1.27</v>
      </c>
      <c r="BK53" s="263">
        <f t="shared" si="95"/>
        <v>3.54</v>
      </c>
      <c r="BL53" s="263">
        <f t="shared" si="95"/>
        <v>0</v>
      </c>
      <c r="BM53" s="263">
        <f t="shared" ref="BM53" si="96">+BM17</f>
        <v>0</v>
      </c>
      <c r="BN53" s="263">
        <f t="shared" si="95"/>
        <v>1.75</v>
      </c>
      <c r="BO53" s="263">
        <f t="shared" si="95"/>
        <v>3.61</v>
      </c>
      <c r="BP53" s="263">
        <f t="shared" si="95"/>
        <v>2.19</v>
      </c>
      <c r="BQ53" s="263">
        <f t="shared" si="95"/>
        <v>1.71</v>
      </c>
      <c r="BR53" s="263">
        <f t="shared" si="95"/>
        <v>2.78</v>
      </c>
      <c r="BS53" s="263">
        <f t="shared" si="95"/>
        <v>0</v>
      </c>
      <c r="BT53" s="263">
        <f t="shared" si="95"/>
        <v>0</v>
      </c>
      <c r="BU53" s="263">
        <f t="shared" si="95"/>
        <v>1.8</v>
      </c>
      <c r="BV53" s="263">
        <f t="shared" si="95"/>
        <v>1.59</v>
      </c>
      <c r="BW53" s="263">
        <f t="shared" si="95"/>
        <v>1.69</v>
      </c>
      <c r="BX53" s="263">
        <f t="shared" si="95"/>
        <v>1.79</v>
      </c>
      <c r="BY53" s="263">
        <f t="shared" si="95"/>
        <v>2.34</v>
      </c>
      <c r="BZ53" s="263">
        <f t="shared" si="95"/>
        <v>0</v>
      </c>
      <c r="CA53" s="263">
        <f t="shared" si="95"/>
        <v>0</v>
      </c>
      <c r="CB53" s="263">
        <f t="shared" si="95"/>
        <v>1.32</v>
      </c>
      <c r="CC53" s="263">
        <f t="shared" si="95"/>
        <v>1.55</v>
      </c>
      <c r="CD53" s="263">
        <f t="shared" si="95"/>
        <v>1.33</v>
      </c>
      <c r="CE53" s="263">
        <f t="shared" si="95"/>
        <v>1.2</v>
      </c>
      <c r="CF53" s="263">
        <f t="shared" si="95"/>
        <v>0</v>
      </c>
      <c r="CG53" s="263">
        <f t="shared" si="95"/>
        <v>0</v>
      </c>
      <c r="CH53" s="263">
        <f t="shared" si="95"/>
        <v>0</v>
      </c>
      <c r="CI53" s="263">
        <f t="shared" si="95"/>
        <v>1.44</v>
      </c>
      <c r="CJ53" s="263">
        <f t="shared" si="95"/>
        <v>1.55</v>
      </c>
      <c r="CK53" s="263">
        <f t="shared" si="95"/>
        <v>1.75</v>
      </c>
      <c r="CL53" s="263">
        <f t="shared" si="95"/>
        <v>1.41</v>
      </c>
      <c r="CM53" s="263">
        <f t="shared" si="95"/>
        <v>2.27</v>
      </c>
      <c r="CN53" s="263">
        <f t="shared" si="95"/>
        <v>0</v>
      </c>
      <c r="CO53" s="263">
        <f t="shared" si="95"/>
        <v>1.39</v>
      </c>
      <c r="CP53" s="263">
        <f t="shared" si="21"/>
        <v>1.35</v>
      </c>
      <c r="CQ53" s="263">
        <f t="shared" ref="CQ53:DC53" si="97">+CQ36</f>
        <v>1.19</v>
      </c>
      <c r="CR53" s="263">
        <f t="shared" si="97"/>
        <v>1.32</v>
      </c>
      <c r="CS53" s="263">
        <f t="shared" si="97"/>
        <v>1.41</v>
      </c>
      <c r="CT53" s="263">
        <f t="shared" si="97"/>
        <v>1.33</v>
      </c>
      <c r="CU53" s="263">
        <f t="shared" si="97"/>
        <v>1.36</v>
      </c>
      <c r="CV53" s="263">
        <f t="shared" si="97"/>
        <v>1.54</v>
      </c>
      <c r="CW53" s="263">
        <f t="shared" si="97"/>
        <v>1.79</v>
      </c>
      <c r="CX53" s="263">
        <f t="shared" si="97"/>
        <v>0</v>
      </c>
      <c r="CY53" s="263">
        <f t="shared" si="97"/>
        <v>0</v>
      </c>
      <c r="CZ53" s="263">
        <f t="shared" si="97"/>
        <v>0</v>
      </c>
      <c r="DA53" s="263">
        <f t="shared" si="97"/>
        <v>3.2</v>
      </c>
      <c r="DB53" s="263">
        <f t="shared" si="97"/>
        <v>1.27</v>
      </c>
      <c r="DC53" s="263">
        <f t="shared" si="97"/>
        <v>2.0299999999999998</v>
      </c>
      <c r="DD53" s="263">
        <f t="shared" ref="DD53:EI53" si="98">+DD17</f>
        <v>1.51</v>
      </c>
      <c r="DE53" s="263">
        <f t="shared" si="98"/>
        <v>1.41</v>
      </c>
      <c r="DF53" s="263">
        <f t="shared" si="98"/>
        <v>1.37</v>
      </c>
      <c r="DG53" s="263">
        <f t="shared" si="98"/>
        <v>1.64</v>
      </c>
      <c r="DH53" s="263">
        <f t="shared" si="98"/>
        <v>2.2400000000000002</v>
      </c>
      <c r="DI53" s="263">
        <f t="shared" si="98"/>
        <v>1.88</v>
      </c>
      <c r="DJ53" s="263">
        <f t="shared" si="98"/>
        <v>2.06</v>
      </c>
      <c r="DK53" s="263">
        <f t="shared" si="98"/>
        <v>1.64</v>
      </c>
      <c r="DL53" s="263">
        <f t="shared" si="98"/>
        <v>1.69</v>
      </c>
      <c r="DM53" s="263">
        <f t="shared" si="98"/>
        <v>1.7</v>
      </c>
      <c r="DN53" s="263">
        <f t="shared" si="98"/>
        <v>1.62</v>
      </c>
      <c r="DO53" s="263">
        <f t="shared" si="98"/>
        <v>1.46</v>
      </c>
      <c r="DP53" s="263">
        <f t="shared" si="98"/>
        <v>1.82</v>
      </c>
      <c r="DQ53" s="263">
        <f t="shared" si="98"/>
        <v>1.75</v>
      </c>
      <c r="DR53" s="263">
        <f t="shared" si="98"/>
        <v>2</v>
      </c>
      <c r="DS53" s="263">
        <f t="shared" si="98"/>
        <v>1.5</v>
      </c>
      <c r="DT53" s="263">
        <f t="shared" si="98"/>
        <v>1.79</v>
      </c>
      <c r="DU53" s="263">
        <f t="shared" si="98"/>
        <v>1.94</v>
      </c>
      <c r="DV53" s="263">
        <f t="shared" si="98"/>
        <v>1.67</v>
      </c>
      <c r="DW53" s="263">
        <f t="shared" si="98"/>
        <v>1.69</v>
      </c>
      <c r="DX53" s="263">
        <f t="shared" si="98"/>
        <v>1.32</v>
      </c>
      <c r="DY53" s="263">
        <f t="shared" si="98"/>
        <v>1.77</v>
      </c>
      <c r="DZ53" s="263">
        <f t="shared" si="98"/>
        <v>1.74</v>
      </c>
      <c r="EA53" s="263">
        <f t="shared" si="98"/>
        <v>1.64</v>
      </c>
      <c r="EB53" s="263">
        <f t="shared" si="98"/>
        <v>1.53</v>
      </c>
      <c r="EC53" s="263">
        <f t="shared" si="98"/>
        <v>1.79</v>
      </c>
      <c r="ED53" s="263">
        <f t="shared" si="98"/>
        <v>1.67</v>
      </c>
      <c r="EE53" s="263">
        <f t="shared" si="98"/>
        <v>1.67</v>
      </c>
      <c r="EF53" s="263">
        <f t="shared" si="98"/>
        <v>1.65</v>
      </c>
      <c r="EG53" s="263">
        <f t="shared" si="98"/>
        <v>1.36</v>
      </c>
      <c r="EH53" s="263">
        <f t="shared" si="98"/>
        <v>1.85</v>
      </c>
      <c r="EI53" s="263">
        <f t="shared" si="98"/>
        <v>1.72</v>
      </c>
      <c r="EJ53" s="263">
        <f t="shared" ref="EJ53:FO53" si="99">+EJ17</f>
        <v>1.4</v>
      </c>
      <c r="EK53" s="263">
        <f t="shared" si="99"/>
        <v>1.51</v>
      </c>
      <c r="EL53" s="263">
        <f t="shared" si="99"/>
        <v>1.79</v>
      </c>
      <c r="EM53" s="263">
        <f t="shared" si="99"/>
        <v>1.82</v>
      </c>
      <c r="EN53" s="263">
        <f t="shared" si="99"/>
        <v>1.89</v>
      </c>
      <c r="EO53" s="263">
        <f t="shared" si="99"/>
        <v>1.65</v>
      </c>
      <c r="EP53" s="263">
        <f t="shared" si="99"/>
        <v>1.83</v>
      </c>
      <c r="EQ53" s="263">
        <f t="shared" si="99"/>
        <v>1.54</v>
      </c>
      <c r="ER53" s="263">
        <f t="shared" si="99"/>
        <v>2.0699999999999998</v>
      </c>
      <c r="ES53" s="263">
        <f t="shared" si="99"/>
        <v>2</v>
      </c>
      <c r="ET53" s="263">
        <f t="shared" si="99"/>
        <v>1.36</v>
      </c>
      <c r="EU53" s="263">
        <f t="shared" si="99"/>
        <v>1.85</v>
      </c>
      <c r="EV53" s="263">
        <f t="shared" si="99"/>
        <v>1.6</v>
      </c>
      <c r="EW53" s="263">
        <f t="shared" si="99"/>
        <v>1.72</v>
      </c>
      <c r="EX53" s="263">
        <f t="shared" si="99"/>
        <v>1.62</v>
      </c>
      <c r="EY53" s="263">
        <f t="shared" si="99"/>
        <v>1.28</v>
      </c>
      <c r="EZ53" s="263">
        <f t="shared" si="99"/>
        <v>1.69</v>
      </c>
      <c r="FA53" s="263">
        <f t="shared" si="99"/>
        <v>1.89</v>
      </c>
      <c r="FB53" s="263">
        <f t="shared" si="99"/>
        <v>2.4300000000000002</v>
      </c>
      <c r="FC53" s="263">
        <f t="shared" si="99"/>
        <v>1.46</v>
      </c>
      <c r="FD53" s="263">
        <f t="shared" si="99"/>
        <v>1.57</v>
      </c>
      <c r="FE53" s="263">
        <f t="shared" si="99"/>
        <v>1.43</v>
      </c>
      <c r="FF53" s="263">
        <f t="shared" si="99"/>
        <v>1.73</v>
      </c>
      <c r="FG53" s="263">
        <f t="shared" si="99"/>
        <v>1.42</v>
      </c>
      <c r="FH53" s="263">
        <f t="shared" si="99"/>
        <v>1.29</v>
      </c>
      <c r="FI53" s="263">
        <f t="shared" si="99"/>
        <v>1.69</v>
      </c>
      <c r="FJ53" s="263">
        <f t="shared" si="99"/>
        <v>1.46</v>
      </c>
      <c r="FK53" s="263">
        <f t="shared" si="99"/>
        <v>1.2</v>
      </c>
      <c r="FL53" s="263">
        <f t="shared" si="99"/>
        <v>1.47</v>
      </c>
      <c r="FM53" s="263">
        <f t="shared" si="99"/>
        <v>1.63</v>
      </c>
      <c r="FN53" s="263">
        <f t="shared" si="99"/>
        <v>1.5</v>
      </c>
      <c r="FO53" s="263">
        <f t="shared" si="99"/>
        <v>1.58</v>
      </c>
      <c r="FP53" s="263">
        <f t="shared" ref="FP53:GU53" si="100">+FP17</f>
        <v>1.47</v>
      </c>
      <c r="FQ53" s="263">
        <f t="shared" si="100"/>
        <v>1.53</v>
      </c>
      <c r="FR53" s="263">
        <f t="shared" si="100"/>
        <v>1</v>
      </c>
      <c r="FS53" s="263">
        <f t="shared" si="100"/>
        <v>2.34</v>
      </c>
      <c r="FT53" s="263">
        <f t="shared" si="100"/>
        <v>6</v>
      </c>
      <c r="FU53" s="263">
        <f t="shared" si="100"/>
        <v>1.98</v>
      </c>
      <c r="FV53" s="263">
        <f t="shared" si="100"/>
        <v>1.45</v>
      </c>
      <c r="FW53" s="263">
        <f t="shared" si="100"/>
        <v>1.25</v>
      </c>
      <c r="FX53" s="263">
        <f t="shared" si="100"/>
        <v>1.46</v>
      </c>
      <c r="FY53" s="263">
        <f t="shared" si="100"/>
        <v>1.42</v>
      </c>
      <c r="FZ53" s="263">
        <f t="shared" si="100"/>
        <v>1.35</v>
      </c>
      <c r="GA53" s="263">
        <f t="shared" si="100"/>
        <v>1.38</v>
      </c>
      <c r="GB53" s="263">
        <f t="shared" si="100"/>
        <v>1.52</v>
      </c>
      <c r="GC53" s="263">
        <f t="shared" si="100"/>
        <v>1.79</v>
      </c>
      <c r="GD53" s="263">
        <f t="shared" si="100"/>
        <v>1.25</v>
      </c>
      <c r="GE53" s="263">
        <f t="shared" si="100"/>
        <v>1.33</v>
      </c>
      <c r="GF53" s="263">
        <f t="shared" si="100"/>
        <v>1.77</v>
      </c>
      <c r="GG53" s="263">
        <f t="shared" si="100"/>
        <v>1.43</v>
      </c>
      <c r="GH53" s="263">
        <f t="shared" si="100"/>
        <v>1.76</v>
      </c>
      <c r="GI53" s="263">
        <f t="shared" si="100"/>
        <v>1.07</v>
      </c>
      <c r="GJ53" s="263">
        <f t="shared" si="100"/>
        <v>1.33</v>
      </c>
      <c r="GK53" s="263">
        <f t="shared" si="100"/>
        <v>1.52</v>
      </c>
      <c r="GL53" s="263">
        <f t="shared" si="100"/>
        <v>1.36</v>
      </c>
      <c r="GM53" s="263">
        <f t="shared" si="100"/>
        <v>0</v>
      </c>
      <c r="GN53" s="263">
        <f t="shared" si="100"/>
        <v>0</v>
      </c>
      <c r="GO53" s="263">
        <f t="shared" si="100"/>
        <v>0</v>
      </c>
      <c r="GP53" s="263">
        <f t="shared" si="100"/>
        <v>1.7</v>
      </c>
      <c r="GQ53" s="263">
        <f t="shared" si="100"/>
        <v>1.53</v>
      </c>
      <c r="GR53" s="263">
        <f t="shared" si="100"/>
        <v>1.37</v>
      </c>
      <c r="GS53" s="263">
        <f t="shared" si="100"/>
        <v>2.46</v>
      </c>
      <c r="GT53" s="263">
        <f t="shared" si="100"/>
        <v>2</v>
      </c>
      <c r="GU53" s="263">
        <f t="shared" si="100"/>
        <v>0</v>
      </c>
      <c r="GV53" s="263">
        <f t="shared" ref="GV53:HH53" si="101">+GV17</f>
        <v>1</v>
      </c>
      <c r="GW53" s="263">
        <f t="shared" si="101"/>
        <v>0</v>
      </c>
      <c r="GX53" s="263">
        <f t="shared" si="101"/>
        <v>0</v>
      </c>
      <c r="GY53" s="263">
        <f t="shared" si="101"/>
        <v>1.41</v>
      </c>
      <c r="GZ53" s="263">
        <f t="shared" si="101"/>
        <v>1.43</v>
      </c>
      <c r="HA53" s="263">
        <f t="shared" si="101"/>
        <v>1.5</v>
      </c>
      <c r="HB53" s="263">
        <f t="shared" si="101"/>
        <v>1.52</v>
      </c>
      <c r="HC53" s="263">
        <f t="shared" si="101"/>
        <v>1.35</v>
      </c>
      <c r="HD53" s="263">
        <f t="shared" si="101"/>
        <v>1.52</v>
      </c>
      <c r="HE53" s="263">
        <f t="shared" si="101"/>
        <v>1.45</v>
      </c>
      <c r="HF53" s="263">
        <f t="shared" si="101"/>
        <v>1.46</v>
      </c>
      <c r="HG53" s="263">
        <f t="shared" si="101"/>
        <v>1.38</v>
      </c>
      <c r="HH53" s="263">
        <f t="shared" si="101"/>
        <v>1.82</v>
      </c>
    </row>
    <row r="54" spans="1:216" x14ac:dyDescent="0.2">
      <c r="A54" s="263" t="s">
        <v>252</v>
      </c>
      <c r="B54" s="263">
        <f t="shared" si="46"/>
        <v>31648540</v>
      </c>
      <c r="C54" s="263">
        <f t="shared" ref="C54:Y54" si="102">+C37</f>
        <v>11855930</v>
      </c>
      <c r="D54" s="263">
        <f t="shared" si="102"/>
        <v>7418902</v>
      </c>
      <c r="E54" s="263">
        <f t="shared" si="102"/>
        <v>5080737</v>
      </c>
      <c r="F54" s="263">
        <f t="shared" si="102"/>
        <v>3378909</v>
      </c>
      <c r="G54" s="263">
        <f t="shared" si="102"/>
        <v>2869181</v>
      </c>
      <c r="H54" s="263">
        <f t="shared" si="102"/>
        <v>3818440</v>
      </c>
      <c r="I54" s="263">
        <f t="shared" si="102"/>
        <v>2237984</v>
      </c>
      <c r="J54" s="263">
        <f t="shared" si="102"/>
        <v>2535562</v>
      </c>
      <c r="K54" s="263">
        <f t="shared" si="102"/>
        <v>1421794</v>
      </c>
      <c r="L54" s="263">
        <f t="shared" si="102"/>
        <v>1004883</v>
      </c>
      <c r="M54" s="263">
        <f t="shared" si="102"/>
        <v>505659</v>
      </c>
      <c r="N54" s="263">
        <f t="shared" ref="N54:P54" si="103">+N37</f>
        <v>455382</v>
      </c>
      <c r="O54" s="263">
        <f t="shared" si="103"/>
        <v>174662</v>
      </c>
      <c r="P54" s="263">
        <f t="shared" si="103"/>
        <v>331913</v>
      </c>
      <c r="Q54" s="263">
        <f t="shared" si="102"/>
        <v>5464814</v>
      </c>
      <c r="R54" s="263">
        <f t="shared" si="102"/>
        <v>2242746</v>
      </c>
      <c r="S54" s="263">
        <f t="shared" si="102"/>
        <v>1026914</v>
      </c>
      <c r="T54" s="263">
        <f t="shared" si="102"/>
        <v>1960239</v>
      </c>
      <c r="U54" s="263">
        <f t="shared" si="102"/>
        <v>1515432</v>
      </c>
      <c r="V54" s="263">
        <f t="shared" si="102"/>
        <v>744900</v>
      </c>
      <c r="W54" s="263">
        <f t="shared" si="102"/>
        <v>1382928</v>
      </c>
      <c r="X54" s="263">
        <f t="shared" si="102"/>
        <v>1104909</v>
      </c>
      <c r="Y54" s="263">
        <f t="shared" si="102"/>
        <v>366524</v>
      </c>
      <c r="Z54" s="263">
        <f>+Z18</f>
        <v>21690050</v>
      </c>
      <c r="AA54" s="263">
        <f t="shared" ref="AA54:CO54" si="104">+AA18</f>
        <v>20434280</v>
      </c>
      <c r="AB54" s="263">
        <f t="shared" si="104"/>
        <v>2149193</v>
      </c>
      <c r="AC54" s="263">
        <f t="shared" si="104"/>
        <v>10925230</v>
      </c>
      <c r="AD54" s="263">
        <f t="shared" si="104"/>
        <v>6626189</v>
      </c>
      <c r="AE54" s="263">
        <f t="shared" si="104"/>
        <v>561969</v>
      </c>
      <c r="AF54" s="263">
        <f t="shared" si="104"/>
        <v>6011341</v>
      </c>
      <c r="AG54" s="263">
        <f t="shared" si="104"/>
        <v>5413175</v>
      </c>
      <c r="AH54" s="263">
        <f t="shared" si="104"/>
        <v>7993194</v>
      </c>
      <c r="AI54" s="263">
        <f t="shared" si="104"/>
        <v>3630240</v>
      </c>
      <c r="AJ54" s="263">
        <f t="shared" si="104"/>
        <v>9370292</v>
      </c>
      <c r="AK54" s="263">
        <f t="shared" si="104"/>
        <v>2498154</v>
      </c>
      <c r="AL54" s="263">
        <f t="shared" si="104"/>
        <v>841466</v>
      </c>
      <c r="AM54" s="263">
        <f t="shared" si="104"/>
        <v>7187766</v>
      </c>
      <c r="AN54" s="263">
        <f t="shared" si="104"/>
        <v>166729</v>
      </c>
      <c r="AO54" s="263">
        <f t="shared" si="104"/>
        <v>3042607</v>
      </c>
      <c r="AP54" s="263">
        <f t="shared" si="104"/>
        <v>2878555</v>
      </c>
      <c r="AQ54" s="263">
        <f t="shared" si="104"/>
        <v>19826</v>
      </c>
      <c r="AR54" s="263">
        <f t="shared" si="104"/>
        <v>2292156</v>
      </c>
      <c r="AS54" s="263">
        <f t="shared" si="104"/>
        <v>574044</v>
      </c>
      <c r="AT54" s="263">
        <f t="shared" si="104"/>
        <v>954503</v>
      </c>
      <c r="AU54" s="263">
        <f t="shared" si="104"/>
        <v>554967</v>
      </c>
      <c r="AV54" s="263">
        <f t="shared" si="104"/>
        <v>1312518</v>
      </c>
      <c r="AW54" s="263">
        <f t="shared" si="104"/>
        <v>316274</v>
      </c>
      <c r="AX54" s="263">
        <f t="shared" si="104"/>
        <v>86573</v>
      </c>
      <c r="AY54" s="263">
        <f t="shared" si="104"/>
        <v>11456580</v>
      </c>
      <c r="AZ54" s="263">
        <f t="shared" si="104"/>
        <v>1909058</v>
      </c>
      <c r="BA54" s="263">
        <f t="shared" si="104"/>
        <v>314220</v>
      </c>
      <c r="BB54" s="263">
        <f t="shared" si="104"/>
        <v>126874</v>
      </c>
      <c r="BC54" s="263">
        <f t="shared" si="104"/>
        <v>1622306</v>
      </c>
      <c r="BD54" s="263">
        <f t="shared" si="104"/>
        <v>62362</v>
      </c>
      <c r="BE54" s="263">
        <f t="shared" si="104"/>
        <v>0</v>
      </c>
      <c r="BF54" s="263">
        <f t="shared" si="104"/>
        <v>0</v>
      </c>
      <c r="BG54" s="263">
        <f t="shared" ref="BG54:BM54" si="105">+BG18</f>
        <v>362775</v>
      </c>
      <c r="BH54" s="263">
        <f t="shared" si="105"/>
        <v>152131</v>
      </c>
      <c r="BI54" s="263">
        <f t="shared" si="105"/>
        <v>40782</v>
      </c>
      <c r="BJ54" s="263">
        <f t="shared" si="105"/>
        <v>216453</v>
      </c>
      <c r="BK54" s="263">
        <f t="shared" si="105"/>
        <v>20765</v>
      </c>
      <c r="BL54" s="263">
        <f t="shared" si="105"/>
        <v>0</v>
      </c>
      <c r="BM54" s="263">
        <f t="shared" si="105"/>
        <v>0</v>
      </c>
      <c r="BN54" s="263">
        <f t="shared" si="104"/>
        <v>4311658</v>
      </c>
      <c r="BO54" s="263">
        <f t="shared" si="104"/>
        <v>20047</v>
      </c>
      <c r="BP54" s="263">
        <f t="shared" si="104"/>
        <v>119281</v>
      </c>
      <c r="BQ54" s="263">
        <f t="shared" si="104"/>
        <v>4189108</v>
      </c>
      <c r="BR54" s="263">
        <f t="shared" si="104"/>
        <v>96967</v>
      </c>
      <c r="BS54" s="263">
        <f t="shared" si="104"/>
        <v>0</v>
      </c>
      <c r="BT54" s="263">
        <f t="shared" si="104"/>
        <v>0</v>
      </c>
      <c r="BU54" s="263">
        <f t="shared" si="104"/>
        <v>2531283</v>
      </c>
      <c r="BV54" s="263">
        <f t="shared" si="104"/>
        <v>72261</v>
      </c>
      <c r="BW54" s="263">
        <f t="shared" si="104"/>
        <v>162085</v>
      </c>
      <c r="BX54" s="263">
        <f t="shared" si="104"/>
        <v>2271913</v>
      </c>
      <c r="BY54" s="263">
        <f t="shared" si="104"/>
        <v>254336</v>
      </c>
      <c r="BZ54" s="263">
        <f t="shared" si="104"/>
        <v>0</v>
      </c>
      <c r="CA54" s="263">
        <f t="shared" si="104"/>
        <v>0</v>
      </c>
      <c r="CB54" s="263">
        <f t="shared" si="104"/>
        <v>364724</v>
      </c>
      <c r="CC54" s="263">
        <f t="shared" si="104"/>
        <v>215356</v>
      </c>
      <c r="CD54" s="263">
        <f t="shared" si="104"/>
        <v>62658</v>
      </c>
      <c r="CE54" s="263">
        <f t="shared" si="104"/>
        <v>176453</v>
      </c>
      <c r="CF54" s="263">
        <f t="shared" si="104"/>
        <v>0</v>
      </c>
      <c r="CG54" s="263">
        <f t="shared" si="104"/>
        <v>0</v>
      </c>
      <c r="CH54" s="263">
        <f t="shared" si="104"/>
        <v>0</v>
      </c>
      <c r="CI54" s="263">
        <f t="shared" si="104"/>
        <v>7287050</v>
      </c>
      <c r="CJ54" s="263">
        <f t="shared" si="104"/>
        <v>1719197</v>
      </c>
      <c r="CK54" s="263">
        <f t="shared" si="104"/>
        <v>342931</v>
      </c>
      <c r="CL54" s="263">
        <f t="shared" si="104"/>
        <v>3850612</v>
      </c>
      <c r="CM54" s="263">
        <f t="shared" si="104"/>
        <v>136385</v>
      </c>
      <c r="CN54" s="263">
        <f t="shared" si="104"/>
        <v>0</v>
      </c>
      <c r="CO54" s="263">
        <f t="shared" si="104"/>
        <v>3710388</v>
      </c>
      <c r="CP54" s="263">
        <f t="shared" si="21"/>
        <v>7971752</v>
      </c>
      <c r="CQ54" s="263">
        <f t="shared" ref="CQ54:DC54" si="106">+CQ37</f>
        <v>1377027</v>
      </c>
      <c r="CR54" s="263">
        <f t="shared" si="106"/>
        <v>2782468</v>
      </c>
      <c r="CS54" s="263">
        <f t="shared" si="106"/>
        <v>936786</v>
      </c>
      <c r="CT54" s="263">
        <f t="shared" si="106"/>
        <v>2882862</v>
      </c>
      <c r="CU54" s="263">
        <f t="shared" si="106"/>
        <v>1822847</v>
      </c>
      <c r="CV54" s="263">
        <f t="shared" si="106"/>
        <v>1561444</v>
      </c>
      <c r="CW54" s="263">
        <f t="shared" si="106"/>
        <v>1194259</v>
      </c>
      <c r="CX54" s="263">
        <f t="shared" si="106"/>
        <v>0</v>
      </c>
      <c r="CY54" s="263">
        <f t="shared" si="106"/>
        <v>0</v>
      </c>
      <c r="CZ54" s="263">
        <f t="shared" si="106"/>
        <v>0</v>
      </c>
      <c r="DA54" s="263">
        <f t="shared" si="106"/>
        <v>427932</v>
      </c>
      <c r="DB54" s="263">
        <f t="shared" si="106"/>
        <v>621276</v>
      </c>
      <c r="DC54" s="263">
        <f t="shared" si="106"/>
        <v>199980</v>
      </c>
      <c r="DD54" s="263">
        <f>+DD18</f>
        <v>17968690</v>
      </c>
      <c r="DE54" s="263">
        <f t="shared" ref="DE54:FP54" si="107">+DE18</f>
        <v>8209508</v>
      </c>
      <c r="DF54" s="263">
        <f t="shared" si="107"/>
        <v>9638632</v>
      </c>
      <c r="DG54" s="263">
        <f t="shared" si="107"/>
        <v>10924610</v>
      </c>
      <c r="DH54" s="263">
        <f t="shared" si="107"/>
        <v>622393</v>
      </c>
      <c r="DI54" s="263">
        <f t="shared" si="107"/>
        <v>369035</v>
      </c>
      <c r="DJ54" s="263">
        <f t="shared" si="107"/>
        <v>112516</v>
      </c>
      <c r="DK54" s="263">
        <f t="shared" si="107"/>
        <v>23141640</v>
      </c>
      <c r="DL54" s="263">
        <f t="shared" si="107"/>
        <v>16723000</v>
      </c>
      <c r="DM54" s="263">
        <f t="shared" si="107"/>
        <v>12004080</v>
      </c>
      <c r="DN54" s="263">
        <f t="shared" si="107"/>
        <v>4197349</v>
      </c>
      <c r="DO54" s="263">
        <f t="shared" si="107"/>
        <v>2908692</v>
      </c>
      <c r="DP54" s="263">
        <f t="shared" si="107"/>
        <v>2074198</v>
      </c>
      <c r="DQ54" s="263">
        <f t="shared" si="107"/>
        <v>7743652</v>
      </c>
      <c r="DR54" s="263">
        <f t="shared" si="107"/>
        <v>6451</v>
      </c>
      <c r="DS54" s="263">
        <f t="shared" si="107"/>
        <v>595614</v>
      </c>
      <c r="DT54" s="263">
        <f t="shared" si="107"/>
        <v>1873317</v>
      </c>
      <c r="DU54" s="263">
        <f t="shared" si="107"/>
        <v>847815</v>
      </c>
      <c r="DV54" s="263">
        <f t="shared" si="107"/>
        <v>8451928</v>
      </c>
      <c r="DW54" s="263">
        <f t="shared" si="107"/>
        <v>2869560</v>
      </c>
      <c r="DX54" s="263">
        <f t="shared" si="107"/>
        <v>2303505</v>
      </c>
      <c r="DY54" s="263">
        <f t="shared" si="107"/>
        <v>1179497</v>
      </c>
      <c r="DZ54" s="263">
        <f t="shared" si="107"/>
        <v>5555708</v>
      </c>
      <c r="EA54" s="263">
        <f t="shared" si="107"/>
        <v>27857</v>
      </c>
      <c r="EB54" s="263">
        <f t="shared" si="107"/>
        <v>381538</v>
      </c>
      <c r="EC54" s="263">
        <f t="shared" si="107"/>
        <v>1426541</v>
      </c>
      <c r="ED54" s="263">
        <f t="shared" si="107"/>
        <v>829038</v>
      </c>
      <c r="EE54" s="263">
        <f t="shared" si="107"/>
        <v>15731260</v>
      </c>
      <c r="EF54" s="263">
        <f t="shared" si="107"/>
        <v>6086505</v>
      </c>
      <c r="EG54" s="263">
        <f t="shared" si="107"/>
        <v>4598121</v>
      </c>
      <c r="EH54" s="263">
        <f t="shared" si="107"/>
        <v>2613549</v>
      </c>
      <c r="EI54" s="263">
        <f t="shared" si="107"/>
        <v>10782720</v>
      </c>
      <c r="EJ54" s="263">
        <f t="shared" si="107"/>
        <v>16738</v>
      </c>
      <c r="EK54" s="263">
        <f t="shared" si="107"/>
        <v>809699</v>
      </c>
      <c r="EL54" s="263">
        <f t="shared" si="107"/>
        <v>2898055</v>
      </c>
      <c r="EM54" s="263">
        <f t="shared" si="107"/>
        <v>1490346</v>
      </c>
      <c r="EN54" s="263">
        <f t="shared" si="107"/>
        <v>3149651</v>
      </c>
      <c r="EO54" s="263">
        <f t="shared" si="107"/>
        <v>664170</v>
      </c>
      <c r="EP54" s="263">
        <f t="shared" si="107"/>
        <v>508455</v>
      </c>
      <c r="EQ54" s="263">
        <f t="shared" si="107"/>
        <v>528217</v>
      </c>
      <c r="ER54" s="263">
        <f t="shared" si="107"/>
        <v>1801627</v>
      </c>
      <c r="ES54" s="263">
        <f t="shared" si="107"/>
        <v>17608</v>
      </c>
      <c r="ET54" s="263">
        <f t="shared" si="107"/>
        <v>116611</v>
      </c>
      <c r="EU54" s="263">
        <f t="shared" si="107"/>
        <v>246469</v>
      </c>
      <c r="EV54" s="263">
        <f t="shared" si="107"/>
        <v>92801</v>
      </c>
      <c r="EW54" s="263">
        <f t="shared" si="107"/>
        <v>8104856</v>
      </c>
      <c r="EX54" s="263">
        <f t="shared" si="107"/>
        <v>2400988</v>
      </c>
      <c r="EY54" s="263">
        <f t="shared" si="107"/>
        <v>1298793</v>
      </c>
      <c r="EZ54" s="263">
        <f t="shared" si="107"/>
        <v>1494533</v>
      </c>
      <c r="FA54" s="263">
        <f t="shared" si="107"/>
        <v>4550999</v>
      </c>
      <c r="FB54" s="263">
        <f t="shared" si="107"/>
        <v>88039</v>
      </c>
      <c r="FC54" s="263">
        <f t="shared" si="107"/>
        <v>450585</v>
      </c>
      <c r="FD54" s="263">
        <f t="shared" si="107"/>
        <v>1048778</v>
      </c>
      <c r="FE54" s="263">
        <f t="shared" si="107"/>
        <v>414479</v>
      </c>
      <c r="FF54" s="263">
        <f t="shared" si="107"/>
        <v>3262242</v>
      </c>
      <c r="FG54" s="263">
        <f t="shared" si="107"/>
        <v>1230732</v>
      </c>
      <c r="FH54" s="263">
        <f t="shared" si="107"/>
        <v>393973</v>
      </c>
      <c r="FI54" s="263">
        <f t="shared" si="107"/>
        <v>451204</v>
      </c>
      <c r="FJ54" s="263">
        <f t="shared" si="107"/>
        <v>779534</v>
      </c>
      <c r="FK54" s="263">
        <f t="shared" si="107"/>
        <v>132914</v>
      </c>
      <c r="FL54" s="263">
        <f t="shared" si="107"/>
        <v>135852</v>
      </c>
      <c r="FM54" s="263">
        <f t="shared" si="107"/>
        <v>220343</v>
      </c>
      <c r="FN54" s="263">
        <f t="shared" si="107"/>
        <v>69325</v>
      </c>
      <c r="FO54" s="263">
        <f t="shared" si="107"/>
        <v>2550093</v>
      </c>
      <c r="FP54" s="263">
        <f t="shared" si="107"/>
        <v>2045791</v>
      </c>
      <c r="FQ54" s="263">
        <f t="shared" ref="FQ54:HH54" si="108">+FQ18</f>
        <v>153647</v>
      </c>
      <c r="FR54" s="263">
        <f t="shared" si="108"/>
        <v>22091</v>
      </c>
      <c r="FS54" s="263">
        <f t="shared" si="108"/>
        <v>679359</v>
      </c>
      <c r="FT54" s="263">
        <f t="shared" si="108"/>
        <v>6143</v>
      </c>
      <c r="FU54" s="263">
        <f t="shared" si="108"/>
        <v>22243</v>
      </c>
      <c r="FV54" s="263">
        <f t="shared" si="108"/>
        <v>100474</v>
      </c>
      <c r="FW54" s="263">
        <f t="shared" si="108"/>
        <v>69989</v>
      </c>
      <c r="FX54" s="263">
        <f t="shared" si="108"/>
        <v>6884543</v>
      </c>
      <c r="FY54" s="263">
        <f t="shared" si="108"/>
        <v>2124614</v>
      </c>
      <c r="FZ54" s="263">
        <f t="shared" si="108"/>
        <v>1570919</v>
      </c>
      <c r="GA54" s="263">
        <f t="shared" si="108"/>
        <v>963632</v>
      </c>
      <c r="GB54" s="263">
        <f t="shared" si="108"/>
        <v>4355099</v>
      </c>
      <c r="GC54" s="263">
        <f t="shared" si="108"/>
        <v>16033</v>
      </c>
      <c r="GD54" s="263">
        <f t="shared" si="108"/>
        <v>64503</v>
      </c>
      <c r="GE54" s="263">
        <f t="shared" si="108"/>
        <v>311839</v>
      </c>
      <c r="GF54" s="263">
        <f t="shared" si="108"/>
        <v>157900</v>
      </c>
      <c r="GG54" s="263">
        <f t="shared" si="108"/>
        <v>1262933</v>
      </c>
      <c r="GH54" s="263">
        <f t="shared" si="108"/>
        <v>26981</v>
      </c>
      <c r="GI54" s="263">
        <f t="shared" si="108"/>
        <v>43740</v>
      </c>
      <c r="GJ54" s="263">
        <f t="shared" si="108"/>
        <v>23978</v>
      </c>
      <c r="GK54" s="263">
        <f t="shared" si="108"/>
        <v>697213</v>
      </c>
      <c r="GL54" s="263">
        <f t="shared" si="108"/>
        <v>755503</v>
      </c>
      <c r="GM54" s="263">
        <f t="shared" si="108"/>
        <v>0</v>
      </c>
      <c r="GN54" s="263">
        <f t="shared" si="108"/>
        <v>0</v>
      </c>
      <c r="GO54" s="263">
        <f t="shared" si="108"/>
        <v>0</v>
      </c>
      <c r="GP54" s="263">
        <f t="shared" si="108"/>
        <v>886038</v>
      </c>
      <c r="GQ54" s="263">
        <f t="shared" si="108"/>
        <v>132774</v>
      </c>
      <c r="GR54" s="263">
        <f t="shared" si="108"/>
        <v>588293</v>
      </c>
      <c r="GS54" s="263">
        <f t="shared" si="108"/>
        <v>245673</v>
      </c>
      <c r="GT54" s="263">
        <f t="shared" si="108"/>
        <v>8589</v>
      </c>
      <c r="GU54" s="263">
        <f t="shared" si="108"/>
        <v>0</v>
      </c>
      <c r="GV54" s="263">
        <f t="shared" si="108"/>
        <v>16812</v>
      </c>
      <c r="GW54" s="263">
        <f t="shared" si="108"/>
        <v>0</v>
      </c>
      <c r="GX54" s="263">
        <f t="shared" si="108"/>
        <v>0</v>
      </c>
      <c r="GY54" s="263">
        <f t="shared" si="108"/>
        <v>4028603</v>
      </c>
      <c r="GZ54" s="263">
        <f t="shared" si="108"/>
        <v>1495999</v>
      </c>
      <c r="HA54" s="263">
        <f t="shared" si="108"/>
        <v>772205</v>
      </c>
      <c r="HB54" s="263">
        <f t="shared" si="108"/>
        <v>365702</v>
      </c>
      <c r="HC54" s="263">
        <f t="shared" si="108"/>
        <v>2141022</v>
      </c>
      <c r="HD54" s="263">
        <f t="shared" si="108"/>
        <v>142429</v>
      </c>
      <c r="HE54" s="263">
        <f t="shared" si="108"/>
        <v>62288</v>
      </c>
      <c r="HF54" s="263">
        <f t="shared" si="108"/>
        <v>405777</v>
      </c>
      <c r="HG54" s="263">
        <f t="shared" si="108"/>
        <v>174507</v>
      </c>
      <c r="HH54" s="263">
        <f t="shared" si="108"/>
        <v>11807450</v>
      </c>
    </row>
    <row r="55" spans="1:216" x14ac:dyDescent="0.2">
      <c r="A55" s="263" t="s">
        <v>251</v>
      </c>
      <c r="B55" s="263">
        <f>+C55+Z55+AY55+CP55+CW55+DD55+DK55</f>
        <v>684262426.36000001</v>
      </c>
      <c r="C55" s="263">
        <f>+D55+T55+W55+Q55</f>
        <v>39650005.25</v>
      </c>
      <c r="D55" s="263">
        <f>+E55+H55+K55+N55</f>
        <v>25449337</v>
      </c>
      <c r="E55" s="263">
        <f>+F55+G55</f>
        <v>13832711</v>
      </c>
      <c r="F55" s="263">
        <f>+F47*F5</f>
        <v>7476508.5</v>
      </c>
      <c r="G55" s="263">
        <f>+G47*G5</f>
        <v>6356202.5</v>
      </c>
      <c r="H55" s="263">
        <f>+I55+J55</f>
        <v>9574811.5</v>
      </c>
      <c r="I55" s="263">
        <f>+I47*I5</f>
        <v>4755219</v>
      </c>
      <c r="J55" s="263">
        <f>+J47*J5</f>
        <v>4819592.5</v>
      </c>
      <c r="K55" s="263">
        <f>+L55+M55</f>
        <v>1718072</v>
      </c>
      <c r="L55" s="263">
        <f>+L47*L5</f>
        <v>1392429.75</v>
      </c>
      <c r="M55" s="263">
        <f>+M47*M5</f>
        <v>325642.25</v>
      </c>
      <c r="N55" s="263">
        <f>+O55+P55</f>
        <v>323742.5</v>
      </c>
      <c r="O55" s="263">
        <f>+O47*O5</f>
        <v>182422.5</v>
      </c>
      <c r="P55" s="263">
        <f>+P47*P5</f>
        <v>141320</v>
      </c>
      <c r="Q55" s="263">
        <f>+R55+S55</f>
        <v>5905152.75</v>
      </c>
      <c r="R55" s="263">
        <f>+R47*R5</f>
        <v>4922683.5</v>
      </c>
      <c r="S55" s="263">
        <f>+S47*S5</f>
        <v>982469.25</v>
      </c>
      <c r="T55" s="263">
        <f>+U55+V55</f>
        <v>4161068.25</v>
      </c>
      <c r="U55" s="263">
        <f>+U47*U5</f>
        <v>3699216.75</v>
      </c>
      <c r="V55" s="263">
        <f>+V47*V5</f>
        <v>461851.5</v>
      </c>
      <c r="W55" s="263">
        <f>+X55+Y55</f>
        <v>4134447.25</v>
      </c>
      <c r="X55" s="263">
        <f>+X47*X5</f>
        <v>3911722.5</v>
      </c>
      <c r="Y55" s="263">
        <f>+Y47*Y5</f>
        <v>222724.75</v>
      </c>
      <c r="Z55" s="263">
        <f>+AA55+AM55</f>
        <v>253996501.05999997</v>
      </c>
      <c r="AA55" s="263">
        <f>+SUM(AB55:AL55)</f>
        <v>226143089.61999997</v>
      </c>
      <c r="AB55" s="263">
        <f>+AB47*AB5</f>
        <v>12975570</v>
      </c>
      <c r="AC55" s="263">
        <f t="shared" ref="AC55:AX55" si="109">+AC47*AC5</f>
        <v>49872636</v>
      </c>
      <c r="AD55" s="263">
        <f t="shared" si="109"/>
        <v>14411000</v>
      </c>
      <c r="AE55" s="263">
        <f t="shared" si="109"/>
        <v>924915</v>
      </c>
      <c r="AF55" s="263">
        <f t="shared" si="109"/>
        <v>21323326.199999999</v>
      </c>
      <c r="AG55" s="263">
        <f t="shared" si="109"/>
        <v>31442140</v>
      </c>
      <c r="AH55" s="263">
        <f t="shared" si="109"/>
        <v>33632860</v>
      </c>
      <c r="AI55" s="263">
        <f t="shared" si="109"/>
        <v>8958137.0999999996</v>
      </c>
      <c r="AJ55" s="263">
        <f t="shared" si="109"/>
        <v>41481240</v>
      </c>
      <c r="AK55" s="263">
        <f t="shared" si="109"/>
        <v>9703432.2000000011</v>
      </c>
      <c r="AL55" s="263">
        <f t="shared" si="109"/>
        <v>1417833.12</v>
      </c>
      <c r="AM55" s="263">
        <f>+SUM(AN55:AX55)</f>
        <v>27853411.440000001</v>
      </c>
      <c r="AN55" s="263">
        <f t="shared" si="109"/>
        <v>480628</v>
      </c>
      <c r="AO55" s="263">
        <f t="shared" si="109"/>
        <v>6459169.2000000002</v>
      </c>
      <c r="AP55" s="263">
        <f t="shared" si="109"/>
        <v>5945730</v>
      </c>
      <c r="AQ55" s="263">
        <f t="shared" si="109"/>
        <v>57458</v>
      </c>
      <c r="AR55" s="263">
        <f t="shared" si="109"/>
        <v>5968469.1000000006</v>
      </c>
      <c r="AS55" s="263">
        <f t="shared" si="109"/>
        <v>1988286</v>
      </c>
      <c r="AT55" s="263">
        <f t="shared" si="109"/>
        <v>2390502</v>
      </c>
      <c r="AU55" s="263">
        <f t="shared" si="109"/>
        <v>664534.53</v>
      </c>
      <c r="AV55" s="263">
        <f t="shared" si="109"/>
        <v>2596465.5</v>
      </c>
      <c r="AW55" s="263">
        <f t="shared" si="109"/>
        <v>1254638.55</v>
      </c>
      <c r="AX55" s="263">
        <f t="shared" si="109"/>
        <v>47530.560000000005</v>
      </c>
      <c r="AY55" s="263">
        <f>+AZ55+BN55+BG55+BU55+CB55+CI55</f>
        <v>18825549.000000004</v>
      </c>
      <c r="AZ55" s="263">
        <f>+SUM(BA55:BF55)</f>
        <v>1899789.9</v>
      </c>
      <c r="BA55" s="263">
        <f t="shared" ref="BA55:BF55" si="110">+BA47*BA5</f>
        <v>46430.200000000004</v>
      </c>
      <c r="BB55" s="263">
        <f t="shared" si="110"/>
        <v>270691.5</v>
      </c>
      <c r="BC55" s="263">
        <f t="shared" si="110"/>
        <v>1240343.2</v>
      </c>
      <c r="BD55" s="263">
        <f t="shared" si="110"/>
        <v>342325</v>
      </c>
      <c r="BE55" s="263">
        <f t="shared" si="110"/>
        <v>0</v>
      </c>
      <c r="BF55" s="263">
        <f t="shared" si="110"/>
        <v>0</v>
      </c>
      <c r="BG55" s="263">
        <f>+SUM(BH55:BM55)</f>
        <v>350451.63</v>
      </c>
      <c r="BH55" s="263">
        <f t="shared" ref="BH55:BM55" si="111">+BH47*BH5</f>
        <v>24617.600000000002</v>
      </c>
      <c r="BI55" s="263">
        <f t="shared" si="111"/>
        <v>28998.75</v>
      </c>
      <c r="BJ55" s="263">
        <f t="shared" si="111"/>
        <v>213743.28</v>
      </c>
      <c r="BK55" s="263">
        <f t="shared" si="111"/>
        <v>83092</v>
      </c>
      <c r="BL55" s="263">
        <f t="shared" si="111"/>
        <v>0</v>
      </c>
      <c r="BM55" s="263">
        <f t="shared" si="111"/>
        <v>0</v>
      </c>
      <c r="BN55" s="263">
        <f>+SUM(BO55:BT55)</f>
        <v>3209273.49</v>
      </c>
      <c r="BO55" s="263">
        <f t="shared" ref="BO55:BT55" si="112">+BO47*BO5</f>
        <v>14970.64</v>
      </c>
      <c r="BP55" s="263">
        <f t="shared" si="112"/>
        <v>409877.25</v>
      </c>
      <c r="BQ55" s="263">
        <f t="shared" si="112"/>
        <v>2246085.6</v>
      </c>
      <c r="BR55" s="263">
        <f t="shared" si="112"/>
        <v>538340</v>
      </c>
      <c r="BS55" s="263">
        <f t="shared" si="112"/>
        <v>0</v>
      </c>
      <c r="BT55" s="263">
        <f t="shared" si="112"/>
        <v>0</v>
      </c>
      <c r="BU55" s="263">
        <f>+SUM(BV55:CA55)</f>
        <v>2590732.44</v>
      </c>
      <c r="BV55" s="263">
        <f t="shared" ref="BV55:CA55" si="113">+BV47*BV5</f>
        <v>4212.9400000000005</v>
      </c>
      <c r="BW55" s="263">
        <f t="shared" si="113"/>
        <v>394240.5</v>
      </c>
      <c r="BX55" s="263">
        <f t="shared" si="113"/>
        <v>1561364</v>
      </c>
      <c r="BY55" s="263">
        <f t="shared" si="113"/>
        <v>630915</v>
      </c>
      <c r="BZ55" s="263">
        <f t="shared" si="113"/>
        <v>0</v>
      </c>
      <c r="CA55" s="263">
        <f t="shared" si="113"/>
        <v>0</v>
      </c>
      <c r="CB55" s="263">
        <f>+SUM(CC55:CH55)</f>
        <v>286978.78000000003</v>
      </c>
      <c r="CC55" s="263">
        <f t="shared" ref="CC55:CH55" si="114">+CC47*CC5</f>
        <v>14002.62</v>
      </c>
      <c r="CD55" s="263">
        <f t="shared" si="114"/>
        <v>192822</v>
      </c>
      <c r="CE55" s="263">
        <f t="shared" si="114"/>
        <v>80154.16</v>
      </c>
      <c r="CF55" s="263">
        <f t="shared" si="114"/>
        <v>0</v>
      </c>
      <c r="CG55" s="263">
        <f t="shared" si="114"/>
        <v>0</v>
      </c>
      <c r="CH55" s="263">
        <f t="shared" si="114"/>
        <v>0</v>
      </c>
      <c r="CI55" s="263">
        <f>+SUM(CJ55:CO55)</f>
        <v>10488322.760000002</v>
      </c>
      <c r="CJ55" s="263">
        <f t="shared" ref="CJ55:CO55" si="115">+CJ47*CJ5</f>
        <v>131209.86000000002</v>
      </c>
      <c r="CK55" s="263">
        <f t="shared" si="115"/>
        <v>610684.5</v>
      </c>
      <c r="CL55" s="263">
        <f t="shared" si="115"/>
        <v>1575577.6000000001</v>
      </c>
      <c r="CM55" s="263">
        <f t="shared" si="115"/>
        <v>353898</v>
      </c>
      <c r="CN55" s="263">
        <f t="shared" si="115"/>
        <v>0</v>
      </c>
      <c r="CO55" s="263">
        <f t="shared" si="115"/>
        <v>7816952.8000000007</v>
      </c>
      <c r="CP55" s="263">
        <f>+SUM(CQ55:CV55)</f>
        <v>12664907.969999999</v>
      </c>
      <c r="CQ55" s="263">
        <f t="shared" ref="CQ55:CV55" si="116">+CQ47*CQ5</f>
        <v>611473</v>
      </c>
      <c r="CR55" s="263">
        <f t="shared" si="116"/>
        <v>2866097.5</v>
      </c>
      <c r="CS55" s="263">
        <f t="shared" si="116"/>
        <v>1431229.8</v>
      </c>
      <c r="CT55" s="263">
        <f t="shared" si="116"/>
        <v>2007148</v>
      </c>
      <c r="CU55" s="263">
        <f t="shared" si="116"/>
        <v>1379597.6700000002</v>
      </c>
      <c r="CV55" s="263">
        <f t="shared" si="116"/>
        <v>4369362</v>
      </c>
      <c r="CW55" s="263">
        <f>+SUM(CX55:DC55)</f>
        <v>2094733.8</v>
      </c>
      <c r="CX55" s="263">
        <f t="shared" ref="CX55:DC55" si="117">+CX47*CX5</f>
        <v>0</v>
      </c>
      <c r="CY55" s="263">
        <f t="shared" si="117"/>
        <v>0</v>
      </c>
      <c r="CZ55" s="263">
        <f t="shared" si="117"/>
        <v>0</v>
      </c>
      <c r="DA55" s="263">
        <f t="shared" si="117"/>
        <v>446169.4</v>
      </c>
      <c r="DB55" s="263">
        <f t="shared" si="117"/>
        <v>766814.4</v>
      </c>
      <c r="DC55" s="263">
        <f t="shared" si="117"/>
        <v>881750</v>
      </c>
      <c r="DD55" s="263">
        <f>+SUM(DE55:DJ55)</f>
        <v>229734223.80000001</v>
      </c>
      <c r="DE55" s="263">
        <f t="shared" ref="DE55:DJ55" si="118">+DE47*DE5</f>
        <v>14432157.300000001</v>
      </c>
      <c r="DF55" s="263">
        <f t="shared" si="118"/>
        <v>34175590</v>
      </c>
      <c r="DG55" s="263">
        <f t="shared" si="118"/>
        <v>148523835</v>
      </c>
      <c r="DH55" s="263">
        <f t="shared" si="118"/>
        <v>16096350</v>
      </c>
      <c r="DI55" s="263">
        <f t="shared" si="118"/>
        <v>13032152</v>
      </c>
      <c r="DJ55" s="263">
        <f t="shared" si="118"/>
        <v>3474139.5</v>
      </c>
      <c r="DK55" s="263">
        <f>+DL55+EW55+FF55+FO55+FX55+GG55+GP55+GY55</f>
        <v>127296505.47999999</v>
      </c>
      <c r="DL55" s="263">
        <f>+DM55+DV55</f>
        <v>70179070.709999993</v>
      </c>
      <c r="DM55" s="263">
        <f>+SUM(DN55:DU55)</f>
        <v>41121622.399999999</v>
      </c>
      <c r="DN55" s="263">
        <f t="shared" ref="DN55:DU55" si="119">+DN47*DN5</f>
        <v>7366626.3000000007</v>
      </c>
      <c r="DO55" s="263">
        <f t="shared" si="119"/>
        <v>4655782.5</v>
      </c>
      <c r="DP55" s="263">
        <f t="shared" si="119"/>
        <v>8895454</v>
      </c>
      <c r="DQ55" s="263">
        <f t="shared" si="119"/>
        <v>17347977.900000002</v>
      </c>
      <c r="DR55" s="263">
        <f t="shared" si="119"/>
        <v>6111.5</v>
      </c>
      <c r="DS55" s="263">
        <f t="shared" si="119"/>
        <v>278733.8</v>
      </c>
      <c r="DT55" s="263">
        <f t="shared" si="119"/>
        <v>1596230.25</v>
      </c>
      <c r="DU55" s="263">
        <f t="shared" si="119"/>
        <v>974706.15</v>
      </c>
      <c r="DV55" s="263">
        <f>+SUM(DW55:ED55)</f>
        <v>29057448.309999999</v>
      </c>
      <c r="DW55" s="263">
        <f t="shared" ref="DW55:EM55" si="120">+DW47*DW5</f>
        <v>4676387.1000000006</v>
      </c>
      <c r="DX55" s="263">
        <f t="shared" si="120"/>
        <v>4071861</v>
      </c>
      <c r="DY55" s="263">
        <f t="shared" si="120"/>
        <v>4795075</v>
      </c>
      <c r="DZ55" s="263">
        <f t="shared" si="120"/>
        <v>13233174.9</v>
      </c>
      <c r="EA55" s="263">
        <f t="shared" si="120"/>
        <v>20619.5</v>
      </c>
      <c r="EB55" s="263">
        <f t="shared" si="120"/>
        <v>153255.20000000001</v>
      </c>
      <c r="EC55" s="263">
        <f t="shared" si="120"/>
        <v>1354818.5</v>
      </c>
      <c r="ED55" s="263">
        <f t="shared" si="120"/>
        <v>752257.11</v>
      </c>
      <c r="EE55" s="263">
        <f>+SUM(EF55:EM55)</f>
        <v>63610152.359999999</v>
      </c>
      <c r="EF55" s="263">
        <f t="shared" si="120"/>
        <v>11359405.200000001</v>
      </c>
      <c r="EG55" s="263">
        <f t="shared" si="120"/>
        <v>8077635</v>
      </c>
      <c r="EH55" s="263">
        <f t="shared" si="120"/>
        <v>11906430</v>
      </c>
      <c r="EI55" s="263">
        <f t="shared" si="120"/>
        <v>27440661.600000001</v>
      </c>
      <c r="EJ55" s="263">
        <f t="shared" si="120"/>
        <v>10509.5</v>
      </c>
      <c r="EK55" s="263">
        <f t="shared" si="120"/>
        <v>390083.4</v>
      </c>
      <c r="EL55" s="263">
        <f t="shared" si="120"/>
        <v>2777852.5</v>
      </c>
      <c r="EM55" s="263">
        <f t="shared" si="120"/>
        <v>1647575.1600000001</v>
      </c>
      <c r="EN55" s="263">
        <f>+SUM(EO55:EV55)</f>
        <v>6250996.8499999996</v>
      </c>
      <c r="EO55" s="263">
        <f t="shared" ref="EO55:EV55" si="121">+EO47*EO5</f>
        <v>651018.72000000009</v>
      </c>
      <c r="EP55" s="263">
        <f t="shared" si="121"/>
        <v>611023.5</v>
      </c>
      <c r="EQ55" s="263">
        <f t="shared" si="121"/>
        <v>1684405</v>
      </c>
      <c r="ER55" s="263">
        <f t="shared" si="121"/>
        <v>3025576.29</v>
      </c>
      <c r="ES55" s="263">
        <f t="shared" si="121"/>
        <v>16221.5</v>
      </c>
      <c r="ET55" s="263">
        <f t="shared" si="121"/>
        <v>35554</v>
      </c>
      <c r="EU55" s="263">
        <f t="shared" si="121"/>
        <v>173425</v>
      </c>
      <c r="EV55" s="263">
        <f t="shared" si="121"/>
        <v>53772.840000000004</v>
      </c>
      <c r="EW55" s="263">
        <f>+SUM(EX55:FE55)</f>
        <v>19939575.579999998</v>
      </c>
      <c r="EX55" s="263">
        <f t="shared" ref="EX55:FE55" si="122">+EX47*EX5</f>
        <v>3739556.7</v>
      </c>
      <c r="EY55" s="263">
        <f t="shared" si="122"/>
        <v>1354274.5</v>
      </c>
      <c r="EZ55" s="263">
        <f t="shared" si="122"/>
        <v>4883977</v>
      </c>
      <c r="FA55" s="263">
        <f t="shared" si="122"/>
        <v>8756332.2000000011</v>
      </c>
      <c r="FB55" s="263">
        <f t="shared" si="122"/>
        <v>97614</v>
      </c>
      <c r="FC55" s="263">
        <f t="shared" si="122"/>
        <v>169473.6</v>
      </c>
      <c r="FD55" s="263">
        <f t="shared" si="122"/>
        <v>675287.75</v>
      </c>
      <c r="FE55" s="263">
        <f t="shared" si="122"/>
        <v>263059.83</v>
      </c>
      <c r="FF55" s="263">
        <f>+SUM(FG55:FN55)</f>
        <v>4544726.9800000004</v>
      </c>
      <c r="FG55" s="263">
        <f t="shared" ref="FG55:FN55" si="123">+FG47*FG5</f>
        <v>1482153.4200000002</v>
      </c>
      <c r="FH55" s="263">
        <f t="shared" si="123"/>
        <v>375805.5</v>
      </c>
      <c r="FI55" s="263">
        <f t="shared" si="123"/>
        <v>1250905</v>
      </c>
      <c r="FJ55" s="263">
        <f t="shared" si="123"/>
        <v>1080784.98</v>
      </c>
      <c r="FK55" s="263">
        <f t="shared" si="123"/>
        <v>93106.5</v>
      </c>
      <c r="FL55" s="263">
        <f t="shared" si="123"/>
        <v>52535.600000000006</v>
      </c>
      <c r="FM55" s="263">
        <f t="shared" si="123"/>
        <v>134136.25</v>
      </c>
      <c r="FN55" s="263">
        <f t="shared" si="123"/>
        <v>75299.73000000001</v>
      </c>
      <c r="FO55" s="263">
        <f>+SUM(FP55:FW55)</f>
        <v>5369268.0800000001</v>
      </c>
      <c r="FP55" s="263">
        <f t="shared" ref="FP55:FW55" si="124">+FP47*FP5</f>
        <v>4122340.2</v>
      </c>
      <c r="FQ55" s="263">
        <f t="shared" si="124"/>
        <v>130569</v>
      </c>
      <c r="FR55" s="263">
        <f t="shared" si="124"/>
        <v>20240</v>
      </c>
      <c r="FS55" s="263">
        <f t="shared" si="124"/>
        <v>978785.6100000001</v>
      </c>
      <c r="FT55" s="263">
        <f t="shared" si="124"/>
        <v>37012</v>
      </c>
      <c r="FU55" s="263">
        <f t="shared" si="124"/>
        <v>8762.8000000000011</v>
      </c>
      <c r="FV55" s="263">
        <f t="shared" si="124"/>
        <v>42837.25</v>
      </c>
      <c r="FW55" s="263">
        <f t="shared" si="124"/>
        <v>28721.22</v>
      </c>
      <c r="FX55" s="263">
        <f>+SUM(FY55:GF55)</f>
        <v>14301174.350000001</v>
      </c>
      <c r="FY55" s="263">
        <f t="shared" ref="FY55:GF55" si="125">+FY47*FY5</f>
        <v>2246271.39</v>
      </c>
      <c r="FZ55" s="263">
        <f t="shared" si="125"/>
        <v>2400886</v>
      </c>
      <c r="GA55" s="263">
        <f t="shared" si="125"/>
        <v>2870217</v>
      </c>
      <c r="GB55" s="263">
        <f t="shared" si="125"/>
        <v>6455087.1000000006</v>
      </c>
      <c r="GC55" s="263">
        <f t="shared" si="125"/>
        <v>12772.5</v>
      </c>
      <c r="GD55" s="263">
        <f t="shared" si="125"/>
        <v>33046</v>
      </c>
      <c r="GE55" s="263">
        <f t="shared" si="125"/>
        <v>183426.75</v>
      </c>
      <c r="GF55" s="263">
        <f t="shared" si="125"/>
        <v>99467.61</v>
      </c>
      <c r="GG55" s="263">
        <f>+SUM(GH55:GO55)</f>
        <v>3350497.89</v>
      </c>
      <c r="GH55" s="263">
        <f t="shared" ref="GH55:GO55" si="126">+GH47*GH5</f>
        <v>33557.370000000003</v>
      </c>
      <c r="GI55" s="263">
        <f t="shared" si="126"/>
        <v>34320</v>
      </c>
      <c r="GJ55" s="263">
        <f t="shared" si="126"/>
        <v>45609</v>
      </c>
      <c r="GK55" s="263">
        <f t="shared" si="126"/>
        <v>1273814.52</v>
      </c>
      <c r="GL55" s="263">
        <f t="shared" si="126"/>
        <v>1963197</v>
      </c>
      <c r="GM55" s="263">
        <f t="shared" si="126"/>
        <v>0</v>
      </c>
      <c r="GN55" s="263">
        <f t="shared" si="126"/>
        <v>0</v>
      </c>
      <c r="GO55" s="263">
        <f t="shared" si="126"/>
        <v>0</v>
      </c>
      <c r="GP55" s="263">
        <f>+SUM(GQ55:GX55)</f>
        <v>2730233.2199999997</v>
      </c>
      <c r="GQ55" s="263">
        <f t="shared" ref="GQ55:GX55" si="127">+GQ47*GQ5</f>
        <v>67926.540000000008</v>
      </c>
      <c r="GR55" s="263">
        <f t="shared" si="127"/>
        <v>1023749</v>
      </c>
      <c r="GS55" s="263">
        <f t="shared" si="127"/>
        <v>1630701</v>
      </c>
      <c r="GT55" s="263">
        <f t="shared" si="127"/>
        <v>4862.88</v>
      </c>
      <c r="GU55" s="263">
        <f t="shared" si="127"/>
        <v>0</v>
      </c>
      <c r="GV55" s="263">
        <f t="shared" si="127"/>
        <v>2993.8</v>
      </c>
      <c r="GW55" s="263">
        <f t="shared" si="127"/>
        <v>0</v>
      </c>
      <c r="GX55" s="263">
        <f t="shared" si="127"/>
        <v>0</v>
      </c>
      <c r="GY55" s="263">
        <f>+SUM(GZ55:HG55)</f>
        <v>6881958.6699999999</v>
      </c>
      <c r="GZ55" s="263">
        <f t="shared" ref="GZ55:HG55" si="128">+GZ47*GZ5</f>
        <v>1742921.73</v>
      </c>
      <c r="HA55" s="263">
        <f t="shared" si="128"/>
        <v>1101746.5</v>
      </c>
      <c r="HB55" s="263">
        <f t="shared" si="128"/>
        <v>849251</v>
      </c>
      <c r="HC55" s="263">
        <f t="shared" si="128"/>
        <v>2635849.2600000002</v>
      </c>
      <c r="HD55" s="263">
        <f t="shared" si="128"/>
        <v>152118</v>
      </c>
      <c r="HE55" s="263">
        <f t="shared" si="128"/>
        <v>20650.800000000003</v>
      </c>
      <c r="HF55" s="263">
        <f t="shared" si="128"/>
        <v>235537.75</v>
      </c>
      <c r="HG55" s="263">
        <f t="shared" si="128"/>
        <v>143883.63</v>
      </c>
      <c r="HH55" s="263">
        <f>+HH47*HH5</f>
        <v>0</v>
      </c>
    </row>
    <row r="56" spans="1:216" x14ac:dyDescent="0.2">
      <c r="A56" s="263" t="s">
        <v>255</v>
      </c>
      <c r="B56" s="269">
        <f>+B55/B54</f>
        <v>21.620663271038726</v>
      </c>
      <c r="C56" s="269">
        <f t="shared" ref="C56:BX56" si="129">+C55/C54</f>
        <v>3.3443184338976359</v>
      </c>
      <c r="D56" s="269">
        <f t="shared" si="129"/>
        <v>3.4303374003322862</v>
      </c>
      <c r="E56" s="269">
        <f t="shared" si="129"/>
        <v>2.7225796178782722</v>
      </c>
      <c r="F56" s="269">
        <f t="shared" si="129"/>
        <v>2.2126989806473034</v>
      </c>
      <c r="G56" s="269">
        <f t="shared" si="129"/>
        <v>2.2153368853341773</v>
      </c>
      <c r="H56" s="269">
        <f t="shared" si="129"/>
        <v>2.5075191701323054</v>
      </c>
      <c r="I56" s="269">
        <f t="shared" si="129"/>
        <v>2.1247779251326193</v>
      </c>
      <c r="J56" s="269">
        <f t="shared" si="129"/>
        <v>1.9007985211956955</v>
      </c>
      <c r="K56" s="269">
        <f t="shared" si="129"/>
        <v>1.2083832116326274</v>
      </c>
      <c r="L56" s="269">
        <f t="shared" si="129"/>
        <v>1.3856635548616107</v>
      </c>
      <c r="M56" s="269">
        <f t="shared" si="129"/>
        <v>0.64399575603321602</v>
      </c>
      <c r="N56" s="269">
        <f t="shared" ref="N56:P56" si="130">+N55/N54</f>
        <v>0.71092511342125952</v>
      </c>
      <c r="O56" s="269">
        <f t="shared" si="130"/>
        <v>1.0444315306134133</v>
      </c>
      <c r="P56" s="269">
        <f t="shared" si="130"/>
        <v>0.42577422396832904</v>
      </c>
      <c r="Q56" s="269">
        <f t="shared" si="129"/>
        <v>1.0805770791101033</v>
      </c>
      <c r="R56" s="269">
        <f t="shared" si="129"/>
        <v>2.1949358063730799</v>
      </c>
      <c r="S56" s="269">
        <f t="shared" si="129"/>
        <v>0.95672008561573807</v>
      </c>
      <c r="T56" s="269">
        <f t="shared" si="129"/>
        <v>2.1227351613757302</v>
      </c>
      <c r="U56" s="269">
        <f t="shared" si="129"/>
        <v>2.4410311713095671</v>
      </c>
      <c r="V56" s="269">
        <f t="shared" si="129"/>
        <v>0.62001812323801853</v>
      </c>
      <c r="W56" s="269">
        <f t="shared" si="129"/>
        <v>2.9896330466951282</v>
      </c>
      <c r="X56" s="269">
        <f t="shared" si="129"/>
        <v>3.5403119170900048</v>
      </c>
      <c r="Y56" s="269">
        <f t="shared" si="129"/>
        <v>0.60766757429254292</v>
      </c>
      <c r="Z56" s="269">
        <f t="shared" si="129"/>
        <v>11.710277341914839</v>
      </c>
      <c r="AA56" s="269">
        <f t="shared" si="129"/>
        <v>11.066848923475648</v>
      </c>
      <c r="AB56" s="269">
        <f t="shared" si="129"/>
        <v>6.0374149738995051</v>
      </c>
      <c r="AC56" s="269">
        <f t="shared" si="129"/>
        <v>4.5649049036038605</v>
      </c>
      <c r="AD56" s="269">
        <f t="shared" si="129"/>
        <v>2.1748549581063865</v>
      </c>
      <c r="AE56" s="269">
        <f t="shared" si="129"/>
        <v>1.6458470129135236</v>
      </c>
      <c r="AF56" s="269">
        <f t="shared" si="129"/>
        <v>3.5471829330593621</v>
      </c>
      <c r="AG56" s="269">
        <f t="shared" si="129"/>
        <v>5.8084469835170669</v>
      </c>
      <c r="AH56" s="269">
        <f t="shared" si="129"/>
        <v>4.207687189876788</v>
      </c>
      <c r="AI56" s="269">
        <f t="shared" si="129"/>
        <v>2.4676432136718232</v>
      </c>
      <c r="AJ56" s="269">
        <f t="shared" si="129"/>
        <v>4.4268887244922572</v>
      </c>
      <c r="AK56" s="269">
        <f t="shared" si="129"/>
        <v>3.8842410035570269</v>
      </c>
      <c r="AL56" s="269">
        <f t="shared" si="129"/>
        <v>1.6849559221644133</v>
      </c>
      <c r="AM56" s="269">
        <f t="shared" si="129"/>
        <v>3.8751138309177011</v>
      </c>
      <c r="AN56" s="269">
        <f t="shared" si="129"/>
        <v>2.8826898739871289</v>
      </c>
      <c r="AO56" s="269">
        <f t="shared" si="129"/>
        <v>2.1229061788131034</v>
      </c>
      <c r="AP56" s="269">
        <f t="shared" si="129"/>
        <v>2.0655259322819957</v>
      </c>
      <c r="AQ56" s="269">
        <f t="shared" si="129"/>
        <v>2.898113588217492</v>
      </c>
      <c r="AR56" s="269">
        <f t="shared" si="129"/>
        <v>2.6038668834058418</v>
      </c>
      <c r="AS56" s="269">
        <f t="shared" si="129"/>
        <v>3.4636473859146686</v>
      </c>
      <c r="AT56" s="269">
        <f t="shared" si="129"/>
        <v>2.5044468168250913</v>
      </c>
      <c r="AU56" s="269">
        <f t="shared" si="129"/>
        <v>1.197430712096395</v>
      </c>
      <c r="AV56" s="269">
        <f t="shared" si="129"/>
        <v>1.9782322985284773</v>
      </c>
      <c r="AW56" s="269">
        <f t="shared" si="129"/>
        <v>3.9669354736715636</v>
      </c>
      <c r="AX56" s="269">
        <f t="shared" si="129"/>
        <v>0.54902290552481725</v>
      </c>
      <c r="AY56" s="269">
        <f t="shared" si="129"/>
        <v>1.6432084444048751</v>
      </c>
      <c r="AZ56" s="269">
        <f t="shared" si="129"/>
        <v>0.99514519726482897</v>
      </c>
      <c r="BA56" s="269">
        <f t="shared" si="129"/>
        <v>0.14776335051874484</v>
      </c>
      <c r="BB56" s="269">
        <f t="shared" si="129"/>
        <v>2.1335458801645726</v>
      </c>
      <c r="BC56" s="269">
        <f t="shared" si="129"/>
        <v>0.76455563870194643</v>
      </c>
      <c r="BD56" s="269">
        <f t="shared" si="129"/>
        <v>5.4893204194862255</v>
      </c>
      <c r="BE56" s="269" t="e">
        <f t="shared" si="129"/>
        <v>#DIV/0!</v>
      </c>
      <c r="BF56" s="269" t="e">
        <f t="shared" si="129"/>
        <v>#DIV/0!</v>
      </c>
      <c r="BG56" s="269">
        <f t="shared" ref="BG56:BM56" si="131">+BG55/BG54</f>
        <v>0.96603026669423198</v>
      </c>
      <c r="BH56" s="269">
        <f t="shared" si="131"/>
        <v>0.16181843279804906</v>
      </c>
      <c r="BI56" s="269">
        <f t="shared" si="131"/>
        <v>0.71106738266882452</v>
      </c>
      <c r="BJ56" s="269">
        <f t="shared" si="131"/>
        <v>0.98748125459106595</v>
      </c>
      <c r="BK56" s="269">
        <f t="shared" si="131"/>
        <v>4.001541054659282</v>
      </c>
      <c r="BL56" s="269" t="e">
        <f t="shared" si="131"/>
        <v>#DIV/0!</v>
      </c>
      <c r="BM56" s="269" t="e">
        <f t="shared" si="131"/>
        <v>#DIV/0!</v>
      </c>
      <c r="BN56" s="269">
        <f t="shared" si="129"/>
        <v>0.74432468669824936</v>
      </c>
      <c r="BO56" s="269">
        <f t="shared" si="129"/>
        <v>0.74677707387639047</v>
      </c>
      <c r="BP56" s="269">
        <f t="shared" si="129"/>
        <v>3.4362325097878119</v>
      </c>
      <c r="BQ56" s="269">
        <f t="shared" si="129"/>
        <v>0.53617276040627271</v>
      </c>
      <c r="BR56" s="269">
        <f t="shared" si="129"/>
        <v>5.5517856590386421</v>
      </c>
      <c r="BS56" s="269" t="e">
        <f t="shared" si="129"/>
        <v>#DIV/0!</v>
      </c>
      <c r="BT56" s="269" t="e">
        <f t="shared" si="129"/>
        <v>#DIV/0!</v>
      </c>
      <c r="BU56" s="269">
        <f t="shared" si="129"/>
        <v>1.0234858923320702</v>
      </c>
      <c r="BV56" s="269">
        <f t="shared" si="129"/>
        <v>5.8301711850098956E-2</v>
      </c>
      <c r="BW56" s="269">
        <f t="shared" si="129"/>
        <v>2.432307122805935</v>
      </c>
      <c r="BX56" s="269">
        <f t="shared" si="129"/>
        <v>0.68724638663540372</v>
      </c>
      <c r="BY56" s="269">
        <f t="shared" ref="BY56:EJ56" si="132">+BY55/BY54</f>
        <v>2.4806358517866132</v>
      </c>
      <c r="BZ56" s="269" t="e">
        <f t="shared" si="132"/>
        <v>#DIV/0!</v>
      </c>
      <c r="CA56" s="269" t="e">
        <f t="shared" si="132"/>
        <v>#DIV/0!</v>
      </c>
      <c r="CB56" s="269">
        <f t="shared" si="132"/>
        <v>0.78683821190818271</v>
      </c>
      <c r="CC56" s="269">
        <f t="shared" si="132"/>
        <v>6.5020802763795765E-2</v>
      </c>
      <c r="CD56" s="269">
        <f t="shared" si="132"/>
        <v>3.0773724025663123</v>
      </c>
      <c r="CE56" s="269">
        <f t="shared" si="132"/>
        <v>0.45425218046731991</v>
      </c>
      <c r="CF56" s="269" t="e">
        <f t="shared" si="132"/>
        <v>#DIV/0!</v>
      </c>
      <c r="CG56" s="269" t="e">
        <f t="shared" si="132"/>
        <v>#DIV/0!</v>
      </c>
      <c r="CH56" s="269" t="e">
        <f t="shared" si="132"/>
        <v>#DIV/0!</v>
      </c>
      <c r="CI56" s="269">
        <f t="shared" si="132"/>
        <v>1.4393098386864371</v>
      </c>
      <c r="CJ56" s="269">
        <f t="shared" si="132"/>
        <v>7.6320433318578393E-2</v>
      </c>
      <c r="CK56" s="269">
        <f t="shared" si="132"/>
        <v>1.7807795154127215</v>
      </c>
      <c r="CL56" s="269">
        <f t="shared" si="132"/>
        <v>0.40917589204001859</v>
      </c>
      <c r="CM56" s="269">
        <f t="shared" si="132"/>
        <v>2.5948454742090408</v>
      </c>
      <c r="CN56" s="269" t="e">
        <f t="shared" si="132"/>
        <v>#DIV/0!</v>
      </c>
      <c r="CO56" s="269">
        <f t="shared" si="132"/>
        <v>2.1067750326919992</v>
      </c>
      <c r="CP56" s="269">
        <f t="shared" si="132"/>
        <v>1.5887232781451304</v>
      </c>
      <c r="CQ56" s="269">
        <f t="shared" si="132"/>
        <v>0.44405302147307207</v>
      </c>
      <c r="CR56" s="269">
        <f t="shared" si="132"/>
        <v>1.0300558712624908</v>
      </c>
      <c r="CS56" s="269">
        <f t="shared" si="132"/>
        <v>1.5278086991052386</v>
      </c>
      <c r="CT56" s="269">
        <f t="shared" si="132"/>
        <v>0.69623450584870172</v>
      </c>
      <c r="CU56" s="269">
        <f t="shared" si="132"/>
        <v>0.7568367888253924</v>
      </c>
      <c r="CV56" s="269">
        <f t="shared" si="132"/>
        <v>2.7982828714958718</v>
      </c>
      <c r="CW56" s="269">
        <f t="shared" si="132"/>
        <v>1.7540029424103147</v>
      </c>
      <c r="CX56" s="269" t="e">
        <f t="shared" si="132"/>
        <v>#DIV/0!</v>
      </c>
      <c r="CY56" s="269" t="e">
        <f t="shared" si="132"/>
        <v>#DIV/0!</v>
      </c>
      <c r="CZ56" s="269" t="e">
        <f t="shared" si="132"/>
        <v>#DIV/0!</v>
      </c>
      <c r="DA56" s="269">
        <f t="shared" si="132"/>
        <v>1.0426175186711908</v>
      </c>
      <c r="DB56" s="269">
        <f t="shared" si="132"/>
        <v>1.2342572383288588</v>
      </c>
      <c r="DC56" s="269">
        <f t="shared" si="132"/>
        <v>4.409190919091909</v>
      </c>
      <c r="DD56" s="269">
        <f t="shared" si="132"/>
        <v>12.785251668318615</v>
      </c>
      <c r="DE56" s="269">
        <f t="shared" si="132"/>
        <v>1.757980782770417</v>
      </c>
      <c r="DF56" s="269">
        <f t="shared" si="132"/>
        <v>3.5456888487909901</v>
      </c>
      <c r="DG56" s="269">
        <f t="shared" si="132"/>
        <v>13.595344364695856</v>
      </c>
      <c r="DH56" s="269">
        <f t="shared" si="132"/>
        <v>25.862035723409484</v>
      </c>
      <c r="DI56" s="269">
        <f t="shared" si="132"/>
        <v>35.3141355156015</v>
      </c>
      <c r="DJ56" s="269">
        <f t="shared" si="132"/>
        <v>30.876848625973196</v>
      </c>
      <c r="DK56" s="269">
        <f t="shared" si="132"/>
        <v>5.500755585170281</v>
      </c>
      <c r="DL56" s="269">
        <f t="shared" si="132"/>
        <v>4.1965598702385929</v>
      </c>
      <c r="DM56" s="269">
        <f t="shared" si="132"/>
        <v>3.4256371500356546</v>
      </c>
      <c r="DN56" s="269">
        <f t="shared" si="132"/>
        <v>1.7550664240690972</v>
      </c>
      <c r="DO56" s="269">
        <f t="shared" si="132"/>
        <v>1.6006447227826115</v>
      </c>
      <c r="DP56" s="269">
        <f t="shared" si="132"/>
        <v>4.2886233618969838</v>
      </c>
      <c r="DQ56" s="269">
        <f t="shared" si="132"/>
        <v>2.2402837705000178</v>
      </c>
      <c r="DR56" s="269">
        <f t="shared" si="132"/>
        <v>0.94737250038753684</v>
      </c>
      <c r="DS56" s="269">
        <f t="shared" si="132"/>
        <v>0.46797724700896887</v>
      </c>
      <c r="DT56" s="269">
        <f t="shared" si="132"/>
        <v>0.85208763386015285</v>
      </c>
      <c r="DU56" s="269">
        <f t="shared" si="132"/>
        <v>1.1496684418180854</v>
      </c>
      <c r="DV56" s="269">
        <f t="shared" si="132"/>
        <v>3.4379668532434255</v>
      </c>
      <c r="DW56" s="269">
        <f t="shared" si="132"/>
        <v>1.6296530130054785</v>
      </c>
      <c r="DX56" s="269">
        <f t="shared" si="132"/>
        <v>1.7676805563695326</v>
      </c>
      <c r="DY56" s="269">
        <f t="shared" si="132"/>
        <v>4.0653558254069315</v>
      </c>
      <c r="DZ56" s="269">
        <f t="shared" si="132"/>
        <v>2.381906122495999</v>
      </c>
      <c r="EA56" s="269">
        <f t="shared" si="132"/>
        <v>0.74019097533833511</v>
      </c>
      <c r="EB56" s="269">
        <f t="shared" si="132"/>
        <v>0.4016774213839775</v>
      </c>
      <c r="EC56" s="269">
        <f t="shared" si="132"/>
        <v>0.9497227910028524</v>
      </c>
      <c r="ED56" s="269">
        <f t="shared" si="132"/>
        <v>0.90738556013113991</v>
      </c>
      <c r="EE56" s="269">
        <f t="shared" si="132"/>
        <v>4.0435510162568029</v>
      </c>
      <c r="EF56" s="269">
        <f t="shared" si="132"/>
        <v>1.8663264385718901</v>
      </c>
      <c r="EG56" s="269">
        <f t="shared" si="132"/>
        <v>1.7567251927472114</v>
      </c>
      <c r="EH56" s="269">
        <f t="shared" si="132"/>
        <v>4.5556559299251704</v>
      </c>
      <c r="EI56" s="269">
        <f t="shared" si="132"/>
        <v>2.5448737980769232</v>
      </c>
      <c r="EJ56" s="269">
        <f t="shared" si="132"/>
        <v>0.62788266220575939</v>
      </c>
      <c r="EK56" s="269">
        <f t="shared" ref="EK56:GV56" si="133">+EK55/EK54</f>
        <v>0.48176347012902326</v>
      </c>
      <c r="EL56" s="269">
        <f t="shared" si="133"/>
        <v>0.95852304390358356</v>
      </c>
      <c r="EM56" s="269">
        <f t="shared" si="133"/>
        <v>1.1054984278818476</v>
      </c>
      <c r="EN56" s="269">
        <f t="shared" si="133"/>
        <v>1.9846633325406529</v>
      </c>
      <c r="EO56" s="269">
        <f t="shared" si="133"/>
        <v>0.98019892497402783</v>
      </c>
      <c r="EP56" s="269">
        <f t="shared" si="133"/>
        <v>1.2017258164439331</v>
      </c>
      <c r="EQ56" s="269">
        <f t="shared" si="133"/>
        <v>3.1888504156435706</v>
      </c>
      <c r="ER56" s="269">
        <f t="shared" si="133"/>
        <v>1.6793577638434594</v>
      </c>
      <c r="ES56" s="269">
        <f t="shared" si="133"/>
        <v>0.92125738300772375</v>
      </c>
      <c r="ET56" s="269">
        <f t="shared" si="133"/>
        <v>0.30489404944645015</v>
      </c>
      <c r="EU56" s="269">
        <f t="shared" si="133"/>
        <v>0.70363818573532577</v>
      </c>
      <c r="EV56" s="269">
        <f t="shared" si="133"/>
        <v>0.57944246290449464</v>
      </c>
      <c r="EW56" s="269">
        <f t="shared" si="133"/>
        <v>2.4602010917899095</v>
      </c>
      <c r="EX56" s="269">
        <f t="shared" si="133"/>
        <v>1.5575074510992974</v>
      </c>
      <c r="EY56" s="269">
        <f t="shared" si="133"/>
        <v>1.0427177387004705</v>
      </c>
      <c r="EZ56" s="269">
        <f t="shared" si="133"/>
        <v>3.2678950548432186</v>
      </c>
      <c r="FA56" s="269">
        <f t="shared" si="133"/>
        <v>1.9240461709615848</v>
      </c>
      <c r="FB56" s="269">
        <f t="shared" si="133"/>
        <v>1.1087586183395994</v>
      </c>
      <c r="FC56" s="269">
        <f t="shared" si="133"/>
        <v>0.37611904524118644</v>
      </c>
      <c r="FD56" s="269">
        <f t="shared" si="133"/>
        <v>0.64388054478640855</v>
      </c>
      <c r="FE56" s="269">
        <f t="shared" si="133"/>
        <v>0.63467589431551419</v>
      </c>
      <c r="FF56" s="269">
        <f t="shared" si="133"/>
        <v>1.3931299333403224</v>
      </c>
      <c r="FG56" s="269">
        <f t="shared" si="133"/>
        <v>1.2042860834040232</v>
      </c>
      <c r="FH56" s="269">
        <f t="shared" si="133"/>
        <v>0.95388643384191307</v>
      </c>
      <c r="FI56" s="269">
        <f t="shared" si="133"/>
        <v>2.7723712555739755</v>
      </c>
      <c r="FJ56" s="269">
        <f t="shared" si="133"/>
        <v>1.3864500842811218</v>
      </c>
      <c r="FK56" s="269">
        <f t="shared" si="133"/>
        <v>0.70050182824984575</v>
      </c>
      <c r="FL56" s="269">
        <f t="shared" si="133"/>
        <v>0.38671201012866946</v>
      </c>
      <c r="FM56" s="269">
        <f t="shared" si="133"/>
        <v>0.60876111335508731</v>
      </c>
      <c r="FN56" s="269">
        <f t="shared" si="133"/>
        <v>1.0861843490804184</v>
      </c>
      <c r="FO56" s="269">
        <f t="shared" si="133"/>
        <v>2.1055185359906483</v>
      </c>
      <c r="FP56" s="269">
        <f t="shared" si="133"/>
        <v>2.0150348691533009</v>
      </c>
      <c r="FQ56" s="269">
        <f t="shared" si="133"/>
        <v>0.84979856424141054</v>
      </c>
      <c r="FR56" s="269">
        <f t="shared" si="133"/>
        <v>0.91621022135711372</v>
      </c>
      <c r="FS56" s="269">
        <f t="shared" si="133"/>
        <v>1.4407487204850455</v>
      </c>
      <c r="FT56" s="269">
        <f t="shared" si="133"/>
        <v>6.0250691844375712</v>
      </c>
      <c r="FU56" s="269">
        <f t="shared" si="133"/>
        <v>0.39395764959762625</v>
      </c>
      <c r="FV56" s="269">
        <f t="shared" si="133"/>
        <v>0.42635159344706092</v>
      </c>
      <c r="FW56" s="269">
        <f t="shared" si="133"/>
        <v>0.41036762919887415</v>
      </c>
      <c r="FX56" s="269">
        <f t="shared" si="133"/>
        <v>2.0772873885746668</v>
      </c>
      <c r="FY56" s="269">
        <f t="shared" si="133"/>
        <v>1.0572609377515163</v>
      </c>
      <c r="FZ56" s="269">
        <f t="shared" si="133"/>
        <v>1.5283321418863736</v>
      </c>
      <c r="GA56" s="269">
        <f t="shared" si="133"/>
        <v>2.9785405632025506</v>
      </c>
      <c r="GB56" s="269">
        <f t="shared" si="133"/>
        <v>1.4821906689147595</v>
      </c>
      <c r="GC56" s="269">
        <f t="shared" si="133"/>
        <v>0.7966381837460238</v>
      </c>
      <c r="GD56" s="269">
        <f t="shared" si="133"/>
        <v>0.51231725656171034</v>
      </c>
      <c r="GE56" s="269">
        <f t="shared" si="133"/>
        <v>0.58820978132946811</v>
      </c>
      <c r="GF56" s="269">
        <f t="shared" si="133"/>
        <v>0.62994053198226729</v>
      </c>
      <c r="GG56" s="269">
        <f t="shared" si="133"/>
        <v>2.6529498318596474</v>
      </c>
      <c r="GH56" s="269">
        <f t="shared" si="133"/>
        <v>1.2437407805492755</v>
      </c>
      <c r="GI56" s="269">
        <f t="shared" si="133"/>
        <v>0.78463648834019206</v>
      </c>
      <c r="GJ56" s="269">
        <f t="shared" si="133"/>
        <v>1.9021186087246642</v>
      </c>
      <c r="GK56" s="269">
        <f t="shared" si="133"/>
        <v>1.8270091349415458</v>
      </c>
      <c r="GL56" s="269">
        <f t="shared" si="133"/>
        <v>2.5985297212585521</v>
      </c>
      <c r="GM56" s="269" t="e">
        <f t="shared" si="133"/>
        <v>#DIV/0!</v>
      </c>
      <c r="GN56" s="269" t="e">
        <f t="shared" si="133"/>
        <v>#DIV/0!</v>
      </c>
      <c r="GO56" s="269" t="e">
        <f t="shared" si="133"/>
        <v>#DIV/0!</v>
      </c>
      <c r="GP56" s="269">
        <f t="shared" si="133"/>
        <v>3.0813951771820167</v>
      </c>
      <c r="GQ56" s="269">
        <f t="shared" si="133"/>
        <v>0.51159519182972579</v>
      </c>
      <c r="GR56" s="269">
        <f t="shared" si="133"/>
        <v>1.7402025861263011</v>
      </c>
      <c r="GS56" s="269">
        <f t="shared" si="133"/>
        <v>6.6376891233468882</v>
      </c>
      <c r="GT56" s="269">
        <f t="shared" si="133"/>
        <v>0.56617534055186869</v>
      </c>
      <c r="GU56" s="269" t="e">
        <f t="shared" si="133"/>
        <v>#DIV/0!</v>
      </c>
      <c r="GV56" s="269">
        <f t="shared" si="133"/>
        <v>0.1780751843921009</v>
      </c>
      <c r="GW56" s="269" t="e">
        <f t="shared" ref="GW56:HH56" si="134">+GW55/GW54</f>
        <v>#DIV/0!</v>
      </c>
      <c r="GX56" s="269" t="e">
        <f t="shared" si="134"/>
        <v>#DIV/0!</v>
      </c>
      <c r="GY56" s="269">
        <f t="shared" si="134"/>
        <v>1.7082742255814236</v>
      </c>
      <c r="GZ56" s="269">
        <f t="shared" si="134"/>
        <v>1.1650554111332962</v>
      </c>
      <c r="HA56" s="269">
        <f t="shared" si="134"/>
        <v>1.4267539060223646</v>
      </c>
      <c r="HB56" s="269">
        <f t="shared" si="134"/>
        <v>2.3222487161678087</v>
      </c>
      <c r="HC56" s="269">
        <f t="shared" si="134"/>
        <v>1.2311173168701677</v>
      </c>
      <c r="HD56" s="269">
        <f t="shared" si="134"/>
        <v>1.0680268765490175</v>
      </c>
      <c r="HE56" s="269">
        <f t="shared" si="134"/>
        <v>0.33153737477523765</v>
      </c>
      <c r="HF56" s="269">
        <f t="shared" si="134"/>
        <v>0.58046106605352199</v>
      </c>
      <c r="HG56" s="269">
        <f t="shared" si="134"/>
        <v>0.82451494782444257</v>
      </c>
      <c r="HH56" s="269">
        <f t="shared" si="134"/>
        <v>0</v>
      </c>
    </row>
    <row r="57" spans="1:216" x14ac:dyDescent="0.2">
      <c r="A57" s="270" t="s">
        <v>313</v>
      </c>
      <c r="B57" s="271">
        <f>+B46/B55</f>
        <v>4.144391049038866</v>
      </c>
      <c r="C57" s="271">
        <f t="shared" ref="C57:BX57" si="135">+C46/C55</f>
        <v>10.94195315396585</v>
      </c>
      <c r="D57" s="271">
        <f t="shared" si="135"/>
        <v>10.450130783367756</v>
      </c>
      <c r="E57" s="271">
        <f t="shared" si="135"/>
        <v>10.799871406263025</v>
      </c>
      <c r="F57" s="271">
        <f t="shared" si="135"/>
        <v>13.097268598036102</v>
      </c>
      <c r="G57" s="271">
        <f t="shared" si="135"/>
        <v>8.0975488115742067</v>
      </c>
      <c r="H57" s="271">
        <f t="shared" si="135"/>
        <v>9.8991243848508148</v>
      </c>
      <c r="I57" s="271">
        <f t="shared" si="135"/>
        <v>12.568207689277823</v>
      </c>
      <c r="J57" s="271">
        <f t="shared" si="135"/>
        <v>7.2656910309325946</v>
      </c>
      <c r="K57" s="271">
        <f t="shared" si="135"/>
        <v>10.904071540657203</v>
      </c>
      <c r="L57" s="271">
        <f t="shared" si="135"/>
        <v>11.457547499254451</v>
      </c>
      <c r="M57" s="271">
        <f t="shared" si="135"/>
        <v>8.5374609713573708</v>
      </c>
      <c r="N57" s="271">
        <f t="shared" ref="N57:P57" si="136">+N46/N55</f>
        <v>9.3938732171401647</v>
      </c>
      <c r="O57" s="271">
        <f t="shared" si="136"/>
        <v>10.479019857747812</v>
      </c>
      <c r="P57" s="271">
        <f t="shared" si="136"/>
        <v>7.9931149165015567</v>
      </c>
      <c r="Q57" s="271">
        <f t="shared" si="135"/>
        <v>15.30633056020439</v>
      </c>
      <c r="R57" s="271">
        <f t="shared" si="135"/>
        <v>5.5940829833971657</v>
      </c>
      <c r="S57" s="271">
        <f t="shared" si="135"/>
        <v>11.12154909682924</v>
      </c>
      <c r="T57" s="271">
        <f t="shared" si="135"/>
        <v>12.257804230920749</v>
      </c>
      <c r="U57" s="271">
        <f t="shared" si="135"/>
        <v>11.817766558285616</v>
      </c>
      <c r="V57" s="271">
        <f t="shared" si="135"/>
        <v>13.164421897514677</v>
      </c>
      <c r="W57" s="271">
        <f t="shared" si="135"/>
        <v>5.2645634794348872</v>
      </c>
      <c r="X57" s="271">
        <f t="shared" si="135"/>
        <v>5.0135074765656302</v>
      </c>
      <c r="Y57" s="271">
        <f t="shared" si="135"/>
        <v>9.6738463058101978</v>
      </c>
      <c r="Z57" s="271">
        <f t="shared" si="135"/>
        <v>4.3371975417085302</v>
      </c>
      <c r="AA57" s="271">
        <f t="shared" si="135"/>
        <v>4.2700482319518072</v>
      </c>
      <c r="AB57" s="271">
        <f t="shared" si="135"/>
        <v>1.6556282305902554</v>
      </c>
      <c r="AC57" s="271">
        <f t="shared" si="135"/>
        <v>5.3473832824878151</v>
      </c>
      <c r="AD57" s="271">
        <f t="shared" si="135"/>
        <v>5.9992783290541949</v>
      </c>
      <c r="AE57" s="271">
        <f t="shared" si="135"/>
        <v>4.0810074439272794</v>
      </c>
      <c r="AF57" s="271">
        <f t="shared" si="135"/>
        <v>2.9694579263154548</v>
      </c>
      <c r="AG57" s="271">
        <f t="shared" si="135"/>
        <v>2.4047784279314319</v>
      </c>
      <c r="AH57" s="271">
        <f t="shared" si="135"/>
        <v>3.9535234291701626</v>
      </c>
      <c r="AI57" s="271">
        <f t="shared" si="135"/>
        <v>4.3502817120313999</v>
      </c>
      <c r="AJ57" s="271">
        <f t="shared" si="135"/>
        <v>5.3035275705354996</v>
      </c>
      <c r="AK57" s="271">
        <f t="shared" si="135"/>
        <v>4.9211576909869059</v>
      </c>
      <c r="AL57" s="271">
        <f t="shared" si="135"/>
        <v>5.819540313742988</v>
      </c>
      <c r="AM57" s="271">
        <f t="shared" si="135"/>
        <v>4.8510682539215741</v>
      </c>
      <c r="AN57" s="271">
        <f t="shared" si="135"/>
        <v>1.2023581647344723</v>
      </c>
      <c r="AO57" s="271">
        <f t="shared" si="135"/>
        <v>5.3454289446388863</v>
      </c>
      <c r="AP57" s="271">
        <f t="shared" si="135"/>
        <v>6.7728218402113782</v>
      </c>
      <c r="AQ57" s="271">
        <f t="shared" si="135"/>
        <v>3.1511538863169619</v>
      </c>
      <c r="AR57" s="271">
        <f t="shared" si="135"/>
        <v>3.0879023902461014</v>
      </c>
      <c r="AS57" s="271">
        <f t="shared" si="135"/>
        <v>2.2795201495157134</v>
      </c>
      <c r="AT57" s="271">
        <f t="shared" si="135"/>
        <v>4.2727176132879201</v>
      </c>
      <c r="AU57" s="271">
        <f t="shared" si="135"/>
        <v>4.9620401215268677</v>
      </c>
      <c r="AV57" s="271">
        <f t="shared" si="135"/>
        <v>5.9615119091703699</v>
      </c>
      <c r="AW57" s="271">
        <f t="shared" si="135"/>
        <v>5.7773165028286435</v>
      </c>
      <c r="AX57" s="271">
        <f t="shared" si="135"/>
        <v>5.5855853581359023</v>
      </c>
      <c r="AY57" s="271">
        <f t="shared" si="135"/>
        <v>29.655506992120117</v>
      </c>
      <c r="AZ57" s="271">
        <f t="shared" si="135"/>
        <v>46.93916943131449</v>
      </c>
      <c r="BA57" s="271">
        <f t="shared" si="135"/>
        <v>115.94849903726453</v>
      </c>
      <c r="BB57" s="271">
        <f t="shared" si="135"/>
        <v>15.89151487948458</v>
      </c>
      <c r="BC57" s="271">
        <f t="shared" si="135"/>
        <v>62.334062056372787</v>
      </c>
      <c r="BD57" s="271">
        <f t="shared" si="135"/>
        <v>6.3498692762725479</v>
      </c>
      <c r="BE57" s="271" t="e">
        <f t="shared" si="135"/>
        <v>#DIV/0!</v>
      </c>
      <c r="BF57" s="271" t="e">
        <f t="shared" si="135"/>
        <v>#DIV/0!</v>
      </c>
      <c r="BG57" s="271">
        <f t="shared" ref="BG57:BM57" si="137">+BG46/BG55</f>
        <v>41.926784589359734</v>
      </c>
      <c r="BH57" s="271">
        <f t="shared" si="137"/>
        <v>97.421316456518909</v>
      </c>
      <c r="BI57" s="271">
        <f t="shared" si="137"/>
        <v>8.4723307039096518</v>
      </c>
      <c r="BJ57" s="271">
        <f t="shared" si="137"/>
        <v>53.592608853012827</v>
      </c>
      <c r="BK57" s="271">
        <f t="shared" si="137"/>
        <v>7.1521446107928561</v>
      </c>
      <c r="BL57" s="271" t="e">
        <f t="shared" si="137"/>
        <v>#DIV/0!</v>
      </c>
      <c r="BM57" s="271" t="e">
        <f t="shared" si="137"/>
        <v>#DIV/0!</v>
      </c>
      <c r="BN57" s="271">
        <f t="shared" si="135"/>
        <v>54.502335355657081</v>
      </c>
      <c r="BO57" s="271">
        <f t="shared" si="135"/>
        <v>138.48091998738866</v>
      </c>
      <c r="BP57" s="271">
        <f t="shared" si="135"/>
        <v>13.756198959566554</v>
      </c>
      <c r="BQ57" s="271">
        <f t="shared" si="135"/>
        <v>72.428539678095973</v>
      </c>
      <c r="BR57" s="271">
        <f t="shared" si="135"/>
        <v>8.3974347066909392</v>
      </c>
      <c r="BS57" s="271" t="e">
        <f t="shared" si="135"/>
        <v>#DIV/0!</v>
      </c>
      <c r="BT57" s="271" t="e">
        <f t="shared" si="135"/>
        <v>#DIV/0!</v>
      </c>
      <c r="BU57" s="271">
        <f t="shared" si="135"/>
        <v>44.178162990849032</v>
      </c>
      <c r="BV57" s="271">
        <f t="shared" si="135"/>
        <v>123.7976330068788</v>
      </c>
      <c r="BW57" s="271">
        <f t="shared" si="135"/>
        <v>15.505659616401664</v>
      </c>
      <c r="BX57" s="271">
        <f t="shared" si="135"/>
        <v>65.414470936949996</v>
      </c>
      <c r="BY57" s="271">
        <f t="shared" ref="BY57:EJ57" si="138">+BY46/BY55</f>
        <v>9.0084100076872478</v>
      </c>
      <c r="BZ57" s="271" t="e">
        <f t="shared" si="138"/>
        <v>#DIV/0!</v>
      </c>
      <c r="CA57" s="271" t="e">
        <f t="shared" si="138"/>
        <v>#DIV/0!</v>
      </c>
      <c r="CB57" s="271">
        <f t="shared" si="138"/>
        <v>21.404004156683637</v>
      </c>
      <c r="CC57" s="271">
        <f t="shared" si="138"/>
        <v>127.98719096854731</v>
      </c>
      <c r="CD57" s="271">
        <f t="shared" si="138"/>
        <v>9.4074172034311445</v>
      </c>
      <c r="CE57" s="271">
        <f t="shared" si="138"/>
        <v>31.643797402405564</v>
      </c>
      <c r="CF57" s="271" t="e">
        <f t="shared" si="138"/>
        <v>#DIV/0!</v>
      </c>
      <c r="CG57" s="271" t="e">
        <f t="shared" si="138"/>
        <v>#DIV/0!</v>
      </c>
      <c r="CH57" s="271" t="e">
        <f t="shared" si="138"/>
        <v>#DIV/0!</v>
      </c>
      <c r="CI57" s="271">
        <f t="shared" si="138"/>
        <v>15.15058257036323</v>
      </c>
      <c r="CJ57" s="271">
        <f t="shared" si="138"/>
        <v>109.8240635269331</v>
      </c>
      <c r="CK57" s="271">
        <f t="shared" si="138"/>
        <v>11.610928392647923</v>
      </c>
      <c r="CL57" s="271">
        <f t="shared" si="138"/>
        <v>48.338526772657843</v>
      </c>
      <c r="CM57" s="271">
        <f t="shared" si="138"/>
        <v>9.4922887385630883</v>
      </c>
      <c r="CN57" s="271" t="e">
        <f t="shared" si="138"/>
        <v>#DIV/0!</v>
      </c>
      <c r="CO57" s="271">
        <f t="shared" si="138"/>
        <v>7.4048227590679572</v>
      </c>
      <c r="CP57" s="271">
        <f t="shared" si="138"/>
        <v>5.2353092621801345</v>
      </c>
      <c r="CQ57" s="271">
        <f t="shared" si="138"/>
        <v>7.9914468831820864</v>
      </c>
      <c r="CR57" s="271">
        <f t="shared" si="138"/>
        <v>9.3192119249257921</v>
      </c>
      <c r="CS57" s="271">
        <f t="shared" si="138"/>
        <v>7.6605727465987643</v>
      </c>
      <c r="CT57" s="271">
        <f t="shared" si="138"/>
        <v>6.2419861415301714</v>
      </c>
      <c r="CU57" s="271">
        <f t="shared" si="138"/>
        <v>4.4995132530196278</v>
      </c>
      <c r="CV57" s="271">
        <f t="shared" si="138"/>
        <v>1.1462176857857052</v>
      </c>
      <c r="CW57" s="271">
        <f t="shared" si="138"/>
        <v>2.5678990810192683</v>
      </c>
      <c r="CX57" s="271" t="e">
        <f t="shared" si="138"/>
        <v>#DIV/0!</v>
      </c>
      <c r="CY57" s="271" t="e">
        <f t="shared" si="138"/>
        <v>#DIV/0!</v>
      </c>
      <c r="CZ57" s="271" t="e">
        <f t="shared" si="138"/>
        <v>#DIV/0!</v>
      </c>
      <c r="DA57" s="271">
        <f t="shared" si="138"/>
        <v>3.7598499583342111</v>
      </c>
      <c r="DB57" s="271">
        <f t="shared" si="138"/>
        <v>3.1057306696379201</v>
      </c>
      <c r="DC57" s="271">
        <f t="shared" si="138"/>
        <v>0.93205670541536711</v>
      </c>
      <c r="DD57" s="271">
        <f t="shared" si="138"/>
        <v>0.91452678022803147</v>
      </c>
      <c r="DE57" s="271">
        <f t="shared" si="138"/>
        <v>2.8892721395158296</v>
      </c>
      <c r="DF57" s="271">
        <f t="shared" si="138"/>
        <v>2.046103081175775</v>
      </c>
      <c r="DG57" s="271">
        <f t="shared" si="138"/>
        <v>0.62509253144453214</v>
      </c>
      <c r="DH57" s="271">
        <f t="shared" si="138"/>
        <v>0.212864096518776</v>
      </c>
      <c r="DI57" s="271">
        <f t="shared" si="138"/>
        <v>0.13702372409407135</v>
      </c>
      <c r="DJ57" s="271">
        <f t="shared" si="138"/>
        <v>0.12082186106804289</v>
      </c>
      <c r="DK57" s="271">
        <f t="shared" si="138"/>
        <v>3.6160183523052045</v>
      </c>
      <c r="DL57" s="271">
        <f t="shared" si="138"/>
        <v>3.644744756694998</v>
      </c>
      <c r="DM57" s="271">
        <f t="shared" si="138"/>
        <v>3.5566544183820921</v>
      </c>
      <c r="DN57" s="271">
        <f t="shared" si="138"/>
        <v>5.3396138745357558</v>
      </c>
      <c r="DO57" s="271">
        <f t="shared" si="138"/>
        <v>3.3349904124602041</v>
      </c>
      <c r="DP57" s="271">
        <f t="shared" si="138"/>
        <v>1.3447554222640015</v>
      </c>
      <c r="DQ57" s="271">
        <f t="shared" si="138"/>
        <v>3.3163565420497791</v>
      </c>
      <c r="DR57" s="271">
        <f t="shared" si="138"/>
        <v>1.2000327251902152</v>
      </c>
      <c r="DS57" s="271">
        <f t="shared" si="138"/>
        <v>8.2449132469761484</v>
      </c>
      <c r="DT57" s="271">
        <f t="shared" si="138"/>
        <v>7.7063005164825062</v>
      </c>
      <c r="DU57" s="271">
        <f t="shared" si="138"/>
        <v>7.4819287843828626</v>
      </c>
      <c r="DV57" s="271">
        <f t="shared" si="138"/>
        <v>3.7261392963654902</v>
      </c>
      <c r="DW57" s="271">
        <f t="shared" si="138"/>
        <v>5.3558868127063297</v>
      </c>
      <c r="DX57" s="271">
        <f t="shared" si="138"/>
        <v>3.5533703139670041</v>
      </c>
      <c r="DY57" s="271">
        <f t="shared" si="138"/>
        <v>1.3283804737152183</v>
      </c>
      <c r="DZ57" s="271">
        <f t="shared" si="138"/>
        <v>3.3974416827212037</v>
      </c>
      <c r="EA57" s="271">
        <f t="shared" si="138"/>
        <v>2.6169887727636461</v>
      </c>
      <c r="EB57" s="271">
        <f t="shared" si="138"/>
        <v>8.4145856062306521</v>
      </c>
      <c r="EC57" s="271">
        <f t="shared" si="138"/>
        <v>7.6626795397317053</v>
      </c>
      <c r="ED57" s="271">
        <f t="shared" si="138"/>
        <v>7.5816591484259952</v>
      </c>
      <c r="EE57" s="271">
        <f t="shared" si="138"/>
        <v>3.6821354974034839</v>
      </c>
      <c r="EF57" s="271">
        <f t="shared" si="138"/>
        <v>5.3772621827065379</v>
      </c>
      <c r="EG57" s="271">
        <f t="shared" si="138"/>
        <v>3.4547265381513279</v>
      </c>
      <c r="EH57" s="271">
        <f t="shared" si="138"/>
        <v>1.3435798975847504</v>
      </c>
      <c r="EI57" s="271">
        <f t="shared" si="138"/>
        <v>3.3601350923696387</v>
      </c>
      <c r="EJ57" s="271">
        <f t="shared" si="138"/>
        <v>0.89309672201341639</v>
      </c>
      <c r="EK57" s="271">
        <f t="shared" ref="EK57:GV57" si="139">+EK46/EK55</f>
        <v>8.2969282978973204</v>
      </c>
      <c r="EL57" s="271">
        <f t="shared" si="139"/>
        <v>7.6949622055166715</v>
      </c>
      <c r="EM57" s="271">
        <f t="shared" si="139"/>
        <v>7.5321419631017008</v>
      </c>
      <c r="EN57" s="271">
        <f t="shared" si="139"/>
        <v>3.0633802031111248</v>
      </c>
      <c r="EO57" s="271">
        <f t="shared" si="139"/>
        <v>4.8516438974289393</v>
      </c>
      <c r="EP57" s="271">
        <f t="shared" si="139"/>
        <v>3.1752690362972946</v>
      </c>
      <c r="EQ57" s="271">
        <f t="shared" si="139"/>
        <v>1.2833083492390489</v>
      </c>
      <c r="ER57" s="271">
        <f t="shared" si="139"/>
        <v>3.2441809622985907</v>
      </c>
      <c r="ES57" s="271">
        <f t="shared" si="139"/>
        <v>3.1999506827358752</v>
      </c>
      <c r="ET57" s="271">
        <f t="shared" si="139"/>
        <v>8.3503965798503685</v>
      </c>
      <c r="EU57" s="271">
        <f t="shared" si="139"/>
        <v>7.8312411705348133</v>
      </c>
      <c r="EV57" s="271">
        <f t="shared" si="139"/>
        <v>6.8147600163948931</v>
      </c>
      <c r="EW57" s="271">
        <f t="shared" si="139"/>
        <v>3.2079253514381976</v>
      </c>
      <c r="EX57" s="271">
        <f t="shared" si="139"/>
        <v>5.0892476105523414</v>
      </c>
      <c r="EY57" s="271">
        <f t="shared" si="139"/>
        <v>3.4274897740450698</v>
      </c>
      <c r="EZ57" s="271">
        <f t="shared" si="139"/>
        <v>1.2650757773838821</v>
      </c>
      <c r="FA57" s="271">
        <f t="shared" si="139"/>
        <v>2.8896071348229566</v>
      </c>
      <c r="FB57" s="271">
        <f t="shared" si="139"/>
        <v>1.8928432396992234</v>
      </c>
      <c r="FC57" s="271">
        <f t="shared" si="139"/>
        <v>8.2047823377800437</v>
      </c>
      <c r="FD57" s="271">
        <f t="shared" si="139"/>
        <v>7.7122012060784462</v>
      </c>
      <c r="FE57" s="271">
        <f t="shared" si="139"/>
        <v>7.5246912460940916</v>
      </c>
      <c r="FF57" s="271">
        <f t="shared" si="139"/>
        <v>4.0640769140327979</v>
      </c>
      <c r="FG57" s="271">
        <f t="shared" si="139"/>
        <v>5.0183219224363418</v>
      </c>
      <c r="FH57" s="271">
        <f t="shared" si="139"/>
        <v>3.5026310152459184</v>
      </c>
      <c r="FI57" s="271">
        <f t="shared" si="139"/>
        <v>1.1281552156238883</v>
      </c>
      <c r="FJ57" s="271">
        <f t="shared" si="139"/>
        <v>3.5814320809676685</v>
      </c>
      <c r="FK57" s="271">
        <f t="shared" si="139"/>
        <v>2.1968713247732436</v>
      </c>
      <c r="FL57" s="271">
        <f t="shared" si="139"/>
        <v>8.0703941708098874</v>
      </c>
      <c r="FM57" s="271">
        <f t="shared" si="139"/>
        <v>7.6966964560288513</v>
      </c>
      <c r="FN57" s="271">
        <f t="shared" si="139"/>
        <v>7.2122170955991463</v>
      </c>
      <c r="FO57" s="271">
        <f t="shared" si="139"/>
        <v>4.7568792653765204</v>
      </c>
      <c r="FP57" s="271">
        <f t="shared" si="139"/>
        <v>5.0978010014796933</v>
      </c>
      <c r="FQ57" s="271">
        <f t="shared" si="139"/>
        <v>4.4619549816572084</v>
      </c>
      <c r="FR57" s="271">
        <f t="shared" si="139"/>
        <v>0.92490118577075098</v>
      </c>
      <c r="FS57" s="271">
        <f t="shared" si="139"/>
        <v>3.3323518109343677</v>
      </c>
      <c r="FT57" s="271">
        <f t="shared" si="139"/>
        <v>0.9963795525775424</v>
      </c>
      <c r="FU57" s="271">
        <f t="shared" si="139"/>
        <v>8.3233669603323133</v>
      </c>
      <c r="FV57" s="271">
        <f t="shared" si="139"/>
        <v>6.8208159954245433</v>
      </c>
      <c r="FW57" s="271">
        <f t="shared" si="139"/>
        <v>9.0915706226963895</v>
      </c>
      <c r="FX57" s="271">
        <f t="shared" si="139"/>
        <v>3.6064136229483834</v>
      </c>
      <c r="FY57" s="271">
        <f t="shared" si="139"/>
        <v>5.4127920847533915</v>
      </c>
      <c r="FZ57" s="271">
        <f t="shared" si="139"/>
        <v>3.3052481458928078</v>
      </c>
      <c r="GA57" s="271">
        <f t="shared" si="139"/>
        <v>1.393010354269381</v>
      </c>
      <c r="GB57" s="271">
        <f t="shared" si="139"/>
        <v>3.8740577179818376</v>
      </c>
      <c r="GC57" s="271">
        <f t="shared" si="139"/>
        <v>2.7069093756116658</v>
      </c>
      <c r="GD57" s="271">
        <f t="shared" si="139"/>
        <v>8.1767536161713981</v>
      </c>
      <c r="GE57" s="271">
        <f t="shared" si="139"/>
        <v>7.4305465260655819</v>
      </c>
      <c r="GF57" s="271">
        <f t="shared" si="139"/>
        <v>8.1279423522893524</v>
      </c>
      <c r="GG57" s="271">
        <f t="shared" si="139"/>
        <v>2.7577393878018528</v>
      </c>
      <c r="GH57" s="271">
        <f t="shared" si="139"/>
        <v>5.2569971961449893</v>
      </c>
      <c r="GI57" s="271">
        <f t="shared" si="139"/>
        <v>2.232867132867133</v>
      </c>
      <c r="GJ57" s="271">
        <f t="shared" si="139"/>
        <v>0.80299940801157665</v>
      </c>
      <c r="GK57" s="271">
        <f t="shared" si="139"/>
        <v>3.4748182961519389</v>
      </c>
      <c r="GL57" s="271">
        <f t="shared" si="139"/>
        <v>2.3043336965164474</v>
      </c>
      <c r="GM57" s="271" t="e">
        <f t="shared" si="139"/>
        <v>#DIV/0!</v>
      </c>
      <c r="GN57" s="271" t="e">
        <f t="shared" si="139"/>
        <v>#DIV/0!</v>
      </c>
      <c r="GO57" s="271" t="e">
        <f t="shared" si="139"/>
        <v>#DIV/0!</v>
      </c>
      <c r="GP57" s="271">
        <f t="shared" si="139"/>
        <v>2.0501666154366109</v>
      </c>
      <c r="GQ57" s="271">
        <f t="shared" si="139"/>
        <v>4.7125615407468118</v>
      </c>
      <c r="GR57" s="271">
        <f t="shared" si="139"/>
        <v>3.9633494147491231</v>
      </c>
      <c r="GS57" s="271">
        <f t="shared" si="139"/>
        <v>0.71693707184824196</v>
      </c>
      <c r="GT57" s="271">
        <f t="shared" si="139"/>
        <v>5.1769733162241307</v>
      </c>
      <c r="GU57" s="271" t="e">
        <f t="shared" si="139"/>
        <v>#DIV/0!</v>
      </c>
      <c r="GV57" s="271">
        <f t="shared" si="139"/>
        <v>8.539648607121384</v>
      </c>
      <c r="GW57" s="271" t="e">
        <f t="shared" ref="GW57:HH57" si="140">+GW46/GW55</f>
        <v>#DIV/0!</v>
      </c>
      <c r="GX57" s="271" t="e">
        <f t="shared" si="140"/>
        <v>#DIV/0!</v>
      </c>
      <c r="GY57" s="271">
        <f t="shared" si="140"/>
        <v>4.3785122005099169</v>
      </c>
      <c r="GZ57" s="271">
        <f t="shared" si="140"/>
        <v>5.4450023983578424</v>
      </c>
      <c r="HA57" s="271">
        <f t="shared" si="140"/>
        <v>3.8659864133900133</v>
      </c>
      <c r="HB57" s="271">
        <f t="shared" si="140"/>
        <v>1.3351682835816501</v>
      </c>
      <c r="HC57" s="271">
        <f t="shared" si="140"/>
        <v>4.4437859849390628</v>
      </c>
      <c r="HD57" s="271">
        <f t="shared" si="140"/>
        <v>2.8463758398085695</v>
      </c>
      <c r="HE57" s="271">
        <f t="shared" si="140"/>
        <v>8.4743448195711526</v>
      </c>
      <c r="HF57" s="271">
        <f t="shared" si="140"/>
        <v>7.6521831426172664</v>
      </c>
      <c r="HG57" s="271">
        <f t="shared" si="140"/>
        <v>7.2103615956867362</v>
      </c>
      <c r="HH57" s="271" t="e">
        <f t="shared" si="140"/>
        <v>#DIV/0!</v>
      </c>
    </row>
    <row r="58" spans="1:216" x14ac:dyDescent="0.2">
      <c r="A58" s="270" t="s">
        <v>314</v>
      </c>
      <c r="B58" s="271">
        <f>+B55/B41</f>
        <v>21.222685693344104</v>
      </c>
      <c r="C58" s="271">
        <f>+C55/C41</f>
        <v>1.2297615165522466</v>
      </c>
      <c r="D58" s="271">
        <f t="shared" ref="D58:Y58" si="141">+D55/D41</f>
        <v>0.78932184414702455</v>
      </c>
      <c r="E58" s="271">
        <f t="shared" si="141"/>
        <v>0.42902732421174006</v>
      </c>
      <c r="F58" s="271">
        <f t="shared" si="141"/>
        <v>0.2318870419689481</v>
      </c>
      <c r="G58" s="271">
        <f t="shared" si="141"/>
        <v>0.19714028224279193</v>
      </c>
      <c r="H58" s="271">
        <f t="shared" si="141"/>
        <v>0.29696678819334815</v>
      </c>
      <c r="I58" s="271">
        <f t="shared" si="141"/>
        <v>0.14748510856699212</v>
      </c>
      <c r="J58" s="271">
        <f t="shared" si="141"/>
        <v>0.149481679626356</v>
      </c>
      <c r="K58" s="271">
        <f t="shared" si="141"/>
        <v>5.3286722534947241E-2</v>
      </c>
      <c r="L58" s="271">
        <f t="shared" si="141"/>
        <v>4.3186791786174246E-2</v>
      </c>
      <c r="M58" s="271">
        <f t="shared" si="141"/>
        <v>1.0099930748772998E-2</v>
      </c>
      <c r="N58" s="271">
        <f t="shared" ref="N58:P58" si="142">+N55/N41</f>
        <v>1.0041009206989089E-2</v>
      </c>
      <c r="O58" s="271">
        <f t="shared" si="142"/>
        <v>5.6579102282275796E-3</v>
      </c>
      <c r="P58" s="271">
        <f t="shared" si="142"/>
        <v>4.3830989787615095E-3</v>
      </c>
      <c r="Q58" s="271">
        <f t="shared" si="141"/>
        <v>0.1831507853662307</v>
      </c>
      <c r="R58" s="271">
        <f t="shared" si="141"/>
        <v>0.15267909016145015</v>
      </c>
      <c r="S58" s="271">
        <f t="shared" si="141"/>
        <v>3.0471695204780543E-2</v>
      </c>
      <c r="T58" s="271">
        <f t="shared" si="141"/>
        <v>0.12905727425086289</v>
      </c>
      <c r="U58" s="271">
        <f t="shared" si="141"/>
        <v>0.11473275657474151</v>
      </c>
      <c r="V58" s="271">
        <f t="shared" si="141"/>
        <v>1.4324517676121366E-2</v>
      </c>
      <c r="W58" s="271">
        <f t="shared" si="141"/>
        <v>0.12823161278812858</v>
      </c>
      <c r="X58" s="271">
        <f t="shared" si="141"/>
        <v>0.12132371139929536</v>
      </c>
      <c r="Y58" s="271">
        <f t="shared" si="141"/>
        <v>6.9079013888332331E-3</v>
      </c>
      <c r="Z58" s="271">
        <f>+Z55/Z22</f>
        <v>7.8807580531131931</v>
      </c>
      <c r="AA58" s="271">
        <f t="shared" ref="AA58:AX58" si="143">+AA55/AA22</f>
        <v>7.0165493116683546</v>
      </c>
      <c r="AB58" s="271">
        <f t="shared" si="143"/>
        <v>0.40259345047858891</v>
      </c>
      <c r="AC58" s="271">
        <f t="shared" si="143"/>
        <v>1.5473999686875173</v>
      </c>
      <c r="AD58" s="271">
        <f t="shared" si="143"/>
        <v>0.44713058577364573</v>
      </c>
      <c r="AE58" s="271">
        <f t="shared" si="143"/>
        <v>2.8697369075069847E-2</v>
      </c>
      <c r="AF58" s="271">
        <f t="shared" si="143"/>
        <v>0.66159956522437913</v>
      </c>
      <c r="AG58" s="271">
        <f t="shared" si="143"/>
        <v>0.97555634419380877</v>
      </c>
      <c r="AH58" s="271">
        <f t="shared" si="143"/>
        <v>1.0435278879358143</v>
      </c>
      <c r="AI58" s="271">
        <f t="shared" si="143"/>
        <v>0.27794442363219957</v>
      </c>
      <c r="AJ58" s="271">
        <f t="shared" si="143"/>
        <v>1.2870398403870089</v>
      </c>
      <c r="AK58" s="271">
        <f t="shared" si="143"/>
        <v>0.30106871997785417</v>
      </c>
      <c r="AL58" s="271">
        <f t="shared" si="143"/>
        <v>4.3991156302468658E-2</v>
      </c>
      <c r="AM58" s="271">
        <f t="shared" si="143"/>
        <v>0.86420874144483839</v>
      </c>
      <c r="AN58" s="271">
        <f t="shared" si="143"/>
        <v>1.4912461257318424E-2</v>
      </c>
      <c r="AO58" s="271">
        <f t="shared" si="143"/>
        <v>0.2004088618421408</v>
      </c>
      <c r="AP58" s="271">
        <f t="shared" si="143"/>
        <v>0.18447836636957454</v>
      </c>
      <c r="AQ58" s="271">
        <f t="shared" si="143"/>
        <v>1.7827513147860756E-3</v>
      </c>
      <c r="AR58" s="271">
        <f t="shared" si="143"/>
        <v>0.18518389319650994</v>
      </c>
      <c r="AS58" s="271">
        <f t="shared" si="143"/>
        <v>6.1690617158111097E-2</v>
      </c>
      <c r="AT58" s="271">
        <f t="shared" si="143"/>
        <v>7.4170186631952795E-2</v>
      </c>
      <c r="AU58" s="271">
        <f t="shared" si="143"/>
        <v>2.0618535401132079E-2</v>
      </c>
      <c r="AV58" s="271">
        <f t="shared" si="143"/>
        <v>8.0560623132056211E-2</v>
      </c>
      <c r="AW58" s="271">
        <f t="shared" si="143"/>
        <v>3.8927712844056453E-2</v>
      </c>
      <c r="AX58" s="271">
        <f t="shared" si="143"/>
        <v>1.4747322972000151E-3</v>
      </c>
      <c r="AY58" s="271">
        <f>+AY55/AY22</f>
        <v>0.58410094732360507</v>
      </c>
      <c r="AZ58" s="271">
        <f t="shared" ref="AZ58:CO58" si="144">+AZ55/AZ22</f>
        <v>5.8944845661914914E-2</v>
      </c>
      <c r="BA58" s="271">
        <f t="shared" si="144"/>
        <v>1.4405913901594288E-3</v>
      </c>
      <c r="BB58" s="271">
        <f t="shared" si="144"/>
        <v>8.3987543514639391E-3</v>
      </c>
      <c r="BC58" s="271">
        <f t="shared" si="144"/>
        <v>3.8484170534755273E-2</v>
      </c>
      <c r="BD58" s="271">
        <f t="shared" si="144"/>
        <v>1.0621329385536277E-2</v>
      </c>
      <c r="BE58" s="271">
        <f t="shared" si="144"/>
        <v>0</v>
      </c>
      <c r="BF58" s="271">
        <f t="shared" si="144"/>
        <v>0</v>
      </c>
      <c r="BG58" s="271">
        <f t="shared" ref="BG58:BM58" si="145">+BG55/BG22</f>
        <v>1.0873474610174795E-2</v>
      </c>
      <c r="BH58" s="271">
        <f t="shared" si="145"/>
        <v>7.6381111014789415E-4</v>
      </c>
      <c r="BI58" s="271">
        <f t="shared" si="145"/>
        <v>8.9974519979206925E-4</v>
      </c>
      <c r="BJ58" s="271">
        <f t="shared" si="145"/>
        <v>6.6318199980279213E-3</v>
      </c>
      <c r="BK58" s="271">
        <f t="shared" si="145"/>
        <v>2.5780983022069097E-3</v>
      </c>
      <c r="BL58" s="271">
        <f t="shared" si="145"/>
        <v>0</v>
      </c>
      <c r="BM58" s="271">
        <f t="shared" si="145"/>
        <v>0</v>
      </c>
      <c r="BN58" s="271">
        <f t="shared" si="144"/>
        <v>9.9574237422214454E-2</v>
      </c>
      <c r="BO58" s="271">
        <f t="shared" si="144"/>
        <v>4.6449455503479089E-4</v>
      </c>
      <c r="BP58" s="271">
        <f t="shared" si="144"/>
        <v>1.2717275337436058E-2</v>
      </c>
      <c r="BQ58" s="271">
        <f t="shared" si="144"/>
        <v>6.9689374091024256E-2</v>
      </c>
      <c r="BR58" s="271">
        <f t="shared" si="144"/>
        <v>1.6703093438719344E-2</v>
      </c>
      <c r="BS58" s="271">
        <f t="shared" si="144"/>
        <v>0</v>
      </c>
      <c r="BT58" s="271">
        <f t="shared" si="144"/>
        <v>0</v>
      </c>
      <c r="BU58" s="271">
        <f t="shared" si="144"/>
        <v>8.0382743284989691E-2</v>
      </c>
      <c r="BV58" s="271">
        <f t="shared" si="144"/>
        <v>1.307150322690461E-4</v>
      </c>
      <c r="BW58" s="271">
        <f t="shared" si="144"/>
        <v>1.2232113364839011E-2</v>
      </c>
      <c r="BX58" s="271">
        <f t="shared" si="144"/>
        <v>4.8444493784323271E-2</v>
      </c>
      <c r="BY58" s="271">
        <f t="shared" si="144"/>
        <v>1.9575421103558373E-2</v>
      </c>
      <c r="BZ58" s="271">
        <f t="shared" si="144"/>
        <v>0</v>
      </c>
      <c r="CA58" s="271">
        <f t="shared" si="144"/>
        <v>0</v>
      </c>
      <c r="CB58" s="271">
        <f t="shared" si="144"/>
        <v>8.9041003404348226E-3</v>
      </c>
      <c r="CC58" s="271">
        <f t="shared" si="144"/>
        <v>4.3445976566274148E-4</v>
      </c>
      <c r="CD58" s="271">
        <f t="shared" si="144"/>
        <v>5.9826947338870251E-3</v>
      </c>
      <c r="CE58" s="271">
        <f t="shared" si="144"/>
        <v>2.4869458408850551E-3</v>
      </c>
      <c r="CF58" s="271">
        <f t="shared" si="144"/>
        <v>0</v>
      </c>
      <c r="CG58" s="271">
        <f t="shared" si="144"/>
        <v>0</v>
      </c>
      <c r="CH58" s="271">
        <f t="shared" si="144"/>
        <v>0</v>
      </c>
      <c r="CI58" s="271">
        <f t="shared" si="144"/>
        <v>0.32542154600387629</v>
      </c>
      <c r="CJ58" s="271">
        <f t="shared" si="144"/>
        <v>4.0710527764262058E-3</v>
      </c>
      <c r="CK58" s="271">
        <f t="shared" si="144"/>
        <v>1.8947728693906457E-2</v>
      </c>
      <c r="CL58" s="271">
        <f t="shared" si="144"/>
        <v>4.888549963360176E-2</v>
      </c>
      <c r="CM58" s="271">
        <f t="shared" si="144"/>
        <v>1.0980405249054312E-2</v>
      </c>
      <c r="CN58" s="271">
        <f t="shared" si="144"/>
        <v>0</v>
      </c>
      <c r="CO58" s="271">
        <f t="shared" si="144"/>
        <v>0.24253685965088756</v>
      </c>
      <c r="CP58" s="271">
        <f t="shared" ref="CP58:CW58" si="146">+CP55/CP38</f>
        <v>0.37840079074836952</v>
      </c>
      <c r="CQ58" s="271">
        <f t="shared" ref="CQ58:CV58" si="147">+CQ55/CQ38</f>
        <v>1.8269526100731532E-2</v>
      </c>
      <c r="CR58" s="271">
        <f t="shared" si="147"/>
        <v>8.5632960218180343E-2</v>
      </c>
      <c r="CS58" s="271">
        <f t="shared" si="147"/>
        <v>4.2762133711946024E-2</v>
      </c>
      <c r="CT58" s="271">
        <f t="shared" si="147"/>
        <v>5.9969357230868887E-2</v>
      </c>
      <c r="CU58" s="271">
        <f t="shared" si="147"/>
        <v>4.1219474352217365E-2</v>
      </c>
      <c r="CV58" s="271">
        <f t="shared" si="147"/>
        <v>0.13054733913442543</v>
      </c>
      <c r="CW58" s="271">
        <f t="shared" si="146"/>
        <v>6.2586236568392295E-2</v>
      </c>
      <c r="CX58" s="271">
        <f t="shared" ref="CX58:DC58" si="148">+CX55/CX38</f>
        <v>0</v>
      </c>
      <c r="CY58" s="271">
        <f t="shared" si="148"/>
        <v>0</v>
      </c>
      <c r="CZ58" s="271">
        <f t="shared" si="148"/>
        <v>0</v>
      </c>
      <c r="DA58" s="271">
        <f t="shared" si="148"/>
        <v>1.3330602493728631E-2</v>
      </c>
      <c r="DB58" s="271">
        <f t="shared" si="148"/>
        <v>2.2910800141979756E-2</v>
      </c>
      <c r="DC58" s="271">
        <f t="shared" si="148"/>
        <v>2.6344833932683907E-2</v>
      </c>
      <c r="DD58" s="271">
        <f>+DD55/DD19</f>
        <v>6.4359904513879167</v>
      </c>
      <c r="DE58" s="271">
        <f>+DE55/DE19</f>
        <v>0.40431601804610362</v>
      </c>
      <c r="DF58" s="271">
        <f>+DF55/DF19</f>
        <v>0.95742709672213999</v>
      </c>
      <c r="DG58" s="271">
        <f t="shared" ref="DG58:DJ58" si="149">+DG55/DG19</f>
        <v>4.1608862974447014</v>
      </c>
      <c r="DH58" s="271">
        <f t="shared" si="149"/>
        <v>0.4509382763640194</v>
      </c>
      <c r="DI58" s="271">
        <f t="shared" si="149"/>
        <v>0.36509495383698221</v>
      </c>
      <c r="DJ58" s="271">
        <f t="shared" si="149"/>
        <v>9.7327808973969643E-2</v>
      </c>
      <c r="DK58" s="271">
        <f>+DK55/DK19</f>
        <v>3.5662039386764173</v>
      </c>
      <c r="DL58" s="271">
        <f>+DL55/DL19</f>
        <v>1.9660624416588877</v>
      </c>
      <c r="DM58" s="271">
        <f t="shared" ref="DM58:FX58" si="150">+DM55/DM19</f>
        <v>1.1520197763063087</v>
      </c>
      <c r="DN58" s="271">
        <f t="shared" si="150"/>
        <v>0.20637559237590225</v>
      </c>
      <c r="DO58" s="271">
        <f t="shared" si="150"/>
        <v>0.1304314664924511</v>
      </c>
      <c r="DP58" s="271">
        <f t="shared" si="150"/>
        <v>0.24920560836682987</v>
      </c>
      <c r="DQ58" s="271">
        <f t="shared" si="150"/>
        <v>0.48600255664340686</v>
      </c>
      <c r="DR58" s="271">
        <f t="shared" si="150"/>
        <v>1.7121330463109368E-4</v>
      </c>
      <c r="DS58" s="271">
        <f t="shared" si="150"/>
        <v>7.8087106292043414E-3</v>
      </c>
      <c r="DT58" s="271">
        <f t="shared" si="150"/>
        <v>4.471829437202271E-2</v>
      </c>
      <c r="DU58" s="271">
        <f t="shared" si="150"/>
        <v>2.7306334121860506E-2</v>
      </c>
      <c r="DV58" s="271">
        <f t="shared" si="150"/>
        <v>0.81404266535257919</v>
      </c>
      <c r="DW58" s="271">
        <f t="shared" si="150"/>
        <v>0.1310087031212005</v>
      </c>
      <c r="DX58" s="271">
        <f t="shared" si="150"/>
        <v>0.11407294081787936</v>
      </c>
      <c r="DY58" s="271">
        <f t="shared" si="150"/>
        <v>0.13433373749553162</v>
      </c>
      <c r="DZ58" s="271">
        <f t="shared" si="150"/>
        <v>0.37072659828033094</v>
      </c>
      <c r="EA58" s="271">
        <f t="shared" si="150"/>
        <v>5.7765405135250529E-4</v>
      </c>
      <c r="EB58" s="271">
        <f t="shared" si="150"/>
        <v>4.2934352031251226E-3</v>
      </c>
      <c r="EC58" s="271">
        <f t="shared" si="150"/>
        <v>3.7955158727045961E-2</v>
      </c>
      <c r="ED58" s="271">
        <f t="shared" si="150"/>
        <v>2.1074437656113252E-2</v>
      </c>
      <c r="EE58" s="271">
        <f t="shared" si="150"/>
        <v>1.7820345894858811</v>
      </c>
      <c r="EF58" s="271">
        <f t="shared" si="150"/>
        <v>0.31823305292246251</v>
      </c>
      <c r="EG58" s="271">
        <f t="shared" si="150"/>
        <v>0.22629445830872688</v>
      </c>
      <c r="EH58" s="271">
        <f t="shared" si="150"/>
        <v>0.33355791976745358</v>
      </c>
      <c r="EI58" s="271">
        <f t="shared" si="150"/>
        <v>0.76874848299100951</v>
      </c>
      <c r="EJ58" s="271">
        <f t="shared" si="150"/>
        <v>2.9442300990272093E-4</v>
      </c>
      <c r="EK58" s="271">
        <f t="shared" si="150"/>
        <v>1.0928162970749042E-2</v>
      </c>
      <c r="EL58" s="271">
        <f t="shared" si="150"/>
        <v>7.7821370580503174E-2</v>
      </c>
      <c r="EM58" s="271">
        <f t="shared" si="150"/>
        <v>4.6156718935073698E-2</v>
      </c>
      <c r="EN58" s="271">
        <f t="shared" si="150"/>
        <v>0.17512130048712377</v>
      </c>
      <c r="EO58" s="271">
        <f t="shared" si="150"/>
        <v>1.8238250254095506E-2</v>
      </c>
      <c r="EP58" s="271">
        <f t="shared" si="150"/>
        <v>1.711778657322377E-2</v>
      </c>
      <c r="EQ58" s="271">
        <f t="shared" si="150"/>
        <v>4.7188504685778829E-2</v>
      </c>
      <c r="ER58" s="271">
        <f t="shared" si="150"/>
        <v>8.4761337646139939E-2</v>
      </c>
      <c r="ES58" s="271">
        <f t="shared" si="150"/>
        <v>4.5444434608087801E-4</v>
      </c>
      <c r="ET58" s="271">
        <f t="shared" si="150"/>
        <v>9.9604316990164511E-4</v>
      </c>
      <c r="EU58" s="271">
        <f t="shared" si="150"/>
        <v>4.858490936046375E-3</v>
      </c>
      <c r="EV58" s="271">
        <f t="shared" si="150"/>
        <v>1.5064428758568371E-3</v>
      </c>
      <c r="EW58" s="271">
        <f t="shared" si="150"/>
        <v>0.55860600965282758</v>
      </c>
      <c r="EX58" s="271">
        <f t="shared" si="150"/>
        <v>0.10476345585573875</v>
      </c>
      <c r="EY58" s="271">
        <f t="shared" si="150"/>
        <v>3.7939918599790894E-2</v>
      </c>
      <c r="EZ58" s="271">
        <f t="shared" si="150"/>
        <v>0.13682432167426245</v>
      </c>
      <c r="FA58" s="271">
        <f t="shared" si="150"/>
        <v>0.24530811951397444</v>
      </c>
      <c r="FB58" s="271">
        <f t="shared" si="150"/>
        <v>2.7346503343302917E-3</v>
      </c>
      <c r="FC58" s="271">
        <f t="shared" si="150"/>
        <v>4.747792702892599E-3</v>
      </c>
      <c r="FD58" s="271">
        <f t="shared" si="150"/>
        <v>1.8918145668722217E-2</v>
      </c>
      <c r="FE58" s="271">
        <f t="shared" si="150"/>
        <v>7.3696053031160466E-3</v>
      </c>
      <c r="FF58" s="271">
        <f t="shared" si="150"/>
        <v>0.12732025278440487</v>
      </c>
      <c r="FG58" s="271">
        <f t="shared" si="150"/>
        <v>4.1522438846187899E-2</v>
      </c>
      <c r="FH58" s="271">
        <f t="shared" si="150"/>
        <v>1.0528168461677243E-2</v>
      </c>
      <c r="FI58" s="271">
        <f t="shared" si="150"/>
        <v>3.5044028279400841E-2</v>
      </c>
      <c r="FJ58" s="271">
        <f t="shared" si="150"/>
        <v>3.0278126159118134E-2</v>
      </c>
      <c r="FK58" s="271">
        <f t="shared" si="150"/>
        <v>2.6083729931497871E-3</v>
      </c>
      <c r="FL58" s="271">
        <f t="shared" si="150"/>
        <v>1.4717816717299003E-3</v>
      </c>
      <c r="FM58" s="271">
        <f t="shared" si="150"/>
        <v>3.7578189697001618E-3</v>
      </c>
      <c r="FN58" s="271">
        <f t="shared" si="150"/>
        <v>2.1095174034409074E-3</v>
      </c>
      <c r="FO58" s="271">
        <f t="shared" si="150"/>
        <v>0.15041972206938517</v>
      </c>
      <c r="FP58" s="271">
        <f t="shared" si="150"/>
        <v>0.11548711256738994</v>
      </c>
      <c r="FQ58" s="271">
        <f t="shared" si="150"/>
        <v>3.6578826756732828E-3</v>
      </c>
      <c r="FR58" s="271">
        <f t="shared" si="150"/>
        <v>5.6702238169571066E-4</v>
      </c>
      <c r="FS58" s="271">
        <f t="shared" si="150"/>
        <v>2.7420619948205983E-2</v>
      </c>
      <c r="FT58" s="271">
        <f t="shared" si="150"/>
        <v>1.0368889521403975E-3</v>
      </c>
      <c r="FU58" s="271">
        <f t="shared" si="150"/>
        <v>2.4548931454165883E-4</v>
      </c>
      <c r="FV58" s="271">
        <f t="shared" si="150"/>
        <v>1.2000829802517087E-3</v>
      </c>
      <c r="FW58" s="271">
        <f t="shared" si="150"/>
        <v>8.0462324948648624E-4</v>
      </c>
      <c r="FX58" s="271">
        <f t="shared" si="150"/>
        <v>0.40064653858609722</v>
      </c>
      <c r="FY58" s="271">
        <f t="shared" ref="FY58:HH58" si="151">+FY55/FY19</f>
        <v>6.2929157781261597E-2</v>
      </c>
      <c r="FZ58" s="271">
        <f t="shared" si="151"/>
        <v>6.7260676773709879E-2</v>
      </c>
      <c r="GA58" s="271">
        <f t="shared" si="151"/>
        <v>8.0408956488316086E-2</v>
      </c>
      <c r="GB58" s="271">
        <f t="shared" si="151"/>
        <v>0.18083887655608985</v>
      </c>
      <c r="GC58" s="271">
        <f t="shared" si="151"/>
        <v>3.5782081868618895E-4</v>
      </c>
      <c r="GD58" s="271">
        <f t="shared" si="151"/>
        <v>9.257817008654375E-4</v>
      </c>
      <c r="GE58" s="271">
        <f t="shared" si="151"/>
        <v>5.1386893602620408E-3</v>
      </c>
      <c r="GF58" s="271">
        <f t="shared" si="151"/>
        <v>2.786579106906131E-3</v>
      </c>
      <c r="GG58" s="271">
        <f t="shared" si="151"/>
        <v>9.3863996712166664E-2</v>
      </c>
      <c r="GH58" s="271">
        <f t="shared" si="151"/>
        <v>9.4010770063459453E-4</v>
      </c>
      <c r="GI58" s="271">
        <f t="shared" si="151"/>
        <v>9.614727341796833E-4</v>
      </c>
      <c r="GJ58" s="271">
        <f t="shared" si="151"/>
        <v>1.277733389662039E-3</v>
      </c>
      <c r="GK58" s="271">
        <f t="shared" si="151"/>
        <v>3.5685837103210404E-2</v>
      </c>
      <c r="GL58" s="271">
        <f t="shared" si="151"/>
        <v>5.4998845784479951E-2</v>
      </c>
      <c r="GM58" s="271">
        <f t="shared" si="151"/>
        <v>0</v>
      </c>
      <c r="GN58" s="271">
        <f t="shared" si="151"/>
        <v>0</v>
      </c>
      <c r="GO58" s="271">
        <f t="shared" si="151"/>
        <v>0</v>
      </c>
      <c r="GP58" s="271">
        <f t="shared" si="151"/>
        <v>7.6487319317645713E-2</v>
      </c>
      <c r="GQ58" s="271">
        <f t="shared" si="151"/>
        <v>1.902957929404593E-3</v>
      </c>
      <c r="GR58" s="271">
        <f t="shared" si="151"/>
        <v>2.8680266612579157E-2</v>
      </c>
      <c r="GS58" s="271">
        <f t="shared" si="151"/>
        <v>4.5683990358378314E-2</v>
      </c>
      <c r="GT58" s="271">
        <f t="shared" si="151"/>
        <v>1.3623329048915206E-4</v>
      </c>
      <c r="GU58" s="271">
        <f t="shared" si="151"/>
        <v>0</v>
      </c>
      <c r="GV58" s="271">
        <f t="shared" si="151"/>
        <v>8.3871126794496977E-5</v>
      </c>
      <c r="GW58" s="271">
        <f t="shared" si="151"/>
        <v>0</v>
      </c>
      <c r="GX58" s="271">
        <f t="shared" si="151"/>
        <v>0</v>
      </c>
      <c r="GY58" s="271">
        <f t="shared" si="151"/>
        <v>0.19279765789500225</v>
      </c>
      <c r="GZ58" s="271">
        <f t="shared" si="151"/>
        <v>4.8827847354437175E-2</v>
      </c>
      <c r="HA58" s="271">
        <f t="shared" si="151"/>
        <v>3.0865361880183465E-2</v>
      </c>
      <c r="HB58" s="271">
        <f t="shared" si="151"/>
        <v>2.3791715646119763E-2</v>
      </c>
      <c r="HC58" s="271">
        <f t="shared" si="151"/>
        <v>7.3843158359489958E-2</v>
      </c>
      <c r="HD58" s="271">
        <f t="shared" si="151"/>
        <v>4.2615766135764878E-3</v>
      </c>
      <c r="HE58" s="271">
        <f t="shared" si="151"/>
        <v>5.7853091896846757E-4</v>
      </c>
      <c r="HF58" s="271">
        <f t="shared" si="151"/>
        <v>6.5985758885498454E-3</v>
      </c>
      <c r="HG58" s="271">
        <f t="shared" si="151"/>
        <v>4.030891233677095E-3</v>
      </c>
      <c r="HH58" s="271">
        <f t="shared" si="151"/>
        <v>0</v>
      </c>
    </row>
    <row r="59" spans="1:216" x14ac:dyDescent="0.2">
      <c r="A59" s="270" t="s">
        <v>315</v>
      </c>
      <c r="B59" s="271">
        <f>+B46/B41</f>
        <v>87.9551086240605</v>
      </c>
      <c r="C59" s="271">
        <f>+C46/C41</f>
        <v>13.455992904664681</v>
      </c>
      <c r="D59" s="271">
        <f t="shared" ref="D59:Y59" si="152">+D46/D41</f>
        <v>8.248516501505426</v>
      </c>
      <c r="E59" s="271">
        <f t="shared" si="152"/>
        <v>4.6334399312599075</v>
      </c>
      <c r="F59" s="271">
        <f t="shared" si="152"/>
        <v>3.0370868730713836</v>
      </c>
      <c r="G59" s="271">
        <f t="shared" si="152"/>
        <v>1.5963530581885235</v>
      </c>
      <c r="H59" s="271">
        <f t="shared" si="152"/>
        <v>2.9397111744955993</v>
      </c>
      <c r="I59" s="271">
        <f t="shared" si="152"/>
        <v>1.8536234755456449</v>
      </c>
      <c r="J59" s="271">
        <f t="shared" si="152"/>
        <v>1.0860876989499544</v>
      </c>
      <c r="K59" s="271">
        <f t="shared" si="152"/>
        <v>0.58104223468821503</v>
      </c>
      <c r="L59" s="271">
        <f t="shared" si="152"/>
        <v>0.49481471823050338</v>
      </c>
      <c r="M59" s="271">
        <f t="shared" si="152"/>
        <v>8.6227764581061711E-2</v>
      </c>
      <c r="N59" s="271">
        <f t="shared" ref="N59:P59" si="153">+N46/N41</f>
        <v>9.4323967462592612E-2</v>
      </c>
      <c r="O59" s="271">
        <f t="shared" si="153"/>
        <v>5.9289353634951247E-2</v>
      </c>
      <c r="P59" s="271">
        <f t="shared" si="153"/>
        <v>3.5034613827641364E-2</v>
      </c>
      <c r="Q59" s="271">
        <f t="shared" si="152"/>
        <v>2.8033664631765718</v>
      </c>
      <c r="R59" s="271">
        <f t="shared" si="152"/>
        <v>0.85409950019272984</v>
      </c>
      <c r="S59" s="271">
        <f t="shared" si="152"/>
        <v>0.33889245428358289</v>
      </c>
      <c r="T59" s="271">
        <f t="shared" si="152"/>
        <v>1.5819588023433266</v>
      </c>
      <c r="U59" s="271">
        <f t="shared" si="152"/>
        <v>1.3558849337889043</v>
      </c>
      <c r="V59" s="271">
        <f t="shared" si="152"/>
        <v>0.18857399416686815</v>
      </c>
      <c r="W59" s="271">
        <f t="shared" si="152"/>
        <v>0.67508346559341736</v>
      </c>
      <c r="X59" s="271">
        <f t="shared" si="152"/>
        <v>0.60825733418505812</v>
      </c>
      <c r="Y59" s="271">
        <f t="shared" si="152"/>
        <v>6.682597633126551E-2</v>
      </c>
      <c r="Z59" s="271">
        <f>+Z46/Z22</f>
        <v>34.180404454762247</v>
      </c>
      <c r="AA59" s="271">
        <f t="shared" ref="AA59:AX59" si="154">+AA46/AA22</f>
        <v>29.961003982692127</v>
      </c>
      <c r="AB59" s="271">
        <f t="shared" si="154"/>
        <v>0.66654508206309171</v>
      </c>
      <c r="AC59" s="271">
        <f t="shared" si="154"/>
        <v>8.274540723881799</v>
      </c>
      <c r="AD59" s="271">
        <f t="shared" si="154"/>
        <v>2.6824608334891407</v>
      </c>
      <c r="AE59" s="271">
        <f t="shared" si="154"/>
        <v>0.11711417681648856</v>
      </c>
      <c r="AF59" s="271">
        <f t="shared" si="154"/>
        <v>1.9645920730023911</v>
      </c>
      <c r="AG59" s="271">
        <f t="shared" si="154"/>
        <v>2.3459968517489225</v>
      </c>
      <c r="AH59" s="271">
        <f t="shared" si="154"/>
        <v>4.1256119539466978</v>
      </c>
      <c r="AI59" s="271">
        <f t="shared" si="154"/>
        <v>1.2091365430882659</v>
      </c>
      <c r="AJ59" s="271">
        <f t="shared" si="154"/>
        <v>6.825851277870111</v>
      </c>
      <c r="AK59" s="271">
        <f t="shared" si="154"/>
        <v>1.4816066468346003</v>
      </c>
      <c r="AL59" s="271">
        <f t="shared" si="154"/>
        <v>0.25600830755038528</v>
      </c>
      <c r="AM59" s="271">
        <f t="shared" si="154"/>
        <v>4.1923355903845732</v>
      </c>
      <c r="AN59" s="271">
        <f t="shared" si="154"/>
        <v>1.7930119549023304E-2</v>
      </c>
      <c r="AO59" s="271">
        <f t="shared" si="154"/>
        <v>1.071271330853115</v>
      </c>
      <c r="AP59" s="271">
        <f t="shared" si="154"/>
        <v>1.2494391087943708</v>
      </c>
      <c r="AQ59" s="271">
        <f t="shared" si="154"/>
        <v>5.6177237339248166E-3</v>
      </c>
      <c r="AR59" s="271">
        <f t="shared" si="154"/>
        <v>0.57182978643658178</v>
      </c>
      <c r="AS59" s="271">
        <f t="shared" si="154"/>
        <v>0.14062500484797405</v>
      </c>
      <c r="AT59" s="271">
        <f t="shared" si="154"/>
        <v>0.31690826280319695</v>
      </c>
      <c r="AU59" s="271">
        <f t="shared" si="154"/>
        <v>0.10230999990753945</v>
      </c>
      <c r="AV59" s="271">
        <f t="shared" si="154"/>
        <v>0.48026311421193907</v>
      </c>
      <c r="AW59" s="271">
        <f t="shared" si="154"/>
        <v>0.22489771783134188</v>
      </c>
      <c r="AX59" s="271">
        <f t="shared" si="154"/>
        <v>8.2372431264105279E-3</v>
      </c>
      <c r="AY59" s="271">
        <f>+AY46/AY22</f>
        <v>17.321809727459154</v>
      </c>
      <c r="AZ59" s="271">
        <f t="shared" ref="AZ59:CO59" si="155">+AZ46/AZ22</f>
        <v>2.766822097627307</v>
      </c>
      <c r="BA59" s="271">
        <f t="shared" si="155"/>
        <v>0.16703440941499209</v>
      </c>
      <c r="BB59" s="271">
        <f t="shared" si="155"/>
        <v>0.13346892974542504</v>
      </c>
      <c r="BC59" s="271">
        <f t="shared" si="155"/>
        <v>2.3988746743014682</v>
      </c>
      <c r="BD59" s="271">
        <f t="shared" si="155"/>
        <v>6.7444053138387583E-2</v>
      </c>
      <c r="BE59" s="271">
        <f t="shared" si="155"/>
        <v>0</v>
      </c>
      <c r="BF59" s="271">
        <f t="shared" si="155"/>
        <v>0</v>
      </c>
      <c r="BG59" s="271">
        <f t="shared" ref="BG59:BM59" si="156">+BG46/BG22</f>
        <v>0.45588982771867093</v>
      </c>
      <c r="BH59" s="271">
        <f t="shared" si="156"/>
        <v>7.4411483874723017E-2</v>
      </c>
      <c r="BI59" s="271">
        <f t="shared" si="156"/>
        <v>7.6229388818936719E-3</v>
      </c>
      <c r="BJ59" s="271">
        <f t="shared" si="156"/>
        <v>0.35541653513789873</v>
      </c>
      <c r="BK59" s="271">
        <f t="shared" si="156"/>
        <v>1.8438931878223361E-2</v>
      </c>
      <c r="BL59" s="271">
        <f t="shared" si="156"/>
        <v>0</v>
      </c>
      <c r="BM59" s="271">
        <f t="shared" si="156"/>
        <v>0</v>
      </c>
      <c r="BN59" s="271">
        <f t="shared" si="155"/>
        <v>5.4270284807693514</v>
      </c>
      <c r="BO59" s="271">
        <f t="shared" si="155"/>
        <v>6.432363331035057E-2</v>
      </c>
      <c r="BP59" s="271">
        <f t="shared" si="155"/>
        <v>0.17494136976535929</v>
      </c>
      <c r="BQ59" s="271">
        <f t="shared" si="155"/>
        <v>5.0474995964934237</v>
      </c>
      <c r="BR59" s="271">
        <f t="shared" si="155"/>
        <v>0.14026313655140352</v>
      </c>
      <c r="BS59" s="271">
        <f t="shared" si="155"/>
        <v>0</v>
      </c>
      <c r="BT59" s="271">
        <f t="shared" si="155"/>
        <v>0</v>
      </c>
      <c r="BU59" s="271">
        <f t="shared" si="155"/>
        <v>3.55116193449585</v>
      </c>
      <c r="BV59" s="271">
        <f t="shared" si="155"/>
        <v>1.6182211593325689E-2</v>
      </c>
      <c r="BW59" s="271">
        <f t="shared" si="155"/>
        <v>0.18966698622443132</v>
      </c>
      <c r="BX59" s="271">
        <f t="shared" si="155"/>
        <v>3.1689709307098695</v>
      </c>
      <c r="BY59" s="271">
        <f t="shared" si="155"/>
        <v>0.1763434193739874</v>
      </c>
      <c r="BZ59" s="271">
        <f t="shared" si="155"/>
        <v>0</v>
      </c>
      <c r="CA59" s="271">
        <f t="shared" si="155"/>
        <v>0</v>
      </c>
      <c r="CB59" s="271">
        <f t="shared" si="155"/>
        <v>0.19058340069819513</v>
      </c>
      <c r="CC59" s="271">
        <f t="shared" si="155"/>
        <v>5.5605284996027605E-2</v>
      </c>
      <c r="CD59" s="271">
        <f t="shared" si="155"/>
        <v>5.6281705362445707E-2</v>
      </c>
      <c r="CE59" s="271">
        <f t="shared" si="155"/>
        <v>7.8696410339721815E-2</v>
      </c>
      <c r="CF59" s="271">
        <f t="shared" si="155"/>
        <v>0</v>
      </c>
      <c r="CG59" s="271">
        <f t="shared" si="155"/>
        <v>0</v>
      </c>
      <c r="CH59" s="271">
        <f t="shared" si="155"/>
        <v>0</v>
      </c>
      <c r="CI59" s="271">
        <f t="shared" si="155"/>
        <v>4.9303260029069849</v>
      </c>
      <c r="CJ59" s="271">
        <f t="shared" si="155"/>
        <v>0.44709955873972906</v>
      </c>
      <c r="CK59" s="271">
        <f t="shared" si="155"/>
        <v>0.22000072106826823</v>
      </c>
      <c r="CL59" s="271">
        <f t="shared" si="155"/>
        <v>2.3630530328336139</v>
      </c>
      <c r="CM59" s="271">
        <f t="shared" si="155"/>
        <v>0.10422917709045727</v>
      </c>
      <c r="CN59" s="271">
        <f t="shared" si="155"/>
        <v>0</v>
      </c>
      <c r="CO59" s="271">
        <f t="shared" si="155"/>
        <v>1.7959424582557633</v>
      </c>
      <c r="CP59" s="271">
        <f t="shared" ref="CP59:CW59" si="157">+CP46/CP38</f>
        <v>1.9810451646212259</v>
      </c>
      <c r="CQ59" s="271">
        <f t="shared" ref="CQ59:CV59" si="158">+CQ46/CQ38</f>
        <v>0.14599994741490477</v>
      </c>
      <c r="CR59" s="271">
        <f t="shared" si="158"/>
        <v>0.79803170403196222</v>
      </c>
      <c r="CS59" s="271">
        <f t="shared" si="158"/>
        <v>0.32758243610014592</v>
      </c>
      <c r="CT59" s="271">
        <f t="shared" si="158"/>
        <v>0.37432789675155576</v>
      </c>
      <c r="CU59" s="271">
        <f t="shared" si="158"/>
        <v>0.18546757113030468</v>
      </c>
      <c r="CV59" s="271">
        <f t="shared" si="158"/>
        <v>0.14963566894814273</v>
      </c>
      <c r="CW59" s="271">
        <f t="shared" si="157"/>
        <v>0.1607151393684291</v>
      </c>
      <c r="CX59" s="271">
        <f t="shared" ref="CX59:DC59" si="159">+CX46/CX38</f>
        <v>0</v>
      </c>
      <c r="CY59" s="271">
        <f t="shared" si="159"/>
        <v>0</v>
      </c>
      <c r="CZ59" s="271">
        <f t="shared" si="159"/>
        <v>0</v>
      </c>
      <c r="DA59" s="271">
        <f t="shared" si="159"/>
        <v>5.0121065230615519E-2</v>
      </c>
      <c r="DB59" s="271">
        <f t="shared" si="159"/>
        <v>7.1154774666891352E-2</v>
      </c>
      <c r="DC59" s="271">
        <f t="shared" si="159"/>
        <v>2.4554879120012335E-2</v>
      </c>
      <c r="DD59" s="271">
        <f>+DD46/DD19</f>
        <v>5.8858856250861455</v>
      </c>
      <c r="DE59" s="271">
        <f>+DE46/DE19</f>
        <v>1.1681790065005866</v>
      </c>
      <c r="DF59" s="271">
        <f>+DF46/DF19</f>
        <v>1.9589945326043472</v>
      </c>
      <c r="DG59" s="271">
        <f t="shared" ref="DG59:DJ59" si="160">+DG46/DG19</f>
        <v>2.6009389487225749</v>
      </c>
      <c r="DH59" s="271">
        <f t="shared" si="160"/>
        <v>9.5988568783961115E-2</v>
      </c>
      <c r="DI59" s="271">
        <f t="shared" si="160"/>
        <v>5.0026670222696357E-2</v>
      </c>
      <c r="DJ59" s="271">
        <f t="shared" si="160"/>
        <v>1.1759327013909977E-2</v>
      </c>
      <c r="DK59" s="271">
        <f>+DK46/DK19</f>
        <v>12.895458890317029</v>
      </c>
      <c r="DL59" s="271">
        <f>+DL46/DL19</f>
        <v>7.1657957755711967</v>
      </c>
      <c r="DM59" s="271">
        <f t="shared" ref="DM59:FX59" si="161">+DM46/DM19</f>
        <v>4.0973362274633818</v>
      </c>
      <c r="DN59" s="271">
        <f t="shared" si="161"/>
        <v>1.1019659764159031</v>
      </c>
      <c r="DO59" s="271">
        <f t="shared" si="161"/>
        <v>0.43498769023544875</v>
      </c>
      <c r="DP59" s="271">
        <f t="shared" si="161"/>
        <v>0.33512059310989362</v>
      </c>
      <c r="DQ59" s="271">
        <f t="shared" si="161"/>
        <v>1.6117577581772808</v>
      </c>
      <c r="DR59" s="271">
        <f t="shared" si="161"/>
        <v>2.0546156854527381E-4</v>
      </c>
      <c r="DS59" s="271">
        <f t="shared" si="161"/>
        <v>6.4382141708530322E-2</v>
      </c>
      <c r="DT59" s="271">
        <f t="shared" si="161"/>
        <v>0.34461261501533536</v>
      </c>
      <c r="DU59" s="271">
        <f t="shared" si="161"/>
        <v>0.20430404726232404</v>
      </c>
      <c r="DV59" s="271">
        <f t="shared" si="161"/>
        <v>3.0332363642883475</v>
      </c>
      <c r="DW59" s="271">
        <f t="shared" si="161"/>
        <v>0.70166778539659624</v>
      </c>
      <c r="DX59" s="271">
        <f t="shared" si="161"/>
        <v>0.40534340152916748</v>
      </c>
      <c r="DY59" s="271">
        <f t="shared" si="161"/>
        <v>0.17844631385025006</v>
      </c>
      <c r="DZ59" s="271">
        <f t="shared" si="161"/>
        <v>1.2595219978910352</v>
      </c>
      <c r="EA59" s="271">
        <f t="shared" si="161"/>
        <v>1.511714166930941E-3</v>
      </c>
      <c r="EB59" s="271">
        <f t="shared" si="161"/>
        <v>3.6127478061500636E-2</v>
      </c>
      <c r="EC59" s="271">
        <f t="shared" si="161"/>
        <v>0.29083821820500438</v>
      </c>
      <c r="ED59" s="271">
        <f t="shared" si="161"/>
        <v>0.15977920305340432</v>
      </c>
      <c r="EE59" s="271">
        <f t="shared" si="161"/>
        <v>6.5616928195468081</v>
      </c>
      <c r="EF59" s="271">
        <f t="shared" si="161"/>
        <v>1.711222560767206</v>
      </c>
      <c r="EG59" s="271">
        <f t="shared" si="161"/>
        <v>0.78178547055573799</v>
      </c>
      <c r="EH59" s="271">
        <f t="shared" si="161"/>
        <v>0.44816171567973767</v>
      </c>
      <c r="EI59" s="271">
        <f t="shared" si="161"/>
        <v>2.5830987549040154</v>
      </c>
      <c r="EJ59" s="271">
        <f t="shared" si="161"/>
        <v>2.6294822502944369E-4</v>
      </c>
      <c r="EK59" s="271">
        <f t="shared" si="161"/>
        <v>9.0670184596041384E-2</v>
      </c>
      <c r="EL59" s="271">
        <f t="shared" si="161"/>
        <v>0.59883250539847888</v>
      </c>
      <c r="EM59" s="271">
        <f t="shared" si="161"/>
        <v>0.34765895956995946</v>
      </c>
      <c r="EN59" s="271">
        <f t="shared" si="161"/>
        <v>0.53646312505532956</v>
      </c>
      <c r="EO59" s="271">
        <f t="shared" si="161"/>
        <v>8.8485495545064269E-2</v>
      </c>
      <c r="EP59" s="271">
        <f t="shared" si="161"/>
        <v>5.4353577675903007E-2</v>
      </c>
      <c r="EQ59" s="271">
        <f t="shared" si="161"/>
        <v>6.0557402051365949E-2</v>
      </c>
      <c r="ER59" s="271">
        <f t="shared" si="161"/>
        <v>0.27498111793057001</v>
      </c>
      <c r="ES59" s="271">
        <f t="shared" si="161"/>
        <v>1.454199495506964E-3</v>
      </c>
      <c r="ET59" s="271">
        <f t="shared" si="161"/>
        <v>8.3173554793300169E-3</v>
      </c>
      <c r="EU59" s="271">
        <f t="shared" si="161"/>
        <v>3.8048014245036593E-2</v>
      </c>
      <c r="EV59" s="271">
        <f t="shared" si="161"/>
        <v>1.0266046677372109E-2</v>
      </c>
      <c r="EW59" s="271">
        <f t="shared" si="161"/>
        <v>1.7919663798310363</v>
      </c>
      <c r="EX59" s="271">
        <f t="shared" si="161"/>
        <v>0.53316716738702419</v>
      </c>
      <c r="EY59" s="271">
        <f t="shared" si="161"/>
        <v>0.13003868302888563</v>
      </c>
      <c r="EZ59" s="271">
        <f t="shared" si="161"/>
        <v>0.1730931351070899</v>
      </c>
      <c r="FA59" s="271">
        <f t="shared" si="161"/>
        <v>0.70884409237758317</v>
      </c>
      <c r="FB59" s="271">
        <f t="shared" si="161"/>
        <v>5.1762643982783138E-3</v>
      </c>
      <c r="FC59" s="271">
        <f t="shared" si="161"/>
        <v>3.8954605712134167E-2</v>
      </c>
      <c r="FD59" s="271">
        <f t="shared" si="161"/>
        <v>0.1459005458430872</v>
      </c>
      <c r="FE59" s="271">
        <f t="shared" si="161"/>
        <v>5.5454004511525906E-2</v>
      </c>
      <c r="FF59" s="271">
        <f t="shared" si="161"/>
        <v>0.51743930002992</v>
      </c>
      <c r="FG59" s="271">
        <f t="shared" si="161"/>
        <v>0.2083729651348471</v>
      </c>
      <c r="FH59" s="271">
        <f t="shared" si="161"/>
        <v>3.6876289387604622E-2</v>
      </c>
      <c r="FI59" s="271">
        <f t="shared" si="161"/>
        <v>3.9535103279877096E-2</v>
      </c>
      <c r="FJ59" s="271">
        <f t="shared" si="161"/>
        <v>0.10843905237785206</v>
      </c>
      <c r="FK59" s="271">
        <f t="shared" si="161"/>
        <v>5.7302598329637229E-3</v>
      </c>
      <c r="FL59" s="271">
        <f t="shared" si="161"/>
        <v>1.1877858224233819E-2</v>
      </c>
      <c r="FM59" s="271">
        <f t="shared" si="161"/>
        <v>2.8922791946489224E-2</v>
      </c>
      <c r="FN59" s="271">
        <f t="shared" si="161"/>
        <v>1.5214297480560433E-2</v>
      </c>
      <c r="FO59" s="271">
        <f t="shared" si="161"/>
        <v>0.71552845701555723</v>
      </c>
      <c r="FP59" s="271">
        <f t="shared" si="161"/>
        <v>0.58873031810403853</v>
      </c>
      <c r="FQ59" s="271">
        <f t="shared" si="161"/>
        <v>1.6321307827038004E-2</v>
      </c>
      <c r="FR59" s="271">
        <f t="shared" si="161"/>
        <v>5.2443967318891815E-4</v>
      </c>
      <c r="FS59" s="271">
        <f t="shared" si="161"/>
        <v>9.1375152541347246E-2</v>
      </c>
      <c r="FT59" s="271">
        <f t="shared" si="161"/>
        <v>1.0331349502062459E-3</v>
      </c>
      <c r="FU59" s="271">
        <f t="shared" si="161"/>
        <v>2.0432976497706699E-3</v>
      </c>
      <c r="FV59" s="271">
        <f t="shared" si="161"/>
        <v>8.1855451875376094E-3</v>
      </c>
      <c r="FW59" s="271">
        <f t="shared" si="161"/>
        <v>7.3152890973698457E-3</v>
      </c>
      <c r="FX59" s="271">
        <f t="shared" si="161"/>
        <v>1.4448971347440163</v>
      </c>
      <c r="FY59" s="271">
        <f t="shared" ref="FY59:HH59" si="162">+FY46/FY19</f>
        <v>0.34062244713861006</v>
      </c>
      <c r="FZ59" s="271">
        <f t="shared" si="162"/>
        <v>0.22231322719780006</v>
      </c>
      <c r="GA59" s="271">
        <f t="shared" si="162"/>
        <v>0.11201050896422043</v>
      </c>
      <c r="GB59" s="271">
        <f t="shared" si="162"/>
        <v>0.70058024543328468</v>
      </c>
      <c r="GC59" s="271">
        <f t="shared" si="162"/>
        <v>9.6858852889068682E-4</v>
      </c>
      <c r="GD59" s="271">
        <f t="shared" si="162"/>
        <v>7.5698888703367734E-3</v>
      </c>
      <c r="GE59" s="271">
        <f t="shared" si="162"/>
        <v>3.8183270374425274E-2</v>
      </c>
      <c r="GF59" s="271">
        <f t="shared" si="162"/>
        <v>2.2649154341026982E-2</v>
      </c>
      <c r="GG59" s="271">
        <f t="shared" si="162"/>
        <v>0.25885244082964565</v>
      </c>
      <c r="GH59" s="271">
        <f t="shared" si="162"/>
        <v>4.9421435463103767E-3</v>
      </c>
      <c r="GI59" s="271">
        <f t="shared" si="162"/>
        <v>2.1468408672977125E-3</v>
      </c>
      <c r="GJ59" s="271">
        <f t="shared" si="162"/>
        <v>1.0260191554952425E-3</v>
      </c>
      <c r="GK59" s="271">
        <f t="shared" si="162"/>
        <v>0.12400179967973321</v>
      </c>
      <c r="GL59" s="271">
        <f t="shared" si="162"/>
        <v>0.1267356936106887</v>
      </c>
      <c r="GM59" s="271">
        <f t="shared" si="162"/>
        <v>0</v>
      </c>
      <c r="GN59" s="271">
        <f t="shared" si="162"/>
        <v>0</v>
      </c>
      <c r="GO59" s="271">
        <f t="shared" si="162"/>
        <v>0</v>
      </c>
      <c r="GP59" s="271">
        <f t="shared" si="162"/>
        <v>0.15681174856927702</v>
      </c>
      <c r="GQ59" s="271">
        <f t="shared" si="162"/>
        <v>8.9678063517712719E-3</v>
      </c>
      <c r="GR59" s="271">
        <f t="shared" si="162"/>
        <v>0.11366991789381441</v>
      </c>
      <c r="GS59" s="271">
        <f t="shared" si="162"/>
        <v>3.2752546277879067E-2</v>
      </c>
      <c r="GT59" s="271">
        <f t="shared" si="162"/>
        <v>7.052761096437508E-4</v>
      </c>
      <c r="GU59" s="271">
        <f t="shared" si="162"/>
        <v>0</v>
      </c>
      <c r="GV59" s="271">
        <f t="shared" si="162"/>
        <v>7.1622995110832705E-4</v>
      </c>
      <c r="GW59" s="271">
        <f t="shared" si="162"/>
        <v>0</v>
      </c>
      <c r="GX59" s="271">
        <f t="shared" si="162"/>
        <v>0</v>
      </c>
      <c r="GY59" s="271">
        <f t="shared" si="162"/>
        <v>0.84416689732300443</v>
      </c>
      <c r="GZ59" s="271">
        <f t="shared" si="162"/>
        <v>0.26586774595156104</v>
      </c>
      <c r="HA59" s="271">
        <f t="shared" si="162"/>
        <v>0.1193250696731553</v>
      </c>
      <c r="HB59" s="271">
        <f t="shared" si="162"/>
        <v>3.1765944142692418E-2</v>
      </c>
      <c r="HC59" s="271">
        <f t="shared" si="162"/>
        <v>0.32814319220153726</v>
      </c>
      <c r="HD59" s="271">
        <f t="shared" si="162"/>
        <v>1.2130048712377337E-2</v>
      </c>
      <c r="HE59" s="271">
        <f t="shared" si="162"/>
        <v>4.9026704961221725E-3</v>
      </c>
      <c r="HF59" s="271">
        <f t="shared" si="162"/>
        <v>5.0493511179641883E-2</v>
      </c>
      <c r="HG59" s="271">
        <f t="shared" si="162"/>
        <v>2.9064183347695661E-2</v>
      </c>
      <c r="HH59" s="271">
        <f t="shared" si="162"/>
        <v>12.897019322464283</v>
      </c>
    </row>
    <row r="61" spans="1:216" s="268" customFormat="1" ht="15" x14ac:dyDescent="0.25">
      <c r="A61" s="357" t="s">
        <v>459</v>
      </c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355"/>
      <c r="AY61" s="355"/>
      <c r="AZ61" s="355"/>
      <c r="BA61" s="355"/>
      <c r="BB61" s="355"/>
      <c r="BC61" s="355"/>
      <c r="BD61" s="355"/>
      <c r="BE61" s="355"/>
      <c r="BF61" s="355"/>
      <c r="BG61" s="355"/>
      <c r="BH61" s="355"/>
      <c r="BI61" s="355"/>
      <c r="BJ61" s="355"/>
      <c r="BK61" s="355"/>
      <c r="BL61" s="355"/>
      <c r="BM61" s="355"/>
      <c r="BN61" s="355"/>
      <c r="BO61" s="355"/>
      <c r="BP61" s="355"/>
      <c r="BQ61" s="355"/>
      <c r="BR61" s="355"/>
      <c r="BS61" s="355"/>
      <c r="BT61" s="355"/>
      <c r="BU61" s="355"/>
      <c r="BV61" s="355"/>
      <c r="BW61" s="355"/>
      <c r="BX61" s="355"/>
      <c r="BY61" s="355"/>
      <c r="BZ61" s="355"/>
      <c r="CA61" s="355"/>
      <c r="CB61" s="355"/>
      <c r="CC61" s="355"/>
      <c r="CD61" s="355"/>
      <c r="CE61" s="355"/>
      <c r="CF61" s="355"/>
      <c r="CG61" s="355"/>
      <c r="CH61" s="355"/>
      <c r="CI61" s="355"/>
      <c r="CJ61" s="355"/>
      <c r="CK61" s="355"/>
      <c r="CL61" s="355"/>
      <c r="CM61" s="355"/>
      <c r="CN61" s="355"/>
      <c r="CO61" s="355"/>
      <c r="CP61" s="355"/>
      <c r="CQ61" s="355"/>
      <c r="CR61" s="355"/>
      <c r="CS61" s="355"/>
      <c r="CT61" s="355"/>
      <c r="CU61" s="355"/>
      <c r="CV61" s="355"/>
      <c r="CW61" s="355"/>
      <c r="CX61" s="355"/>
      <c r="CY61" s="355"/>
      <c r="CZ61" s="355"/>
      <c r="DA61" s="355"/>
      <c r="DB61" s="355"/>
      <c r="DC61" s="355"/>
      <c r="DD61" s="355"/>
      <c r="DE61" s="355"/>
      <c r="DF61" s="355"/>
      <c r="DG61" s="355"/>
      <c r="DH61" s="355"/>
      <c r="DI61" s="355"/>
      <c r="DJ61" s="355"/>
      <c r="DK61" s="355"/>
      <c r="DL61" s="355"/>
      <c r="DM61" s="355"/>
      <c r="DN61" s="355"/>
      <c r="DO61" s="355"/>
      <c r="DP61" s="355"/>
      <c r="DQ61" s="355"/>
      <c r="DR61" s="355"/>
      <c r="DS61" s="355"/>
      <c r="DT61" s="355"/>
      <c r="DU61" s="355"/>
      <c r="DV61" s="355"/>
      <c r="DW61" s="355"/>
      <c r="DX61" s="355"/>
      <c r="DY61" s="355"/>
      <c r="DZ61" s="355"/>
      <c r="EA61" s="355"/>
      <c r="EB61" s="355"/>
      <c r="EC61" s="355"/>
      <c r="ED61" s="355"/>
      <c r="EE61" s="355"/>
      <c r="EF61" s="355"/>
      <c r="EG61" s="355"/>
      <c r="EH61" s="355"/>
      <c r="EI61" s="355"/>
      <c r="EJ61" s="355"/>
      <c r="EK61" s="355"/>
      <c r="EL61" s="355"/>
      <c r="EM61" s="355"/>
      <c r="EN61" s="355"/>
      <c r="EO61" s="355"/>
      <c r="EP61" s="355"/>
      <c r="EQ61" s="355"/>
      <c r="ER61" s="355"/>
      <c r="ES61" s="355"/>
      <c r="ET61" s="355"/>
      <c r="EU61" s="355"/>
      <c r="EV61" s="355"/>
      <c r="EW61" s="355"/>
      <c r="EX61" s="355"/>
      <c r="EY61" s="355"/>
      <c r="EZ61" s="355"/>
      <c r="FA61" s="355"/>
      <c r="FB61" s="355"/>
      <c r="FC61" s="355"/>
      <c r="FD61" s="355"/>
      <c r="FE61" s="355"/>
      <c r="FF61" s="355"/>
      <c r="FG61" s="355"/>
      <c r="FH61" s="355"/>
      <c r="FI61" s="355"/>
      <c r="FJ61" s="355"/>
      <c r="FK61" s="355"/>
      <c r="FL61" s="355"/>
      <c r="FM61" s="355"/>
      <c r="FN61" s="355"/>
      <c r="FO61" s="355"/>
      <c r="FP61" s="355"/>
      <c r="FQ61" s="355"/>
      <c r="FR61" s="355"/>
      <c r="FS61" s="355"/>
      <c r="FT61" s="355"/>
      <c r="FU61" s="355"/>
      <c r="FV61" s="355"/>
      <c r="FW61" s="355"/>
      <c r="FX61" s="355"/>
      <c r="FY61" s="355"/>
      <c r="FZ61" s="355"/>
      <c r="GA61" s="355"/>
      <c r="GB61" s="355"/>
      <c r="GC61" s="355"/>
      <c r="GD61" s="355"/>
      <c r="GE61" s="355"/>
      <c r="GF61" s="355"/>
      <c r="GG61" s="355"/>
      <c r="GH61" s="355"/>
      <c r="GI61" s="355"/>
      <c r="GJ61" s="355"/>
      <c r="GK61" s="355"/>
      <c r="GL61" s="355"/>
      <c r="GM61" s="355"/>
      <c r="GN61" s="355"/>
      <c r="GO61" s="355"/>
      <c r="GP61" s="355"/>
      <c r="GQ61" s="355"/>
      <c r="GR61" s="355"/>
      <c r="GS61" s="355"/>
      <c r="GT61" s="355"/>
      <c r="GU61" s="355"/>
      <c r="GV61" s="355"/>
      <c r="GW61" s="355"/>
      <c r="GX61" s="355"/>
      <c r="GY61" s="355"/>
      <c r="GZ61" s="355"/>
      <c r="HA61" s="355"/>
      <c r="HB61" s="355"/>
      <c r="HC61" s="355"/>
      <c r="HD61" s="355"/>
      <c r="HE61" s="355"/>
      <c r="HF61" s="355"/>
      <c r="HG61" s="355"/>
      <c r="HH61" s="355"/>
    </row>
    <row r="62" spans="1:216" ht="15" x14ac:dyDescent="0.25">
      <c r="A62" s="355" t="s">
        <v>229</v>
      </c>
      <c r="B62" s="355"/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355"/>
      <c r="AP62" s="355"/>
      <c r="AQ62" s="355"/>
      <c r="AR62" s="355"/>
      <c r="AS62" s="355"/>
      <c r="AT62" s="355"/>
      <c r="AU62" s="355"/>
      <c r="AV62" s="355"/>
      <c r="AW62" s="355"/>
      <c r="AX62" s="355"/>
      <c r="AY62" s="355"/>
      <c r="AZ62" s="355"/>
      <c r="BA62" s="355"/>
      <c r="BB62" s="355"/>
      <c r="BC62" s="355"/>
      <c r="BD62" s="355"/>
      <c r="BE62" s="355"/>
      <c r="BF62" s="355"/>
      <c r="BG62" s="355"/>
      <c r="BH62" s="355"/>
      <c r="BI62" s="355"/>
      <c r="BJ62" s="355"/>
      <c r="BK62" s="355"/>
      <c r="BL62" s="355"/>
      <c r="BM62" s="355"/>
      <c r="BN62" s="355"/>
      <c r="BO62" s="355"/>
      <c r="BP62" s="355"/>
      <c r="BQ62" s="355"/>
      <c r="BR62" s="355"/>
      <c r="BS62" s="355"/>
      <c r="BT62" s="355"/>
      <c r="BU62" s="355"/>
      <c r="BV62" s="355"/>
      <c r="BW62" s="355"/>
      <c r="BX62" s="355"/>
      <c r="BY62" s="355"/>
      <c r="BZ62" s="355"/>
      <c r="CA62" s="355"/>
      <c r="CB62" s="355"/>
      <c r="CC62" s="355"/>
      <c r="CD62" s="355"/>
      <c r="CE62" s="355"/>
      <c r="CF62" s="355"/>
      <c r="CG62" s="355"/>
      <c r="CH62" s="355"/>
      <c r="CI62" s="355"/>
      <c r="CJ62" s="355"/>
      <c r="CK62" s="355"/>
      <c r="CL62" s="355"/>
      <c r="CM62" s="355"/>
      <c r="CN62" s="355"/>
      <c r="CO62" s="355"/>
      <c r="CP62" s="355"/>
      <c r="CQ62" s="355"/>
      <c r="CR62" s="355"/>
      <c r="CS62" s="355"/>
      <c r="CT62" s="355"/>
      <c r="CU62" s="355"/>
      <c r="CV62" s="355"/>
      <c r="CW62" s="355"/>
      <c r="CX62" s="355"/>
      <c r="CY62" s="355"/>
      <c r="CZ62" s="355"/>
      <c r="DA62" s="355"/>
      <c r="DB62" s="355"/>
      <c r="DC62" s="355"/>
      <c r="DD62" s="355"/>
      <c r="DE62" s="355"/>
      <c r="DF62" s="355"/>
      <c r="DG62" s="355"/>
      <c r="DH62" s="355"/>
      <c r="DI62" s="355"/>
      <c r="DJ62" s="355"/>
      <c r="DK62" s="355"/>
      <c r="DL62" s="355"/>
      <c r="DM62" s="355"/>
      <c r="DN62" s="355"/>
      <c r="DO62" s="355"/>
      <c r="DP62" s="355"/>
      <c r="DQ62" s="355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G62" s="355"/>
      <c r="EH62" s="355"/>
      <c r="EI62" s="355"/>
      <c r="EJ62" s="355"/>
      <c r="EK62" s="355"/>
      <c r="EL62" s="355"/>
      <c r="EM62" s="355"/>
      <c r="EN62" s="355"/>
      <c r="EO62" s="355"/>
      <c r="EP62" s="355"/>
      <c r="EQ62" s="355"/>
      <c r="ER62" s="355"/>
      <c r="ES62" s="355"/>
      <c r="ET62" s="355"/>
      <c r="EU62" s="355"/>
      <c r="EV62" s="355"/>
      <c r="EW62" s="355"/>
      <c r="EX62" s="355"/>
      <c r="EY62" s="355"/>
      <c r="EZ62" s="355"/>
      <c r="FA62" s="355"/>
      <c r="FB62" s="355"/>
      <c r="FC62" s="355"/>
      <c r="FD62" s="355"/>
      <c r="FE62" s="355"/>
      <c r="FF62" s="355"/>
      <c r="FG62" s="355"/>
      <c r="FH62" s="355"/>
      <c r="FI62" s="355"/>
      <c r="FJ62" s="355"/>
      <c r="FK62" s="355"/>
      <c r="FL62" s="355"/>
      <c r="FM62" s="355"/>
      <c r="FN62" s="355"/>
      <c r="FO62" s="355"/>
      <c r="FP62" s="355"/>
      <c r="FQ62" s="355"/>
      <c r="FR62" s="355"/>
      <c r="FS62" s="355"/>
      <c r="FT62" s="355"/>
      <c r="FU62" s="355"/>
      <c r="FV62" s="355"/>
      <c r="FW62" s="355"/>
      <c r="FX62" s="355"/>
      <c r="FY62" s="355"/>
      <c r="FZ62" s="355"/>
      <c r="GA62" s="355"/>
      <c r="GB62" s="355"/>
      <c r="GC62" s="355"/>
      <c r="GD62" s="355"/>
      <c r="GE62" s="355"/>
      <c r="GF62" s="355"/>
      <c r="GG62" s="355"/>
      <c r="GH62" s="355"/>
      <c r="GI62" s="355"/>
      <c r="GJ62" s="355"/>
      <c r="GK62" s="355"/>
      <c r="GL62" s="355"/>
      <c r="GM62" s="355"/>
      <c r="GN62" s="355"/>
      <c r="GO62" s="355"/>
      <c r="GP62" s="355"/>
      <c r="GQ62" s="355"/>
      <c r="GR62" s="355"/>
      <c r="GS62" s="355"/>
      <c r="GT62" s="355"/>
      <c r="GU62" s="355"/>
      <c r="GV62" s="355"/>
      <c r="GW62" s="355"/>
      <c r="GX62" s="355"/>
      <c r="GY62" s="355"/>
      <c r="GZ62" s="355"/>
      <c r="HA62" s="355"/>
      <c r="HB62" s="355"/>
      <c r="HC62" s="355"/>
      <c r="HD62" s="355"/>
      <c r="HE62" s="355"/>
      <c r="HF62" s="355"/>
      <c r="HG62" s="355"/>
      <c r="HH62" s="355"/>
    </row>
    <row r="63" spans="1:216" ht="15" x14ac:dyDescent="0.25">
      <c r="A63" s="355" t="s">
        <v>461</v>
      </c>
      <c r="B63" s="355" t="s">
        <v>23</v>
      </c>
      <c r="C63" s="355" t="s">
        <v>24</v>
      </c>
      <c r="D63" s="355" t="s">
        <v>25</v>
      </c>
      <c r="E63" s="355" t="s">
        <v>26</v>
      </c>
      <c r="F63" s="355" t="s">
        <v>27</v>
      </c>
      <c r="G63" s="355" t="s">
        <v>28</v>
      </c>
      <c r="H63" s="355" t="s">
        <v>29</v>
      </c>
      <c r="I63" s="355" t="s">
        <v>30</v>
      </c>
      <c r="J63" s="355" t="s">
        <v>31</v>
      </c>
      <c r="K63" s="355" t="s">
        <v>32</v>
      </c>
      <c r="L63" s="355" t="s">
        <v>33</v>
      </c>
      <c r="M63" s="355" t="s">
        <v>34</v>
      </c>
      <c r="N63" s="355" t="s">
        <v>386</v>
      </c>
      <c r="O63" s="355" t="s">
        <v>387</v>
      </c>
      <c r="P63" s="355" t="s">
        <v>388</v>
      </c>
      <c r="Q63" s="355" t="s">
        <v>35</v>
      </c>
      <c r="R63" s="355" t="s">
        <v>36</v>
      </c>
      <c r="S63" s="355" t="s">
        <v>37</v>
      </c>
      <c r="T63" s="355" t="s">
        <v>38</v>
      </c>
      <c r="U63" s="355" t="s">
        <v>39</v>
      </c>
      <c r="V63" s="355" t="s">
        <v>40</v>
      </c>
      <c r="W63" s="355" t="s">
        <v>41</v>
      </c>
      <c r="X63" s="355" t="s">
        <v>42</v>
      </c>
      <c r="Y63" s="355" t="s">
        <v>43</v>
      </c>
      <c r="Z63" s="355" t="s">
        <v>44</v>
      </c>
      <c r="AA63" s="355" t="s">
        <v>45</v>
      </c>
      <c r="AB63" s="355" t="s">
        <v>46</v>
      </c>
      <c r="AC63" s="355" t="s">
        <v>47</v>
      </c>
      <c r="AD63" s="355" t="s">
        <v>48</v>
      </c>
      <c r="AE63" s="355" t="s">
        <v>49</v>
      </c>
      <c r="AF63" s="355" t="s">
        <v>50</v>
      </c>
      <c r="AG63" s="355" t="s">
        <v>51</v>
      </c>
      <c r="AH63" s="355" t="s">
        <v>52</v>
      </c>
      <c r="AI63" s="355" t="s">
        <v>53</v>
      </c>
      <c r="AJ63" s="355" t="s">
        <v>54</v>
      </c>
      <c r="AK63" s="355" t="s">
        <v>55</v>
      </c>
      <c r="AL63" s="355" t="s">
        <v>56</v>
      </c>
      <c r="AM63" s="355" t="s">
        <v>57</v>
      </c>
      <c r="AN63" s="355" t="s">
        <v>58</v>
      </c>
      <c r="AO63" s="355" t="s">
        <v>59</v>
      </c>
      <c r="AP63" s="355" t="s">
        <v>60</v>
      </c>
      <c r="AQ63" s="355" t="s">
        <v>61</v>
      </c>
      <c r="AR63" s="355" t="s">
        <v>62</v>
      </c>
      <c r="AS63" s="355" t="s">
        <v>63</v>
      </c>
      <c r="AT63" s="355" t="s">
        <v>64</v>
      </c>
      <c r="AU63" s="355" t="s">
        <v>65</v>
      </c>
      <c r="AV63" s="355" t="s">
        <v>66</v>
      </c>
      <c r="AW63" s="355" t="s">
        <v>67</v>
      </c>
      <c r="AX63" s="355" t="s">
        <v>68</v>
      </c>
      <c r="AY63" s="355" t="s">
        <v>69</v>
      </c>
      <c r="AZ63" s="355" t="s">
        <v>389</v>
      </c>
      <c r="BA63" s="355" t="s">
        <v>390</v>
      </c>
      <c r="BB63" s="355" t="s">
        <v>391</v>
      </c>
      <c r="BC63" s="355" t="s">
        <v>392</v>
      </c>
      <c r="BD63" s="355" t="s">
        <v>393</v>
      </c>
      <c r="BE63" s="355" t="s">
        <v>394</v>
      </c>
      <c r="BF63" s="355" t="s">
        <v>395</v>
      </c>
      <c r="BG63" s="355" t="s">
        <v>396</v>
      </c>
      <c r="BH63" s="355" t="s">
        <v>397</v>
      </c>
      <c r="BI63" s="355" t="s">
        <v>398</v>
      </c>
      <c r="BJ63" s="355" t="s">
        <v>399</v>
      </c>
      <c r="BK63" s="355" t="s">
        <v>400</v>
      </c>
      <c r="BL63" s="355" t="s">
        <v>401</v>
      </c>
      <c r="BM63" s="355" t="s">
        <v>402</v>
      </c>
      <c r="BN63" s="355" t="s">
        <v>70</v>
      </c>
      <c r="BO63" s="355" t="s">
        <v>71</v>
      </c>
      <c r="BP63" s="355" t="s">
        <v>72</v>
      </c>
      <c r="BQ63" s="355" t="s">
        <v>73</v>
      </c>
      <c r="BR63" s="355" t="s">
        <v>74</v>
      </c>
      <c r="BS63" s="355" t="s">
        <v>75</v>
      </c>
      <c r="BT63" s="355" t="s">
        <v>76</v>
      </c>
      <c r="BU63" s="355" t="s">
        <v>77</v>
      </c>
      <c r="BV63" s="355" t="s">
        <v>78</v>
      </c>
      <c r="BW63" s="355" t="s">
        <v>79</v>
      </c>
      <c r="BX63" s="355" t="s">
        <v>80</v>
      </c>
      <c r="BY63" s="355" t="s">
        <v>81</v>
      </c>
      <c r="BZ63" s="355" t="s">
        <v>82</v>
      </c>
      <c r="CA63" s="355" t="s">
        <v>83</v>
      </c>
      <c r="CB63" s="355" t="s">
        <v>84</v>
      </c>
      <c r="CC63" s="355" t="s">
        <v>85</v>
      </c>
      <c r="CD63" s="355" t="s">
        <v>86</v>
      </c>
      <c r="CE63" s="355" t="s">
        <v>87</v>
      </c>
      <c r="CF63" s="355" t="s">
        <v>88</v>
      </c>
      <c r="CG63" s="355" t="s">
        <v>89</v>
      </c>
      <c r="CH63" s="355" t="s">
        <v>90</v>
      </c>
      <c r="CI63" s="355" t="s">
        <v>91</v>
      </c>
      <c r="CJ63" s="355" t="s">
        <v>92</v>
      </c>
      <c r="CK63" s="355" t="s">
        <v>93</v>
      </c>
      <c r="CL63" s="355" t="s">
        <v>94</v>
      </c>
      <c r="CM63" s="355" t="s">
        <v>95</v>
      </c>
      <c r="CN63" s="355" t="s">
        <v>96</v>
      </c>
      <c r="CO63" s="355" t="s">
        <v>97</v>
      </c>
      <c r="CP63" s="355" t="s">
        <v>98</v>
      </c>
      <c r="CQ63" s="355" t="s">
        <v>99</v>
      </c>
      <c r="CR63" s="355" t="s">
        <v>100</v>
      </c>
      <c r="CS63" s="355" t="s">
        <v>101</v>
      </c>
      <c r="CT63" s="355" t="s">
        <v>102</v>
      </c>
      <c r="CU63" s="355" t="s">
        <v>103</v>
      </c>
      <c r="CV63" s="355" t="s">
        <v>104</v>
      </c>
      <c r="CW63" s="355" t="s">
        <v>105</v>
      </c>
      <c r="CX63" s="355" t="s">
        <v>106</v>
      </c>
      <c r="CY63" s="355" t="s">
        <v>107</v>
      </c>
      <c r="CZ63" s="355" t="s">
        <v>108</v>
      </c>
      <c r="DA63" s="355" t="s">
        <v>109</v>
      </c>
      <c r="DB63" s="355" t="s">
        <v>110</v>
      </c>
      <c r="DC63" s="355" t="s">
        <v>111</v>
      </c>
      <c r="DD63" s="355" t="s">
        <v>112</v>
      </c>
      <c r="DE63" s="355" t="s">
        <v>113</v>
      </c>
      <c r="DF63" s="355" t="s">
        <v>114</v>
      </c>
      <c r="DG63" s="355" t="s">
        <v>115</v>
      </c>
      <c r="DH63" s="355" t="s">
        <v>116</v>
      </c>
      <c r="DI63" s="355" t="s">
        <v>117</v>
      </c>
      <c r="DJ63" s="355" t="s">
        <v>118</v>
      </c>
      <c r="DK63" s="355" t="s">
        <v>119</v>
      </c>
      <c r="DL63" s="355" t="s">
        <v>120</v>
      </c>
      <c r="DM63" s="355" t="s">
        <v>121</v>
      </c>
      <c r="DN63" s="355" t="s">
        <v>122</v>
      </c>
      <c r="DO63" s="355" t="s">
        <v>123</v>
      </c>
      <c r="DP63" s="355" t="s">
        <v>124</v>
      </c>
      <c r="DQ63" s="355" t="s">
        <v>125</v>
      </c>
      <c r="DR63" s="355" t="s">
        <v>126</v>
      </c>
      <c r="DS63" s="355" t="s">
        <v>127</v>
      </c>
      <c r="DT63" s="355" t="s">
        <v>128</v>
      </c>
      <c r="DU63" s="355" t="s">
        <v>129</v>
      </c>
      <c r="DV63" s="355" t="s">
        <v>130</v>
      </c>
      <c r="DW63" s="355" t="s">
        <v>131</v>
      </c>
      <c r="DX63" s="355" t="s">
        <v>132</v>
      </c>
      <c r="DY63" s="355" t="s">
        <v>133</v>
      </c>
      <c r="DZ63" s="355" t="s">
        <v>134</v>
      </c>
      <c r="EA63" s="355" t="s">
        <v>135</v>
      </c>
      <c r="EB63" s="355" t="s">
        <v>136</v>
      </c>
      <c r="EC63" s="355" t="s">
        <v>137</v>
      </c>
      <c r="ED63" s="355" t="s">
        <v>138</v>
      </c>
      <c r="EE63" s="355" t="s">
        <v>139</v>
      </c>
      <c r="EF63" s="355" t="s">
        <v>140</v>
      </c>
      <c r="EG63" s="355" t="s">
        <v>141</v>
      </c>
      <c r="EH63" s="355" t="s">
        <v>142</v>
      </c>
      <c r="EI63" s="355" t="s">
        <v>143</v>
      </c>
      <c r="EJ63" s="355" t="s">
        <v>144</v>
      </c>
      <c r="EK63" s="355" t="s">
        <v>145</v>
      </c>
      <c r="EL63" s="355" t="s">
        <v>146</v>
      </c>
      <c r="EM63" s="355" t="s">
        <v>147</v>
      </c>
      <c r="EN63" s="355" t="s">
        <v>148</v>
      </c>
      <c r="EO63" s="355" t="s">
        <v>149</v>
      </c>
      <c r="EP63" s="355" t="s">
        <v>150</v>
      </c>
      <c r="EQ63" s="355" t="s">
        <v>151</v>
      </c>
      <c r="ER63" s="355" t="s">
        <v>152</v>
      </c>
      <c r="ES63" s="355" t="s">
        <v>153</v>
      </c>
      <c r="ET63" s="355" t="s">
        <v>154</v>
      </c>
      <c r="EU63" s="355" t="s">
        <v>155</v>
      </c>
      <c r="EV63" s="355" t="s">
        <v>156</v>
      </c>
      <c r="EW63" s="355" t="s">
        <v>157</v>
      </c>
      <c r="EX63" s="355" t="s">
        <v>158</v>
      </c>
      <c r="EY63" s="355" t="s">
        <v>159</v>
      </c>
      <c r="EZ63" s="355" t="s">
        <v>160</v>
      </c>
      <c r="FA63" s="355" t="s">
        <v>161</v>
      </c>
      <c r="FB63" s="355" t="s">
        <v>162</v>
      </c>
      <c r="FC63" s="355" t="s">
        <v>163</v>
      </c>
      <c r="FD63" s="355" t="s">
        <v>164</v>
      </c>
      <c r="FE63" s="355" t="s">
        <v>165</v>
      </c>
      <c r="FF63" s="355" t="s">
        <v>166</v>
      </c>
      <c r="FG63" s="355" t="s">
        <v>167</v>
      </c>
      <c r="FH63" s="355" t="s">
        <v>168</v>
      </c>
      <c r="FI63" s="355" t="s">
        <v>169</v>
      </c>
      <c r="FJ63" s="355" t="s">
        <v>170</v>
      </c>
      <c r="FK63" s="355" t="s">
        <v>171</v>
      </c>
      <c r="FL63" s="355" t="s">
        <v>172</v>
      </c>
      <c r="FM63" s="355" t="s">
        <v>173</v>
      </c>
      <c r="FN63" s="355" t="s">
        <v>174</v>
      </c>
      <c r="FO63" s="355" t="s">
        <v>175</v>
      </c>
      <c r="FP63" s="355" t="s">
        <v>176</v>
      </c>
      <c r="FQ63" s="355" t="s">
        <v>177</v>
      </c>
      <c r="FR63" s="355" t="s">
        <v>178</v>
      </c>
      <c r="FS63" s="355" t="s">
        <v>179</v>
      </c>
      <c r="FT63" s="355" t="s">
        <v>180</v>
      </c>
      <c r="FU63" s="355" t="s">
        <v>181</v>
      </c>
      <c r="FV63" s="355" t="s">
        <v>182</v>
      </c>
      <c r="FW63" s="355" t="s">
        <v>183</v>
      </c>
      <c r="FX63" s="355" t="s">
        <v>184</v>
      </c>
      <c r="FY63" s="355" t="s">
        <v>185</v>
      </c>
      <c r="FZ63" s="355" t="s">
        <v>186</v>
      </c>
      <c r="GA63" s="355" t="s">
        <v>187</v>
      </c>
      <c r="GB63" s="355" t="s">
        <v>188</v>
      </c>
      <c r="GC63" s="355" t="s">
        <v>189</v>
      </c>
      <c r="GD63" s="355" t="s">
        <v>190</v>
      </c>
      <c r="GE63" s="355" t="s">
        <v>191</v>
      </c>
      <c r="GF63" s="355" t="s">
        <v>192</v>
      </c>
      <c r="GG63" s="355" t="s">
        <v>193</v>
      </c>
      <c r="GH63" s="355" t="s">
        <v>194</v>
      </c>
      <c r="GI63" s="355" t="s">
        <v>195</v>
      </c>
      <c r="GJ63" s="355" t="s">
        <v>196</v>
      </c>
      <c r="GK63" s="355" t="s">
        <v>197</v>
      </c>
      <c r="GL63" s="355" t="s">
        <v>198</v>
      </c>
      <c r="GM63" s="355" t="s">
        <v>199</v>
      </c>
      <c r="GN63" s="355" t="s">
        <v>200</v>
      </c>
      <c r="GO63" s="355" t="s">
        <v>201</v>
      </c>
      <c r="GP63" s="355" t="s">
        <v>202</v>
      </c>
      <c r="GQ63" s="355" t="s">
        <v>203</v>
      </c>
      <c r="GR63" s="355" t="s">
        <v>204</v>
      </c>
      <c r="GS63" s="355" t="s">
        <v>205</v>
      </c>
      <c r="GT63" s="355" t="s">
        <v>206</v>
      </c>
      <c r="GU63" s="355" t="s">
        <v>207</v>
      </c>
      <c r="GV63" s="355" t="s">
        <v>208</v>
      </c>
      <c r="GW63" s="355" t="s">
        <v>209</v>
      </c>
      <c r="GX63" s="355" t="s">
        <v>210</v>
      </c>
      <c r="GY63" s="355" t="s">
        <v>211</v>
      </c>
      <c r="GZ63" s="355" t="s">
        <v>212</v>
      </c>
      <c r="HA63" s="355" t="s">
        <v>213</v>
      </c>
      <c r="HB63" s="355" t="s">
        <v>214</v>
      </c>
      <c r="HC63" s="355" t="s">
        <v>215</v>
      </c>
      <c r="HD63" s="355" t="s">
        <v>216</v>
      </c>
      <c r="HE63" s="355" t="s">
        <v>217</v>
      </c>
      <c r="HF63" s="355" t="s">
        <v>218</v>
      </c>
      <c r="HG63" s="355" t="s">
        <v>219</v>
      </c>
      <c r="HH63" s="355" t="s">
        <v>220</v>
      </c>
    </row>
    <row r="64" spans="1:216" ht="15" x14ac:dyDescent="0.25">
      <c r="A64" s="355" t="s">
        <v>230</v>
      </c>
      <c r="B64" s="355">
        <v>1435642000</v>
      </c>
      <c r="C64" s="355">
        <v>61787420</v>
      </c>
      <c r="D64" s="355">
        <v>36529530</v>
      </c>
      <c r="E64" s="355">
        <v>19141500</v>
      </c>
      <c r="F64" s="355">
        <v>5513279</v>
      </c>
      <c r="G64" s="355">
        <v>13628220</v>
      </c>
      <c r="H64" s="355">
        <v>15035130</v>
      </c>
      <c r="I64" s="355">
        <v>3785480</v>
      </c>
      <c r="J64" s="355">
        <v>11249650</v>
      </c>
      <c r="K64" s="355">
        <v>1817988</v>
      </c>
      <c r="L64" s="355">
        <v>1015582</v>
      </c>
      <c r="M64" s="355">
        <v>802405</v>
      </c>
      <c r="N64" s="355">
        <v>534905</v>
      </c>
      <c r="O64" s="355">
        <v>170034</v>
      </c>
      <c r="P64" s="355">
        <v>364871</v>
      </c>
      <c r="Q64" s="355">
        <v>17539380</v>
      </c>
      <c r="R64" s="355">
        <v>4411122</v>
      </c>
      <c r="S64" s="355">
        <v>2380738</v>
      </c>
      <c r="T64" s="355">
        <v>3293738</v>
      </c>
      <c r="U64" s="355">
        <v>2311301</v>
      </c>
      <c r="V64" s="355">
        <v>898880</v>
      </c>
      <c r="W64" s="355">
        <v>3742576</v>
      </c>
      <c r="X64" s="355">
        <v>3119162</v>
      </c>
      <c r="Y64" s="355">
        <v>623414</v>
      </c>
      <c r="Z64" s="355">
        <v>690456100</v>
      </c>
      <c r="AA64" s="355">
        <v>600547800</v>
      </c>
      <c r="AB64" s="355">
        <v>12975570</v>
      </c>
      <c r="AC64" s="355">
        <v>151129200</v>
      </c>
      <c r="AD64" s="355">
        <v>72055000</v>
      </c>
      <c r="AE64" s="355">
        <v>1849830</v>
      </c>
      <c r="AF64" s="355">
        <v>64616140</v>
      </c>
      <c r="AG64" s="355">
        <v>31442140</v>
      </c>
      <c r="AH64" s="355">
        <v>67265720</v>
      </c>
      <c r="AI64" s="355">
        <v>27145870</v>
      </c>
      <c r="AJ64" s="355">
        <v>138270800</v>
      </c>
      <c r="AK64" s="355">
        <v>29404340</v>
      </c>
      <c r="AL64" s="355">
        <v>4296464</v>
      </c>
      <c r="AM64" s="355">
        <v>89390700</v>
      </c>
      <c r="AN64" s="355">
        <v>480628</v>
      </c>
      <c r="AO64" s="355">
        <v>19573240</v>
      </c>
      <c r="AP64" s="355">
        <v>29728650</v>
      </c>
      <c r="AQ64" s="355">
        <v>114916</v>
      </c>
      <c r="AR64" s="355">
        <v>18086270</v>
      </c>
      <c r="AS64" s="355">
        <v>1988286</v>
      </c>
      <c r="AT64" s="355">
        <v>4781004</v>
      </c>
      <c r="AU64" s="355">
        <v>2013741</v>
      </c>
      <c r="AV64" s="355">
        <v>8654885</v>
      </c>
      <c r="AW64" s="355">
        <v>3801935</v>
      </c>
      <c r="AX64" s="355">
        <v>144032</v>
      </c>
      <c r="AY64" s="355">
        <v>112500900</v>
      </c>
      <c r="AZ64" s="355">
        <v>18529040</v>
      </c>
      <c r="BA64" s="355">
        <v>2321510</v>
      </c>
      <c r="BB64" s="355">
        <v>360922</v>
      </c>
      <c r="BC64" s="355">
        <v>15504290</v>
      </c>
      <c r="BD64" s="355">
        <v>342325</v>
      </c>
      <c r="BE64" s="355">
        <v>0</v>
      </c>
      <c r="BF64" s="355">
        <v>0</v>
      </c>
      <c r="BG64" s="355">
        <v>4024428</v>
      </c>
      <c r="BH64" s="355">
        <v>1230880</v>
      </c>
      <c r="BI64" s="355">
        <v>38665</v>
      </c>
      <c r="BJ64" s="355">
        <v>2671791</v>
      </c>
      <c r="BK64" s="355">
        <v>83092</v>
      </c>
      <c r="BL64" s="355">
        <v>0</v>
      </c>
      <c r="BM64" s="355">
        <v>0</v>
      </c>
      <c r="BN64" s="355">
        <v>29909450</v>
      </c>
      <c r="BO64" s="355">
        <v>748532</v>
      </c>
      <c r="BP64" s="355">
        <v>546503</v>
      </c>
      <c r="BQ64" s="355">
        <v>28076070</v>
      </c>
      <c r="BR64" s="355">
        <v>538340</v>
      </c>
      <c r="BS64" s="355">
        <v>0</v>
      </c>
      <c r="BT64" s="355">
        <v>0</v>
      </c>
      <c r="BU64" s="355">
        <v>20884260</v>
      </c>
      <c r="BV64" s="355">
        <v>210647</v>
      </c>
      <c r="BW64" s="355">
        <v>525654</v>
      </c>
      <c r="BX64" s="355">
        <v>19517050</v>
      </c>
      <c r="BY64" s="355">
        <v>630915</v>
      </c>
      <c r="BZ64" s="355">
        <v>0</v>
      </c>
      <c r="CA64" s="355">
        <v>0</v>
      </c>
      <c r="CB64" s="355">
        <v>1959154</v>
      </c>
      <c r="CC64" s="355">
        <v>700131</v>
      </c>
      <c r="CD64" s="355">
        <v>257096</v>
      </c>
      <c r="CE64" s="355">
        <v>1001927</v>
      </c>
      <c r="CF64" s="355">
        <v>0</v>
      </c>
      <c r="CG64" s="355">
        <v>0</v>
      </c>
      <c r="CH64" s="355">
        <v>0</v>
      </c>
      <c r="CI64" s="355">
        <v>37194550</v>
      </c>
      <c r="CJ64" s="355">
        <v>6560493</v>
      </c>
      <c r="CK64" s="355">
        <v>814246</v>
      </c>
      <c r="CL64" s="355">
        <v>19694720</v>
      </c>
      <c r="CM64" s="355">
        <v>353898</v>
      </c>
      <c r="CN64" s="355">
        <v>0</v>
      </c>
      <c r="CO64" s="355">
        <v>9771191</v>
      </c>
      <c r="CP64" s="355">
        <v>22958310</v>
      </c>
      <c r="CQ64" s="355">
        <v>1998969</v>
      </c>
      <c r="CR64" s="355">
        <v>7325984</v>
      </c>
      <c r="CS64" s="355">
        <v>2243146</v>
      </c>
      <c r="CT64" s="355">
        <v>6154968</v>
      </c>
      <c r="CU64" s="355">
        <v>2656939</v>
      </c>
      <c r="CV64" s="355">
        <v>2578307</v>
      </c>
      <c r="CW64" s="355">
        <v>3582897</v>
      </c>
      <c r="CX64" s="355">
        <v>0</v>
      </c>
      <c r="CY64" s="355">
        <v>0</v>
      </c>
      <c r="CZ64" s="355">
        <v>0</v>
      </c>
      <c r="DA64" s="355">
        <v>1327232</v>
      </c>
      <c r="DB64" s="355">
        <v>1583463</v>
      </c>
      <c r="DC64" s="355">
        <v>482809</v>
      </c>
      <c r="DD64" s="355">
        <v>216483600</v>
      </c>
      <c r="DE64" s="355">
        <v>43733810</v>
      </c>
      <c r="DF64" s="355">
        <v>68351180</v>
      </c>
      <c r="DG64" s="355">
        <v>99015890</v>
      </c>
      <c r="DH64" s="355">
        <v>3219270</v>
      </c>
      <c r="DI64" s="355">
        <v>1629019</v>
      </c>
      <c r="DJ64" s="355">
        <v>534483</v>
      </c>
      <c r="DK64" s="355">
        <v>327872900</v>
      </c>
      <c r="DL64" s="355">
        <v>180345500</v>
      </c>
      <c r="DM64" s="355">
        <v>103844200</v>
      </c>
      <c r="DN64" s="355">
        <v>22323110</v>
      </c>
      <c r="DO64" s="355">
        <v>9311565</v>
      </c>
      <c r="DP64" s="355">
        <v>8895454</v>
      </c>
      <c r="DQ64" s="355">
        <v>52569630</v>
      </c>
      <c r="DR64" s="355">
        <v>12223</v>
      </c>
      <c r="DS64" s="355">
        <v>1393669</v>
      </c>
      <c r="DT64" s="355">
        <v>6384921</v>
      </c>
      <c r="DU64" s="355">
        <v>2953655</v>
      </c>
      <c r="DV64" s="355">
        <v>75716540</v>
      </c>
      <c r="DW64" s="355">
        <v>14170870</v>
      </c>
      <c r="DX64" s="355">
        <v>8143722</v>
      </c>
      <c r="DY64" s="355">
        <v>4795075</v>
      </c>
      <c r="DZ64" s="355">
        <v>40100530</v>
      </c>
      <c r="EA64" s="355">
        <v>41239</v>
      </c>
      <c r="EB64" s="355">
        <v>766276</v>
      </c>
      <c r="EC64" s="355">
        <v>5419274</v>
      </c>
      <c r="ED64" s="355">
        <v>2279567</v>
      </c>
      <c r="EE64" s="355">
        <v>163713200</v>
      </c>
      <c r="EF64" s="355">
        <v>34422440</v>
      </c>
      <c r="EG64" s="355">
        <v>16155270</v>
      </c>
      <c r="EH64" s="355">
        <v>11906430</v>
      </c>
      <c r="EI64" s="355">
        <v>83153520</v>
      </c>
      <c r="EJ64" s="355">
        <v>21019</v>
      </c>
      <c r="EK64" s="355">
        <v>1950417</v>
      </c>
      <c r="EL64" s="355">
        <v>11111410</v>
      </c>
      <c r="EM64" s="355">
        <v>4992652</v>
      </c>
      <c r="EN64" s="355">
        <v>15114510</v>
      </c>
      <c r="EO64" s="355">
        <v>1972784</v>
      </c>
      <c r="EP64" s="355">
        <v>1222047</v>
      </c>
      <c r="EQ64" s="355">
        <v>1684405</v>
      </c>
      <c r="ER64" s="355">
        <v>9168413</v>
      </c>
      <c r="ES64" s="355">
        <v>32443</v>
      </c>
      <c r="ET64" s="355">
        <v>177770</v>
      </c>
      <c r="EU64" s="355">
        <v>693700</v>
      </c>
      <c r="EV64" s="355">
        <v>162948</v>
      </c>
      <c r="EW64" s="355">
        <v>50053730</v>
      </c>
      <c r="EX64" s="355">
        <v>11331990</v>
      </c>
      <c r="EY64" s="355">
        <v>2708549</v>
      </c>
      <c r="EZ64" s="355">
        <v>4883977</v>
      </c>
      <c r="FA64" s="355">
        <v>26534340</v>
      </c>
      <c r="FB64" s="355">
        <v>195228</v>
      </c>
      <c r="FC64" s="355">
        <v>847368</v>
      </c>
      <c r="FD64" s="355">
        <v>2701151</v>
      </c>
      <c r="FE64" s="355">
        <v>797151</v>
      </c>
      <c r="FF64" s="355">
        <v>15966220</v>
      </c>
      <c r="FG64" s="355">
        <v>4491374</v>
      </c>
      <c r="FH64" s="355">
        <v>751611</v>
      </c>
      <c r="FI64" s="355">
        <v>1250905</v>
      </c>
      <c r="FJ64" s="355">
        <v>3275106</v>
      </c>
      <c r="FK64" s="355">
        <v>186213</v>
      </c>
      <c r="FL64" s="355">
        <v>262678</v>
      </c>
      <c r="FM64" s="355">
        <v>536545</v>
      </c>
      <c r="FN64" s="355">
        <v>228181</v>
      </c>
      <c r="FO64" s="355">
        <v>16115550</v>
      </c>
      <c r="FP64" s="355">
        <v>12491940</v>
      </c>
      <c r="FQ64" s="355">
        <v>261138</v>
      </c>
      <c r="FR64" s="355">
        <v>20240</v>
      </c>
      <c r="FS64" s="355">
        <v>2966017</v>
      </c>
      <c r="FT64" s="355">
        <v>74024</v>
      </c>
      <c r="FU64" s="355">
        <v>43814</v>
      </c>
      <c r="FV64" s="355">
        <v>171349</v>
      </c>
      <c r="FW64" s="355">
        <v>87034</v>
      </c>
      <c r="FX64" s="355">
        <v>35265640</v>
      </c>
      <c r="FY64" s="355">
        <v>6806883</v>
      </c>
      <c r="FZ64" s="355">
        <v>4801772</v>
      </c>
      <c r="GA64" s="355">
        <v>2870217</v>
      </c>
      <c r="GB64" s="355">
        <v>19560870</v>
      </c>
      <c r="GC64" s="355">
        <v>25545</v>
      </c>
      <c r="GD64" s="355">
        <v>165230</v>
      </c>
      <c r="GE64" s="355">
        <v>733707</v>
      </c>
      <c r="GF64" s="355">
        <v>301417</v>
      </c>
      <c r="GG64" s="355">
        <v>8002376</v>
      </c>
      <c r="GH64" s="355">
        <v>101689</v>
      </c>
      <c r="GI64" s="355">
        <v>68640</v>
      </c>
      <c r="GJ64" s="355">
        <v>45609</v>
      </c>
      <c r="GK64" s="355">
        <v>3860044</v>
      </c>
      <c r="GL64" s="355">
        <v>3926394</v>
      </c>
      <c r="GM64" s="355">
        <v>0</v>
      </c>
      <c r="GN64" s="355">
        <v>0</v>
      </c>
      <c r="GO64" s="355">
        <v>0</v>
      </c>
      <c r="GP64" s="355">
        <v>3913742</v>
      </c>
      <c r="GQ64" s="355">
        <v>205838</v>
      </c>
      <c r="GR64" s="355">
        <v>2047498</v>
      </c>
      <c r="GS64" s="355">
        <v>1630701</v>
      </c>
      <c r="GT64" s="355">
        <v>14736</v>
      </c>
      <c r="GU64" s="355">
        <v>0</v>
      </c>
      <c r="GV64" s="355">
        <v>14969</v>
      </c>
      <c r="GW64" s="355">
        <v>0</v>
      </c>
      <c r="GX64" s="355">
        <v>0</v>
      </c>
      <c r="GY64" s="355">
        <v>18210080</v>
      </c>
      <c r="GZ64" s="355">
        <v>5281581</v>
      </c>
      <c r="HA64" s="355">
        <v>2203493</v>
      </c>
      <c r="HB64" s="355">
        <v>849251</v>
      </c>
      <c r="HC64" s="355">
        <v>7987422</v>
      </c>
      <c r="HD64" s="355">
        <v>304236</v>
      </c>
      <c r="HE64" s="355">
        <v>103254</v>
      </c>
      <c r="HF64" s="355">
        <v>942151</v>
      </c>
      <c r="HG64" s="355">
        <v>436011</v>
      </c>
      <c r="HH64" s="355">
        <v>113796100</v>
      </c>
    </row>
    <row r="65" spans="1:216" ht="15" x14ac:dyDescent="0.25">
      <c r="A65" s="355" t="s">
        <v>442</v>
      </c>
      <c r="B65" s="355">
        <v>109931600</v>
      </c>
      <c r="C65" s="355">
        <v>3902496</v>
      </c>
      <c r="D65" s="355">
        <v>1991275</v>
      </c>
      <c r="E65" s="355">
        <v>1094823</v>
      </c>
      <c r="F65" s="355">
        <v>566010</v>
      </c>
      <c r="G65" s="355">
        <v>528813</v>
      </c>
      <c r="H65" s="355">
        <v>747106</v>
      </c>
      <c r="I65" s="355">
        <v>384367</v>
      </c>
      <c r="J65" s="355">
        <v>362739</v>
      </c>
      <c r="K65" s="355">
        <v>71690</v>
      </c>
      <c r="L65" s="355">
        <v>71690</v>
      </c>
      <c r="M65" s="355">
        <v>0</v>
      </c>
      <c r="N65" s="355">
        <v>77656</v>
      </c>
      <c r="O65" s="355">
        <v>68660</v>
      </c>
      <c r="P65" s="355">
        <v>8996</v>
      </c>
      <c r="Q65" s="355">
        <v>683201</v>
      </c>
      <c r="R65" s="355">
        <v>204871</v>
      </c>
      <c r="S65" s="355">
        <v>201887</v>
      </c>
      <c r="T65" s="355">
        <v>1010426</v>
      </c>
      <c r="U65" s="355">
        <v>711799</v>
      </c>
      <c r="V65" s="355">
        <v>260693</v>
      </c>
      <c r="W65" s="355">
        <v>115782</v>
      </c>
      <c r="X65" s="355">
        <v>52524</v>
      </c>
      <c r="Y65" s="355">
        <v>63258</v>
      </c>
      <c r="Z65" s="355">
        <v>45090000</v>
      </c>
      <c r="AA65" s="355">
        <v>41851750</v>
      </c>
      <c r="AB65" s="355">
        <v>330939</v>
      </c>
      <c r="AC65" s="355">
        <v>16015430</v>
      </c>
      <c r="AD65" s="355">
        <v>4392471</v>
      </c>
      <c r="AE65" s="355">
        <v>58474</v>
      </c>
      <c r="AF65" s="355">
        <v>4530793</v>
      </c>
      <c r="AG65" s="355">
        <v>1846203</v>
      </c>
      <c r="AH65" s="355">
        <v>7078995</v>
      </c>
      <c r="AI65" s="355">
        <v>1330431</v>
      </c>
      <c r="AJ65" s="355">
        <v>4777549</v>
      </c>
      <c r="AK65" s="355">
        <v>1071753</v>
      </c>
      <c r="AL65" s="355">
        <v>418710</v>
      </c>
      <c r="AM65" s="355">
        <v>3231320</v>
      </c>
      <c r="AN65" s="355">
        <v>14194</v>
      </c>
      <c r="AO65" s="355">
        <v>1706599</v>
      </c>
      <c r="AP65" s="355">
        <v>213285</v>
      </c>
      <c r="AQ65" s="355">
        <v>0</v>
      </c>
      <c r="AR65" s="355">
        <v>1086482</v>
      </c>
      <c r="AS65" s="355">
        <v>23184</v>
      </c>
      <c r="AT65" s="355">
        <v>86095</v>
      </c>
      <c r="AU65" s="355">
        <v>11328</v>
      </c>
      <c r="AV65" s="355">
        <v>61173</v>
      </c>
      <c r="AW65" s="355">
        <v>16253</v>
      </c>
      <c r="AX65" s="355">
        <v>0</v>
      </c>
      <c r="AY65" s="355">
        <v>6794387</v>
      </c>
      <c r="AZ65" s="355">
        <v>808400</v>
      </c>
      <c r="BA65" s="355">
        <v>113407</v>
      </c>
      <c r="BB65" s="355">
        <v>35891</v>
      </c>
      <c r="BC65" s="355">
        <v>659102</v>
      </c>
      <c r="BD65" s="355">
        <v>0</v>
      </c>
      <c r="BE65" s="355">
        <v>0</v>
      </c>
      <c r="BF65" s="355">
        <v>0</v>
      </c>
      <c r="BG65" s="355">
        <v>142056</v>
      </c>
      <c r="BH65" s="355">
        <v>27934</v>
      </c>
      <c r="BI65" s="355">
        <v>0</v>
      </c>
      <c r="BJ65" s="355">
        <v>114122</v>
      </c>
      <c r="BK65" s="355">
        <v>0</v>
      </c>
      <c r="BL65" s="355">
        <v>0</v>
      </c>
      <c r="BM65" s="355">
        <v>0</v>
      </c>
      <c r="BN65" s="355">
        <v>1905132</v>
      </c>
      <c r="BO65" s="355">
        <v>0</v>
      </c>
      <c r="BP65" s="355">
        <v>0</v>
      </c>
      <c r="BQ65" s="355">
        <v>1859031</v>
      </c>
      <c r="BR65" s="355">
        <v>46101</v>
      </c>
      <c r="BS65" s="355">
        <v>0</v>
      </c>
      <c r="BT65" s="355">
        <v>0</v>
      </c>
      <c r="BU65" s="355">
        <v>611451</v>
      </c>
      <c r="BV65" s="355">
        <v>0</v>
      </c>
      <c r="BW65" s="355">
        <v>0</v>
      </c>
      <c r="BX65" s="355">
        <v>583178</v>
      </c>
      <c r="BY65" s="355">
        <v>28273</v>
      </c>
      <c r="BZ65" s="355">
        <v>0</v>
      </c>
      <c r="CA65" s="355">
        <v>0</v>
      </c>
      <c r="CB65" s="355">
        <v>415509</v>
      </c>
      <c r="CC65" s="355">
        <v>80371</v>
      </c>
      <c r="CD65" s="355">
        <v>0</v>
      </c>
      <c r="CE65" s="355">
        <v>335138</v>
      </c>
      <c r="CF65" s="355">
        <v>0</v>
      </c>
      <c r="CG65" s="355">
        <v>0</v>
      </c>
      <c r="CH65" s="355">
        <v>0</v>
      </c>
      <c r="CI65" s="355">
        <v>2911839</v>
      </c>
      <c r="CJ65" s="355">
        <v>463125</v>
      </c>
      <c r="CK65" s="355">
        <v>141837</v>
      </c>
      <c r="CL65" s="355">
        <v>1174923</v>
      </c>
      <c r="CM65" s="355">
        <v>81285</v>
      </c>
      <c r="CN65" s="355">
        <v>0</v>
      </c>
      <c r="CO65" s="355">
        <v>1050669</v>
      </c>
      <c r="CP65" s="355">
        <v>2931317</v>
      </c>
      <c r="CQ65" s="355">
        <v>153051</v>
      </c>
      <c r="CR65" s="355">
        <v>741528</v>
      </c>
      <c r="CS65" s="355">
        <v>915212</v>
      </c>
      <c r="CT65" s="355">
        <v>495399</v>
      </c>
      <c r="CU65" s="355">
        <v>319549</v>
      </c>
      <c r="CV65" s="355">
        <v>306578</v>
      </c>
      <c r="CW65" s="355">
        <v>112510</v>
      </c>
      <c r="CX65" s="355">
        <v>0</v>
      </c>
      <c r="CY65" s="355">
        <v>0</v>
      </c>
      <c r="CZ65" s="355">
        <v>0</v>
      </c>
      <c r="DA65" s="355">
        <v>25667</v>
      </c>
      <c r="DB65" s="355">
        <v>50382</v>
      </c>
      <c r="DC65" s="355">
        <v>19658</v>
      </c>
      <c r="DD65" s="355">
        <v>24262790</v>
      </c>
      <c r="DE65" s="355">
        <v>6327896</v>
      </c>
      <c r="DF65" s="355">
        <v>7754895</v>
      </c>
      <c r="DG65" s="355">
        <v>9472691</v>
      </c>
      <c r="DH65" s="355">
        <v>253151</v>
      </c>
      <c r="DI65" s="355">
        <v>238789</v>
      </c>
      <c r="DJ65" s="355">
        <v>215371</v>
      </c>
      <c r="DK65" s="355">
        <v>26838090</v>
      </c>
      <c r="DL65" s="355">
        <v>14543760</v>
      </c>
      <c r="DM65" s="355">
        <v>7783192</v>
      </c>
      <c r="DN65" s="355">
        <v>640777</v>
      </c>
      <c r="DO65" s="355">
        <v>1004288</v>
      </c>
      <c r="DP65" s="355">
        <v>369384</v>
      </c>
      <c r="DQ65" s="355">
        <v>5042523</v>
      </c>
      <c r="DR65" s="355">
        <v>12223</v>
      </c>
      <c r="DS65" s="355">
        <v>50039</v>
      </c>
      <c r="DT65" s="355">
        <v>362266</v>
      </c>
      <c r="DU65" s="355">
        <v>301692</v>
      </c>
      <c r="DV65" s="355">
        <v>6605338</v>
      </c>
      <c r="DW65" s="355">
        <v>403209</v>
      </c>
      <c r="DX65" s="355">
        <v>879321</v>
      </c>
      <c r="DY65" s="355">
        <v>363368</v>
      </c>
      <c r="DZ65" s="355">
        <v>4520113</v>
      </c>
      <c r="EA65" s="355">
        <v>0</v>
      </c>
      <c r="EB65" s="355">
        <v>19934</v>
      </c>
      <c r="EC65" s="355">
        <v>221113</v>
      </c>
      <c r="ED65" s="355">
        <v>198279</v>
      </c>
      <c r="EE65" s="355">
        <v>13289830</v>
      </c>
      <c r="EF65" s="355">
        <v>1038846</v>
      </c>
      <c r="EG65" s="355">
        <v>1822437</v>
      </c>
      <c r="EH65" s="355">
        <v>671456</v>
      </c>
      <c r="EI65" s="355">
        <v>8638975</v>
      </c>
      <c r="EJ65" s="355">
        <v>12223</v>
      </c>
      <c r="EK65" s="355">
        <v>69973</v>
      </c>
      <c r="EL65" s="355">
        <v>557305</v>
      </c>
      <c r="EM65" s="355">
        <v>478609</v>
      </c>
      <c r="EN65" s="355">
        <v>964195</v>
      </c>
      <c r="EO65" s="355">
        <v>5141</v>
      </c>
      <c r="EP65" s="355">
        <v>51062</v>
      </c>
      <c r="EQ65" s="355">
        <v>23827</v>
      </c>
      <c r="ER65" s="355">
        <v>836729</v>
      </c>
      <c r="ES65" s="355">
        <v>0</v>
      </c>
      <c r="ET65" s="355">
        <v>0</v>
      </c>
      <c r="EU65" s="355">
        <v>26075</v>
      </c>
      <c r="EV65" s="355">
        <v>21362</v>
      </c>
      <c r="EW65" s="355">
        <v>3193441</v>
      </c>
      <c r="EX65" s="355">
        <v>345297</v>
      </c>
      <c r="EY65" s="355">
        <v>190472</v>
      </c>
      <c r="EZ65" s="355">
        <v>235859</v>
      </c>
      <c r="FA65" s="355">
        <v>2051784</v>
      </c>
      <c r="FB65" s="355">
        <v>0</v>
      </c>
      <c r="FC65" s="355">
        <v>123693</v>
      </c>
      <c r="FD65" s="355">
        <v>157632</v>
      </c>
      <c r="FE65" s="355">
        <v>88703</v>
      </c>
      <c r="FF65" s="355">
        <v>1650809</v>
      </c>
      <c r="FG65" s="355">
        <v>179493</v>
      </c>
      <c r="FH65" s="355">
        <v>64200</v>
      </c>
      <c r="FI65" s="355">
        <v>30419</v>
      </c>
      <c r="FJ65" s="355">
        <v>720050</v>
      </c>
      <c r="FK65" s="355">
        <v>23875</v>
      </c>
      <c r="FL65" s="355">
        <v>12420</v>
      </c>
      <c r="FM65" s="355">
        <v>17021</v>
      </c>
      <c r="FN65" s="355">
        <v>28837</v>
      </c>
      <c r="FO65" s="355">
        <v>2551285</v>
      </c>
      <c r="FP65" s="355">
        <v>1973945</v>
      </c>
      <c r="FQ65" s="355">
        <v>136101</v>
      </c>
      <c r="FR65" s="355">
        <v>4504</v>
      </c>
      <c r="FS65" s="355">
        <v>436735</v>
      </c>
      <c r="FT65" s="355">
        <v>0</v>
      </c>
      <c r="FU65" s="355">
        <v>0</v>
      </c>
      <c r="FV65" s="355">
        <v>0</v>
      </c>
      <c r="FW65" s="355">
        <v>0</v>
      </c>
      <c r="FX65" s="355">
        <v>2762291</v>
      </c>
      <c r="FY65" s="355">
        <v>312461</v>
      </c>
      <c r="FZ65" s="355">
        <v>479358</v>
      </c>
      <c r="GA65" s="355">
        <v>172709</v>
      </c>
      <c r="GB65" s="355">
        <v>1688758</v>
      </c>
      <c r="GC65" s="355">
        <v>0</v>
      </c>
      <c r="GD65" s="355">
        <v>16050</v>
      </c>
      <c r="GE65" s="355">
        <v>92955</v>
      </c>
      <c r="GF65" s="355">
        <v>0</v>
      </c>
      <c r="GG65" s="355">
        <v>267504</v>
      </c>
      <c r="GH65" s="355">
        <v>0</v>
      </c>
      <c r="GI65" s="355">
        <v>0</v>
      </c>
      <c r="GJ65" s="355">
        <v>14851</v>
      </c>
      <c r="GK65" s="355">
        <v>39803</v>
      </c>
      <c r="GL65" s="355">
        <v>212850</v>
      </c>
      <c r="GM65" s="355">
        <v>0</v>
      </c>
      <c r="GN65" s="355">
        <v>0</v>
      </c>
      <c r="GO65" s="355">
        <v>0</v>
      </c>
      <c r="GP65" s="355">
        <v>232003</v>
      </c>
      <c r="GQ65" s="355">
        <v>11034</v>
      </c>
      <c r="GR65" s="355">
        <v>206918</v>
      </c>
      <c r="GS65" s="355">
        <v>14051</v>
      </c>
      <c r="GT65" s="355">
        <v>0</v>
      </c>
      <c r="GU65" s="355">
        <v>0</v>
      </c>
      <c r="GV65" s="355">
        <v>0</v>
      </c>
      <c r="GW65" s="355">
        <v>0</v>
      </c>
      <c r="GX65" s="355">
        <v>0</v>
      </c>
      <c r="GY65" s="355">
        <v>1637002</v>
      </c>
      <c r="GZ65" s="355">
        <v>213496</v>
      </c>
      <c r="HA65" s="355">
        <v>181983</v>
      </c>
      <c r="HB65" s="355">
        <v>61558</v>
      </c>
      <c r="HC65" s="355">
        <v>909587</v>
      </c>
      <c r="HD65" s="355">
        <v>89674</v>
      </c>
      <c r="HE65" s="355">
        <v>1742</v>
      </c>
      <c r="HF65" s="355">
        <v>106810</v>
      </c>
      <c r="HG65" s="355">
        <v>72152</v>
      </c>
      <c r="HH65" s="355">
        <v>7381157</v>
      </c>
    </row>
    <row r="66" spans="1:216" ht="15" x14ac:dyDescent="0.25">
      <c r="A66" s="355" t="s">
        <v>443</v>
      </c>
      <c r="B66" s="355">
        <v>175618700</v>
      </c>
      <c r="C66" s="355">
        <v>5713143</v>
      </c>
      <c r="D66" s="355">
        <v>4029460</v>
      </c>
      <c r="E66" s="355">
        <v>2303898</v>
      </c>
      <c r="F66" s="355">
        <v>1078304</v>
      </c>
      <c r="G66" s="355">
        <v>1225594</v>
      </c>
      <c r="H66" s="355">
        <v>1309873</v>
      </c>
      <c r="I66" s="355">
        <v>920489</v>
      </c>
      <c r="J66" s="355">
        <v>389384</v>
      </c>
      <c r="K66" s="355">
        <v>355259</v>
      </c>
      <c r="L66" s="355">
        <v>192269</v>
      </c>
      <c r="M66" s="355">
        <v>162990</v>
      </c>
      <c r="N66" s="355">
        <v>60430</v>
      </c>
      <c r="O66" s="355">
        <v>39011</v>
      </c>
      <c r="P66" s="355">
        <v>21419</v>
      </c>
      <c r="Q66" s="355">
        <v>584664</v>
      </c>
      <c r="R66" s="355">
        <v>178114</v>
      </c>
      <c r="S66" s="355">
        <v>77656</v>
      </c>
      <c r="T66" s="355">
        <v>852976</v>
      </c>
      <c r="U66" s="355">
        <v>641238</v>
      </c>
      <c r="V66" s="355">
        <v>206949</v>
      </c>
      <c r="W66" s="355">
        <v>183990</v>
      </c>
      <c r="X66" s="355">
        <v>72016</v>
      </c>
      <c r="Y66" s="355">
        <v>111974</v>
      </c>
      <c r="Z66" s="355">
        <v>70623600</v>
      </c>
      <c r="AA66" s="355">
        <v>65430800</v>
      </c>
      <c r="AB66" s="355">
        <v>697125</v>
      </c>
      <c r="AC66" s="355">
        <v>21178140</v>
      </c>
      <c r="AD66" s="355">
        <v>3117701</v>
      </c>
      <c r="AE66" s="355">
        <v>128026</v>
      </c>
      <c r="AF66" s="355">
        <v>7252779</v>
      </c>
      <c r="AG66" s="355">
        <v>3248793</v>
      </c>
      <c r="AH66" s="355">
        <v>7603455</v>
      </c>
      <c r="AI66" s="355">
        <v>1546755</v>
      </c>
      <c r="AJ66" s="355">
        <v>16817110</v>
      </c>
      <c r="AK66" s="355">
        <v>3372491</v>
      </c>
      <c r="AL66" s="355">
        <v>450107</v>
      </c>
      <c r="AM66" s="355">
        <v>5146832</v>
      </c>
      <c r="AN66" s="355">
        <v>0</v>
      </c>
      <c r="AO66" s="355">
        <v>1755790</v>
      </c>
      <c r="AP66" s="355">
        <v>1208883</v>
      </c>
      <c r="AQ66" s="355">
        <v>0</v>
      </c>
      <c r="AR66" s="355">
        <v>1773294</v>
      </c>
      <c r="AS66" s="355">
        <v>58374</v>
      </c>
      <c r="AT66" s="355">
        <v>110284</v>
      </c>
      <c r="AU66" s="355">
        <v>21057</v>
      </c>
      <c r="AV66" s="355">
        <v>175768</v>
      </c>
      <c r="AW66" s="355">
        <v>43381</v>
      </c>
      <c r="AX66" s="355">
        <v>0</v>
      </c>
      <c r="AY66" s="355">
        <v>14676840</v>
      </c>
      <c r="AZ66" s="355">
        <v>1084790</v>
      </c>
      <c r="BA66" s="355">
        <v>258508</v>
      </c>
      <c r="BB66" s="355">
        <v>0</v>
      </c>
      <c r="BC66" s="355">
        <v>826283</v>
      </c>
      <c r="BD66" s="355">
        <v>0</v>
      </c>
      <c r="BE66" s="355">
        <v>0</v>
      </c>
      <c r="BF66" s="355">
        <v>0</v>
      </c>
      <c r="BG66" s="355">
        <v>1731797</v>
      </c>
      <c r="BH66" s="355">
        <v>540969</v>
      </c>
      <c r="BI66" s="355">
        <v>7697</v>
      </c>
      <c r="BJ66" s="355">
        <v>1183131</v>
      </c>
      <c r="BK66" s="355">
        <v>0</v>
      </c>
      <c r="BL66" s="355">
        <v>0</v>
      </c>
      <c r="BM66" s="355">
        <v>0</v>
      </c>
      <c r="BN66" s="355">
        <v>3537362</v>
      </c>
      <c r="BO66" s="355">
        <v>726542</v>
      </c>
      <c r="BP66" s="355">
        <v>0</v>
      </c>
      <c r="BQ66" s="355">
        <v>2804538</v>
      </c>
      <c r="BR66" s="355">
        <v>6283</v>
      </c>
      <c r="BS66" s="355">
        <v>0</v>
      </c>
      <c r="BT66" s="355">
        <v>0</v>
      </c>
      <c r="BU66" s="355">
        <v>2789643</v>
      </c>
      <c r="BV66" s="355">
        <v>0</v>
      </c>
      <c r="BW66" s="355">
        <v>31022</v>
      </c>
      <c r="BX66" s="355">
        <v>2758621</v>
      </c>
      <c r="BY66" s="355">
        <v>0</v>
      </c>
      <c r="BZ66" s="355">
        <v>0</v>
      </c>
      <c r="CA66" s="355">
        <v>0</v>
      </c>
      <c r="CB66" s="355">
        <v>93851</v>
      </c>
      <c r="CC66" s="355">
        <v>9974</v>
      </c>
      <c r="CD66" s="355">
        <v>0</v>
      </c>
      <c r="CE66" s="355">
        <v>83877</v>
      </c>
      <c r="CF66" s="355">
        <v>0</v>
      </c>
      <c r="CG66" s="355">
        <v>0</v>
      </c>
      <c r="CH66" s="355">
        <v>0</v>
      </c>
      <c r="CI66" s="355">
        <v>5439396</v>
      </c>
      <c r="CJ66" s="355">
        <v>545418</v>
      </c>
      <c r="CK66" s="355">
        <v>78725</v>
      </c>
      <c r="CL66" s="355">
        <v>3179471</v>
      </c>
      <c r="CM66" s="355">
        <v>90675</v>
      </c>
      <c r="CN66" s="355">
        <v>0</v>
      </c>
      <c r="CO66" s="355">
        <v>1545107</v>
      </c>
      <c r="CP66" s="355">
        <v>3224770</v>
      </c>
      <c r="CQ66" s="355">
        <v>154646</v>
      </c>
      <c r="CR66" s="355">
        <v>926089</v>
      </c>
      <c r="CS66" s="355">
        <v>101669</v>
      </c>
      <c r="CT66" s="355">
        <v>1435827</v>
      </c>
      <c r="CU66" s="355">
        <v>163166</v>
      </c>
      <c r="CV66" s="355">
        <v>443374</v>
      </c>
      <c r="CW66" s="355">
        <v>149695</v>
      </c>
      <c r="CX66" s="355">
        <v>0</v>
      </c>
      <c r="CY66" s="355">
        <v>0</v>
      </c>
      <c r="CZ66" s="355">
        <v>0</v>
      </c>
      <c r="DA66" s="355">
        <v>63186</v>
      </c>
      <c r="DB66" s="355">
        <v>66494</v>
      </c>
      <c r="DC66" s="355">
        <v>6331</v>
      </c>
      <c r="DD66" s="355">
        <v>39016750</v>
      </c>
      <c r="DE66" s="355">
        <v>5903660</v>
      </c>
      <c r="DF66" s="355">
        <v>11105760</v>
      </c>
      <c r="DG66" s="355">
        <v>20436050</v>
      </c>
      <c r="DH66" s="355">
        <v>1342168</v>
      </c>
      <c r="DI66" s="355">
        <v>213115</v>
      </c>
      <c r="DJ66" s="355">
        <v>15997</v>
      </c>
      <c r="DK66" s="355">
        <v>42213920</v>
      </c>
      <c r="DL66" s="355">
        <v>21918850</v>
      </c>
      <c r="DM66" s="355">
        <v>14100940</v>
      </c>
      <c r="DN66" s="355">
        <v>1368160</v>
      </c>
      <c r="DO66" s="355">
        <v>1112265</v>
      </c>
      <c r="DP66" s="355">
        <v>1831333</v>
      </c>
      <c r="DQ66" s="355">
        <v>8491653</v>
      </c>
      <c r="DR66" s="355">
        <v>0</v>
      </c>
      <c r="DS66" s="355">
        <v>195756</v>
      </c>
      <c r="DT66" s="355">
        <v>721419</v>
      </c>
      <c r="DU66" s="355">
        <v>380350</v>
      </c>
      <c r="DV66" s="355">
        <v>7786618</v>
      </c>
      <c r="DW66" s="355">
        <v>537792</v>
      </c>
      <c r="DX66" s="355">
        <v>659429</v>
      </c>
      <c r="DY66" s="355">
        <v>504226</v>
      </c>
      <c r="DZ66" s="355">
        <v>5627961</v>
      </c>
      <c r="EA66" s="355">
        <v>0</v>
      </c>
      <c r="EB66" s="355">
        <v>68084</v>
      </c>
      <c r="EC66" s="355">
        <v>287472</v>
      </c>
      <c r="ED66" s="355">
        <v>101652</v>
      </c>
      <c r="EE66" s="355">
        <v>20316170</v>
      </c>
      <c r="EF66" s="355">
        <v>1824619</v>
      </c>
      <c r="EG66" s="355">
        <v>1628415</v>
      </c>
      <c r="EH66" s="355">
        <v>2194869</v>
      </c>
      <c r="EI66" s="355">
        <v>12991810</v>
      </c>
      <c r="EJ66" s="355">
        <v>0</v>
      </c>
      <c r="EK66" s="355">
        <v>202479</v>
      </c>
      <c r="EL66" s="355">
        <v>991985</v>
      </c>
      <c r="EM66" s="355">
        <v>482002</v>
      </c>
      <c r="EN66" s="355">
        <v>1538652</v>
      </c>
      <c r="EO66" s="355">
        <v>81333</v>
      </c>
      <c r="EP66" s="355">
        <v>143279</v>
      </c>
      <c r="EQ66" s="355">
        <v>140691</v>
      </c>
      <c r="ER66" s="355">
        <v>1108789</v>
      </c>
      <c r="ES66" s="355">
        <v>0</v>
      </c>
      <c r="ET66" s="355">
        <v>43541</v>
      </c>
      <c r="EU66" s="355">
        <v>21019</v>
      </c>
      <c r="EV66" s="355">
        <v>0</v>
      </c>
      <c r="EW66" s="355">
        <v>7073355</v>
      </c>
      <c r="EX66" s="355">
        <v>1019311</v>
      </c>
      <c r="EY66" s="355">
        <v>263010</v>
      </c>
      <c r="EZ66" s="355">
        <v>447707</v>
      </c>
      <c r="FA66" s="355">
        <v>4770336</v>
      </c>
      <c r="FB66" s="355">
        <v>3484</v>
      </c>
      <c r="FC66" s="355">
        <v>55395</v>
      </c>
      <c r="FD66" s="355">
        <v>442844</v>
      </c>
      <c r="FE66" s="355">
        <v>71267</v>
      </c>
      <c r="FF66" s="355">
        <v>1253138</v>
      </c>
      <c r="FG66" s="355">
        <v>227727</v>
      </c>
      <c r="FH66" s="355">
        <v>31215</v>
      </c>
      <c r="FI66" s="355">
        <v>134540</v>
      </c>
      <c r="FJ66" s="355">
        <v>578277</v>
      </c>
      <c r="FK66" s="355">
        <v>8339</v>
      </c>
      <c r="FL66" s="355">
        <v>0</v>
      </c>
      <c r="FM66" s="355">
        <v>53433</v>
      </c>
      <c r="FN66" s="355">
        <v>69003</v>
      </c>
      <c r="FO66" s="355">
        <v>3176511</v>
      </c>
      <c r="FP66" s="355">
        <v>2327815</v>
      </c>
      <c r="FQ66" s="355">
        <v>16393</v>
      </c>
      <c r="FR66" s="355">
        <v>0</v>
      </c>
      <c r="FS66" s="355">
        <v>781903</v>
      </c>
      <c r="FT66" s="355">
        <v>0</v>
      </c>
      <c r="FU66" s="355">
        <v>9310</v>
      </c>
      <c r="FV66" s="355">
        <v>11316</v>
      </c>
      <c r="FW66" s="355">
        <v>29774</v>
      </c>
      <c r="FX66" s="355">
        <v>4156415</v>
      </c>
      <c r="FY66" s="355">
        <v>669356</v>
      </c>
      <c r="FZ66" s="355">
        <v>427900</v>
      </c>
      <c r="GA66" s="355">
        <v>183372</v>
      </c>
      <c r="GB66" s="355">
        <v>2653651</v>
      </c>
      <c r="GC66" s="355">
        <v>0</v>
      </c>
      <c r="GD66" s="355">
        <v>25503</v>
      </c>
      <c r="GE66" s="355">
        <v>84661</v>
      </c>
      <c r="GF66" s="355">
        <v>111973</v>
      </c>
      <c r="GG66" s="355">
        <v>1480767</v>
      </c>
      <c r="GH66" s="355">
        <v>0</v>
      </c>
      <c r="GI66" s="355">
        <v>36829</v>
      </c>
      <c r="GJ66" s="355">
        <v>0</v>
      </c>
      <c r="GK66" s="355">
        <v>675398</v>
      </c>
      <c r="GL66" s="355">
        <v>768539</v>
      </c>
      <c r="GM66" s="355">
        <v>0</v>
      </c>
      <c r="GN66" s="355">
        <v>0</v>
      </c>
      <c r="GO66" s="355">
        <v>0</v>
      </c>
      <c r="GP66" s="355">
        <v>653568</v>
      </c>
      <c r="GQ66" s="355">
        <v>118763</v>
      </c>
      <c r="GR66" s="355">
        <v>399948</v>
      </c>
      <c r="GS66" s="355">
        <v>134857</v>
      </c>
      <c r="GT66" s="355">
        <v>0</v>
      </c>
      <c r="GU66" s="355">
        <v>0</v>
      </c>
      <c r="GV66" s="355">
        <v>0</v>
      </c>
      <c r="GW66" s="355">
        <v>0</v>
      </c>
      <c r="GX66" s="355">
        <v>0</v>
      </c>
      <c r="GY66" s="355">
        <v>2501318</v>
      </c>
      <c r="GZ66" s="355">
        <v>607224</v>
      </c>
      <c r="HA66" s="355">
        <v>517033</v>
      </c>
      <c r="HB66" s="355">
        <v>23932</v>
      </c>
      <c r="HC66" s="355">
        <v>1092220</v>
      </c>
      <c r="HD66" s="355">
        <v>46265</v>
      </c>
      <c r="HE66" s="355">
        <v>20327</v>
      </c>
      <c r="HF66" s="355">
        <v>154996</v>
      </c>
      <c r="HG66" s="355">
        <v>24013</v>
      </c>
      <c r="HH66" s="355">
        <v>15165100</v>
      </c>
    </row>
    <row r="67" spans="1:216" ht="15" x14ac:dyDescent="0.25">
      <c r="A67" s="355" t="s">
        <v>444</v>
      </c>
      <c r="B67" s="355">
        <v>192321400</v>
      </c>
      <c r="C67" s="355">
        <v>4919444</v>
      </c>
      <c r="D67" s="355">
        <v>2418323</v>
      </c>
      <c r="E67" s="355">
        <v>1547334</v>
      </c>
      <c r="F67" s="355">
        <v>847321</v>
      </c>
      <c r="G67" s="355">
        <v>700013</v>
      </c>
      <c r="H67" s="355">
        <v>686597</v>
      </c>
      <c r="I67" s="355">
        <v>357991</v>
      </c>
      <c r="J67" s="355">
        <v>328606</v>
      </c>
      <c r="K67" s="355">
        <v>156928</v>
      </c>
      <c r="L67" s="355">
        <v>140407</v>
      </c>
      <c r="M67" s="355">
        <v>16521</v>
      </c>
      <c r="N67" s="355">
        <v>27464</v>
      </c>
      <c r="O67" s="355">
        <v>0</v>
      </c>
      <c r="P67" s="355">
        <v>27464</v>
      </c>
      <c r="Q67" s="355">
        <v>1809872</v>
      </c>
      <c r="R67" s="355">
        <v>485070</v>
      </c>
      <c r="S67" s="355">
        <v>209816</v>
      </c>
      <c r="T67" s="355">
        <v>387132</v>
      </c>
      <c r="U67" s="355">
        <v>184537</v>
      </c>
      <c r="V67" s="355">
        <v>161761</v>
      </c>
      <c r="W67" s="355">
        <v>202291</v>
      </c>
      <c r="X67" s="355">
        <v>138986</v>
      </c>
      <c r="Y67" s="355">
        <v>63305</v>
      </c>
      <c r="Z67" s="355">
        <v>88307550</v>
      </c>
      <c r="AA67" s="355">
        <v>78890340</v>
      </c>
      <c r="AB67" s="355">
        <v>3858985</v>
      </c>
      <c r="AC67" s="355">
        <v>27965830</v>
      </c>
      <c r="AD67" s="355">
        <v>11083450</v>
      </c>
      <c r="AE67" s="355">
        <v>315353</v>
      </c>
      <c r="AF67" s="355">
        <v>10412560</v>
      </c>
      <c r="AG67" s="355">
        <v>5060936</v>
      </c>
      <c r="AH67" s="355">
        <v>7132597</v>
      </c>
      <c r="AI67" s="355">
        <v>1254173</v>
      </c>
      <c r="AJ67" s="355">
        <v>10606310</v>
      </c>
      <c r="AK67" s="355">
        <v>928190</v>
      </c>
      <c r="AL67" s="355">
        <v>249141</v>
      </c>
      <c r="AM67" s="355">
        <v>9348184</v>
      </c>
      <c r="AN67" s="355">
        <v>30420</v>
      </c>
      <c r="AO67" s="355">
        <v>4216323</v>
      </c>
      <c r="AP67" s="355">
        <v>879582</v>
      </c>
      <c r="AQ67" s="355">
        <v>0</v>
      </c>
      <c r="AR67" s="355">
        <v>2756941</v>
      </c>
      <c r="AS67" s="355">
        <v>322414</v>
      </c>
      <c r="AT67" s="355">
        <v>468693</v>
      </c>
      <c r="AU67" s="355">
        <v>10462</v>
      </c>
      <c r="AV67" s="355">
        <v>592782</v>
      </c>
      <c r="AW67" s="355">
        <v>60773</v>
      </c>
      <c r="AX67" s="355">
        <v>9796</v>
      </c>
      <c r="AY67" s="355">
        <v>12569420</v>
      </c>
      <c r="AZ67" s="355">
        <v>1207426</v>
      </c>
      <c r="BA67" s="355">
        <v>174366</v>
      </c>
      <c r="BB67" s="355">
        <v>37808</v>
      </c>
      <c r="BC67" s="355">
        <v>974518</v>
      </c>
      <c r="BD67" s="355">
        <v>20734</v>
      </c>
      <c r="BE67" s="355">
        <v>0</v>
      </c>
      <c r="BF67" s="355">
        <v>0</v>
      </c>
      <c r="BG67" s="355">
        <v>760679</v>
      </c>
      <c r="BH67" s="355">
        <v>98799</v>
      </c>
      <c r="BI67" s="355">
        <v>9214</v>
      </c>
      <c r="BJ67" s="355">
        <v>623765</v>
      </c>
      <c r="BK67" s="355">
        <v>28901</v>
      </c>
      <c r="BL67" s="355">
        <v>0</v>
      </c>
      <c r="BM67" s="355">
        <v>0</v>
      </c>
      <c r="BN67" s="355">
        <v>5090194</v>
      </c>
      <c r="BO67" s="355">
        <v>21990</v>
      </c>
      <c r="BP67" s="355">
        <v>183448</v>
      </c>
      <c r="BQ67" s="355">
        <v>4729646</v>
      </c>
      <c r="BR67" s="355">
        <v>155110</v>
      </c>
      <c r="BS67" s="355">
        <v>0</v>
      </c>
      <c r="BT67" s="355">
        <v>0</v>
      </c>
      <c r="BU67" s="355">
        <v>1449805</v>
      </c>
      <c r="BV67" s="355">
        <v>18933</v>
      </c>
      <c r="BW67" s="355">
        <v>51662</v>
      </c>
      <c r="BX67" s="355">
        <v>1341669</v>
      </c>
      <c r="BY67" s="355">
        <v>37540</v>
      </c>
      <c r="BZ67" s="355">
        <v>0</v>
      </c>
      <c r="CA67" s="355">
        <v>0</v>
      </c>
      <c r="CB67" s="355">
        <v>677691</v>
      </c>
      <c r="CC67" s="355">
        <v>107124</v>
      </c>
      <c r="CD67" s="355">
        <v>142622</v>
      </c>
      <c r="CE67" s="355">
        <v>427945</v>
      </c>
      <c r="CF67" s="355">
        <v>0</v>
      </c>
      <c r="CG67" s="355">
        <v>0</v>
      </c>
      <c r="CH67" s="355">
        <v>0</v>
      </c>
      <c r="CI67" s="355">
        <v>3383625</v>
      </c>
      <c r="CJ67" s="355">
        <v>1051553</v>
      </c>
      <c r="CK67" s="355">
        <v>82778</v>
      </c>
      <c r="CL67" s="355">
        <v>1181849</v>
      </c>
      <c r="CM67" s="355">
        <v>41467</v>
      </c>
      <c r="CN67" s="355">
        <v>0</v>
      </c>
      <c r="CO67" s="355">
        <v>1025978</v>
      </c>
      <c r="CP67" s="355">
        <v>2780848</v>
      </c>
      <c r="CQ67" s="355">
        <v>215262</v>
      </c>
      <c r="CR67" s="355">
        <v>1077057</v>
      </c>
      <c r="CS67" s="355">
        <v>78965</v>
      </c>
      <c r="CT67" s="355">
        <v>851836</v>
      </c>
      <c r="CU67" s="355">
        <v>282922</v>
      </c>
      <c r="CV67" s="355">
        <v>274807</v>
      </c>
      <c r="CW67" s="355">
        <v>334447</v>
      </c>
      <c r="CX67" s="355">
        <v>0</v>
      </c>
      <c r="CY67" s="355">
        <v>0</v>
      </c>
      <c r="CZ67" s="355">
        <v>0</v>
      </c>
      <c r="DA67" s="355">
        <v>126563</v>
      </c>
      <c r="DB67" s="355">
        <v>180277</v>
      </c>
      <c r="DC67" s="355">
        <v>15041</v>
      </c>
      <c r="DD67" s="355">
        <v>36482060</v>
      </c>
      <c r="DE67" s="355">
        <v>5037189</v>
      </c>
      <c r="DF67" s="355">
        <v>8826294</v>
      </c>
      <c r="DG67" s="355">
        <v>22048490</v>
      </c>
      <c r="DH67" s="355">
        <v>138351</v>
      </c>
      <c r="DI67" s="355">
        <v>388869</v>
      </c>
      <c r="DJ67" s="355">
        <v>42860</v>
      </c>
      <c r="DK67" s="355">
        <v>46927590</v>
      </c>
      <c r="DL67" s="355">
        <v>26052460</v>
      </c>
      <c r="DM67" s="355">
        <v>17028430</v>
      </c>
      <c r="DN67" s="355">
        <v>1301078</v>
      </c>
      <c r="DO67" s="355">
        <v>2202254</v>
      </c>
      <c r="DP67" s="355">
        <v>1078296</v>
      </c>
      <c r="DQ67" s="355">
        <v>10220190</v>
      </c>
      <c r="DR67" s="355">
        <v>0</v>
      </c>
      <c r="DS67" s="355">
        <v>252816</v>
      </c>
      <c r="DT67" s="355">
        <v>1539066</v>
      </c>
      <c r="DU67" s="355">
        <v>434726</v>
      </c>
      <c r="DV67" s="355">
        <v>9006925</v>
      </c>
      <c r="DW67" s="355">
        <v>973559</v>
      </c>
      <c r="DX67" s="355">
        <v>1329760</v>
      </c>
      <c r="DY67" s="355">
        <v>472166</v>
      </c>
      <c r="DZ67" s="355">
        <v>5153076</v>
      </c>
      <c r="EA67" s="355">
        <v>8796</v>
      </c>
      <c r="EB67" s="355">
        <v>148751</v>
      </c>
      <c r="EC67" s="355">
        <v>558208</v>
      </c>
      <c r="ED67" s="355">
        <v>362609</v>
      </c>
      <c r="EE67" s="355">
        <v>23759910</v>
      </c>
      <c r="EF67" s="355">
        <v>2120500</v>
      </c>
      <c r="EG67" s="355">
        <v>3323510</v>
      </c>
      <c r="EH67" s="355">
        <v>1390812</v>
      </c>
      <c r="EI67" s="355">
        <v>13732230</v>
      </c>
      <c r="EJ67" s="355">
        <v>8796</v>
      </c>
      <c r="EK67" s="355">
        <v>361920</v>
      </c>
      <c r="EL67" s="355">
        <v>2046990</v>
      </c>
      <c r="EM67" s="355">
        <v>775151</v>
      </c>
      <c r="EN67" s="355">
        <v>2172887</v>
      </c>
      <c r="EO67" s="355">
        <v>139686</v>
      </c>
      <c r="EP67" s="355">
        <v>202164</v>
      </c>
      <c r="EQ67" s="355">
        <v>139230</v>
      </c>
      <c r="ER67" s="355">
        <v>1595172</v>
      </c>
      <c r="ES67" s="355">
        <v>0</v>
      </c>
      <c r="ET67" s="355">
        <v>39646</v>
      </c>
      <c r="EU67" s="355">
        <v>50284</v>
      </c>
      <c r="EV67" s="355">
        <v>6705</v>
      </c>
      <c r="EW67" s="355">
        <v>8741162</v>
      </c>
      <c r="EX67" s="355">
        <v>892370</v>
      </c>
      <c r="EY67" s="355">
        <v>323048</v>
      </c>
      <c r="EZ67" s="355">
        <v>1008462</v>
      </c>
      <c r="FA67" s="355">
        <v>5938438</v>
      </c>
      <c r="FB67" s="355">
        <v>10453</v>
      </c>
      <c r="FC67" s="355">
        <v>109219</v>
      </c>
      <c r="FD67" s="355">
        <v>371584</v>
      </c>
      <c r="FE67" s="355">
        <v>75424</v>
      </c>
      <c r="FF67" s="355">
        <v>1776462</v>
      </c>
      <c r="FG67" s="355">
        <v>234808</v>
      </c>
      <c r="FH67" s="355">
        <v>121460</v>
      </c>
      <c r="FI67" s="355">
        <v>189448</v>
      </c>
      <c r="FJ67" s="355">
        <v>298827</v>
      </c>
      <c r="FK67" s="355">
        <v>18449</v>
      </c>
      <c r="FL67" s="355">
        <v>77830</v>
      </c>
      <c r="FM67" s="355">
        <v>82780</v>
      </c>
      <c r="FN67" s="355">
        <v>22533</v>
      </c>
      <c r="FO67" s="355">
        <v>3315108</v>
      </c>
      <c r="FP67" s="355">
        <v>2478166</v>
      </c>
      <c r="FQ67" s="355">
        <v>2113</v>
      </c>
      <c r="FR67" s="355">
        <v>0</v>
      </c>
      <c r="FS67" s="355">
        <v>786936</v>
      </c>
      <c r="FT67" s="355">
        <v>0</v>
      </c>
      <c r="FU67" s="355">
        <v>0</v>
      </c>
      <c r="FV67" s="355">
        <v>0</v>
      </c>
      <c r="FW67" s="355">
        <v>47893</v>
      </c>
      <c r="FX67" s="355">
        <v>3678388</v>
      </c>
      <c r="FY67" s="355">
        <v>398557</v>
      </c>
      <c r="FZ67" s="355">
        <v>458812</v>
      </c>
      <c r="GA67" s="355">
        <v>328818</v>
      </c>
      <c r="GB67" s="355">
        <v>2361732</v>
      </c>
      <c r="GC67" s="355">
        <v>16107</v>
      </c>
      <c r="GD67" s="355">
        <v>7654</v>
      </c>
      <c r="GE67" s="355">
        <v>100768</v>
      </c>
      <c r="GF67" s="355">
        <v>5940</v>
      </c>
      <c r="GG67" s="355">
        <v>926816</v>
      </c>
      <c r="GH67" s="355">
        <v>0</v>
      </c>
      <c r="GI67" s="355">
        <v>11769</v>
      </c>
      <c r="GJ67" s="355">
        <v>9616</v>
      </c>
      <c r="GK67" s="355">
        <v>261331</v>
      </c>
      <c r="GL67" s="355">
        <v>644100</v>
      </c>
      <c r="GM67" s="355">
        <v>0</v>
      </c>
      <c r="GN67" s="355">
        <v>0</v>
      </c>
      <c r="GO67" s="355">
        <v>0</v>
      </c>
      <c r="GP67" s="355">
        <v>366593</v>
      </c>
      <c r="GQ67" s="355">
        <v>4198</v>
      </c>
      <c r="GR67" s="355">
        <v>299462</v>
      </c>
      <c r="GS67" s="355">
        <v>62933</v>
      </c>
      <c r="GT67" s="355">
        <v>0</v>
      </c>
      <c r="GU67" s="355">
        <v>0</v>
      </c>
      <c r="GV67" s="355">
        <v>0</v>
      </c>
      <c r="GW67" s="355">
        <v>0</v>
      </c>
      <c r="GX67" s="355">
        <v>0</v>
      </c>
      <c r="GY67" s="355">
        <v>2070601</v>
      </c>
      <c r="GZ67" s="355">
        <v>548461</v>
      </c>
      <c r="HA67" s="355">
        <v>171879</v>
      </c>
      <c r="HB67" s="355">
        <v>160541</v>
      </c>
      <c r="HC67" s="355">
        <v>913390</v>
      </c>
      <c r="HD67" s="355">
        <v>41439</v>
      </c>
      <c r="HE67" s="355">
        <v>14336</v>
      </c>
      <c r="HF67" s="355">
        <v>148488</v>
      </c>
      <c r="HG67" s="355">
        <v>72066</v>
      </c>
      <c r="HH67" s="355">
        <v>11673680</v>
      </c>
    </row>
    <row r="68" spans="1:216" ht="15" x14ac:dyDescent="0.25">
      <c r="A68" s="355" t="s">
        <v>445</v>
      </c>
      <c r="B68" s="355">
        <v>331471200</v>
      </c>
      <c r="C68" s="355">
        <v>12314040</v>
      </c>
      <c r="D68" s="355">
        <v>4468879</v>
      </c>
      <c r="E68" s="355">
        <v>1813185</v>
      </c>
      <c r="F68" s="355">
        <v>660188</v>
      </c>
      <c r="G68" s="355">
        <v>1152997</v>
      </c>
      <c r="H68" s="355">
        <v>2237692</v>
      </c>
      <c r="I68" s="355">
        <v>725109</v>
      </c>
      <c r="J68" s="355">
        <v>1512583</v>
      </c>
      <c r="K68" s="355">
        <v>229772</v>
      </c>
      <c r="L68" s="355">
        <v>107988</v>
      </c>
      <c r="M68" s="355">
        <v>121784</v>
      </c>
      <c r="N68" s="355">
        <v>188231</v>
      </c>
      <c r="O68" s="355">
        <v>22728</v>
      </c>
      <c r="P68" s="355">
        <v>165503</v>
      </c>
      <c r="Q68" s="355">
        <v>7052386</v>
      </c>
      <c r="R68" s="355">
        <v>1595277</v>
      </c>
      <c r="S68" s="355">
        <v>1343351</v>
      </c>
      <c r="T68" s="355">
        <v>405654</v>
      </c>
      <c r="U68" s="355">
        <v>365258</v>
      </c>
      <c r="V68" s="355">
        <v>40396</v>
      </c>
      <c r="W68" s="355">
        <v>219236</v>
      </c>
      <c r="X68" s="355">
        <v>182538</v>
      </c>
      <c r="Y68" s="355">
        <v>36698</v>
      </c>
      <c r="Z68" s="355">
        <v>180105400</v>
      </c>
      <c r="AA68" s="355">
        <v>152764100</v>
      </c>
      <c r="AB68" s="355">
        <v>4934339</v>
      </c>
      <c r="AC68" s="355">
        <v>30534280</v>
      </c>
      <c r="AD68" s="355">
        <v>17826420</v>
      </c>
      <c r="AE68" s="355">
        <v>467339</v>
      </c>
      <c r="AF68" s="355">
        <v>13862140</v>
      </c>
      <c r="AG68" s="355">
        <v>6743997</v>
      </c>
      <c r="AH68" s="355">
        <v>17376280</v>
      </c>
      <c r="AI68" s="355">
        <v>3005554</v>
      </c>
      <c r="AJ68" s="355">
        <v>38724270</v>
      </c>
      <c r="AK68" s="355">
        <v>17902140</v>
      </c>
      <c r="AL68" s="355">
        <v>1383757</v>
      </c>
      <c r="AM68" s="355">
        <v>27252210</v>
      </c>
      <c r="AN68" s="355">
        <v>95339</v>
      </c>
      <c r="AO68" s="355">
        <v>4440662</v>
      </c>
      <c r="AP68" s="355">
        <v>8765736</v>
      </c>
      <c r="AQ68" s="355">
        <v>14927</v>
      </c>
      <c r="AR68" s="355">
        <v>5529665</v>
      </c>
      <c r="AS68" s="355">
        <v>552448</v>
      </c>
      <c r="AT68" s="355">
        <v>1296636</v>
      </c>
      <c r="AU68" s="355">
        <v>267481</v>
      </c>
      <c r="AV68" s="355">
        <v>3175153</v>
      </c>
      <c r="AW68" s="355">
        <v>3048691</v>
      </c>
      <c r="AX68" s="355">
        <v>65477</v>
      </c>
      <c r="AY68" s="355">
        <v>27146880</v>
      </c>
      <c r="AZ68" s="355">
        <v>7705969</v>
      </c>
      <c r="BA68" s="355">
        <v>188959</v>
      </c>
      <c r="BB68" s="355">
        <v>179208</v>
      </c>
      <c r="BC68" s="355">
        <v>7143126</v>
      </c>
      <c r="BD68" s="355">
        <v>194676</v>
      </c>
      <c r="BE68" s="355">
        <v>0</v>
      </c>
      <c r="BF68" s="355">
        <v>0</v>
      </c>
      <c r="BG68" s="355">
        <v>0</v>
      </c>
      <c r="BH68" s="355">
        <v>0</v>
      </c>
      <c r="BI68" s="355">
        <v>0</v>
      </c>
      <c r="BJ68" s="355">
        <v>0</v>
      </c>
      <c r="BK68" s="355">
        <v>0</v>
      </c>
      <c r="BL68" s="355">
        <v>0</v>
      </c>
      <c r="BM68" s="355">
        <v>0</v>
      </c>
      <c r="BN68" s="355">
        <v>8269920</v>
      </c>
      <c r="BO68" s="355">
        <v>0</v>
      </c>
      <c r="BP68" s="355">
        <v>114355</v>
      </c>
      <c r="BQ68" s="355">
        <v>7986444</v>
      </c>
      <c r="BR68" s="355">
        <v>169121</v>
      </c>
      <c r="BS68" s="355">
        <v>0</v>
      </c>
      <c r="BT68" s="355">
        <v>0</v>
      </c>
      <c r="BU68" s="355">
        <v>5108101</v>
      </c>
      <c r="BV68" s="355">
        <v>74453</v>
      </c>
      <c r="BW68" s="355">
        <v>206230</v>
      </c>
      <c r="BX68" s="355">
        <v>4690812</v>
      </c>
      <c r="BY68" s="355">
        <v>136607</v>
      </c>
      <c r="BZ68" s="355">
        <v>0</v>
      </c>
      <c r="CA68" s="355">
        <v>0</v>
      </c>
      <c r="CB68" s="355">
        <v>415269</v>
      </c>
      <c r="CC68" s="355">
        <v>285873</v>
      </c>
      <c r="CD68" s="355">
        <v>40257</v>
      </c>
      <c r="CE68" s="355">
        <v>89139</v>
      </c>
      <c r="CF68" s="355">
        <v>0</v>
      </c>
      <c r="CG68" s="355">
        <v>0</v>
      </c>
      <c r="CH68" s="355">
        <v>0</v>
      </c>
      <c r="CI68" s="355">
        <v>5647623</v>
      </c>
      <c r="CJ68" s="355">
        <v>856096</v>
      </c>
      <c r="CK68" s="355">
        <v>115238</v>
      </c>
      <c r="CL68" s="355">
        <v>1992262</v>
      </c>
      <c r="CM68" s="355">
        <v>32011</v>
      </c>
      <c r="CN68" s="355">
        <v>0</v>
      </c>
      <c r="CO68" s="355">
        <v>2652016</v>
      </c>
      <c r="CP68" s="355">
        <v>5057718</v>
      </c>
      <c r="CQ68" s="355">
        <v>443303</v>
      </c>
      <c r="CR68" s="355">
        <v>1452141</v>
      </c>
      <c r="CS68" s="355">
        <v>641667</v>
      </c>
      <c r="CT68" s="355">
        <v>1294723</v>
      </c>
      <c r="CU68" s="355">
        <v>653424</v>
      </c>
      <c r="CV68" s="355">
        <v>572460</v>
      </c>
      <c r="CW68" s="355">
        <v>1362300</v>
      </c>
      <c r="CX68" s="355">
        <v>0</v>
      </c>
      <c r="CY68" s="355">
        <v>0</v>
      </c>
      <c r="CZ68" s="355">
        <v>0</v>
      </c>
      <c r="DA68" s="355">
        <v>510630</v>
      </c>
      <c r="DB68" s="355">
        <v>720918</v>
      </c>
      <c r="DC68" s="355">
        <v>116520</v>
      </c>
      <c r="DD68" s="355">
        <v>29256140</v>
      </c>
      <c r="DE68" s="355">
        <v>5093989</v>
      </c>
      <c r="DF68" s="355">
        <v>7063278</v>
      </c>
      <c r="DG68" s="355">
        <v>16304770</v>
      </c>
      <c r="DH68" s="355">
        <v>370387</v>
      </c>
      <c r="DI68" s="355">
        <v>419069</v>
      </c>
      <c r="DJ68" s="355">
        <v>4646</v>
      </c>
      <c r="DK68" s="355">
        <v>76228670</v>
      </c>
      <c r="DL68" s="355">
        <v>43803240</v>
      </c>
      <c r="DM68" s="355">
        <v>21956000</v>
      </c>
      <c r="DN68" s="355">
        <v>5962658</v>
      </c>
      <c r="DO68" s="355">
        <v>1568679</v>
      </c>
      <c r="DP68" s="355">
        <v>1875771</v>
      </c>
      <c r="DQ68" s="355">
        <v>10063440</v>
      </c>
      <c r="DR68" s="355">
        <v>0</v>
      </c>
      <c r="DS68" s="355">
        <v>328156</v>
      </c>
      <c r="DT68" s="355">
        <v>1493883</v>
      </c>
      <c r="DU68" s="355">
        <v>663416</v>
      </c>
      <c r="DV68" s="355">
        <v>21575700</v>
      </c>
      <c r="DW68" s="355">
        <v>5403407</v>
      </c>
      <c r="DX68" s="355">
        <v>1666074</v>
      </c>
      <c r="DY68" s="355">
        <v>1589169</v>
      </c>
      <c r="DZ68" s="355">
        <v>10762600</v>
      </c>
      <c r="EA68" s="355">
        <v>0</v>
      </c>
      <c r="EB68" s="355">
        <v>162985</v>
      </c>
      <c r="EC68" s="355">
        <v>1545134</v>
      </c>
      <c r="ED68" s="355">
        <v>446336</v>
      </c>
      <c r="EE68" s="355">
        <v>39201470</v>
      </c>
      <c r="EF68" s="355">
        <v>10414450</v>
      </c>
      <c r="EG68" s="355">
        <v>2801222</v>
      </c>
      <c r="EH68" s="355">
        <v>2731040</v>
      </c>
      <c r="EI68" s="355">
        <v>19040160</v>
      </c>
      <c r="EJ68" s="355">
        <v>0</v>
      </c>
      <c r="EK68" s="355">
        <v>471093</v>
      </c>
      <c r="EL68" s="355">
        <v>2694234</v>
      </c>
      <c r="EM68" s="355">
        <v>1049281</v>
      </c>
      <c r="EN68" s="355">
        <v>4148161</v>
      </c>
      <c r="EO68" s="355">
        <v>951619</v>
      </c>
      <c r="EP68" s="355">
        <v>370873</v>
      </c>
      <c r="EQ68" s="355">
        <v>735613</v>
      </c>
      <c r="ER68" s="355">
        <v>1703536</v>
      </c>
      <c r="ES68" s="355">
        <v>0</v>
      </c>
      <c r="ET68" s="355">
        <v>6112</v>
      </c>
      <c r="EU68" s="355">
        <v>336958</v>
      </c>
      <c r="EV68" s="355">
        <v>43450</v>
      </c>
      <c r="EW68" s="355">
        <v>13290470</v>
      </c>
      <c r="EX68" s="355">
        <v>4282202</v>
      </c>
      <c r="EY68" s="355">
        <v>743716</v>
      </c>
      <c r="EZ68" s="355">
        <v>1162482</v>
      </c>
      <c r="FA68" s="355">
        <v>5655944</v>
      </c>
      <c r="FB68" s="355">
        <v>74938</v>
      </c>
      <c r="FC68" s="355">
        <v>207741</v>
      </c>
      <c r="FD68" s="355">
        <v>805366</v>
      </c>
      <c r="FE68" s="355">
        <v>328658</v>
      </c>
      <c r="FF68" s="355">
        <v>3100169</v>
      </c>
      <c r="FG68" s="355">
        <v>812577</v>
      </c>
      <c r="FH68" s="355">
        <v>38726</v>
      </c>
      <c r="FI68" s="355">
        <v>209837</v>
      </c>
      <c r="FJ68" s="355">
        <v>736640</v>
      </c>
      <c r="FK68" s="355">
        <v>24561</v>
      </c>
      <c r="FL68" s="355">
        <v>32614</v>
      </c>
      <c r="FM68" s="355">
        <v>169182</v>
      </c>
      <c r="FN68" s="355">
        <v>3313</v>
      </c>
      <c r="FO68" s="355">
        <v>2193610</v>
      </c>
      <c r="FP68" s="355">
        <v>1616299</v>
      </c>
      <c r="FQ68" s="355">
        <v>51007</v>
      </c>
      <c r="FR68" s="355">
        <v>12880</v>
      </c>
      <c r="FS68" s="355">
        <v>384088</v>
      </c>
      <c r="FT68" s="355">
        <v>74024</v>
      </c>
      <c r="FU68" s="355">
        <v>0</v>
      </c>
      <c r="FV68" s="355">
        <v>45945</v>
      </c>
      <c r="FW68" s="355">
        <v>9367</v>
      </c>
      <c r="FX68" s="355">
        <v>6968281</v>
      </c>
      <c r="FY68" s="355">
        <v>2001891</v>
      </c>
      <c r="FZ68" s="355">
        <v>859342</v>
      </c>
      <c r="GA68" s="355">
        <v>396992</v>
      </c>
      <c r="GB68" s="355">
        <v>3412447</v>
      </c>
      <c r="GC68" s="355">
        <v>9438</v>
      </c>
      <c r="GD68" s="355">
        <v>13443</v>
      </c>
      <c r="GE68" s="355">
        <v>218480</v>
      </c>
      <c r="GF68" s="355">
        <v>56249</v>
      </c>
      <c r="GG68" s="355">
        <v>2211136</v>
      </c>
      <c r="GH68" s="355">
        <v>87952</v>
      </c>
      <c r="GI68" s="355">
        <v>0</v>
      </c>
      <c r="GJ68" s="355">
        <v>13123</v>
      </c>
      <c r="GK68" s="355">
        <v>1416915</v>
      </c>
      <c r="GL68" s="355">
        <v>693145</v>
      </c>
      <c r="GM68" s="355">
        <v>0</v>
      </c>
      <c r="GN68" s="355">
        <v>0</v>
      </c>
      <c r="GO68" s="355">
        <v>0</v>
      </c>
      <c r="GP68" s="355">
        <v>536459</v>
      </c>
      <c r="GQ68" s="355">
        <v>35984</v>
      </c>
      <c r="GR68" s="355">
        <v>191287</v>
      </c>
      <c r="GS68" s="355">
        <v>294452</v>
      </c>
      <c r="GT68" s="355">
        <v>14736</v>
      </c>
      <c r="GU68" s="355">
        <v>0</v>
      </c>
      <c r="GV68" s="355">
        <v>0</v>
      </c>
      <c r="GW68" s="355">
        <v>0</v>
      </c>
      <c r="GX68" s="355">
        <v>0</v>
      </c>
      <c r="GY68" s="355">
        <v>4125313</v>
      </c>
      <c r="GZ68" s="355">
        <v>1401564</v>
      </c>
      <c r="HA68" s="355">
        <v>648243</v>
      </c>
      <c r="HB68" s="355">
        <v>143766</v>
      </c>
      <c r="HC68" s="355">
        <v>1686096</v>
      </c>
      <c r="HD68" s="355">
        <v>28787</v>
      </c>
      <c r="HE68" s="355">
        <v>37547</v>
      </c>
      <c r="HF68" s="355">
        <v>142515</v>
      </c>
      <c r="HG68" s="355">
        <v>17564</v>
      </c>
      <c r="HH68" s="355">
        <v>21034310</v>
      </c>
    </row>
    <row r="69" spans="1:216" ht="15" x14ac:dyDescent="0.25">
      <c r="A69" s="355" t="s">
        <v>446</v>
      </c>
      <c r="B69" s="355">
        <v>195039700</v>
      </c>
      <c r="C69" s="355">
        <v>7978564</v>
      </c>
      <c r="D69" s="355">
        <v>3496937</v>
      </c>
      <c r="E69" s="355">
        <v>1624226</v>
      </c>
      <c r="F69" s="355">
        <v>630265</v>
      </c>
      <c r="G69" s="355">
        <v>993961</v>
      </c>
      <c r="H69" s="355">
        <v>1456608</v>
      </c>
      <c r="I69" s="355">
        <v>557688</v>
      </c>
      <c r="J69" s="355">
        <v>898920</v>
      </c>
      <c r="K69" s="355">
        <v>400958</v>
      </c>
      <c r="L69" s="355">
        <v>337172</v>
      </c>
      <c r="M69" s="355">
        <v>63786</v>
      </c>
      <c r="N69" s="355">
        <v>15146</v>
      </c>
      <c r="O69" s="355">
        <v>3341</v>
      </c>
      <c r="P69" s="355">
        <v>11804</v>
      </c>
      <c r="Q69" s="355">
        <v>3947841</v>
      </c>
      <c r="R69" s="355">
        <v>893955</v>
      </c>
      <c r="S69" s="355">
        <v>369203</v>
      </c>
      <c r="T69" s="355">
        <v>97077</v>
      </c>
      <c r="U69" s="355">
        <v>97077</v>
      </c>
      <c r="V69" s="355">
        <v>0</v>
      </c>
      <c r="W69" s="355">
        <v>339468</v>
      </c>
      <c r="X69" s="355">
        <v>285587</v>
      </c>
      <c r="Y69" s="355">
        <v>53881</v>
      </c>
      <c r="Z69" s="355">
        <v>93287930</v>
      </c>
      <c r="AA69" s="355">
        <v>76545100</v>
      </c>
      <c r="AB69" s="355">
        <v>1447005</v>
      </c>
      <c r="AC69" s="355">
        <v>15495900</v>
      </c>
      <c r="AD69" s="355">
        <v>9511806</v>
      </c>
      <c r="AE69" s="355">
        <v>510557</v>
      </c>
      <c r="AF69" s="355">
        <v>15332780</v>
      </c>
      <c r="AG69" s="355">
        <v>6751924</v>
      </c>
      <c r="AH69" s="355">
        <v>11937560</v>
      </c>
      <c r="AI69" s="355">
        <v>2901752</v>
      </c>
      <c r="AJ69" s="355">
        <v>10547050</v>
      </c>
      <c r="AK69" s="355">
        <v>1532025</v>
      </c>
      <c r="AL69" s="355">
        <v>544352</v>
      </c>
      <c r="AM69" s="355">
        <v>16742830</v>
      </c>
      <c r="AN69" s="355">
        <v>32719</v>
      </c>
      <c r="AO69" s="355">
        <v>2039130</v>
      </c>
      <c r="AP69" s="355">
        <v>5995816</v>
      </c>
      <c r="AQ69" s="355">
        <v>86128</v>
      </c>
      <c r="AR69" s="355">
        <v>3496501</v>
      </c>
      <c r="AS69" s="355">
        <v>703109</v>
      </c>
      <c r="AT69" s="355">
        <v>2005741</v>
      </c>
      <c r="AU69" s="355">
        <v>595046</v>
      </c>
      <c r="AV69" s="355">
        <v>1366060</v>
      </c>
      <c r="AW69" s="355">
        <v>416586</v>
      </c>
      <c r="AX69" s="355">
        <v>5997</v>
      </c>
      <c r="AY69" s="355">
        <v>12402940</v>
      </c>
      <c r="AZ69" s="355">
        <v>2610487</v>
      </c>
      <c r="BA69" s="355">
        <v>56154</v>
      </c>
      <c r="BB69" s="355">
        <v>84247</v>
      </c>
      <c r="BC69" s="355">
        <v>2374979</v>
      </c>
      <c r="BD69" s="355">
        <v>95108</v>
      </c>
      <c r="BE69" s="355">
        <v>0</v>
      </c>
      <c r="BF69" s="355">
        <v>0</v>
      </c>
      <c r="BG69" s="355">
        <v>22304</v>
      </c>
      <c r="BH69" s="355">
        <v>0</v>
      </c>
      <c r="BI69" s="355">
        <v>8403</v>
      </c>
      <c r="BJ69" s="355">
        <v>13901</v>
      </c>
      <c r="BK69" s="355">
        <v>0</v>
      </c>
      <c r="BL69" s="355">
        <v>0</v>
      </c>
      <c r="BM69" s="355">
        <v>0</v>
      </c>
      <c r="BN69" s="355">
        <v>2882151</v>
      </c>
      <c r="BO69" s="355">
        <v>0</v>
      </c>
      <c r="BP69" s="355">
        <v>99418</v>
      </c>
      <c r="BQ69" s="355">
        <v>2658469</v>
      </c>
      <c r="BR69" s="355">
        <v>124264</v>
      </c>
      <c r="BS69" s="355">
        <v>0</v>
      </c>
      <c r="BT69" s="355">
        <v>0</v>
      </c>
      <c r="BU69" s="355">
        <v>2326271</v>
      </c>
      <c r="BV69" s="355">
        <v>0</v>
      </c>
      <c r="BW69" s="355">
        <v>99087</v>
      </c>
      <c r="BX69" s="355">
        <v>2130192</v>
      </c>
      <c r="BY69" s="355">
        <v>96993</v>
      </c>
      <c r="BZ69" s="355">
        <v>0</v>
      </c>
      <c r="CA69" s="355">
        <v>0</v>
      </c>
      <c r="CB69" s="355">
        <v>52070</v>
      </c>
      <c r="CC69" s="355">
        <v>8325</v>
      </c>
      <c r="CD69" s="355">
        <v>32985</v>
      </c>
      <c r="CE69" s="355">
        <v>10760</v>
      </c>
      <c r="CF69" s="355">
        <v>0</v>
      </c>
      <c r="CG69" s="355">
        <v>0</v>
      </c>
      <c r="CH69" s="355">
        <v>0</v>
      </c>
      <c r="CI69" s="355">
        <v>4509655</v>
      </c>
      <c r="CJ69" s="355">
        <v>324057</v>
      </c>
      <c r="CK69" s="355">
        <v>245856</v>
      </c>
      <c r="CL69" s="355">
        <v>2514963</v>
      </c>
      <c r="CM69" s="355">
        <v>27095</v>
      </c>
      <c r="CN69" s="355">
        <v>0</v>
      </c>
      <c r="CO69" s="355">
        <v>1397684</v>
      </c>
      <c r="CP69" s="355">
        <v>3343860</v>
      </c>
      <c r="CQ69" s="355">
        <v>715753</v>
      </c>
      <c r="CR69" s="355">
        <v>1259512</v>
      </c>
      <c r="CS69" s="355">
        <v>165450</v>
      </c>
      <c r="CT69" s="355">
        <v>501944</v>
      </c>
      <c r="CU69" s="355">
        <v>311148</v>
      </c>
      <c r="CV69" s="355">
        <v>390053</v>
      </c>
      <c r="CW69" s="355">
        <v>569699</v>
      </c>
      <c r="CX69" s="355">
        <v>0</v>
      </c>
      <c r="CY69" s="355">
        <v>0</v>
      </c>
      <c r="CZ69" s="355">
        <v>0</v>
      </c>
      <c r="DA69" s="355">
        <v>178064</v>
      </c>
      <c r="DB69" s="355">
        <v>147887</v>
      </c>
      <c r="DC69" s="355">
        <v>197389</v>
      </c>
      <c r="DD69" s="355">
        <v>24115820</v>
      </c>
      <c r="DE69" s="355">
        <v>2749378</v>
      </c>
      <c r="DF69" s="355">
        <v>11652290</v>
      </c>
      <c r="DG69" s="355">
        <v>8861206</v>
      </c>
      <c r="DH69" s="355">
        <v>531537</v>
      </c>
      <c r="DI69" s="355">
        <v>104785</v>
      </c>
      <c r="DJ69" s="355">
        <v>216623</v>
      </c>
      <c r="DK69" s="355">
        <v>53340880</v>
      </c>
      <c r="DL69" s="355">
        <v>30769060</v>
      </c>
      <c r="DM69" s="355">
        <v>15266430</v>
      </c>
      <c r="DN69" s="355">
        <v>2939202</v>
      </c>
      <c r="DO69" s="355">
        <v>1559957</v>
      </c>
      <c r="DP69" s="355">
        <v>1224786</v>
      </c>
      <c r="DQ69" s="355">
        <v>7469627</v>
      </c>
      <c r="DR69" s="355">
        <v>0</v>
      </c>
      <c r="DS69" s="355">
        <v>180791</v>
      </c>
      <c r="DT69" s="355">
        <v>1244871</v>
      </c>
      <c r="DU69" s="355">
        <v>647199</v>
      </c>
      <c r="DV69" s="355">
        <v>15449220</v>
      </c>
      <c r="DW69" s="355">
        <v>2562470</v>
      </c>
      <c r="DX69" s="355">
        <v>1864760</v>
      </c>
      <c r="DY69" s="355">
        <v>946551</v>
      </c>
      <c r="DZ69" s="355">
        <v>7375960</v>
      </c>
      <c r="EA69" s="355">
        <v>32443</v>
      </c>
      <c r="EB69" s="355">
        <v>184258</v>
      </c>
      <c r="EC69" s="355">
        <v>1808807</v>
      </c>
      <c r="ED69" s="355">
        <v>673974</v>
      </c>
      <c r="EE69" s="355">
        <v>28089560</v>
      </c>
      <c r="EF69" s="355">
        <v>5357304</v>
      </c>
      <c r="EG69" s="355">
        <v>3251846</v>
      </c>
      <c r="EH69" s="355">
        <v>1995630</v>
      </c>
      <c r="EI69" s="355">
        <v>12932290</v>
      </c>
      <c r="EJ69" s="355">
        <v>0</v>
      </c>
      <c r="EK69" s="355">
        <v>341209</v>
      </c>
      <c r="EL69" s="355">
        <v>2951360</v>
      </c>
      <c r="EM69" s="355">
        <v>1259923</v>
      </c>
      <c r="EN69" s="355">
        <v>2524827</v>
      </c>
      <c r="EO69" s="355">
        <v>119179</v>
      </c>
      <c r="EP69" s="355">
        <v>172871</v>
      </c>
      <c r="EQ69" s="355">
        <v>172223</v>
      </c>
      <c r="ER69" s="355">
        <v>1864977</v>
      </c>
      <c r="ES69" s="355">
        <v>32443</v>
      </c>
      <c r="ET69" s="355">
        <v>23841</v>
      </c>
      <c r="EU69" s="355">
        <v>114370</v>
      </c>
      <c r="EV69" s="355">
        <v>24923</v>
      </c>
      <c r="EW69" s="355">
        <v>7203801</v>
      </c>
      <c r="EX69" s="355">
        <v>939296</v>
      </c>
      <c r="EY69" s="355">
        <v>663943</v>
      </c>
      <c r="EZ69" s="355">
        <v>455143</v>
      </c>
      <c r="FA69" s="355">
        <v>4552580</v>
      </c>
      <c r="FB69" s="355">
        <v>14394</v>
      </c>
      <c r="FC69" s="355">
        <v>148677</v>
      </c>
      <c r="FD69" s="355">
        <v>343693</v>
      </c>
      <c r="FE69" s="355">
        <v>79964</v>
      </c>
      <c r="FF69" s="355">
        <v>3634047</v>
      </c>
      <c r="FG69" s="355">
        <v>951787</v>
      </c>
      <c r="FH69" s="355">
        <v>201358</v>
      </c>
      <c r="FI69" s="355">
        <v>350704</v>
      </c>
      <c r="FJ69" s="355">
        <v>569725</v>
      </c>
      <c r="FK69" s="355">
        <v>89789</v>
      </c>
      <c r="FL69" s="355">
        <v>65132</v>
      </c>
      <c r="FM69" s="355">
        <v>80299</v>
      </c>
      <c r="FN69" s="355">
        <v>7540</v>
      </c>
      <c r="FO69" s="355">
        <v>881809</v>
      </c>
      <c r="FP69" s="355">
        <v>695889</v>
      </c>
      <c r="FQ69" s="355">
        <v>12566</v>
      </c>
      <c r="FR69" s="355">
        <v>0</v>
      </c>
      <c r="FS69" s="355">
        <v>142895</v>
      </c>
      <c r="FT69" s="355">
        <v>0</v>
      </c>
      <c r="FU69" s="355">
        <v>0</v>
      </c>
      <c r="FV69" s="355">
        <v>30460</v>
      </c>
      <c r="FW69" s="355">
        <v>0</v>
      </c>
      <c r="FX69" s="355">
        <v>4897967</v>
      </c>
      <c r="FY69" s="355">
        <v>1222434</v>
      </c>
      <c r="FZ69" s="355">
        <v>444470</v>
      </c>
      <c r="GA69" s="355">
        <v>402052</v>
      </c>
      <c r="GB69" s="355">
        <v>2665483</v>
      </c>
      <c r="GC69" s="355">
        <v>0</v>
      </c>
      <c r="GD69" s="355">
        <v>20831</v>
      </c>
      <c r="GE69" s="355">
        <v>102473</v>
      </c>
      <c r="GF69" s="355">
        <v>40224</v>
      </c>
      <c r="GG69" s="355">
        <v>1443421</v>
      </c>
      <c r="GH69" s="355">
        <v>0</v>
      </c>
      <c r="GI69" s="355">
        <v>20041</v>
      </c>
      <c r="GJ69" s="355">
        <v>0</v>
      </c>
      <c r="GK69" s="355">
        <v>923896</v>
      </c>
      <c r="GL69" s="355">
        <v>499484</v>
      </c>
      <c r="GM69" s="355">
        <v>0</v>
      </c>
      <c r="GN69" s="355">
        <v>0</v>
      </c>
      <c r="GO69" s="355">
        <v>0</v>
      </c>
      <c r="GP69" s="355">
        <v>711722</v>
      </c>
      <c r="GQ69" s="355">
        <v>12658</v>
      </c>
      <c r="GR69" s="355">
        <v>420821</v>
      </c>
      <c r="GS69" s="355">
        <v>278243</v>
      </c>
      <c r="GT69" s="355">
        <v>0</v>
      </c>
      <c r="GU69" s="355">
        <v>0</v>
      </c>
      <c r="GV69" s="355">
        <v>0</v>
      </c>
      <c r="GW69" s="355">
        <v>0</v>
      </c>
      <c r="GX69" s="355">
        <v>0</v>
      </c>
      <c r="GY69" s="355">
        <v>3799053</v>
      </c>
      <c r="GZ69" s="355">
        <v>1221184</v>
      </c>
      <c r="HA69" s="355">
        <v>258202</v>
      </c>
      <c r="HB69" s="355">
        <v>270030</v>
      </c>
      <c r="HC69" s="355">
        <v>1612280</v>
      </c>
      <c r="HD69" s="355">
        <v>25017</v>
      </c>
      <c r="HE69" s="355">
        <v>13023</v>
      </c>
      <c r="HF69" s="355">
        <v>277317</v>
      </c>
      <c r="HG69" s="355">
        <v>90642</v>
      </c>
      <c r="HH69" s="355">
        <v>14489950</v>
      </c>
    </row>
    <row r="70" spans="1:216" ht="15" x14ac:dyDescent="0.25">
      <c r="A70" s="355" t="s">
        <v>447</v>
      </c>
      <c r="B70" s="355">
        <v>143435100</v>
      </c>
      <c r="C70" s="355">
        <v>5803684</v>
      </c>
      <c r="D70" s="355">
        <v>2938107</v>
      </c>
      <c r="E70" s="355">
        <v>1268934</v>
      </c>
      <c r="F70" s="355">
        <v>270111</v>
      </c>
      <c r="G70" s="355">
        <v>998823</v>
      </c>
      <c r="H70" s="355">
        <v>1539906</v>
      </c>
      <c r="I70" s="355">
        <v>138410</v>
      </c>
      <c r="J70" s="355">
        <v>1401497</v>
      </c>
      <c r="K70" s="355">
        <v>105396</v>
      </c>
      <c r="L70" s="355">
        <v>21514</v>
      </c>
      <c r="M70" s="355">
        <v>83882</v>
      </c>
      <c r="N70" s="355">
        <v>23870</v>
      </c>
      <c r="O70" s="355">
        <v>7925</v>
      </c>
      <c r="P70" s="355">
        <v>15945</v>
      </c>
      <c r="Q70" s="355">
        <v>2358840</v>
      </c>
      <c r="R70" s="355">
        <v>618911</v>
      </c>
      <c r="S70" s="355">
        <v>84077</v>
      </c>
      <c r="T70" s="355">
        <v>145278</v>
      </c>
      <c r="U70" s="355">
        <v>77837</v>
      </c>
      <c r="V70" s="355">
        <v>67441</v>
      </c>
      <c r="W70" s="355">
        <v>318977</v>
      </c>
      <c r="X70" s="355">
        <v>252007</v>
      </c>
      <c r="Y70" s="355">
        <v>66970</v>
      </c>
      <c r="Z70" s="355">
        <v>73340140</v>
      </c>
      <c r="AA70" s="355">
        <v>61893600</v>
      </c>
      <c r="AB70" s="355">
        <v>1041788</v>
      </c>
      <c r="AC70" s="355">
        <v>10328130</v>
      </c>
      <c r="AD70" s="355">
        <v>15449050</v>
      </c>
      <c r="AE70" s="355">
        <v>105889</v>
      </c>
      <c r="AF70" s="355">
        <v>6327253</v>
      </c>
      <c r="AG70" s="355">
        <v>2631446</v>
      </c>
      <c r="AH70" s="355">
        <v>6918450</v>
      </c>
      <c r="AI70" s="355">
        <v>3239759</v>
      </c>
      <c r="AJ70" s="355">
        <v>12644780</v>
      </c>
      <c r="AK70" s="355">
        <v>2868887</v>
      </c>
      <c r="AL70" s="355">
        <v>325112</v>
      </c>
      <c r="AM70" s="355">
        <v>11314070</v>
      </c>
      <c r="AN70" s="355">
        <v>64964</v>
      </c>
      <c r="AO70" s="355">
        <v>977611</v>
      </c>
      <c r="AP70" s="355">
        <v>6393422</v>
      </c>
      <c r="AQ70" s="355">
        <v>0</v>
      </c>
      <c r="AR70" s="355">
        <v>1109904</v>
      </c>
      <c r="AS70" s="355">
        <v>186084</v>
      </c>
      <c r="AT70" s="355">
        <v>508314</v>
      </c>
      <c r="AU70" s="355">
        <v>284233</v>
      </c>
      <c r="AV70" s="355">
        <v>1524679</v>
      </c>
      <c r="AW70" s="355">
        <v>205297</v>
      </c>
      <c r="AX70" s="355">
        <v>59563</v>
      </c>
      <c r="AY70" s="355">
        <v>10903200</v>
      </c>
      <c r="AZ70" s="355">
        <v>2130340</v>
      </c>
      <c r="BA70" s="355">
        <v>45045</v>
      </c>
      <c r="BB70" s="355">
        <v>12723</v>
      </c>
      <c r="BC70" s="355">
        <v>2040765</v>
      </c>
      <c r="BD70" s="355">
        <v>31807</v>
      </c>
      <c r="BE70" s="355">
        <v>0</v>
      </c>
      <c r="BF70" s="355">
        <v>0</v>
      </c>
      <c r="BG70" s="355">
        <v>159250</v>
      </c>
      <c r="BH70" s="355">
        <v>33771</v>
      </c>
      <c r="BI70" s="355">
        <v>0</v>
      </c>
      <c r="BJ70" s="355">
        <v>71289</v>
      </c>
      <c r="BK70" s="355">
        <v>54190</v>
      </c>
      <c r="BL70" s="355">
        <v>0</v>
      </c>
      <c r="BM70" s="355">
        <v>0</v>
      </c>
      <c r="BN70" s="355">
        <v>2960862</v>
      </c>
      <c r="BO70" s="355">
        <v>0</v>
      </c>
      <c r="BP70" s="355">
        <v>84662</v>
      </c>
      <c r="BQ70" s="355">
        <v>2861120</v>
      </c>
      <c r="BR70" s="355">
        <v>15079</v>
      </c>
      <c r="BS70" s="355">
        <v>0</v>
      </c>
      <c r="BT70" s="355">
        <v>0</v>
      </c>
      <c r="BU70" s="355">
        <v>3155702</v>
      </c>
      <c r="BV70" s="355">
        <v>84433</v>
      </c>
      <c r="BW70" s="355">
        <v>89060</v>
      </c>
      <c r="BX70" s="355">
        <v>2846419</v>
      </c>
      <c r="BY70" s="355">
        <v>135790</v>
      </c>
      <c r="BZ70" s="355">
        <v>0</v>
      </c>
      <c r="CA70" s="355">
        <v>0</v>
      </c>
      <c r="CB70" s="355">
        <v>51991</v>
      </c>
      <c r="CC70" s="355">
        <v>13980</v>
      </c>
      <c r="CD70" s="355">
        <v>31336</v>
      </c>
      <c r="CE70" s="355">
        <v>6676</v>
      </c>
      <c r="CF70" s="355">
        <v>0</v>
      </c>
      <c r="CG70" s="355">
        <v>0</v>
      </c>
      <c r="CH70" s="355">
        <v>0</v>
      </c>
      <c r="CI70" s="355">
        <v>2445050</v>
      </c>
      <c r="CJ70" s="355">
        <v>883008</v>
      </c>
      <c r="CK70" s="355">
        <v>53389</v>
      </c>
      <c r="CL70" s="355">
        <v>1029036</v>
      </c>
      <c r="CM70" s="355">
        <v>23797</v>
      </c>
      <c r="CN70" s="355">
        <v>0</v>
      </c>
      <c r="CO70" s="355">
        <v>455820</v>
      </c>
      <c r="CP70" s="355">
        <v>1483032</v>
      </c>
      <c r="CQ70" s="355">
        <v>67803</v>
      </c>
      <c r="CR70" s="355">
        <v>369669</v>
      </c>
      <c r="CS70" s="355">
        <v>49811</v>
      </c>
      <c r="CT70" s="355">
        <v>584645</v>
      </c>
      <c r="CU70" s="355">
        <v>217046</v>
      </c>
      <c r="CV70" s="355">
        <v>194057</v>
      </c>
      <c r="CW70" s="355">
        <v>605826</v>
      </c>
      <c r="CX70" s="355">
        <v>0</v>
      </c>
      <c r="CY70" s="355">
        <v>0</v>
      </c>
      <c r="CZ70" s="355">
        <v>0</v>
      </c>
      <c r="DA70" s="355">
        <v>194533</v>
      </c>
      <c r="DB70" s="355">
        <v>294155</v>
      </c>
      <c r="DC70" s="355">
        <v>106667</v>
      </c>
      <c r="DD70" s="355">
        <v>18188850</v>
      </c>
      <c r="DE70" s="355">
        <v>5213074</v>
      </c>
      <c r="DF70" s="355">
        <v>5526706</v>
      </c>
      <c r="DG70" s="355">
        <v>6868392</v>
      </c>
      <c r="DH70" s="355">
        <v>333225</v>
      </c>
      <c r="DI70" s="355">
        <v>236806</v>
      </c>
      <c r="DJ70" s="355">
        <v>10651</v>
      </c>
      <c r="DK70" s="355">
        <v>33110400</v>
      </c>
      <c r="DL70" s="355">
        <v>19101860</v>
      </c>
      <c r="DM70" s="355">
        <v>10406570</v>
      </c>
      <c r="DN70" s="355">
        <v>3959960</v>
      </c>
      <c r="DO70" s="355">
        <v>649235</v>
      </c>
      <c r="DP70" s="355">
        <v>862577</v>
      </c>
      <c r="DQ70" s="355">
        <v>4240849</v>
      </c>
      <c r="DR70" s="355">
        <v>0</v>
      </c>
      <c r="DS70" s="355">
        <v>172134</v>
      </c>
      <c r="DT70" s="355">
        <v>380003</v>
      </c>
      <c r="DU70" s="355">
        <v>141817</v>
      </c>
      <c r="DV70" s="355">
        <v>8617443</v>
      </c>
      <c r="DW70" s="355">
        <v>2859435</v>
      </c>
      <c r="DX70" s="355">
        <v>925432</v>
      </c>
      <c r="DY70" s="355">
        <v>555040</v>
      </c>
      <c r="DZ70" s="355">
        <v>3269220</v>
      </c>
      <c r="EA70" s="355">
        <v>0</v>
      </c>
      <c r="EB70" s="355">
        <v>126684</v>
      </c>
      <c r="EC70" s="355">
        <v>560261</v>
      </c>
      <c r="ED70" s="355">
        <v>321372</v>
      </c>
      <c r="EE70" s="355">
        <v>17390790</v>
      </c>
      <c r="EF70" s="355">
        <v>6482169</v>
      </c>
      <c r="EG70" s="355">
        <v>1526200</v>
      </c>
      <c r="EH70" s="355">
        <v>1113203</v>
      </c>
      <c r="EI70" s="355">
        <v>6724045</v>
      </c>
      <c r="EJ70" s="355">
        <v>0</v>
      </c>
      <c r="EK70" s="355">
        <v>255525</v>
      </c>
      <c r="EL70" s="355">
        <v>826454</v>
      </c>
      <c r="EM70" s="355">
        <v>463188</v>
      </c>
      <c r="EN70" s="355">
        <v>1616721</v>
      </c>
      <c r="EO70" s="355">
        <v>329287</v>
      </c>
      <c r="EP70" s="355">
        <v>49608</v>
      </c>
      <c r="EQ70" s="355">
        <v>299558</v>
      </c>
      <c r="ER70" s="355">
        <v>785393</v>
      </c>
      <c r="ES70" s="355">
        <v>0</v>
      </c>
      <c r="ET70" s="355">
        <v>43292</v>
      </c>
      <c r="EU70" s="355">
        <v>109582</v>
      </c>
      <c r="EV70" s="355">
        <v>0</v>
      </c>
      <c r="EW70" s="355">
        <v>4937057</v>
      </c>
      <c r="EX70" s="355">
        <v>2152795</v>
      </c>
      <c r="EY70" s="355">
        <v>265522</v>
      </c>
      <c r="EZ70" s="355">
        <v>471961</v>
      </c>
      <c r="FA70" s="355">
        <v>1621203</v>
      </c>
      <c r="FB70" s="355">
        <v>6683</v>
      </c>
      <c r="FC70" s="355">
        <v>74333</v>
      </c>
      <c r="FD70" s="355">
        <v>315192</v>
      </c>
      <c r="FE70" s="355">
        <v>23086</v>
      </c>
      <c r="FF70" s="355">
        <v>1856163</v>
      </c>
      <c r="FG70" s="355">
        <v>987469</v>
      </c>
      <c r="FH70" s="355">
        <v>72711</v>
      </c>
      <c r="FI70" s="355">
        <v>209044</v>
      </c>
      <c r="FJ70" s="355">
        <v>163060</v>
      </c>
      <c r="FK70" s="355">
        <v>0</v>
      </c>
      <c r="FL70" s="355">
        <v>5655</v>
      </c>
      <c r="FM70" s="355">
        <v>66153</v>
      </c>
      <c r="FN70" s="355">
        <v>17192</v>
      </c>
      <c r="FO70" s="355">
        <v>691621</v>
      </c>
      <c r="FP70" s="355">
        <v>625151</v>
      </c>
      <c r="FQ70" s="355">
        <v>8253</v>
      </c>
      <c r="FR70" s="355">
        <v>2856</v>
      </c>
      <c r="FS70" s="355">
        <v>55361</v>
      </c>
      <c r="FT70" s="355">
        <v>0</v>
      </c>
      <c r="FU70" s="355">
        <v>0</v>
      </c>
      <c r="FV70" s="355">
        <v>0</v>
      </c>
      <c r="FW70" s="355">
        <v>0</v>
      </c>
      <c r="FX70" s="355">
        <v>3803577</v>
      </c>
      <c r="FY70" s="355">
        <v>983561</v>
      </c>
      <c r="FZ70" s="355">
        <v>1023183</v>
      </c>
      <c r="GA70" s="355">
        <v>360008</v>
      </c>
      <c r="GB70" s="355">
        <v>1355262</v>
      </c>
      <c r="GC70" s="355">
        <v>0</v>
      </c>
      <c r="GD70" s="355">
        <v>19191</v>
      </c>
      <c r="GE70" s="355">
        <v>34042</v>
      </c>
      <c r="GF70" s="355">
        <v>28330</v>
      </c>
      <c r="GG70" s="355">
        <v>1262590</v>
      </c>
      <c r="GH70" s="355">
        <v>10692</v>
      </c>
      <c r="GI70" s="355">
        <v>0</v>
      </c>
      <c r="GJ70" s="355">
        <v>8019</v>
      </c>
      <c r="GK70" s="355">
        <v>404060</v>
      </c>
      <c r="GL70" s="355">
        <v>839819</v>
      </c>
      <c r="GM70" s="355">
        <v>0</v>
      </c>
      <c r="GN70" s="355">
        <v>0</v>
      </c>
      <c r="GO70" s="355">
        <v>0</v>
      </c>
      <c r="GP70" s="355">
        <v>79555</v>
      </c>
      <c r="GQ70" s="355">
        <v>0</v>
      </c>
      <c r="GR70" s="355">
        <v>35858</v>
      </c>
      <c r="GS70" s="355">
        <v>43698</v>
      </c>
      <c r="GT70" s="355">
        <v>0</v>
      </c>
      <c r="GU70" s="355">
        <v>0</v>
      </c>
      <c r="GV70" s="355">
        <v>0</v>
      </c>
      <c r="GW70" s="355">
        <v>0</v>
      </c>
      <c r="GX70" s="355">
        <v>0</v>
      </c>
      <c r="GY70" s="355">
        <v>1377970</v>
      </c>
      <c r="GZ70" s="355">
        <v>627276</v>
      </c>
      <c r="HA70" s="355">
        <v>108297</v>
      </c>
      <c r="HB70" s="355">
        <v>58945</v>
      </c>
      <c r="HC70" s="355">
        <v>484095</v>
      </c>
      <c r="HD70" s="355">
        <v>5026</v>
      </c>
      <c r="HE70" s="355">
        <v>2170</v>
      </c>
      <c r="HF70" s="355">
        <v>55199</v>
      </c>
      <c r="HG70" s="355">
        <v>6340</v>
      </c>
      <c r="HH70" s="355">
        <v>15065910</v>
      </c>
    </row>
    <row r="71" spans="1:216" ht="15" x14ac:dyDescent="0.25">
      <c r="A71" s="355" t="s">
        <v>448</v>
      </c>
      <c r="B71" s="355">
        <v>150249300</v>
      </c>
      <c r="C71" s="355">
        <v>10911590</v>
      </c>
      <c r="D71" s="355">
        <v>9181097</v>
      </c>
      <c r="E71" s="355">
        <v>5378518</v>
      </c>
      <c r="F71" s="355">
        <v>420696</v>
      </c>
      <c r="G71" s="355">
        <v>4957822</v>
      </c>
      <c r="H71" s="355">
        <v>3428348</v>
      </c>
      <c r="I71" s="355">
        <v>120789</v>
      </c>
      <c r="J71" s="355">
        <v>3307559</v>
      </c>
      <c r="K71" s="355">
        <v>315843</v>
      </c>
      <c r="L71" s="355">
        <v>129364</v>
      </c>
      <c r="M71" s="355">
        <v>186479</v>
      </c>
      <c r="N71" s="355">
        <v>58388</v>
      </c>
      <c r="O71" s="355">
        <v>0</v>
      </c>
      <c r="P71" s="355">
        <v>58388</v>
      </c>
      <c r="Q71" s="355">
        <v>824205</v>
      </c>
      <c r="R71" s="355">
        <v>364959</v>
      </c>
      <c r="S71" s="355">
        <v>94748</v>
      </c>
      <c r="T71" s="355">
        <v>364816</v>
      </c>
      <c r="U71" s="355">
        <v>226494</v>
      </c>
      <c r="V71" s="355">
        <v>138322</v>
      </c>
      <c r="W71" s="355">
        <v>446802</v>
      </c>
      <c r="X71" s="355">
        <v>314432</v>
      </c>
      <c r="Y71" s="355">
        <v>132370</v>
      </c>
      <c r="Z71" s="355">
        <v>75846260</v>
      </c>
      <c r="AA71" s="355">
        <v>67038060</v>
      </c>
      <c r="AB71" s="355">
        <v>430890</v>
      </c>
      <c r="AC71" s="355">
        <v>12097530</v>
      </c>
      <c r="AD71" s="355">
        <v>6671952</v>
      </c>
      <c r="AE71" s="355">
        <v>178229</v>
      </c>
      <c r="AF71" s="355">
        <v>5340150</v>
      </c>
      <c r="AG71" s="355">
        <v>3172662</v>
      </c>
      <c r="AH71" s="355">
        <v>5029938</v>
      </c>
      <c r="AI71" s="355">
        <v>7930230</v>
      </c>
      <c r="AJ71" s="355">
        <v>24403780</v>
      </c>
      <c r="AK71" s="355">
        <v>1123613</v>
      </c>
      <c r="AL71" s="355">
        <v>659094</v>
      </c>
      <c r="AM71" s="355">
        <v>8644876</v>
      </c>
      <c r="AN71" s="355">
        <v>216837</v>
      </c>
      <c r="AO71" s="355">
        <v>967069</v>
      </c>
      <c r="AP71" s="355">
        <v>3899092</v>
      </c>
      <c r="AQ71" s="355">
        <v>0</v>
      </c>
      <c r="AR71" s="355">
        <v>1231085</v>
      </c>
      <c r="AS71" s="355">
        <v>118012</v>
      </c>
      <c r="AT71" s="355">
        <v>251904</v>
      </c>
      <c r="AU71" s="355">
        <v>662632</v>
      </c>
      <c r="AV71" s="355">
        <v>1273695</v>
      </c>
      <c r="AW71" s="355">
        <v>10955</v>
      </c>
      <c r="AX71" s="355">
        <v>3199</v>
      </c>
      <c r="AY71" s="355">
        <v>16750380</v>
      </c>
      <c r="AZ71" s="355">
        <v>868685</v>
      </c>
      <c r="BA71" s="355">
        <v>251531</v>
      </c>
      <c r="BB71" s="355">
        <v>8639</v>
      </c>
      <c r="BC71" s="355">
        <v>608515</v>
      </c>
      <c r="BD71" s="355">
        <v>0</v>
      </c>
      <c r="BE71" s="355">
        <v>0</v>
      </c>
      <c r="BF71" s="355">
        <v>0</v>
      </c>
      <c r="BG71" s="355">
        <v>1088223</v>
      </c>
      <c r="BH71" s="355">
        <v>418400</v>
      </c>
      <c r="BI71" s="355">
        <v>13351</v>
      </c>
      <c r="BJ71" s="355">
        <v>656472</v>
      </c>
      <c r="BK71" s="355">
        <v>0</v>
      </c>
      <c r="BL71" s="355">
        <v>0</v>
      </c>
      <c r="BM71" s="355">
        <v>0</v>
      </c>
      <c r="BN71" s="355">
        <v>3286671</v>
      </c>
      <c r="BO71" s="355">
        <v>0</v>
      </c>
      <c r="BP71" s="355">
        <v>51049</v>
      </c>
      <c r="BQ71" s="355">
        <v>3213239</v>
      </c>
      <c r="BR71" s="355">
        <v>22383</v>
      </c>
      <c r="BS71" s="355">
        <v>0</v>
      </c>
      <c r="BT71" s="355">
        <v>0</v>
      </c>
      <c r="BU71" s="355">
        <v>3526028</v>
      </c>
      <c r="BV71" s="355">
        <v>21990</v>
      </c>
      <c r="BW71" s="355">
        <v>35007</v>
      </c>
      <c r="BX71" s="355">
        <v>3315021</v>
      </c>
      <c r="BY71" s="355">
        <v>154010</v>
      </c>
      <c r="BZ71" s="355">
        <v>0</v>
      </c>
      <c r="CA71" s="355">
        <v>0</v>
      </c>
      <c r="CB71" s="355">
        <v>47215</v>
      </c>
      <c r="CC71" s="355">
        <v>8639</v>
      </c>
      <c r="CD71" s="355">
        <v>0</v>
      </c>
      <c r="CE71" s="355">
        <v>38576</v>
      </c>
      <c r="CF71" s="355">
        <v>0</v>
      </c>
      <c r="CG71" s="355">
        <v>0</v>
      </c>
      <c r="CH71" s="355">
        <v>0</v>
      </c>
      <c r="CI71" s="355">
        <v>7933558</v>
      </c>
      <c r="CJ71" s="355">
        <v>1893428</v>
      </c>
      <c r="CK71" s="355">
        <v>62692</v>
      </c>
      <c r="CL71" s="355">
        <v>5268076</v>
      </c>
      <c r="CM71" s="355">
        <v>57567</v>
      </c>
      <c r="CN71" s="355">
        <v>0</v>
      </c>
      <c r="CO71" s="355">
        <v>651794</v>
      </c>
      <c r="CP71" s="355">
        <v>2202962</v>
      </c>
      <c r="CQ71" s="355">
        <v>58974</v>
      </c>
      <c r="CR71" s="355">
        <v>901123</v>
      </c>
      <c r="CS71" s="355">
        <v>87842</v>
      </c>
      <c r="CT71" s="355">
        <v>482000</v>
      </c>
      <c r="CU71" s="355">
        <v>422503</v>
      </c>
      <c r="CV71" s="355">
        <v>250520</v>
      </c>
      <c r="CW71" s="355">
        <v>289562</v>
      </c>
      <c r="CX71" s="355">
        <v>0</v>
      </c>
      <c r="CY71" s="355">
        <v>0</v>
      </c>
      <c r="CZ71" s="355">
        <v>0</v>
      </c>
      <c r="DA71" s="355">
        <v>160238</v>
      </c>
      <c r="DB71" s="355">
        <v>84819</v>
      </c>
      <c r="DC71" s="355">
        <v>15089</v>
      </c>
      <c r="DD71" s="355">
        <v>17290250</v>
      </c>
      <c r="DE71" s="355">
        <v>5111240</v>
      </c>
      <c r="DF71" s="355">
        <v>4581202</v>
      </c>
      <c r="DG71" s="355">
        <v>7476457</v>
      </c>
      <c r="DH71" s="355">
        <v>78108</v>
      </c>
      <c r="DI71" s="355">
        <v>17456</v>
      </c>
      <c r="DJ71" s="355">
        <v>25784</v>
      </c>
      <c r="DK71" s="355">
        <v>26958290</v>
      </c>
      <c r="DL71" s="355">
        <v>14163920</v>
      </c>
      <c r="DM71" s="355">
        <v>10104930</v>
      </c>
      <c r="DN71" s="355">
        <v>4410892</v>
      </c>
      <c r="DO71" s="355">
        <v>685606</v>
      </c>
      <c r="DP71" s="355">
        <v>819446</v>
      </c>
      <c r="DQ71" s="355">
        <v>3439038</v>
      </c>
      <c r="DR71" s="355">
        <v>0</v>
      </c>
      <c r="DS71" s="355">
        <v>83189</v>
      </c>
      <c r="DT71" s="355">
        <v>397732</v>
      </c>
      <c r="DU71" s="355">
        <v>269025</v>
      </c>
      <c r="DV71" s="355">
        <v>3894670</v>
      </c>
      <c r="DW71" s="355">
        <v>827503</v>
      </c>
      <c r="DX71" s="355">
        <v>493925</v>
      </c>
      <c r="DY71" s="355">
        <v>220749</v>
      </c>
      <c r="DZ71" s="355">
        <v>1856954</v>
      </c>
      <c r="EA71" s="355">
        <v>0</v>
      </c>
      <c r="EB71" s="355">
        <v>40501</v>
      </c>
      <c r="EC71" s="355">
        <v>330927</v>
      </c>
      <c r="ED71" s="355">
        <v>124111</v>
      </c>
      <c r="EE71" s="355">
        <v>12458230</v>
      </c>
      <c r="EF71" s="355">
        <v>4961064</v>
      </c>
      <c r="EG71" s="355">
        <v>1022573</v>
      </c>
      <c r="EH71" s="355">
        <v>893549</v>
      </c>
      <c r="EI71" s="355">
        <v>4436545</v>
      </c>
      <c r="EJ71" s="355">
        <v>0</v>
      </c>
      <c r="EK71" s="355">
        <v>102352</v>
      </c>
      <c r="EL71" s="355">
        <v>690047</v>
      </c>
      <c r="EM71" s="355">
        <v>352102</v>
      </c>
      <c r="EN71" s="355">
        <v>1448549</v>
      </c>
      <c r="EO71" s="355">
        <v>226153</v>
      </c>
      <c r="EP71" s="355">
        <v>156958</v>
      </c>
      <c r="EQ71" s="355">
        <v>146646</v>
      </c>
      <c r="ER71" s="355">
        <v>821008</v>
      </c>
      <c r="ES71" s="355">
        <v>0</v>
      </c>
      <c r="ET71" s="355">
        <v>21338</v>
      </c>
      <c r="EU71" s="355">
        <v>35413</v>
      </c>
      <c r="EV71" s="355">
        <v>41033</v>
      </c>
      <c r="EW71" s="355">
        <v>2923714</v>
      </c>
      <c r="EX71" s="355">
        <v>911327</v>
      </c>
      <c r="EY71" s="355">
        <v>139361</v>
      </c>
      <c r="EZ71" s="355">
        <v>570681</v>
      </c>
      <c r="FA71" s="355">
        <v>950812</v>
      </c>
      <c r="FB71" s="355">
        <v>31300</v>
      </c>
      <c r="FC71" s="355">
        <v>42206</v>
      </c>
      <c r="FD71" s="355">
        <v>179524</v>
      </c>
      <c r="FE71" s="355">
        <v>98503</v>
      </c>
      <c r="FF71" s="355">
        <v>1232202</v>
      </c>
      <c r="FG71" s="355">
        <v>437302</v>
      </c>
      <c r="FH71" s="355">
        <v>11995</v>
      </c>
      <c r="FI71" s="355">
        <v>55007</v>
      </c>
      <c r="FJ71" s="355">
        <v>28513</v>
      </c>
      <c r="FK71" s="355">
        <v>0</v>
      </c>
      <c r="FL71" s="355">
        <v>33581</v>
      </c>
      <c r="FM71" s="355">
        <v>64821</v>
      </c>
      <c r="FN71" s="355">
        <v>79764</v>
      </c>
      <c r="FO71" s="355">
        <v>2347074</v>
      </c>
      <c r="FP71" s="355">
        <v>2073428</v>
      </c>
      <c r="FQ71" s="355">
        <v>2228</v>
      </c>
      <c r="FR71" s="355">
        <v>0</v>
      </c>
      <c r="FS71" s="355">
        <v>159398</v>
      </c>
      <c r="FT71" s="355">
        <v>0</v>
      </c>
      <c r="FU71" s="355">
        <v>34504</v>
      </c>
      <c r="FV71" s="355">
        <v>77516</v>
      </c>
      <c r="FW71" s="355">
        <v>0</v>
      </c>
      <c r="FX71" s="355">
        <v>4023686</v>
      </c>
      <c r="FY71" s="355">
        <v>424711</v>
      </c>
      <c r="FZ71" s="355">
        <v>594547</v>
      </c>
      <c r="GA71" s="355">
        <v>386823</v>
      </c>
      <c r="GB71" s="355">
        <v>2523134</v>
      </c>
      <c r="GC71" s="355">
        <v>0</v>
      </c>
      <c r="GD71" s="355">
        <v>29870</v>
      </c>
      <c r="GE71" s="355">
        <v>41880</v>
      </c>
      <c r="GF71" s="355">
        <v>22721</v>
      </c>
      <c r="GG71" s="355">
        <v>211946</v>
      </c>
      <c r="GH71" s="355">
        <v>0</v>
      </c>
      <c r="GI71" s="355">
        <v>0</v>
      </c>
      <c r="GJ71" s="355">
        <v>0</v>
      </c>
      <c r="GK71" s="355">
        <v>72169</v>
      </c>
      <c r="GL71" s="355">
        <v>139777</v>
      </c>
      <c r="GM71" s="355">
        <v>0</v>
      </c>
      <c r="GN71" s="355">
        <v>0</v>
      </c>
      <c r="GO71" s="355">
        <v>0</v>
      </c>
      <c r="GP71" s="355">
        <v>879280</v>
      </c>
      <c r="GQ71" s="355">
        <v>2867</v>
      </c>
      <c r="GR71" s="355">
        <v>457105</v>
      </c>
      <c r="GS71" s="355">
        <v>404339</v>
      </c>
      <c r="GT71" s="355">
        <v>0</v>
      </c>
      <c r="GU71" s="355">
        <v>0</v>
      </c>
      <c r="GV71" s="355">
        <v>14969</v>
      </c>
      <c r="GW71" s="355">
        <v>0</v>
      </c>
      <c r="GX71" s="355">
        <v>0</v>
      </c>
      <c r="GY71" s="355">
        <v>1176462</v>
      </c>
      <c r="GZ71" s="355">
        <v>274716</v>
      </c>
      <c r="HA71" s="355">
        <v>145677</v>
      </c>
      <c r="HB71" s="355">
        <v>73351</v>
      </c>
      <c r="HC71" s="355">
        <v>476427</v>
      </c>
      <c r="HD71" s="355">
        <v>30615</v>
      </c>
      <c r="HE71" s="355">
        <v>0</v>
      </c>
      <c r="HF71" s="355">
        <v>22441</v>
      </c>
      <c r="HG71" s="355">
        <v>153235</v>
      </c>
      <c r="HH71" s="355">
        <v>14447690</v>
      </c>
    </row>
    <row r="72" spans="1:216" ht="15" x14ac:dyDescent="0.25">
      <c r="A72" s="355" t="s">
        <v>449</v>
      </c>
      <c r="B72" s="355">
        <v>137575200</v>
      </c>
      <c r="C72" s="355">
        <v>10244470</v>
      </c>
      <c r="D72" s="355">
        <v>8005449</v>
      </c>
      <c r="E72" s="355">
        <v>4110586</v>
      </c>
      <c r="F72" s="355">
        <v>1040383</v>
      </c>
      <c r="G72" s="355">
        <v>3070203</v>
      </c>
      <c r="H72" s="355">
        <v>3629000</v>
      </c>
      <c r="I72" s="355">
        <v>580637</v>
      </c>
      <c r="J72" s="355">
        <v>3048363</v>
      </c>
      <c r="K72" s="355">
        <v>182143</v>
      </c>
      <c r="L72" s="355">
        <v>15179</v>
      </c>
      <c r="M72" s="355">
        <v>166964</v>
      </c>
      <c r="N72" s="355">
        <v>83720</v>
      </c>
      <c r="O72" s="355">
        <v>28368</v>
      </c>
      <c r="P72" s="355">
        <v>55352</v>
      </c>
      <c r="Q72" s="355">
        <v>278367</v>
      </c>
      <c r="R72" s="355">
        <v>69964</v>
      </c>
      <c r="S72" s="355">
        <v>0</v>
      </c>
      <c r="T72" s="355">
        <v>30379</v>
      </c>
      <c r="U72" s="355">
        <v>7061</v>
      </c>
      <c r="V72" s="355">
        <v>23318</v>
      </c>
      <c r="W72" s="355">
        <v>1916030</v>
      </c>
      <c r="X72" s="355">
        <v>1821072</v>
      </c>
      <c r="Y72" s="355">
        <v>94958</v>
      </c>
      <c r="Z72" s="355">
        <v>63855210</v>
      </c>
      <c r="AA72" s="355">
        <v>56133970</v>
      </c>
      <c r="AB72" s="355">
        <v>234496</v>
      </c>
      <c r="AC72" s="355">
        <v>17514010</v>
      </c>
      <c r="AD72" s="355">
        <v>4002151</v>
      </c>
      <c r="AE72" s="355">
        <v>85962</v>
      </c>
      <c r="AF72" s="355">
        <v>1557690</v>
      </c>
      <c r="AG72" s="355">
        <v>1986179</v>
      </c>
      <c r="AH72" s="355">
        <v>4188452</v>
      </c>
      <c r="AI72" s="355">
        <v>5937218</v>
      </c>
      <c r="AJ72" s="355">
        <v>19750010</v>
      </c>
      <c r="AK72" s="355">
        <v>605243</v>
      </c>
      <c r="AL72" s="355">
        <v>266191</v>
      </c>
      <c r="AM72" s="355">
        <v>7710380</v>
      </c>
      <c r="AN72" s="355">
        <v>26155</v>
      </c>
      <c r="AO72" s="355">
        <v>3470058</v>
      </c>
      <c r="AP72" s="355">
        <v>2372832</v>
      </c>
      <c r="AQ72" s="355">
        <v>13861</v>
      </c>
      <c r="AR72" s="355">
        <v>1102400</v>
      </c>
      <c r="AS72" s="355">
        <v>24661</v>
      </c>
      <c r="AT72" s="355">
        <v>53336</v>
      </c>
      <c r="AU72" s="355">
        <v>161502</v>
      </c>
      <c r="AV72" s="355">
        <v>485576</v>
      </c>
      <c r="AW72" s="355">
        <v>0</v>
      </c>
      <c r="AX72" s="355">
        <v>0</v>
      </c>
      <c r="AY72" s="355">
        <v>11256850</v>
      </c>
      <c r="AZ72" s="355">
        <v>2112946</v>
      </c>
      <c r="BA72" s="355">
        <v>1233542</v>
      </c>
      <c r="BB72" s="355">
        <v>2406</v>
      </c>
      <c r="BC72" s="355">
        <v>876997</v>
      </c>
      <c r="BD72" s="355">
        <v>0</v>
      </c>
      <c r="BE72" s="355">
        <v>0</v>
      </c>
      <c r="BF72" s="355">
        <v>0</v>
      </c>
      <c r="BG72" s="355">
        <v>120118</v>
      </c>
      <c r="BH72" s="355">
        <v>111008</v>
      </c>
      <c r="BI72" s="355">
        <v>0</v>
      </c>
      <c r="BJ72" s="355">
        <v>9110</v>
      </c>
      <c r="BK72" s="355">
        <v>0</v>
      </c>
      <c r="BL72" s="355">
        <v>0</v>
      </c>
      <c r="BM72" s="355">
        <v>0</v>
      </c>
      <c r="BN72" s="355">
        <v>1977159</v>
      </c>
      <c r="BO72" s="355">
        <v>0</v>
      </c>
      <c r="BP72" s="355">
        <v>13571</v>
      </c>
      <c r="BQ72" s="355">
        <v>1963588</v>
      </c>
      <c r="BR72" s="355">
        <v>0</v>
      </c>
      <c r="BS72" s="355">
        <v>0</v>
      </c>
      <c r="BT72" s="355">
        <v>0</v>
      </c>
      <c r="BU72" s="355">
        <v>1917263</v>
      </c>
      <c r="BV72" s="355">
        <v>10838</v>
      </c>
      <c r="BW72" s="355">
        <v>13587</v>
      </c>
      <c r="BX72" s="355">
        <v>1851135</v>
      </c>
      <c r="BY72" s="355">
        <v>41703</v>
      </c>
      <c r="BZ72" s="355">
        <v>0</v>
      </c>
      <c r="CA72" s="355">
        <v>0</v>
      </c>
      <c r="CB72" s="355">
        <v>205558</v>
      </c>
      <c r="CC72" s="355">
        <v>185846</v>
      </c>
      <c r="CD72" s="355">
        <v>9896</v>
      </c>
      <c r="CE72" s="355">
        <v>9817</v>
      </c>
      <c r="CF72" s="355">
        <v>0</v>
      </c>
      <c r="CG72" s="355">
        <v>0</v>
      </c>
      <c r="CH72" s="355">
        <v>0</v>
      </c>
      <c r="CI72" s="355">
        <v>4923803</v>
      </c>
      <c r="CJ72" s="355">
        <v>543808</v>
      </c>
      <c r="CK72" s="355">
        <v>33731</v>
      </c>
      <c r="CL72" s="355">
        <v>3354140</v>
      </c>
      <c r="CM72" s="355">
        <v>0</v>
      </c>
      <c r="CN72" s="355">
        <v>0</v>
      </c>
      <c r="CO72" s="355">
        <v>992124</v>
      </c>
      <c r="CP72" s="355">
        <v>1933808</v>
      </c>
      <c r="CQ72" s="355">
        <v>190177</v>
      </c>
      <c r="CR72" s="355">
        <v>598865</v>
      </c>
      <c r="CS72" s="355">
        <v>202529</v>
      </c>
      <c r="CT72" s="355">
        <v>508596</v>
      </c>
      <c r="CU72" s="355">
        <v>287182</v>
      </c>
      <c r="CV72" s="355">
        <v>146459</v>
      </c>
      <c r="CW72" s="355">
        <v>158858</v>
      </c>
      <c r="CX72" s="355">
        <v>0</v>
      </c>
      <c r="CY72" s="355">
        <v>0</v>
      </c>
      <c r="CZ72" s="355">
        <v>0</v>
      </c>
      <c r="DA72" s="355">
        <v>68351</v>
      </c>
      <c r="DB72" s="355">
        <v>38531</v>
      </c>
      <c r="DC72" s="355">
        <v>6116</v>
      </c>
      <c r="DD72" s="355">
        <v>27870980</v>
      </c>
      <c r="DE72" s="355">
        <v>8297382</v>
      </c>
      <c r="DF72" s="355">
        <v>11840750</v>
      </c>
      <c r="DG72" s="355">
        <v>7547827</v>
      </c>
      <c r="DH72" s="355">
        <v>172343</v>
      </c>
      <c r="DI72" s="355">
        <v>10129</v>
      </c>
      <c r="DJ72" s="355">
        <v>2551</v>
      </c>
      <c r="DK72" s="355">
        <v>22255020</v>
      </c>
      <c r="DL72" s="355">
        <v>9992368</v>
      </c>
      <c r="DM72" s="355">
        <v>7197744</v>
      </c>
      <c r="DN72" s="355">
        <v>1740388</v>
      </c>
      <c r="DO72" s="355">
        <v>529283</v>
      </c>
      <c r="DP72" s="355">
        <v>833862</v>
      </c>
      <c r="DQ72" s="355">
        <v>3602311</v>
      </c>
      <c r="DR72" s="355">
        <v>0</v>
      </c>
      <c r="DS72" s="355">
        <v>130788</v>
      </c>
      <c r="DT72" s="355">
        <v>245682</v>
      </c>
      <c r="DU72" s="355">
        <v>115432</v>
      </c>
      <c r="DV72" s="355">
        <v>2780630</v>
      </c>
      <c r="DW72" s="355">
        <v>603491</v>
      </c>
      <c r="DX72" s="355">
        <v>325019</v>
      </c>
      <c r="DY72" s="355">
        <v>143806</v>
      </c>
      <c r="DZ72" s="355">
        <v>1534649</v>
      </c>
      <c r="EA72" s="355">
        <v>0</v>
      </c>
      <c r="EB72" s="355">
        <v>15079</v>
      </c>
      <c r="EC72" s="355">
        <v>107352</v>
      </c>
      <c r="ED72" s="355">
        <v>51234</v>
      </c>
      <c r="EE72" s="355">
        <v>9207201</v>
      </c>
      <c r="EF72" s="355">
        <v>2223491</v>
      </c>
      <c r="EG72" s="355">
        <v>779071</v>
      </c>
      <c r="EH72" s="355">
        <v>915866</v>
      </c>
      <c r="EI72" s="355">
        <v>4657476</v>
      </c>
      <c r="EJ72" s="355">
        <v>0</v>
      </c>
      <c r="EK72" s="355">
        <v>145867</v>
      </c>
      <c r="EL72" s="355">
        <v>353034</v>
      </c>
      <c r="EM72" s="355">
        <v>132396</v>
      </c>
      <c r="EN72" s="355">
        <v>700519</v>
      </c>
      <c r="EO72" s="355">
        <v>120388</v>
      </c>
      <c r="EP72" s="355">
        <v>75230</v>
      </c>
      <c r="EQ72" s="355">
        <v>26617</v>
      </c>
      <c r="ER72" s="355">
        <v>452810</v>
      </c>
      <c r="ES72" s="355">
        <v>0</v>
      </c>
      <c r="ET72" s="355">
        <v>0</v>
      </c>
      <c r="EU72" s="355">
        <v>0</v>
      </c>
      <c r="EV72" s="355">
        <v>25474</v>
      </c>
      <c r="EW72" s="355">
        <v>2690735</v>
      </c>
      <c r="EX72" s="355">
        <v>789392</v>
      </c>
      <c r="EY72" s="355">
        <v>119478</v>
      </c>
      <c r="EZ72" s="355">
        <v>531682</v>
      </c>
      <c r="FA72" s="355">
        <v>993241</v>
      </c>
      <c r="FB72" s="355">
        <v>53976</v>
      </c>
      <c r="FC72" s="355">
        <v>86104</v>
      </c>
      <c r="FD72" s="355">
        <v>85316</v>
      </c>
      <c r="FE72" s="355">
        <v>31546</v>
      </c>
      <c r="FF72" s="355">
        <v>1463231</v>
      </c>
      <c r="FG72" s="355">
        <v>660209</v>
      </c>
      <c r="FH72" s="355">
        <v>209947</v>
      </c>
      <c r="FI72" s="355">
        <v>71906</v>
      </c>
      <c r="FJ72" s="355">
        <v>180015</v>
      </c>
      <c r="FK72" s="355">
        <v>21200</v>
      </c>
      <c r="FL72" s="355">
        <v>35447</v>
      </c>
      <c r="FM72" s="355">
        <v>2856</v>
      </c>
      <c r="FN72" s="355">
        <v>0</v>
      </c>
      <c r="FO72" s="355">
        <v>958535</v>
      </c>
      <c r="FP72" s="355">
        <v>701243</v>
      </c>
      <c r="FQ72" s="355">
        <v>32477</v>
      </c>
      <c r="FR72" s="355">
        <v>0</v>
      </c>
      <c r="FS72" s="355">
        <v>218703</v>
      </c>
      <c r="FT72" s="355">
        <v>0</v>
      </c>
      <c r="FU72" s="355">
        <v>0</v>
      </c>
      <c r="FV72" s="355">
        <v>6112</v>
      </c>
      <c r="FW72" s="355">
        <v>0</v>
      </c>
      <c r="FX72" s="355">
        <v>4975033</v>
      </c>
      <c r="FY72" s="355">
        <v>793911</v>
      </c>
      <c r="FZ72" s="355">
        <v>514160</v>
      </c>
      <c r="GA72" s="355">
        <v>639444</v>
      </c>
      <c r="GB72" s="355">
        <v>2900403</v>
      </c>
      <c r="GC72" s="355">
        <v>0</v>
      </c>
      <c r="GD72" s="355">
        <v>32688</v>
      </c>
      <c r="GE72" s="355">
        <v>58448</v>
      </c>
      <c r="GF72" s="355">
        <v>35978</v>
      </c>
      <c r="GG72" s="355">
        <v>198195</v>
      </c>
      <c r="GH72" s="355">
        <v>3044</v>
      </c>
      <c r="GI72" s="355">
        <v>0</v>
      </c>
      <c r="GJ72" s="355">
        <v>0</v>
      </c>
      <c r="GK72" s="355">
        <v>66471</v>
      </c>
      <c r="GL72" s="355">
        <v>128680</v>
      </c>
      <c r="GM72" s="355">
        <v>0</v>
      </c>
      <c r="GN72" s="355">
        <v>0</v>
      </c>
      <c r="GO72" s="355">
        <v>0</v>
      </c>
      <c r="GP72" s="355">
        <v>454561</v>
      </c>
      <c r="GQ72" s="355">
        <v>20334</v>
      </c>
      <c r="GR72" s="355">
        <v>36098</v>
      </c>
      <c r="GS72" s="355">
        <v>398129</v>
      </c>
      <c r="GT72" s="355">
        <v>0</v>
      </c>
      <c r="GU72" s="355">
        <v>0</v>
      </c>
      <c r="GV72" s="355">
        <v>0</v>
      </c>
      <c r="GW72" s="355">
        <v>0</v>
      </c>
      <c r="GX72" s="355">
        <v>0</v>
      </c>
      <c r="GY72" s="355">
        <v>1522367</v>
      </c>
      <c r="GZ72" s="355">
        <v>387660</v>
      </c>
      <c r="HA72" s="355">
        <v>172178</v>
      </c>
      <c r="HB72" s="355">
        <v>57128</v>
      </c>
      <c r="HC72" s="355">
        <v>813328</v>
      </c>
      <c r="HD72" s="355">
        <v>37412</v>
      </c>
      <c r="HE72" s="355">
        <v>14108</v>
      </c>
      <c r="HF72" s="355">
        <v>34385</v>
      </c>
      <c r="HG72" s="355">
        <v>0</v>
      </c>
      <c r="HH72" s="355">
        <v>14538330</v>
      </c>
    </row>
    <row r="73" spans="1:216" ht="15" x14ac:dyDescent="0.25">
      <c r="A73" s="355" t="s">
        <v>450</v>
      </c>
      <c r="B73" s="355">
        <v>45321590</v>
      </c>
      <c r="C73" s="355">
        <v>24370</v>
      </c>
      <c r="D73" s="355">
        <v>5379</v>
      </c>
      <c r="E73" s="355">
        <v>0</v>
      </c>
      <c r="F73" s="355">
        <v>0</v>
      </c>
      <c r="G73" s="355">
        <v>0</v>
      </c>
      <c r="H73" s="355">
        <v>5379</v>
      </c>
      <c r="I73" s="355">
        <v>5379</v>
      </c>
      <c r="J73" s="355">
        <v>0</v>
      </c>
      <c r="K73" s="355">
        <v>0</v>
      </c>
      <c r="L73" s="355">
        <v>0</v>
      </c>
      <c r="M73" s="355">
        <v>0</v>
      </c>
      <c r="N73" s="355">
        <v>0</v>
      </c>
      <c r="O73" s="355">
        <v>0</v>
      </c>
      <c r="P73" s="355">
        <v>0</v>
      </c>
      <c r="Q73" s="355">
        <v>6188</v>
      </c>
      <c r="R73" s="355">
        <v>0</v>
      </c>
      <c r="S73" s="355">
        <v>0</v>
      </c>
      <c r="T73" s="355">
        <v>0</v>
      </c>
      <c r="U73" s="355">
        <v>0</v>
      </c>
      <c r="V73" s="355">
        <v>0</v>
      </c>
      <c r="W73" s="355">
        <v>9900</v>
      </c>
      <c r="X73" s="355">
        <v>9900</v>
      </c>
      <c r="Y73" s="355">
        <v>0</v>
      </c>
      <c r="Z73" s="355">
        <v>248057</v>
      </c>
      <c r="AA73" s="355">
        <v>231930</v>
      </c>
      <c r="AB73" s="355">
        <v>2066</v>
      </c>
      <c r="AC73" s="355">
        <v>34251</v>
      </c>
      <c r="AD73" s="355">
        <v>74600</v>
      </c>
      <c r="AE73" s="355">
        <v>0</v>
      </c>
      <c r="AF73" s="355">
        <v>9862</v>
      </c>
      <c r="AG73" s="355">
        <v>66504</v>
      </c>
      <c r="AH73" s="355">
        <v>13994</v>
      </c>
      <c r="AI73" s="355">
        <v>0</v>
      </c>
      <c r="AJ73" s="355">
        <v>30653</v>
      </c>
      <c r="AK73" s="355">
        <v>0</v>
      </c>
      <c r="AL73" s="355">
        <v>0</v>
      </c>
      <c r="AM73" s="355">
        <v>11062</v>
      </c>
      <c r="AN73" s="355">
        <v>0</v>
      </c>
      <c r="AO73" s="355">
        <v>3598</v>
      </c>
      <c r="AP73" s="355">
        <v>0</v>
      </c>
      <c r="AQ73" s="355">
        <v>0</v>
      </c>
      <c r="AR73" s="355">
        <v>0</v>
      </c>
      <c r="AS73" s="355">
        <v>0</v>
      </c>
      <c r="AT73" s="355">
        <v>0</v>
      </c>
      <c r="AU73" s="355">
        <v>7463</v>
      </c>
      <c r="AV73" s="355">
        <v>0</v>
      </c>
      <c r="AW73" s="355">
        <v>0</v>
      </c>
      <c r="AX73" s="355">
        <v>0</v>
      </c>
      <c r="AY73" s="355">
        <v>601904</v>
      </c>
      <c r="AZ73" s="355">
        <v>0</v>
      </c>
      <c r="BA73" s="355">
        <v>0</v>
      </c>
      <c r="BB73" s="355">
        <v>0</v>
      </c>
      <c r="BC73" s="355">
        <v>0</v>
      </c>
      <c r="BD73" s="355">
        <v>0</v>
      </c>
      <c r="BE73" s="355">
        <v>0</v>
      </c>
      <c r="BF73" s="355">
        <v>0</v>
      </c>
      <c r="BG73" s="355">
        <v>0</v>
      </c>
      <c r="BH73" s="355">
        <v>0</v>
      </c>
      <c r="BI73" s="355">
        <v>0</v>
      </c>
      <c r="BJ73" s="355">
        <v>0</v>
      </c>
      <c r="BK73" s="355">
        <v>0</v>
      </c>
      <c r="BL73" s="355">
        <v>0</v>
      </c>
      <c r="BM73" s="355">
        <v>0</v>
      </c>
      <c r="BN73" s="355">
        <v>296947</v>
      </c>
      <c r="BO73" s="355">
        <v>12566</v>
      </c>
      <c r="BP73" s="355">
        <v>0</v>
      </c>
      <c r="BQ73" s="355">
        <v>180791</v>
      </c>
      <c r="BR73" s="355">
        <v>103590</v>
      </c>
      <c r="BS73" s="355">
        <v>0</v>
      </c>
      <c r="BT73" s="355">
        <v>0</v>
      </c>
      <c r="BU73" s="355">
        <v>163120</v>
      </c>
      <c r="BV73" s="355">
        <v>0</v>
      </c>
      <c r="BW73" s="355">
        <v>0</v>
      </c>
      <c r="BX73" s="355">
        <v>163120</v>
      </c>
      <c r="BY73" s="355">
        <v>0</v>
      </c>
      <c r="BZ73" s="355">
        <v>0</v>
      </c>
      <c r="CA73" s="355">
        <v>0</v>
      </c>
      <c r="CB73" s="355">
        <v>0</v>
      </c>
      <c r="CC73" s="355">
        <v>0</v>
      </c>
      <c r="CD73" s="355">
        <v>0</v>
      </c>
      <c r="CE73" s="355">
        <v>0</v>
      </c>
      <c r="CF73" s="355">
        <v>0</v>
      </c>
      <c r="CG73" s="355">
        <v>0</v>
      </c>
      <c r="CH73" s="355">
        <v>0</v>
      </c>
      <c r="CI73" s="355">
        <v>141837</v>
      </c>
      <c r="CJ73" s="355">
        <v>32750</v>
      </c>
      <c r="CK73" s="355">
        <v>53483</v>
      </c>
      <c r="CL73" s="355">
        <v>0</v>
      </c>
      <c r="CM73" s="355">
        <v>0</v>
      </c>
      <c r="CN73" s="355">
        <v>0</v>
      </c>
      <c r="CO73" s="355">
        <v>55604</v>
      </c>
      <c r="CP73" s="355">
        <v>288634</v>
      </c>
      <c r="CQ73" s="355">
        <v>21038</v>
      </c>
      <c r="CR73" s="355">
        <v>95172</v>
      </c>
      <c r="CS73" s="355">
        <v>3379</v>
      </c>
      <c r="CT73" s="355">
        <v>66780</v>
      </c>
      <c r="CU73" s="355">
        <v>74372</v>
      </c>
      <c r="CV73" s="355">
        <v>27892</v>
      </c>
      <c r="CW73" s="355">
        <v>50954</v>
      </c>
      <c r="CX73" s="355">
        <v>0</v>
      </c>
      <c r="CY73" s="355">
        <v>0</v>
      </c>
      <c r="CZ73" s="355">
        <v>0</v>
      </c>
      <c r="DA73" s="355">
        <v>4665</v>
      </c>
      <c r="DB73" s="355">
        <v>24275</v>
      </c>
      <c r="DC73" s="355">
        <v>0</v>
      </c>
      <c r="DD73" s="355">
        <v>12390870</v>
      </c>
      <c r="DE73" s="355">
        <v>4453637</v>
      </c>
      <c r="DF73" s="355">
        <v>5401154</v>
      </c>
      <c r="DG73" s="355">
        <v>2528082</v>
      </c>
      <c r="DH73" s="355">
        <v>7996</v>
      </c>
      <c r="DI73" s="355">
        <v>0</v>
      </c>
      <c r="DJ73" s="355">
        <v>0</v>
      </c>
      <c r="DK73" s="355">
        <v>31716800</v>
      </c>
      <c r="DL73" s="355">
        <v>12623470</v>
      </c>
      <c r="DM73" s="355">
        <v>10087720</v>
      </c>
      <c r="DN73" s="355">
        <v>1604788</v>
      </c>
      <c r="DO73" s="355">
        <v>690097</v>
      </c>
      <c r="DP73" s="355">
        <v>718988</v>
      </c>
      <c r="DQ73" s="355">
        <v>5706929</v>
      </c>
      <c r="DR73" s="355">
        <v>0</v>
      </c>
      <c r="DS73" s="355">
        <v>282942</v>
      </c>
      <c r="DT73" s="355">
        <v>964421</v>
      </c>
      <c r="DU73" s="355">
        <v>119557</v>
      </c>
      <c r="DV73" s="355">
        <v>2495312</v>
      </c>
      <c r="DW73" s="355">
        <v>403814</v>
      </c>
      <c r="DX73" s="355">
        <v>291143</v>
      </c>
      <c r="DY73" s="355">
        <v>199246</v>
      </c>
      <c r="DZ73" s="355">
        <v>878198</v>
      </c>
      <c r="EA73" s="355">
        <v>0</v>
      </c>
      <c r="EB73" s="355">
        <v>63258</v>
      </c>
      <c r="EC73" s="355">
        <v>549768</v>
      </c>
      <c r="ED73" s="355">
        <v>109885</v>
      </c>
      <c r="EE73" s="355">
        <v>11192030</v>
      </c>
      <c r="EF73" s="355">
        <v>1849635</v>
      </c>
      <c r="EG73" s="355">
        <v>825886</v>
      </c>
      <c r="EH73" s="355">
        <v>742559</v>
      </c>
      <c r="EI73" s="355">
        <v>5932308</v>
      </c>
      <c r="EJ73" s="355">
        <v>0</v>
      </c>
      <c r="EK73" s="355">
        <v>274280</v>
      </c>
      <c r="EL73" s="355">
        <v>1345938</v>
      </c>
      <c r="EM73" s="355">
        <v>221427</v>
      </c>
      <c r="EN73" s="355">
        <v>1361184</v>
      </c>
      <c r="EO73" s="355">
        <v>158968</v>
      </c>
      <c r="EP73" s="355">
        <v>155353</v>
      </c>
      <c r="EQ73" s="355">
        <v>158768</v>
      </c>
      <c r="ER73" s="355">
        <v>639910</v>
      </c>
      <c r="ES73" s="355">
        <v>0</v>
      </c>
      <c r="ET73" s="355">
        <v>71920</v>
      </c>
      <c r="EU73" s="355">
        <v>168252</v>
      </c>
      <c r="EV73" s="355">
        <v>8014</v>
      </c>
      <c r="EW73" s="355">
        <v>7168997</v>
      </c>
      <c r="EX73" s="355">
        <v>1672315</v>
      </c>
      <c r="EY73" s="355">
        <v>442323</v>
      </c>
      <c r="EZ73" s="355">
        <v>346221</v>
      </c>
      <c r="FA73" s="355">
        <v>4095672</v>
      </c>
      <c r="FB73" s="355">
        <v>0</v>
      </c>
      <c r="FC73" s="355">
        <v>177455</v>
      </c>
      <c r="FD73" s="355">
        <v>372514</v>
      </c>
      <c r="FE73" s="355">
        <v>36333</v>
      </c>
      <c r="FF73" s="355">
        <v>3303427</v>
      </c>
      <c r="FG73" s="355">
        <v>309707</v>
      </c>
      <c r="FH73" s="355">
        <v>31729</v>
      </c>
      <c r="FI73" s="355">
        <v>64016</v>
      </c>
      <c r="FJ73" s="355">
        <v>675719</v>
      </c>
      <c r="FK73" s="355">
        <v>21200</v>
      </c>
      <c r="FL73" s="355">
        <v>47478</v>
      </c>
      <c r="FM73" s="355">
        <v>34423</v>
      </c>
      <c r="FN73" s="355">
        <v>12901</v>
      </c>
      <c r="FO73" s="355">
        <v>75921</v>
      </c>
      <c r="FP73" s="355">
        <v>75921</v>
      </c>
      <c r="FQ73" s="355">
        <v>0</v>
      </c>
      <c r="FR73" s="355">
        <v>0</v>
      </c>
      <c r="FS73" s="355">
        <v>0</v>
      </c>
      <c r="FT73" s="355">
        <v>0</v>
      </c>
      <c r="FU73" s="355">
        <v>0</v>
      </c>
      <c r="FV73" s="355">
        <v>0</v>
      </c>
      <c r="FW73" s="355">
        <v>0</v>
      </c>
      <c r="FX73" s="355">
        <v>4010038</v>
      </c>
      <c r="FY73" s="355">
        <v>724045</v>
      </c>
      <c r="FZ73" s="355">
        <v>407596</v>
      </c>
      <c r="GA73" s="355">
        <v>137911</v>
      </c>
      <c r="GB73" s="355">
        <v>2666178</v>
      </c>
      <c r="GC73" s="355">
        <v>4552</v>
      </c>
      <c r="GD73" s="355">
        <v>0</v>
      </c>
      <c r="GE73" s="355">
        <v>64411</v>
      </c>
      <c r="GF73" s="355">
        <v>5346</v>
      </c>
      <c r="GG73" s="355">
        <v>1223718</v>
      </c>
      <c r="GH73" s="355">
        <v>13143</v>
      </c>
      <c r="GI73" s="355">
        <v>22083</v>
      </c>
      <c r="GJ73" s="355">
        <v>0</v>
      </c>
      <c r="GK73" s="355">
        <v>460354</v>
      </c>
      <c r="GL73" s="355">
        <v>728138</v>
      </c>
      <c r="GM73" s="355">
        <v>0</v>
      </c>
      <c r="GN73" s="355">
        <v>0</v>
      </c>
      <c r="GO73" s="355">
        <v>0</v>
      </c>
      <c r="GP73" s="355">
        <v>16339</v>
      </c>
      <c r="GQ73" s="355">
        <v>2867</v>
      </c>
      <c r="GR73" s="355">
        <v>13471</v>
      </c>
      <c r="GS73" s="355">
        <v>0</v>
      </c>
      <c r="GT73" s="355">
        <v>0</v>
      </c>
      <c r="GU73" s="355">
        <v>0</v>
      </c>
      <c r="GV73" s="355">
        <v>0</v>
      </c>
      <c r="GW73" s="355">
        <v>0</v>
      </c>
      <c r="GX73" s="355">
        <v>0</v>
      </c>
      <c r="GY73" s="355">
        <v>3294894</v>
      </c>
      <c r="GZ73" s="355">
        <v>972113</v>
      </c>
      <c r="HA73" s="355">
        <v>151879</v>
      </c>
      <c r="HB73" s="355">
        <v>95316</v>
      </c>
      <c r="HC73" s="355">
        <v>1875151</v>
      </c>
      <c r="HD73" s="355">
        <v>15593</v>
      </c>
      <c r="HE73" s="355">
        <v>1742</v>
      </c>
      <c r="HF73" s="355">
        <v>147304</v>
      </c>
      <c r="HG73" s="355">
        <v>30502</v>
      </c>
      <c r="HH73" s="355">
        <v>462495</v>
      </c>
    </row>
    <row r="74" spans="1:216" ht="15" x14ac:dyDescent="0.25">
      <c r="A74" s="355" t="s">
        <v>451</v>
      </c>
      <c r="B74" s="355">
        <v>67674450</v>
      </c>
      <c r="C74" s="355">
        <v>2186409</v>
      </c>
      <c r="D74" s="355">
        <v>702129</v>
      </c>
      <c r="E74" s="355">
        <v>321981</v>
      </c>
      <c r="F74" s="355">
        <v>262636</v>
      </c>
      <c r="G74" s="355">
        <v>59345</v>
      </c>
      <c r="H74" s="355">
        <v>317699</v>
      </c>
      <c r="I74" s="355">
        <v>92975</v>
      </c>
      <c r="J74" s="355">
        <v>224724</v>
      </c>
      <c r="K74" s="355">
        <v>38697</v>
      </c>
      <c r="L74" s="355">
        <v>19706</v>
      </c>
      <c r="M74" s="355">
        <v>18992</v>
      </c>
      <c r="N74" s="355">
        <v>23751</v>
      </c>
      <c r="O74" s="355">
        <v>0</v>
      </c>
      <c r="P74" s="355">
        <v>23751</v>
      </c>
      <c r="Q74" s="355">
        <v>1231289</v>
      </c>
      <c r="R74" s="355">
        <v>295907</v>
      </c>
      <c r="S74" s="355">
        <v>304379</v>
      </c>
      <c r="T74" s="355">
        <v>47468</v>
      </c>
      <c r="U74" s="355">
        <v>25081</v>
      </c>
      <c r="V74" s="355">
        <v>22388</v>
      </c>
      <c r="W74" s="355">
        <v>90127</v>
      </c>
      <c r="X74" s="355">
        <v>66613</v>
      </c>
      <c r="Y74" s="355">
        <v>23513</v>
      </c>
      <c r="Z74" s="355">
        <v>21256690</v>
      </c>
      <c r="AA74" s="355">
        <v>20130600</v>
      </c>
      <c r="AB74" s="355">
        <v>929852</v>
      </c>
      <c r="AC74" s="355">
        <v>5623611</v>
      </c>
      <c r="AD74" s="355">
        <v>1916564</v>
      </c>
      <c r="AE74" s="355">
        <v>200692</v>
      </c>
      <c r="AF74" s="355">
        <v>2387745</v>
      </c>
      <c r="AG74" s="355">
        <v>2007774</v>
      </c>
      <c r="AH74" s="355">
        <v>2439406</v>
      </c>
      <c r="AI74" s="355">
        <v>756789</v>
      </c>
      <c r="AJ74" s="355">
        <v>3041270</v>
      </c>
      <c r="AK74" s="355">
        <v>638215</v>
      </c>
      <c r="AL74" s="355">
        <v>178987</v>
      </c>
      <c r="AM74" s="355">
        <v>1049727</v>
      </c>
      <c r="AN74" s="355">
        <v>219303</v>
      </c>
      <c r="AO74" s="355">
        <v>195824</v>
      </c>
      <c r="AP74" s="355">
        <v>249520</v>
      </c>
      <c r="AQ74" s="355">
        <v>0</v>
      </c>
      <c r="AR74" s="355">
        <v>319347</v>
      </c>
      <c r="AS74" s="355">
        <v>9662</v>
      </c>
      <c r="AT74" s="355">
        <v>34918</v>
      </c>
      <c r="AU74" s="355">
        <v>0</v>
      </c>
      <c r="AV74" s="355">
        <v>14660</v>
      </c>
      <c r="AW74" s="355">
        <v>0</v>
      </c>
      <c r="AX74" s="355">
        <v>6493</v>
      </c>
      <c r="AY74" s="355">
        <v>10933290</v>
      </c>
      <c r="AZ74" s="355">
        <v>601817</v>
      </c>
      <c r="BA74" s="355">
        <v>76573</v>
      </c>
      <c r="BB74" s="355">
        <v>88238</v>
      </c>
      <c r="BC74" s="355">
        <v>369386</v>
      </c>
      <c r="BD74" s="355">
        <v>67620</v>
      </c>
      <c r="BE74" s="355">
        <v>0</v>
      </c>
      <c r="BF74" s="355">
        <v>0</v>
      </c>
      <c r="BG74" s="355">
        <v>15158</v>
      </c>
      <c r="BH74" s="355">
        <v>0</v>
      </c>
      <c r="BI74" s="355">
        <v>7697</v>
      </c>
      <c r="BJ74" s="355">
        <v>7461</v>
      </c>
      <c r="BK74" s="355">
        <v>0</v>
      </c>
      <c r="BL74" s="355">
        <v>0</v>
      </c>
      <c r="BM74" s="355">
        <v>0</v>
      </c>
      <c r="BN74" s="355">
        <v>3951762</v>
      </c>
      <c r="BO74" s="355">
        <v>0</v>
      </c>
      <c r="BP74" s="355">
        <v>368565</v>
      </c>
      <c r="BQ74" s="355">
        <v>3310879</v>
      </c>
      <c r="BR74" s="355">
        <v>272318</v>
      </c>
      <c r="BS74" s="355">
        <v>0</v>
      </c>
      <c r="BT74" s="355">
        <v>0</v>
      </c>
      <c r="BU74" s="355">
        <v>2634877</v>
      </c>
      <c r="BV74" s="355">
        <v>11466</v>
      </c>
      <c r="BW74" s="355">
        <v>334479</v>
      </c>
      <c r="BX74" s="355">
        <v>2089135</v>
      </c>
      <c r="BY74" s="355">
        <v>199797</v>
      </c>
      <c r="BZ74" s="355">
        <v>0</v>
      </c>
      <c r="CA74" s="355">
        <v>0</v>
      </c>
      <c r="CB74" s="355">
        <v>233097</v>
      </c>
      <c r="CC74" s="355">
        <v>201760</v>
      </c>
      <c r="CD74" s="355">
        <v>31336</v>
      </c>
      <c r="CE74" s="355">
        <v>0</v>
      </c>
      <c r="CF74" s="355">
        <v>0</v>
      </c>
      <c r="CG74" s="355">
        <v>0</v>
      </c>
      <c r="CH74" s="355">
        <v>0</v>
      </c>
      <c r="CI74" s="355">
        <v>3496584</v>
      </c>
      <c r="CJ74" s="355">
        <v>698583</v>
      </c>
      <c r="CK74" s="355">
        <v>203954</v>
      </c>
      <c r="CL74" s="355">
        <v>1203604</v>
      </c>
      <c r="CM74" s="355">
        <v>147020</v>
      </c>
      <c r="CN74" s="355">
        <v>0</v>
      </c>
      <c r="CO74" s="355">
        <v>1243423</v>
      </c>
      <c r="CP74" s="355">
        <v>1586843</v>
      </c>
      <c r="CQ74" s="355">
        <v>90722</v>
      </c>
      <c r="CR74" s="355">
        <v>407248</v>
      </c>
      <c r="CS74" s="355">
        <v>179777</v>
      </c>
      <c r="CT74" s="355">
        <v>436735</v>
      </c>
      <c r="CU74" s="355">
        <v>305055</v>
      </c>
      <c r="CV74" s="355">
        <v>167307</v>
      </c>
      <c r="CW74" s="355">
        <v>365028</v>
      </c>
      <c r="CX74" s="355">
        <v>0</v>
      </c>
      <c r="CY74" s="355">
        <v>0</v>
      </c>
      <c r="CZ74" s="355">
        <v>0</v>
      </c>
      <c r="DA74" s="355">
        <v>52500</v>
      </c>
      <c r="DB74" s="355">
        <v>271165</v>
      </c>
      <c r="DC74" s="355">
        <v>22895</v>
      </c>
      <c r="DD74" s="355">
        <v>10131160</v>
      </c>
      <c r="DE74" s="355">
        <v>2251043</v>
      </c>
      <c r="DF74" s="355">
        <v>3456405</v>
      </c>
      <c r="DG74" s="355">
        <v>4204873</v>
      </c>
      <c r="DH74" s="355">
        <v>121165</v>
      </c>
      <c r="DI74" s="355">
        <v>69112</v>
      </c>
      <c r="DJ74" s="355">
        <v>28559</v>
      </c>
      <c r="DK74" s="355">
        <v>21215030</v>
      </c>
      <c r="DL74" s="355">
        <v>10549980</v>
      </c>
      <c r="DM74" s="355">
        <v>7197722</v>
      </c>
      <c r="DN74" s="355">
        <v>1534816</v>
      </c>
      <c r="DO74" s="355">
        <v>881601</v>
      </c>
      <c r="DP74" s="355">
        <v>1131906</v>
      </c>
      <c r="DQ74" s="355">
        <v>2943753</v>
      </c>
      <c r="DR74" s="355">
        <v>0</v>
      </c>
      <c r="DS74" s="355">
        <v>96378</v>
      </c>
      <c r="DT74" s="355">
        <v>423519</v>
      </c>
      <c r="DU74" s="355">
        <v>185748</v>
      </c>
      <c r="DV74" s="355">
        <v>3151838</v>
      </c>
      <c r="DW74" s="355">
        <v>741863</v>
      </c>
      <c r="DX74" s="355">
        <v>365627</v>
      </c>
      <c r="DY74" s="355">
        <v>274302</v>
      </c>
      <c r="DZ74" s="355">
        <v>1316697</v>
      </c>
      <c r="EA74" s="355">
        <v>0</v>
      </c>
      <c r="EB74" s="355">
        <v>24446</v>
      </c>
      <c r="EC74" s="355">
        <v>302637</v>
      </c>
      <c r="ED74" s="355">
        <v>126266</v>
      </c>
      <c r="EE74" s="355">
        <v>9712396</v>
      </c>
      <c r="EF74" s="355">
        <v>2206311</v>
      </c>
      <c r="EG74" s="355">
        <v>1180800</v>
      </c>
      <c r="EH74" s="355">
        <v>1245137</v>
      </c>
      <c r="EI74" s="355">
        <v>3980615</v>
      </c>
      <c r="EJ74" s="355">
        <v>0</v>
      </c>
      <c r="EK74" s="355">
        <v>107801</v>
      </c>
      <c r="EL74" s="355">
        <v>693427</v>
      </c>
      <c r="EM74" s="355">
        <v>298306</v>
      </c>
      <c r="EN74" s="355">
        <v>572734</v>
      </c>
      <c r="EO74" s="355">
        <v>66599</v>
      </c>
      <c r="EP74" s="355">
        <v>50378</v>
      </c>
      <c r="EQ74" s="355">
        <v>148334</v>
      </c>
      <c r="ER74" s="355">
        <v>267841</v>
      </c>
      <c r="ES74" s="355">
        <v>0</v>
      </c>
      <c r="ET74" s="355">
        <v>13023</v>
      </c>
      <c r="EU74" s="355">
        <v>12851</v>
      </c>
      <c r="EV74" s="355">
        <v>13708</v>
      </c>
      <c r="EW74" s="355">
        <v>3241719</v>
      </c>
      <c r="EX74" s="355">
        <v>488419</v>
      </c>
      <c r="EY74" s="355">
        <v>326556</v>
      </c>
      <c r="EZ74" s="355">
        <v>428572</v>
      </c>
      <c r="FA74" s="355">
        <v>1394926</v>
      </c>
      <c r="FB74" s="355">
        <v>0</v>
      </c>
      <c r="FC74" s="355">
        <v>68761</v>
      </c>
      <c r="FD74" s="355">
        <v>522776</v>
      </c>
      <c r="FE74" s="355">
        <v>11709</v>
      </c>
      <c r="FF74" s="355">
        <v>770706</v>
      </c>
      <c r="FG74" s="355">
        <v>216422</v>
      </c>
      <c r="FH74" s="355">
        <v>55387</v>
      </c>
      <c r="FI74" s="355">
        <v>100245</v>
      </c>
      <c r="FJ74" s="355">
        <v>117205</v>
      </c>
      <c r="FK74" s="355">
        <v>7197</v>
      </c>
      <c r="FL74" s="355">
        <v>38897</v>
      </c>
      <c r="FM74" s="355">
        <v>41159</v>
      </c>
      <c r="FN74" s="355">
        <v>11081</v>
      </c>
      <c r="FO74" s="355">
        <v>147859</v>
      </c>
      <c r="FP74" s="355">
        <v>26663</v>
      </c>
      <c r="FQ74" s="355">
        <v>0</v>
      </c>
      <c r="FR74" s="355">
        <v>0</v>
      </c>
      <c r="FS74" s="355">
        <v>112514</v>
      </c>
      <c r="FT74" s="355">
        <v>0</v>
      </c>
      <c r="FU74" s="355">
        <v>0</v>
      </c>
      <c r="FV74" s="355">
        <v>8682</v>
      </c>
      <c r="FW74" s="355">
        <v>0</v>
      </c>
      <c r="FX74" s="355">
        <v>2752359</v>
      </c>
      <c r="FY74" s="355">
        <v>253433</v>
      </c>
      <c r="FZ74" s="355">
        <v>457074</v>
      </c>
      <c r="GA74" s="355">
        <v>198694</v>
      </c>
      <c r="GB74" s="355">
        <v>1758682</v>
      </c>
      <c r="GC74" s="355">
        <v>4886</v>
      </c>
      <c r="GD74" s="355">
        <v>13880</v>
      </c>
      <c r="GE74" s="355">
        <v>34008</v>
      </c>
      <c r="GF74" s="355">
        <v>31702</v>
      </c>
      <c r="GG74" s="355">
        <v>1248740</v>
      </c>
      <c r="GH74" s="355">
        <v>7945</v>
      </c>
      <c r="GI74" s="355">
        <v>36829</v>
      </c>
      <c r="GJ74" s="355">
        <v>0</v>
      </c>
      <c r="GK74" s="355">
        <v>187990</v>
      </c>
      <c r="GL74" s="355">
        <v>1015975</v>
      </c>
      <c r="GM74" s="355">
        <v>0</v>
      </c>
      <c r="GN74" s="355">
        <v>0</v>
      </c>
      <c r="GO74" s="355">
        <v>0</v>
      </c>
      <c r="GP74" s="355">
        <v>362171</v>
      </c>
      <c r="GQ74" s="355">
        <v>0</v>
      </c>
      <c r="GR74" s="355">
        <v>3684</v>
      </c>
      <c r="GS74" s="355">
        <v>358487</v>
      </c>
      <c r="GT74" s="355">
        <v>0</v>
      </c>
      <c r="GU74" s="355">
        <v>0</v>
      </c>
      <c r="GV74" s="355">
        <v>0</v>
      </c>
      <c r="GW74" s="355">
        <v>0</v>
      </c>
      <c r="GX74" s="355">
        <v>0</v>
      </c>
      <c r="GY74" s="355">
        <v>2141493</v>
      </c>
      <c r="GZ74" s="355">
        <v>319584</v>
      </c>
      <c r="HA74" s="355">
        <v>404352</v>
      </c>
      <c r="HB74" s="355">
        <v>237888</v>
      </c>
      <c r="HC74" s="355">
        <v>948687</v>
      </c>
      <c r="HD74" s="355">
        <v>59459</v>
      </c>
      <c r="HE74" s="355">
        <v>0</v>
      </c>
      <c r="HF74" s="355">
        <v>105254</v>
      </c>
      <c r="HG74" s="355">
        <v>53075</v>
      </c>
      <c r="HH74" s="355">
        <v>9304688</v>
      </c>
    </row>
    <row r="75" spans="1:216" ht="15" x14ac:dyDescent="0.25">
      <c r="A75" s="355" t="s">
        <v>452</v>
      </c>
      <c r="B75" s="355">
        <v>167426100</v>
      </c>
      <c r="C75" s="355">
        <v>7689650</v>
      </c>
      <c r="D75" s="355">
        <v>3203025</v>
      </c>
      <c r="E75" s="355">
        <v>852488</v>
      </c>
      <c r="F75" s="355">
        <v>280361</v>
      </c>
      <c r="G75" s="355">
        <v>572127</v>
      </c>
      <c r="H75" s="355">
        <v>1761922</v>
      </c>
      <c r="I75" s="355">
        <v>654205</v>
      </c>
      <c r="J75" s="355">
        <v>1107717</v>
      </c>
      <c r="K75" s="355">
        <v>394877</v>
      </c>
      <c r="L75" s="355">
        <v>170167</v>
      </c>
      <c r="M75" s="355">
        <v>224710</v>
      </c>
      <c r="N75" s="355">
        <v>193738</v>
      </c>
      <c r="O75" s="355">
        <v>83591</v>
      </c>
      <c r="P75" s="355">
        <v>110146</v>
      </c>
      <c r="Q75" s="355">
        <v>3461122</v>
      </c>
      <c r="R75" s="355">
        <v>818491</v>
      </c>
      <c r="S75" s="355">
        <v>442794</v>
      </c>
      <c r="T75" s="355">
        <v>192249</v>
      </c>
      <c r="U75" s="355">
        <v>151842</v>
      </c>
      <c r="V75" s="355">
        <v>18239</v>
      </c>
      <c r="W75" s="355">
        <v>664253</v>
      </c>
      <c r="X75" s="355">
        <v>506466</v>
      </c>
      <c r="Y75" s="355">
        <v>157787</v>
      </c>
      <c r="Z75" s="355">
        <v>65929060</v>
      </c>
      <c r="AA75" s="355">
        <v>62515110</v>
      </c>
      <c r="AB75" s="355">
        <v>2428606</v>
      </c>
      <c r="AC75" s="355">
        <v>14442160</v>
      </c>
      <c r="AD75" s="355">
        <v>7552855</v>
      </c>
      <c r="AE75" s="355">
        <v>293703</v>
      </c>
      <c r="AF75" s="355">
        <v>7726815</v>
      </c>
      <c r="AG75" s="355">
        <v>4284235</v>
      </c>
      <c r="AH75" s="355">
        <v>7936561</v>
      </c>
      <c r="AI75" s="355">
        <v>1796076</v>
      </c>
      <c r="AJ75" s="355">
        <v>11927130</v>
      </c>
      <c r="AK75" s="355">
        <v>3438644</v>
      </c>
      <c r="AL75" s="355">
        <v>688334</v>
      </c>
      <c r="AM75" s="355">
        <v>3391555</v>
      </c>
      <c r="AN75" s="355">
        <v>62199</v>
      </c>
      <c r="AO75" s="355">
        <v>1116603</v>
      </c>
      <c r="AP75" s="355">
        <v>1140365</v>
      </c>
      <c r="AQ75" s="355">
        <v>0</v>
      </c>
      <c r="AR75" s="355">
        <v>586970</v>
      </c>
      <c r="AS75" s="355">
        <v>65104</v>
      </c>
      <c r="AT75" s="355">
        <v>114682</v>
      </c>
      <c r="AU75" s="355">
        <v>119880</v>
      </c>
      <c r="AV75" s="355">
        <v>175156</v>
      </c>
      <c r="AW75" s="355">
        <v>3532</v>
      </c>
      <c r="AX75" s="355">
        <v>7064</v>
      </c>
      <c r="AY75" s="355">
        <v>16739770</v>
      </c>
      <c r="AZ75" s="355">
        <v>1212442</v>
      </c>
      <c r="BA75" s="355">
        <v>64431</v>
      </c>
      <c r="BB75" s="355">
        <v>72143</v>
      </c>
      <c r="BC75" s="355">
        <v>1061966</v>
      </c>
      <c r="BD75" s="355">
        <v>13901</v>
      </c>
      <c r="BE75" s="355">
        <v>0</v>
      </c>
      <c r="BF75" s="355">
        <v>0</v>
      </c>
      <c r="BG75" s="355">
        <v>13901</v>
      </c>
      <c r="BH75" s="355">
        <v>0</v>
      </c>
      <c r="BI75" s="355">
        <v>0</v>
      </c>
      <c r="BJ75" s="355">
        <v>13901</v>
      </c>
      <c r="BK75" s="355">
        <v>0</v>
      </c>
      <c r="BL75" s="355">
        <v>0</v>
      </c>
      <c r="BM75" s="355">
        <v>0</v>
      </c>
      <c r="BN75" s="355">
        <v>5617707</v>
      </c>
      <c r="BO75" s="355">
        <v>726542</v>
      </c>
      <c r="BP75" s="355">
        <v>94078</v>
      </c>
      <c r="BQ75" s="355">
        <v>4723185</v>
      </c>
      <c r="BR75" s="355">
        <v>73903</v>
      </c>
      <c r="BS75" s="355">
        <v>0</v>
      </c>
      <c r="BT75" s="355">
        <v>0</v>
      </c>
      <c r="BU75" s="355">
        <v>4594212</v>
      </c>
      <c r="BV75" s="355">
        <v>16964</v>
      </c>
      <c r="BW75" s="355">
        <v>98576</v>
      </c>
      <c r="BX75" s="355">
        <v>4266702</v>
      </c>
      <c r="BY75" s="355">
        <v>211970</v>
      </c>
      <c r="BZ75" s="355">
        <v>0</v>
      </c>
      <c r="CA75" s="355">
        <v>0</v>
      </c>
      <c r="CB75" s="355">
        <v>181498</v>
      </c>
      <c r="CC75" s="355">
        <v>100998</v>
      </c>
      <c r="CD75" s="355">
        <v>59531</v>
      </c>
      <c r="CE75" s="355">
        <v>20969</v>
      </c>
      <c r="CF75" s="355">
        <v>0</v>
      </c>
      <c r="CG75" s="355">
        <v>0</v>
      </c>
      <c r="CH75" s="355">
        <v>0</v>
      </c>
      <c r="CI75" s="355">
        <v>5120007</v>
      </c>
      <c r="CJ75" s="355">
        <v>496351</v>
      </c>
      <c r="CK75" s="355">
        <v>203001</v>
      </c>
      <c r="CL75" s="355">
        <v>2101391</v>
      </c>
      <c r="CM75" s="355">
        <v>134847</v>
      </c>
      <c r="CN75" s="355">
        <v>0</v>
      </c>
      <c r="CO75" s="355">
        <v>2184416</v>
      </c>
      <c r="CP75" s="355">
        <v>5092797</v>
      </c>
      <c r="CQ75" s="355">
        <v>342515</v>
      </c>
      <c r="CR75" s="355">
        <v>1102058</v>
      </c>
      <c r="CS75" s="355">
        <v>290300</v>
      </c>
      <c r="CT75" s="355">
        <v>1848536</v>
      </c>
      <c r="CU75" s="355">
        <v>811021</v>
      </c>
      <c r="CV75" s="355">
        <v>698368</v>
      </c>
      <c r="CW75" s="355">
        <v>793171</v>
      </c>
      <c r="CX75" s="355">
        <v>0</v>
      </c>
      <c r="CY75" s="355">
        <v>0</v>
      </c>
      <c r="CZ75" s="355">
        <v>0</v>
      </c>
      <c r="DA75" s="355">
        <v>273545</v>
      </c>
      <c r="DB75" s="355">
        <v>406819</v>
      </c>
      <c r="DC75" s="355">
        <v>85914</v>
      </c>
      <c r="DD75" s="355">
        <v>26443160</v>
      </c>
      <c r="DE75" s="355">
        <v>4428352</v>
      </c>
      <c r="DF75" s="355">
        <v>8490781</v>
      </c>
      <c r="DG75" s="355">
        <v>12686390</v>
      </c>
      <c r="DH75" s="355">
        <v>377400</v>
      </c>
      <c r="DI75" s="355">
        <v>455589</v>
      </c>
      <c r="DJ75" s="355">
        <v>4646</v>
      </c>
      <c r="DK75" s="355">
        <v>44738500</v>
      </c>
      <c r="DL75" s="355">
        <v>26509470</v>
      </c>
      <c r="DM75" s="355">
        <v>14545330</v>
      </c>
      <c r="DN75" s="355">
        <v>2977037</v>
      </c>
      <c r="DO75" s="355">
        <v>1867701</v>
      </c>
      <c r="DP75" s="355">
        <v>1698471</v>
      </c>
      <c r="DQ75" s="355">
        <v>6312997</v>
      </c>
      <c r="DR75" s="355">
        <v>0</v>
      </c>
      <c r="DS75" s="355">
        <v>213582</v>
      </c>
      <c r="DT75" s="355">
        <v>934857</v>
      </c>
      <c r="DU75" s="355">
        <v>540688</v>
      </c>
      <c r="DV75" s="355">
        <v>11738180</v>
      </c>
      <c r="DW75" s="355">
        <v>2894956</v>
      </c>
      <c r="DX75" s="355">
        <v>1196865</v>
      </c>
      <c r="DY75" s="355">
        <v>801712</v>
      </c>
      <c r="DZ75" s="355">
        <v>5453993</v>
      </c>
      <c r="EA75" s="355">
        <v>0</v>
      </c>
      <c r="EB75" s="355">
        <v>148567</v>
      </c>
      <c r="EC75" s="355">
        <v>961137</v>
      </c>
      <c r="ED75" s="355">
        <v>280950</v>
      </c>
      <c r="EE75" s="355">
        <v>24508830</v>
      </c>
      <c r="EF75" s="355">
        <v>5582175</v>
      </c>
      <c r="EG75" s="355">
        <v>2914509</v>
      </c>
      <c r="EH75" s="355">
        <v>2302931</v>
      </c>
      <c r="EI75" s="355">
        <v>10808410</v>
      </c>
      <c r="EJ75" s="355">
        <v>0</v>
      </c>
      <c r="EK75" s="355">
        <v>334104</v>
      </c>
      <c r="EL75" s="355">
        <v>1779720</v>
      </c>
      <c r="EM75" s="355">
        <v>786984</v>
      </c>
      <c r="EN75" s="355">
        <v>1714137</v>
      </c>
      <c r="EO75" s="355">
        <v>287590</v>
      </c>
      <c r="EP75" s="355">
        <v>136292</v>
      </c>
      <c r="EQ75" s="355">
        <v>168693</v>
      </c>
      <c r="ER75" s="355">
        <v>924312</v>
      </c>
      <c r="ES75" s="355">
        <v>0</v>
      </c>
      <c r="ET75" s="355">
        <v>14108</v>
      </c>
      <c r="EU75" s="355">
        <v>161282</v>
      </c>
      <c r="EV75" s="355">
        <v>21860</v>
      </c>
      <c r="EW75" s="355">
        <v>4582383</v>
      </c>
      <c r="EX75" s="355">
        <v>1286886</v>
      </c>
      <c r="EY75" s="355">
        <v>427969</v>
      </c>
      <c r="EZ75" s="355">
        <v>498001</v>
      </c>
      <c r="FA75" s="355">
        <v>1642268</v>
      </c>
      <c r="FB75" s="355">
        <v>108523</v>
      </c>
      <c r="FC75" s="355">
        <v>175812</v>
      </c>
      <c r="FD75" s="355">
        <v>341710</v>
      </c>
      <c r="FE75" s="355">
        <v>91675</v>
      </c>
      <c r="FF75" s="355">
        <v>2201914</v>
      </c>
      <c r="FG75" s="355">
        <v>1203351</v>
      </c>
      <c r="FH75" s="355">
        <v>180149</v>
      </c>
      <c r="FI75" s="355">
        <v>116387</v>
      </c>
      <c r="FJ75" s="355">
        <v>179461</v>
      </c>
      <c r="FK75" s="355">
        <v>33985</v>
      </c>
      <c r="FL75" s="355">
        <v>60202</v>
      </c>
      <c r="FM75" s="355">
        <v>214345</v>
      </c>
      <c r="FN75" s="355">
        <v>18335</v>
      </c>
      <c r="FO75" s="355">
        <v>345010</v>
      </c>
      <c r="FP75" s="355">
        <v>252823</v>
      </c>
      <c r="FQ75" s="355">
        <v>2228</v>
      </c>
      <c r="FR75" s="355">
        <v>10909</v>
      </c>
      <c r="FS75" s="355">
        <v>79051</v>
      </c>
      <c r="FT75" s="355">
        <v>0</v>
      </c>
      <c r="FU75" s="355">
        <v>0</v>
      </c>
      <c r="FV75" s="355">
        <v>0</v>
      </c>
      <c r="FW75" s="355">
        <v>0</v>
      </c>
      <c r="FX75" s="355">
        <v>6072942</v>
      </c>
      <c r="FY75" s="355">
        <v>1175769</v>
      </c>
      <c r="FZ75" s="355">
        <v>1003659</v>
      </c>
      <c r="GA75" s="355">
        <v>330008</v>
      </c>
      <c r="GB75" s="355">
        <v>3318583</v>
      </c>
      <c r="GC75" s="355">
        <v>16107</v>
      </c>
      <c r="GD75" s="355">
        <v>26257</v>
      </c>
      <c r="GE75" s="355">
        <v>135948</v>
      </c>
      <c r="GF75" s="355">
        <v>66610</v>
      </c>
      <c r="GG75" s="355">
        <v>1545620</v>
      </c>
      <c r="GH75" s="355">
        <v>33636</v>
      </c>
      <c r="GI75" s="355">
        <v>9727</v>
      </c>
      <c r="GJ75" s="355">
        <v>9616</v>
      </c>
      <c r="GK75" s="355">
        <v>1078249</v>
      </c>
      <c r="GL75" s="355">
        <v>414392</v>
      </c>
      <c r="GM75" s="355">
        <v>0</v>
      </c>
      <c r="GN75" s="355">
        <v>0</v>
      </c>
      <c r="GO75" s="355">
        <v>0</v>
      </c>
      <c r="GP75" s="355">
        <v>52748</v>
      </c>
      <c r="GQ75" s="355">
        <v>0</v>
      </c>
      <c r="GR75" s="355">
        <v>38811</v>
      </c>
      <c r="GS75" s="355">
        <v>13937</v>
      </c>
      <c r="GT75" s="355">
        <v>0</v>
      </c>
      <c r="GU75" s="355">
        <v>0</v>
      </c>
      <c r="GV75" s="355">
        <v>0</v>
      </c>
      <c r="GW75" s="355">
        <v>0</v>
      </c>
      <c r="GX75" s="355">
        <v>0</v>
      </c>
      <c r="GY75" s="355">
        <v>3428420</v>
      </c>
      <c r="GZ75" s="355">
        <v>934415</v>
      </c>
      <c r="HA75" s="355">
        <v>580098</v>
      </c>
      <c r="HB75" s="355">
        <v>138483</v>
      </c>
      <c r="HC75" s="355">
        <v>1341648</v>
      </c>
      <c r="HD75" s="355">
        <v>74595</v>
      </c>
      <c r="HE75" s="355">
        <v>38833</v>
      </c>
      <c r="HF75" s="355">
        <v>253092</v>
      </c>
      <c r="HG75" s="355">
        <v>60630</v>
      </c>
      <c r="HH75" s="355">
        <v>18366820</v>
      </c>
    </row>
    <row r="76" spans="1:216" ht="15" x14ac:dyDescent="0.25">
      <c r="A76" s="355" t="s">
        <v>453</v>
      </c>
      <c r="B76" s="355">
        <v>456383300</v>
      </c>
      <c r="C76" s="355">
        <v>21194220</v>
      </c>
      <c r="D76" s="355">
        <v>10685320</v>
      </c>
      <c r="E76" s="355">
        <v>5785123</v>
      </c>
      <c r="F76" s="355">
        <v>1753207</v>
      </c>
      <c r="G76" s="355">
        <v>4031916</v>
      </c>
      <c r="H76" s="355">
        <v>4173539</v>
      </c>
      <c r="I76" s="355">
        <v>1286586</v>
      </c>
      <c r="J76" s="355">
        <v>2886953</v>
      </c>
      <c r="K76" s="355">
        <v>603258</v>
      </c>
      <c r="L76" s="355">
        <v>270806</v>
      </c>
      <c r="M76" s="355">
        <v>332452</v>
      </c>
      <c r="N76" s="355">
        <v>123398</v>
      </c>
      <c r="O76" s="355">
        <v>22990</v>
      </c>
      <c r="P76" s="355">
        <v>100408</v>
      </c>
      <c r="Q76" s="355">
        <v>7854577</v>
      </c>
      <c r="R76" s="355">
        <v>2054002</v>
      </c>
      <c r="S76" s="355">
        <v>728105</v>
      </c>
      <c r="T76" s="355">
        <v>921141</v>
      </c>
      <c r="U76" s="355">
        <v>673694</v>
      </c>
      <c r="V76" s="355">
        <v>247447</v>
      </c>
      <c r="W76" s="355">
        <v>1437790</v>
      </c>
      <c r="X76" s="355">
        <v>1179381</v>
      </c>
      <c r="Y76" s="355">
        <v>258409</v>
      </c>
      <c r="Z76" s="355">
        <v>212016000</v>
      </c>
      <c r="AA76" s="355">
        <v>189474500</v>
      </c>
      <c r="AB76" s="355">
        <v>5177860</v>
      </c>
      <c r="AC76" s="355">
        <v>52704050</v>
      </c>
      <c r="AD76" s="355">
        <v>21697040</v>
      </c>
      <c r="AE76" s="355">
        <v>755763</v>
      </c>
      <c r="AF76" s="355">
        <v>22122610</v>
      </c>
      <c r="AG76" s="355">
        <v>12752120</v>
      </c>
      <c r="AH76" s="355">
        <v>22745140</v>
      </c>
      <c r="AI76" s="355">
        <v>7744584</v>
      </c>
      <c r="AJ76" s="355">
        <v>35740320</v>
      </c>
      <c r="AK76" s="355">
        <v>6772773</v>
      </c>
      <c r="AL76" s="355">
        <v>1227967</v>
      </c>
      <c r="AM76" s="355">
        <v>22372950</v>
      </c>
      <c r="AN76" s="355">
        <v>122379</v>
      </c>
      <c r="AO76" s="355">
        <v>4667239</v>
      </c>
      <c r="AP76" s="355">
        <v>7470284</v>
      </c>
      <c r="AQ76" s="355">
        <v>13861</v>
      </c>
      <c r="AR76" s="355">
        <v>4223435</v>
      </c>
      <c r="AS76" s="355">
        <v>653131</v>
      </c>
      <c r="AT76" s="355">
        <v>1676814</v>
      </c>
      <c r="AU76" s="355">
        <v>841177</v>
      </c>
      <c r="AV76" s="355">
        <v>2224480</v>
      </c>
      <c r="AW76" s="355">
        <v>430672</v>
      </c>
      <c r="AX76" s="355">
        <v>49480</v>
      </c>
      <c r="AY76" s="355">
        <v>32697480</v>
      </c>
      <c r="AZ76" s="355">
        <v>6087509</v>
      </c>
      <c r="BA76" s="355">
        <v>352075</v>
      </c>
      <c r="BB76" s="355">
        <v>131893</v>
      </c>
      <c r="BC76" s="355">
        <v>5400602</v>
      </c>
      <c r="BD76" s="355">
        <v>202938</v>
      </c>
      <c r="BE76" s="355">
        <v>0</v>
      </c>
      <c r="BF76" s="355">
        <v>0</v>
      </c>
      <c r="BG76" s="355">
        <v>273857</v>
      </c>
      <c r="BH76" s="355">
        <v>105789</v>
      </c>
      <c r="BI76" s="355">
        <v>8403</v>
      </c>
      <c r="BJ76" s="355">
        <v>105475</v>
      </c>
      <c r="BK76" s="355">
        <v>54190</v>
      </c>
      <c r="BL76" s="355">
        <v>0</v>
      </c>
      <c r="BM76" s="355">
        <v>0</v>
      </c>
      <c r="BN76" s="355">
        <v>10200730</v>
      </c>
      <c r="BO76" s="355">
        <v>0</v>
      </c>
      <c r="BP76" s="355">
        <v>19124</v>
      </c>
      <c r="BQ76" s="355">
        <v>10167940</v>
      </c>
      <c r="BR76" s="355">
        <v>13665</v>
      </c>
      <c r="BS76" s="355">
        <v>0</v>
      </c>
      <c r="BT76" s="355">
        <v>0</v>
      </c>
      <c r="BU76" s="355">
        <v>5208932</v>
      </c>
      <c r="BV76" s="355">
        <v>55738</v>
      </c>
      <c r="BW76" s="355">
        <v>36205</v>
      </c>
      <c r="BX76" s="355">
        <v>4974288</v>
      </c>
      <c r="BY76" s="355">
        <v>142701</v>
      </c>
      <c r="BZ76" s="355">
        <v>0</v>
      </c>
      <c r="CA76" s="355">
        <v>0</v>
      </c>
      <c r="CB76" s="355">
        <v>507346</v>
      </c>
      <c r="CC76" s="355">
        <v>157780</v>
      </c>
      <c r="CD76" s="355">
        <v>142622</v>
      </c>
      <c r="CE76" s="355">
        <v>206944</v>
      </c>
      <c r="CF76" s="355">
        <v>0</v>
      </c>
      <c r="CG76" s="355">
        <v>0</v>
      </c>
      <c r="CH76" s="355">
        <v>0</v>
      </c>
      <c r="CI76" s="355">
        <v>10419110</v>
      </c>
      <c r="CJ76" s="355">
        <v>1505422</v>
      </c>
      <c r="CK76" s="355">
        <v>189452</v>
      </c>
      <c r="CL76" s="355">
        <v>4382828</v>
      </c>
      <c r="CM76" s="355">
        <v>23797</v>
      </c>
      <c r="CN76" s="355">
        <v>0</v>
      </c>
      <c r="CO76" s="355">
        <v>4317609</v>
      </c>
      <c r="CP76" s="355">
        <v>7944459</v>
      </c>
      <c r="CQ76" s="355">
        <v>683292</v>
      </c>
      <c r="CR76" s="355">
        <v>2592408</v>
      </c>
      <c r="CS76" s="355">
        <v>664157</v>
      </c>
      <c r="CT76" s="355">
        <v>2254356</v>
      </c>
      <c r="CU76" s="355">
        <v>869400</v>
      </c>
      <c r="CV76" s="355">
        <v>880847</v>
      </c>
      <c r="CW76" s="355">
        <v>1252003</v>
      </c>
      <c r="CX76" s="355">
        <v>0</v>
      </c>
      <c r="CY76" s="355">
        <v>0</v>
      </c>
      <c r="CZ76" s="355">
        <v>0</v>
      </c>
      <c r="DA76" s="355">
        <v>499742</v>
      </c>
      <c r="DB76" s="355">
        <v>433427</v>
      </c>
      <c r="DC76" s="355">
        <v>217689</v>
      </c>
      <c r="DD76" s="355">
        <v>64166630</v>
      </c>
      <c r="DE76" s="355">
        <v>11780430</v>
      </c>
      <c r="DF76" s="355">
        <v>18911130</v>
      </c>
      <c r="DG76" s="355">
        <v>30413430</v>
      </c>
      <c r="DH76" s="355">
        <v>2192597</v>
      </c>
      <c r="DI76" s="355">
        <v>598696</v>
      </c>
      <c r="DJ76" s="355">
        <v>270342</v>
      </c>
      <c r="DK76" s="355">
        <v>117112500</v>
      </c>
      <c r="DL76" s="355">
        <v>72832620</v>
      </c>
      <c r="DM76" s="355">
        <v>39068880</v>
      </c>
      <c r="DN76" s="355">
        <v>6774861</v>
      </c>
      <c r="DO76" s="355">
        <v>3655174</v>
      </c>
      <c r="DP76" s="355">
        <v>2569496</v>
      </c>
      <c r="DQ76" s="355">
        <v>21938070</v>
      </c>
      <c r="DR76" s="355">
        <v>12223</v>
      </c>
      <c r="DS76" s="355">
        <v>548805</v>
      </c>
      <c r="DT76" s="355">
        <v>2203721</v>
      </c>
      <c r="DU76" s="355">
        <v>1366531</v>
      </c>
      <c r="DV76" s="355">
        <v>33621520</v>
      </c>
      <c r="DW76" s="355">
        <v>6428977</v>
      </c>
      <c r="DX76" s="355">
        <v>3657349</v>
      </c>
      <c r="DY76" s="355">
        <v>2128999</v>
      </c>
      <c r="DZ76" s="355">
        <v>17522130</v>
      </c>
      <c r="EA76" s="355">
        <v>8796</v>
      </c>
      <c r="EB76" s="355">
        <v>267570</v>
      </c>
      <c r="EC76" s="355">
        <v>2401926</v>
      </c>
      <c r="ED76" s="355">
        <v>1205771</v>
      </c>
      <c r="EE76" s="355">
        <v>67097850</v>
      </c>
      <c r="EF76" s="355">
        <v>12323240</v>
      </c>
      <c r="EG76" s="355">
        <v>6808383</v>
      </c>
      <c r="EH76" s="355">
        <v>4085160</v>
      </c>
      <c r="EI76" s="355">
        <v>36277340</v>
      </c>
      <c r="EJ76" s="355">
        <v>21019</v>
      </c>
      <c r="EK76" s="355">
        <v>759377</v>
      </c>
      <c r="EL76" s="355">
        <v>4362355</v>
      </c>
      <c r="EM76" s="355">
        <v>2460980</v>
      </c>
      <c r="EN76" s="355">
        <v>5243864</v>
      </c>
      <c r="EO76" s="355">
        <v>858323</v>
      </c>
      <c r="EP76" s="355">
        <v>462330</v>
      </c>
      <c r="EQ76" s="355">
        <v>570668</v>
      </c>
      <c r="ER76" s="355">
        <v>3037345</v>
      </c>
      <c r="ES76" s="355">
        <v>0</v>
      </c>
      <c r="ET76" s="355">
        <v>39177</v>
      </c>
      <c r="EU76" s="355">
        <v>219074</v>
      </c>
      <c r="EV76" s="355">
        <v>56946</v>
      </c>
      <c r="EW76" s="355">
        <v>16740250</v>
      </c>
      <c r="EX76" s="355">
        <v>2888341</v>
      </c>
      <c r="EY76" s="355">
        <v>791160</v>
      </c>
      <c r="EZ76" s="355">
        <v>1406096</v>
      </c>
      <c r="FA76" s="355">
        <v>10165680</v>
      </c>
      <c r="FB76" s="355">
        <v>53748</v>
      </c>
      <c r="FC76" s="355">
        <v>310498</v>
      </c>
      <c r="FD76" s="355">
        <v>753737</v>
      </c>
      <c r="FE76" s="355">
        <v>364886</v>
      </c>
      <c r="FF76" s="355">
        <v>3830806</v>
      </c>
      <c r="FG76" s="355">
        <v>1161061</v>
      </c>
      <c r="FH76" s="355">
        <v>287215</v>
      </c>
      <c r="FI76" s="355">
        <v>523657</v>
      </c>
      <c r="FJ76" s="355">
        <v>635964</v>
      </c>
      <c r="FK76" s="355">
        <v>68998</v>
      </c>
      <c r="FL76" s="355">
        <v>88267</v>
      </c>
      <c r="FM76" s="355">
        <v>88047</v>
      </c>
      <c r="FN76" s="355">
        <v>170214</v>
      </c>
      <c r="FO76" s="355">
        <v>3531484</v>
      </c>
      <c r="FP76" s="355">
        <v>2298106</v>
      </c>
      <c r="FQ76" s="355">
        <v>70380</v>
      </c>
      <c r="FR76" s="355">
        <v>3990</v>
      </c>
      <c r="FS76" s="355">
        <v>1044404</v>
      </c>
      <c r="FT76" s="355">
        <v>74024</v>
      </c>
      <c r="FU76" s="355">
        <v>9310</v>
      </c>
      <c r="FV76" s="355">
        <v>31271</v>
      </c>
      <c r="FW76" s="355">
        <v>0</v>
      </c>
      <c r="FX76" s="355">
        <v>12054580</v>
      </c>
      <c r="FY76" s="355">
        <v>2687658</v>
      </c>
      <c r="FZ76" s="355">
        <v>1992539</v>
      </c>
      <c r="GA76" s="355">
        <v>1005980</v>
      </c>
      <c r="GB76" s="355">
        <v>5926911</v>
      </c>
      <c r="GC76" s="355">
        <v>0</v>
      </c>
      <c r="GD76" s="355">
        <v>125093</v>
      </c>
      <c r="GE76" s="355">
        <v>257856</v>
      </c>
      <c r="GF76" s="355">
        <v>58545</v>
      </c>
      <c r="GG76" s="355">
        <v>3152414</v>
      </c>
      <c r="GH76" s="355">
        <v>46965</v>
      </c>
      <c r="GI76" s="355">
        <v>0</v>
      </c>
      <c r="GJ76" s="355">
        <v>29701</v>
      </c>
      <c r="GK76" s="355">
        <v>1488621</v>
      </c>
      <c r="GL76" s="355">
        <v>1587127</v>
      </c>
      <c r="GM76" s="355">
        <v>0</v>
      </c>
      <c r="GN76" s="355">
        <v>0</v>
      </c>
      <c r="GO76" s="355">
        <v>0</v>
      </c>
      <c r="GP76" s="355">
        <v>733461</v>
      </c>
      <c r="GQ76" s="355">
        <v>82278</v>
      </c>
      <c r="GR76" s="355">
        <v>393041</v>
      </c>
      <c r="GS76" s="355">
        <v>258143</v>
      </c>
      <c r="GT76" s="355">
        <v>0</v>
      </c>
      <c r="GU76" s="355">
        <v>0</v>
      </c>
      <c r="GV76" s="355">
        <v>0</v>
      </c>
      <c r="GW76" s="355">
        <v>0</v>
      </c>
      <c r="GX76" s="355">
        <v>0</v>
      </c>
      <c r="GY76" s="355">
        <v>4236923</v>
      </c>
      <c r="GZ76" s="355">
        <v>1389707</v>
      </c>
      <c r="HA76" s="355">
        <v>538726</v>
      </c>
      <c r="HB76" s="355">
        <v>126458</v>
      </c>
      <c r="HC76" s="355">
        <v>1533662</v>
      </c>
      <c r="HD76" s="355">
        <v>91188</v>
      </c>
      <c r="HE76" s="355">
        <v>62679</v>
      </c>
      <c r="HF76" s="355">
        <v>248459</v>
      </c>
      <c r="HG76" s="355">
        <v>209032</v>
      </c>
      <c r="HH76" s="355">
        <v>39575610</v>
      </c>
    </row>
    <row r="77" spans="1:216" ht="15" x14ac:dyDescent="0.25">
      <c r="A77" s="355" t="s">
        <v>454</v>
      </c>
      <c r="B77" s="355">
        <v>698836700</v>
      </c>
      <c r="C77" s="355">
        <v>30692770</v>
      </c>
      <c r="D77" s="355">
        <v>21933680</v>
      </c>
      <c r="E77" s="355">
        <v>12181910</v>
      </c>
      <c r="F77" s="355">
        <v>3217076</v>
      </c>
      <c r="G77" s="355">
        <v>8964836</v>
      </c>
      <c r="H77" s="355">
        <v>8776591</v>
      </c>
      <c r="I77" s="355">
        <v>1746336</v>
      </c>
      <c r="J77" s="355">
        <v>7030256</v>
      </c>
      <c r="K77" s="355">
        <v>781155</v>
      </c>
      <c r="L77" s="355">
        <v>554904</v>
      </c>
      <c r="M77" s="355">
        <v>226252</v>
      </c>
      <c r="N77" s="355">
        <v>194019</v>
      </c>
      <c r="O77" s="355">
        <v>63453</v>
      </c>
      <c r="P77" s="355">
        <v>130566</v>
      </c>
      <c r="Q77" s="355">
        <v>4986202</v>
      </c>
      <c r="R77" s="355">
        <v>1242722</v>
      </c>
      <c r="S77" s="355">
        <v>905460</v>
      </c>
      <c r="T77" s="355">
        <v>2132879</v>
      </c>
      <c r="U77" s="355">
        <v>1460684</v>
      </c>
      <c r="V77" s="355">
        <v>610807</v>
      </c>
      <c r="W77" s="355">
        <v>1540506</v>
      </c>
      <c r="X77" s="355">
        <v>1356802</v>
      </c>
      <c r="Y77" s="355">
        <v>183704</v>
      </c>
      <c r="Z77" s="355">
        <v>391006300</v>
      </c>
      <c r="AA77" s="355">
        <v>328195600</v>
      </c>
      <c r="AB77" s="355">
        <v>4437183</v>
      </c>
      <c r="AC77" s="355">
        <v>78325180</v>
      </c>
      <c r="AD77" s="355">
        <v>40813940</v>
      </c>
      <c r="AE77" s="355">
        <v>599672</v>
      </c>
      <c r="AF77" s="355">
        <v>32369110</v>
      </c>
      <c r="AG77" s="355">
        <v>12331500</v>
      </c>
      <c r="AH77" s="355">
        <v>34130610</v>
      </c>
      <c r="AI77" s="355">
        <v>16848420</v>
      </c>
      <c r="AJ77" s="355">
        <v>87531490</v>
      </c>
      <c r="AK77" s="355">
        <v>18554710</v>
      </c>
      <c r="AL77" s="355">
        <v>2201175</v>
      </c>
      <c r="AM77" s="355">
        <v>62565420</v>
      </c>
      <c r="AN77" s="355">
        <v>76748</v>
      </c>
      <c r="AO77" s="355">
        <v>13589980</v>
      </c>
      <c r="AP77" s="355">
        <v>20868480</v>
      </c>
      <c r="AQ77" s="355">
        <v>101055</v>
      </c>
      <c r="AR77" s="355">
        <v>12956520</v>
      </c>
      <c r="AS77" s="355">
        <v>1260388</v>
      </c>
      <c r="AT77" s="355">
        <v>2954589</v>
      </c>
      <c r="AU77" s="355">
        <v>1045221</v>
      </c>
      <c r="AV77" s="355">
        <v>6240589</v>
      </c>
      <c r="AW77" s="355">
        <v>3367731</v>
      </c>
      <c r="AX77" s="355">
        <v>80996</v>
      </c>
      <c r="AY77" s="355">
        <v>51528440</v>
      </c>
      <c r="AZ77" s="355">
        <v>10627280</v>
      </c>
      <c r="BA77" s="355">
        <v>1828430</v>
      </c>
      <c r="BB77" s="355">
        <v>68648</v>
      </c>
      <c r="BC77" s="355">
        <v>8672330</v>
      </c>
      <c r="BD77" s="355">
        <v>57866</v>
      </c>
      <c r="BE77" s="355">
        <v>0</v>
      </c>
      <c r="BF77" s="355">
        <v>0</v>
      </c>
      <c r="BG77" s="355">
        <v>3721512</v>
      </c>
      <c r="BH77" s="355">
        <v>1125091</v>
      </c>
      <c r="BI77" s="355">
        <v>22565</v>
      </c>
      <c r="BJ77" s="355">
        <v>2544954</v>
      </c>
      <c r="BK77" s="355">
        <v>28901</v>
      </c>
      <c r="BL77" s="355">
        <v>0</v>
      </c>
      <c r="BM77" s="355">
        <v>0</v>
      </c>
      <c r="BN77" s="355">
        <v>9842306</v>
      </c>
      <c r="BO77" s="355">
        <v>9424</v>
      </c>
      <c r="BP77" s="355">
        <v>64737</v>
      </c>
      <c r="BQ77" s="355">
        <v>9693281</v>
      </c>
      <c r="BR77" s="355">
        <v>74864</v>
      </c>
      <c r="BS77" s="355">
        <v>0</v>
      </c>
      <c r="BT77" s="355">
        <v>0</v>
      </c>
      <c r="BU77" s="355">
        <v>8283123</v>
      </c>
      <c r="BV77" s="355">
        <v>126479</v>
      </c>
      <c r="BW77" s="355">
        <v>56394</v>
      </c>
      <c r="BX77" s="355">
        <v>8023803</v>
      </c>
      <c r="BY77" s="355">
        <v>76447</v>
      </c>
      <c r="BZ77" s="355">
        <v>0</v>
      </c>
      <c r="CA77" s="355">
        <v>0</v>
      </c>
      <c r="CB77" s="355">
        <v>1037214</v>
      </c>
      <c r="CC77" s="355">
        <v>239593</v>
      </c>
      <c r="CD77" s="355">
        <v>23607</v>
      </c>
      <c r="CE77" s="355">
        <v>774014</v>
      </c>
      <c r="CF77" s="355">
        <v>0</v>
      </c>
      <c r="CG77" s="355">
        <v>0</v>
      </c>
      <c r="CH77" s="355">
        <v>0</v>
      </c>
      <c r="CI77" s="355">
        <v>18017010</v>
      </c>
      <c r="CJ77" s="355">
        <v>3827387</v>
      </c>
      <c r="CK77" s="355">
        <v>164356</v>
      </c>
      <c r="CL77" s="355">
        <v>12006900</v>
      </c>
      <c r="CM77" s="355">
        <v>48234</v>
      </c>
      <c r="CN77" s="355">
        <v>0</v>
      </c>
      <c r="CO77" s="355">
        <v>1970139</v>
      </c>
      <c r="CP77" s="355">
        <v>8045581</v>
      </c>
      <c r="CQ77" s="355">
        <v>861403</v>
      </c>
      <c r="CR77" s="355">
        <v>3129098</v>
      </c>
      <c r="CS77" s="355">
        <v>1105533</v>
      </c>
      <c r="CT77" s="355">
        <v>1548562</v>
      </c>
      <c r="CU77" s="355">
        <v>597092</v>
      </c>
      <c r="CV77" s="355">
        <v>803893</v>
      </c>
      <c r="CW77" s="355">
        <v>1121740</v>
      </c>
      <c r="CX77" s="355">
        <v>0</v>
      </c>
      <c r="CY77" s="355">
        <v>0</v>
      </c>
      <c r="CZ77" s="355">
        <v>0</v>
      </c>
      <c r="DA77" s="355">
        <v>496779</v>
      </c>
      <c r="DB77" s="355">
        <v>447777</v>
      </c>
      <c r="DC77" s="355">
        <v>156312</v>
      </c>
      <c r="DD77" s="355">
        <v>103351800</v>
      </c>
      <c r="DE77" s="355">
        <v>20820340</v>
      </c>
      <c r="DF77" s="355">
        <v>32091700</v>
      </c>
      <c r="DG77" s="355">
        <v>49183110</v>
      </c>
      <c r="DH77" s="355">
        <v>520111</v>
      </c>
      <c r="DI77" s="355">
        <v>505621</v>
      </c>
      <c r="DJ77" s="355">
        <v>230937</v>
      </c>
      <c r="DK77" s="355">
        <v>113090000</v>
      </c>
      <c r="DL77" s="355">
        <v>57829980</v>
      </c>
      <c r="DM77" s="355">
        <v>32944570</v>
      </c>
      <c r="DN77" s="355">
        <v>9431611</v>
      </c>
      <c r="DO77" s="355">
        <v>2216992</v>
      </c>
      <c r="DP77" s="355">
        <v>2776594</v>
      </c>
      <c r="DQ77" s="355">
        <v>15667880</v>
      </c>
      <c r="DR77" s="355">
        <v>0</v>
      </c>
      <c r="DS77" s="355">
        <v>251963</v>
      </c>
      <c r="DT77" s="355">
        <v>1858403</v>
      </c>
      <c r="DU77" s="355">
        <v>741131</v>
      </c>
      <c r="DV77" s="355">
        <v>24709700</v>
      </c>
      <c r="DW77" s="355">
        <v>3701256</v>
      </c>
      <c r="DX77" s="355">
        <v>2632738</v>
      </c>
      <c r="DY77" s="355">
        <v>1390816</v>
      </c>
      <c r="DZ77" s="355">
        <v>14929510</v>
      </c>
      <c r="EA77" s="355">
        <v>32443</v>
      </c>
      <c r="EB77" s="355">
        <v>262434</v>
      </c>
      <c r="EC77" s="355">
        <v>1203807</v>
      </c>
      <c r="ED77" s="355">
        <v>556695</v>
      </c>
      <c r="EE77" s="355">
        <v>51202040</v>
      </c>
      <c r="EF77" s="355">
        <v>12461080</v>
      </c>
      <c r="EG77" s="355">
        <v>4425696</v>
      </c>
      <c r="EH77" s="355">
        <v>3530639</v>
      </c>
      <c r="EI77" s="355">
        <v>26154850</v>
      </c>
      <c r="EJ77" s="355">
        <v>0</v>
      </c>
      <c r="EK77" s="355">
        <v>474855</v>
      </c>
      <c r="EL77" s="355">
        <v>2929969</v>
      </c>
      <c r="EM77" s="355">
        <v>1224955</v>
      </c>
      <c r="EN77" s="355">
        <v>6222591</v>
      </c>
      <c r="EO77" s="355">
        <v>601304</v>
      </c>
      <c r="EP77" s="355">
        <v>417694</v>
      </c>
      <c r="EQ77" s="355">
        <v>637942</v>
      </c>
      <c r="ER77" s="355">
        <v>4299006</v>
      </c>
      <c r="ES77" s="355">
        <v>32443</v>
      </c>
      <c r="ET77" s="355">
        <v>39542</v>
      </c>
      <c r="EU77" s="355">
        <v>132241</v>
      </c>
      <c r="EV77" s="355">
        <v>62419</v>
      </c>
      <c r="EW77" s="355">
        <v>18320380</v>
      </c>
      <c r="EX77" s="355">
        <v>4996028</v>
      </c>
      <c r="EY77" s="355">
        <v>720542</v>
      </c>
      <c r="EZ77" s="355">
        <v>2205086</v>
      </c>
      <c r="FA77" s="355">
        <v>9235797</v>
      </c>
      <c r="FB77" s="355">
        <v>32957</v>
      </c>
      <c r="FC77" s="355">
        <v>114842</v>
      </c>
      <c r="FD77" s="355">
        <v>710415</v>
      </c>
      <c r="FE77" s="355">
        <v>292548</v>
      </c>
      <c r="FF77" s="355">
        <v>5859367</v>
      </c>
      <c r="FG77" s="355">
        <v>1600834</v>
      </c>
      <c r="FH77" s="355">
        <v>197132</v>
      </c>
      <c r="FI77" s="355">
        <v>446600</v>
      </c>
      <c r="FJ77" s="355">
        <v>1666757</v>
      </c>
      <c r="FK77" s="355">
        <v>54833</v>
      </c>
      <c r="FL77" s="355">
        <v>27834</v>
      </c>
      <c r="FM77" s="355">
        <v>158572</v>
      </c>
      <c r="FN77" s="355">
        <v>15650</v>
      </c>
      <c r="FO77" s="355">
        <v>12015280</v>
      </c>
      <c r="FP77" s="355">
        <v>9838424</v>
      </c>
      <c r="FQ77" s="355">
        <v>188530</v>
      </c>
      <c r="FR77" s="355">
        <v>5340</v>
      </c>
      <c r="FS77" s="355">
        <v>1730049</v>
      </c>
      <c r="FT77" s="355">
        <v>0</v>
      </c>
      <c r="FU77" s="355">
        <v>34504</v>
      </c>
      <c r="FV77" s="355">
        <v>131397</v>
      </c>
      <c r="FW77" s="355">
        <v>87034</v>
      </c>
      <c r="FX77" s="355">
        <v>10375720</v>
      </c>
      <c r="FY77" s="355">
        <v>1965977</v>
      </c>
      <c r="FZ77" s="355">
        <v>940905</v>
      </c>
      <c r="GA77" s="355">
        <v>1197624</v>
      </c>
      <c r="GB77" s="355">
        <v>5890515</v>
      </c>
      <c r="GC77" s="355">
        <v>0</v>
      </c>
      <c r="GD77" s="355">
        <v>0</v>
      </c>
      <c r="GE77" s="355">
        <v>241484</v>
      </c>
      <c r="GF77" s="355">
        <v>139212</v>
      </c>
      <c r="GG77" s="355">
        <v>831885</v>
      </c>
      <c r="GH77" s="355">
        <v>0</v>
      </c>
      <c r="GI77" s="355">
        <v>0</v>
      </c>
      <c r="GJ77" s="355">
        <v>6292</v>
      </c>
      <c r="GK77" s="355">
        <v>644831</v>
      </c>
      <c r="GL77" s="355">
        <v>180762</v>
      </c>
      <c r="GM77" s="355">
        <v>0</v>
      </c>
      <c r="GN77" s="355">
        <v>0</v>
      </c>
      <c r="GO77" s="355">
        <v>0</v>
      </c>
      <c r="GP77" s="355">
        <v>2749023</v>
      </c>
      <c r="GQ77" s="355">
        <v>120693</v>
      </c>
      <c r="GR77" s="355">
        <v>1598490</v>
      </c>
      <c r="GS77" s="355">
        <v>1000135</v>
      </c>
      <c r="GT77" s="355">
        <v>14736</v>
      </c>
      <c r="GU77" s="355">
        <v>0</v>
      </c>
      <c r="GV77" s="355">
        <v>14969</v>
      </c>
      <c r="GW77" s="355">
        <v>0</v>
      </c>
      <c r="GX77" s="355">
        <v>0</v>
      </c>
      <c r="GY77" s="355">
        <v>5108356</v>
      </c>
      <c r="GZ77" s="355">
        <v>1665763</v>
      </c>
      <c r="HA77" s="355">
        <v>528437</v>
      </c>
      <c r="HB77" s="355">
        <v>251106</v>
      </c>
      <c r="HC77" s="355">
        <v>2288275</v>
      </c>
      <c r="HD77" s="355">
        <v>63400</v>
      </c>
      <c r="HE77" s="355">
        <v>0</v>
      </c>
      <c r="HF77" s="355">
        <v>188042</v>
      </c>
      <c r="HG77" s="355">
        <v>82772</v>
      </c>
      <c r="HH77" s="355">
        <v>46086510</v>
      </c>
    </row>
    <row r="78" spans="1:216" ht="15" x14ac:dyDescent="0.25">
      <c r="A78" s="355" t="s">
        <v>455</v>
      </c>
      <c r="B78" s="355">
        <v>839756900</v>
      </c>
      <c r="C78" s="355">
        <v>35014570</v>
      </c>
      <c r="D78" s="355">
        <v>23837460</v>
      </c>
      <c r="E78" s="355">
        <v>13749470</v>
      </c>
      <c r="F78" s="355">
        <v>2955316</v>
      </c>
      <c r="G78" s="355">
        <v>10794160</v>
      </c>
      <c r="H78" s="355">
        <v>9060037</v>
      </c>
      <c r="I78" s="355">
        <v>1761441</v>
      </c>
      <c r="J78" s="355">
        <v>7298596</v>
      </c>
      <c r="K78" s="355">
        <v>776329</v>
      </c>
      <c r="L78" s="355">
        <v>430749</v>
      </c>
      <c r="M78" s="355">
        <v>345580</v>
      </c>
      <c r="N78" s="355">
        <v>251622</v>
      </c>
      <c r="O78" s="355">
        <v>71221</v>
      </c>
      <c r="P78" s="355">
        <v>180401</v>
      </c>
      <c r="Q78" s="355">
        <v>7814236</v>
      </c>
      <c r="R78" s="355">
        <v>2111964</v>
      </c>
      <c r="S78" s="355">
        <v>870918</v>
      </c>
      <c r="T78" s="355">
        <v>1278000</v>
      </c>
      <c r="U78" s="355">
        <v>800967</v>
      </c>
      <c r="V78" s="355">
        <v>436199</v>
      </c>
      <c r="W78" s="355">
        <v>1863030</v>
      </c>
      <c r="X78" s="355">
        <v>1568256</v>
      </c>
      <c r="Y78" s="355">
        <v>294774</v>
      </c>
      <c r="Z78" s="355">
        <v>451044400</v>
      </c>
      <c r="AA78" s="355">
        <v>401217500</v>
      </c>
      <c r="AB78" s="355">
        <v>9301736</v>
      </c>
      <c r="AC78" s="355">
        <v>110443200</v>
      </c>
      <c r="AD78" s="355">
        <v>46675790</v>
      </c>
      <c r="AE78" s="355">
        <v>1087124</v>
      </c>
      <c r="AF78" s="355">
        <v>38580030</v>
      </c>
      <c r="AG78" s="355">
        <v>22612030</v>
      </c>
      <c r="AH78" s="355">
        <v>43504480</v>
      </c>
      <c r="AI78" s="355">
        <v>15359930</v>
      </c>
      <c r="AJ78" s="355">
        <v>89799560</v>
      </c>
      <c r="AK78" s="355">
        <v>20961400</v>
      </c>
      <c r="AL78" s="355">
        <v>2837137</v>
      </c>
      <c r="AM78" s="355">
        <v>49601280</v>
      </c>
      <c r="AN78" s="355">
        <v>80173</v>
      </c>
      <c r="AO78" s="355">
        <v>12406500</v>
      </c>
      <c r="AP78" s="355">
        <v>17070950</v>
      </c>
      <c r="AQ78" s="355">
        <v>101055</v>
      </c>
      <c r="AR78" s="355">
        <v>9559519</v>
      </c>
      <c r="AS78" s="355">
        <v>838647</v>
      </c>
      <c r="AT78" s="355">
        <v>2313128</v>
      </c>
      <c r="AU78" s="355">
        <v>843903</v>
      </c>
      <c r="AV78" s="355">
        <v>5145063</v>
      </c>
      <c r="AW78" s="355">
        <v>1175882</v>
      </c>
      <c r="AX78" s="355">
        <v>53743</v>
      </c>
      <c r="AY78" s="355">
        <v>75538880</v>
      </c>
      <c r="AZ78" s="355">
        <v>14373230</v>
      </c>
      <c r="BA78" s="355">
        <v>2182344</v>
      </c>
      <c r="BB78" s="355">
        <v>195643</v>
      </c>
      <c r="BC78" s="355">
        <v>11652920</v>
      </c>
      <c r="BD78" s="355">
        <v>342325</v>
      </c>
      <c r="BE78" s="355">
        <v>0</v>
      </c>
      <c r="BF78" s="355">
        <v>0</v>
      </c>
      <c r="BG78" s="355">
        <v>3476488</v>
      </c>
      <c r="BH78" s="355">
        <v>1180381</v>
      </c>
      <c r="BI78" s="355">
        <v>0</v>
      </c>
      <c r="BJ78" s="355">
        <v>2213016</v>
      </c>
      <c r="BK78" s="355">
        <v>83092</v>
      </c>
      <c r="BL78" s="355">
        <v>0</v>
      </c>
      <c r="BM78" s="355">
        <v>0</v>
      </c>
      <c r="BN78" s="355">
        <v>20201850</v>
      </c>
      <c r="BO78" s="355">
        <v>748532</v>
      </c>
      <c r="BP78" s="355">
        <v>320468</v>
      </c>
      <c r="BQ78" s="355">
        <v>18894380</v>
      </c>
      <c r="BR78" s="355">
        <v>238468</v>
      </c>
      <c r="BS78" s="355">
        <v>0</v>
      </c>
      <c r="BT78" s="355">
        <v>0</v>
      </c>
      <c r="BU78" s="355">
        <v>16139920</v>
      </c>
      <c r="BV78" s="355">
        <v>199180</v>
      </c>
      <c r="BW78" s="355">
        <v>357856</v>
      </c>
      <c r="BX78" s="355">
        <v>15323760</v>
      </c>
      <c r="BY78" s="355">
        <v>259124</v>
      </c>
      <c r="BZ78" s="355">
        <v>0</v>
      </c>
      <c r="CA78" s="355">
        <v>0</v>
      </c>
      <c r="CB78" s="355">
        <v>1849207</v>
      </c>
      <c r="CC78" s="355">
        <v>641358</v>
      </c>
      <c r="CD78" s="355">
        <v>230819</v>
      </c>
      <c r="CE78" s="355">
        <v>977031</v>
      </c>
      <c r="CF78" s="355">
        <v>0</v>
      </c>
      <c r="CG78" s="355">
        <v>0</v>
      </c>
      <c r="CH78" s="355">
        <v>0</v>
      </c>
      <c r="CI78" s="355">
        <v>19498190</v>
      </c>
      <c r="CJ78" s="355">
        <v>4537240</v>
      </c>
      <c r="CK78" s="355">
        <v>263489</v>
      </c>
      <c r="CL78" s="355">
        <v>10886890</v>
      </c>
      <c r="CM78" s="355">
        <v>171807</v>
      </c>
      <c r="CN78" s="355">
        <v>0</v>
      </c>
      <c r="CO78" s="355">
        <v>3638765</v>
      </c>
      <c r="CP78" s="355">
        <v>10942760</v>
      </c>
      <c r="CQ78" s="355">
        <v>805333</v>
      </c>
      <c r="CR78" s="355">
        <v>4138340</v>
      </c>
      <c r="CS78" s="355">
        <v>928540</v>
      </c>
      <c r="CT78" s="355">
        <v>3091829</v>
      </c>
      <c r="CU78" s="355">
        <v>828323</v>
      </c>
      <c r="CV78" s="355">
        <v>1150394</v>
      </c>
      <c r="CW78" s="355">
        <v>1443240</v>
      </c>
      <c r="CX78" s="355">
        <v>0</v>
      </c>
      <c r="CY78" s="355">
        <v>0</v>
      </c>
      <c r="CZ78" s="355">
        <v>0</v>
      </c>
      <c r="DA78" s="355">
        <v>458058</v>
      </c>
      <c r="DB78" s="355">
        <v>875611</v>
      </c>
      <c r="DC78" s="355">
        <v>37698</v>
      </c>
      <c r="DD78" s="355">
        <v>106450800</v>
      </c>
      <c r="DE78" s="355">
        <v>18335750</v>
      </c>
      <c r="DF78" s="355">
        <v>33087410</v>
      </c>
      <c r="DG78" s="355">
        <v>52797850</v>
      </c>
      <c r="DH78" s="355">
        <v>1543678</v>
      </c>
      <c r="DI78" s="355">
        <v>667561</v>
      </c>
      <c r="DJ78" s="355">
        <v>18548</v>
      </c>
      <c r="DK78" s="355">
        <v>159322200</v>
      </c>
      <c r="DL78" s="355">
        <v>86495310</v>
      </c>
      <c r="DM78" s="355">
        <v>53533910</v>
      </c>
      <c r="DN78" s="355">
        <v>12275380</v>
      </c>
      <c r="DO78" s="355">
        <v>4755857</v>
      </c>
      <c r="DP78" s="355">
        <v>2998725</v>
      </c>
      <c r="DQ78" s="355">
        <v>29567160</v>
      </c>
      <c r="DR78" s="355">
        <v>12223</v>
      </c>
      <c r="DS78" s="355">
        <v>429769</v>
      </c>
      <c r="DT78" s="355">
        <v>2454725</v>
      </c>
      <c r="DU78" s="355">
        <v>1040069</v>
      </c>
      <c r="DV78" s="355">
        <v>32550640</v>
      </c>
      <c r="DW78" s="355">
        <v>4853121</v>
      </c>
      <c r="DX78" s="355">
        <v>4300311</v>
      </c>
      <c r="DY78" s="355">
        <v>2227092</v>
      </c>
      <c r="DZ78" s="355">
        <v>17679990</v>
      </c>
      <c r="EA78" s="355">
        <v>41239</v>
      </c>
      <c r="EB78" s="355">
        <v>225353</v>
      </c>
      <c r="EC78" s="355">
        <v>2067155</v>
      </c>
      <c r="ED78" s="355">
        <v>1156372</v>
      </c>
      <c r="EE78" s="355">
        <v>79038260</v>
      </c>
      <c r="EF78" s="355">
        <v>16183800</v>
      </c>
      <c r="EG78" s="355">
        <v>8228037</v>
      </c>
      <c r="EH78" s="355">
        <v>4221146</v>
      </c>
      <c r="EI78" s="355">
        <v>43613830</v>
      </c>
      <c r="EJ78" s="355">
        <v>21019</v>
      </c>
      <c r="EK78" s="355">
        <v>558366</v>
      </c>
      <c r="EL78" s="355">
        <v>4191121</v>
      </c>
      <c r="EM78" s="355">
        <v>2020942</v>
      </c>
      <c r="EN78" s="355">
        <v>6515793</v>
      </c>
      <c r="EO78" s="355">
        <v>901123</v>
      </c>
      <c r="EP78" s="355">
        <v>782265</v>
      </c>
      <c r="EQ78" s="355">
        <v>921965</v>
      </c>
      <c r="ER78" s="355">
        <v>3348209</v>
      </c>
      <c r="ES78" s="355">
        <v>32443</v>
      </c>
      <c r="ET78" s="355">
        <v>96756</v>
      </c>
      <c r="EU78" s="355">
        <v>319678</v>
      </c>
      <c r="EV78" s="355">
        <v>113355</v>
      </c>
      <c r="EW78" s="355">
        <v>26162800</v>
      </c>
      <c r="EX78" s="355">
        <v>4663747</v>
      </c>
      <c r="EY78" s="355">
        <v>1491449</v>
      </c>
      <c r="EZ78" s="355">
        <v>2442877</v>
      </c>
      <c r="FA78" s="355">
        <v>15749900</v>
      </c>
      <c r="FB78" s="355">
        <v>99384</v>
      </c>
      <c r="FC78" s="355">
        <v>214379</v>
      </c>
      <c r="FD78" s="355">
        <v>1238646</v>
      </c>
      <c r="FE78" s="355">
        <v>243968</v>
      </c>
      <c r="FF78" s="355">
        <v>7199938</v>
      </c>
      <c r="FG78" s="355">
        <v>1726102</v>
      </c>
      <c r="FH78" s="355">
        <v>254601</v>
      </c>
      <c r="FI78" s="355">
        <v>292866</v>
      </c>
      <c r="FJ78" s="355">
        <v>2157150</v>
      </c>
      <c r="FK78" s="355">
        <v>104763</v>
      </c>
      <c r="FL78" s="355">
        <v>111984</v>
      </c>
      <c r="FM78" s="355">
        <v>147991</v>
      </c>
      <c r="FN78" s="355">
        <v>128939</v>
      </c>
      <c r="FO78" s="355">
        <v>6042498</v>
      </c>
      <c r="FP78" s="355">
        <v>4398210</v>
      </c>
      <c r="FQ78" s="355">
        <v>114474</v>
      </c>
      <c r="FR78" s="355">
        <v>0</v>
      </c>
      <c r="FS78" s="355">
        <v>1487210</v>
      </c>
      <c r="FT78" s="355">
        <v>0</v>
      </c>
      <c r="FU78" s="355">
        <v>0</v>
      </c>
      <c r="FV78" s="355">
        <v>42604</v>
      </c>
      <c r="FW78" s="355">
        <v>0</v>
      </c>
      <c r="FX78" s="355">
        <v>18816650</v>
      </c>
      <c r="FY78" s="355">
        <v>2873140</v>
      </c>
      <c r="FZ78" s="355">
        <v>2805558</v>
      </c>
      <c r="GA78" s="355">
        <v>1866218</v>
      </c>
      <c r="GB78" s="355">
        <v>10618170</v>
      </c>
      <c r="GC78" s="355">
        <v>20659</v>
      </c>
      <c r="GD78" s="355">
        <v>102363</v>
      </c>
      <c r="GE78" s="355">
        <v>435036</v>
      </c>
      <c r="GF78" s="355">
        <v>95512</v>
      </c>
      <c r="GG78" s="355">
        <v>5811334</v>
      </c>
      <c r="GH78" s="355">
        <v>62409</v>
      </c>
      <c r="GI78" s="355">
        <v>56871</v>
      </c>
      <c r="GJ78" s="355">
        <v>31298</v>
      </c>
      <c r="GK78" s="355">
        <v>2592712</v>
      </c>
      <c r="GL78" s="355">
        <v>3068044</v>
      </c>
      <c r="GM78" s="355">
        <v>0</v>
      </c>
      <c r="GN78" s="355">
        <v>0</v>
      </c>
      <c r="GO78" s="355">
        <v>0</v>
      </c>
      <c r="GP78" s="355">
        <v>2156904</v>
      </c>
      <c r="GQ78" s="355">
        <v>77332</v>
      </c>
      <c r="GR78" s="355">
        <v>1361874</v>
      </c>
      <c r="GS78" s="355">
        <v>702963</v>
      </c>
      <c r="GT78" s="355">
        <v>14736</v>
      </c>
      <c r="GU78" s="355">
        <v>0</v>
      </c>
      <c r="GV78" s="355">
        <v>0</v>
      </c>
      <c r="GW78" s="355">
        <v>0</v>
      </c>
      <c r="GX78" s="355">
        <v>0</v>
      </c>
      <c r="GY78" s="355">
        <v>6636746</v>
      </c>
      <c r="GZ78" s="355">
        <v>1425383</v>
      </c>
      <c r="HA78" s="355">
        <v>608747</v>
      </c>
      <c r="HB78" s="355">
        <v>427286</v>
      </c>
      <c r="HC78" s="355">
        <v>3444101</v>
      </c>
      <c r="HD78" s="355">
        <v>45180</v>
      </c>
      <c r="HE78" s="355">
        <v>0</v>
      </c>
      <c r="HF78" s="355">
        <v>399026</v>
      </c>
      <c r="HG78" s="355">
        <v>245498</v>
      </c>
      <c r="HH78" s="355">
        <v>67410200</v>
      </c>
    </row>
    <row r="79" spans="1:216" ht="15" x14ac:dyDescent="0.25">
      <c r="A79" s="355" t="s">
        <v>456</v>
      </c>
      <c r="B79" s="355">
        <v>595885300</v>
      </c>
      <c r="C79" s="355">
        <v>26772850</v>
      </c>
      <c r="D79" s="355">
        <v>12692070</v>
      </c>
      <c r="E79" s="355">
        <v>5392031</v>
      </c>
      <c r="F79" s="355">
        <v>2557964</v>
      </c>
      <c r="G79" s="355">
        <v>2834067</v>
      </c>
      <c r="H79" s="355">
        <v>5975093</v>
      </c>
      <c r="I79" s="355">
        <v>2024039</v>
      </c>
      <c r="J79" s="355">
        <v>3951054</v>
      </c>
      <c r="K79" s="355">
        <v>1041659</v>
      </c>
      <c r="L79" s="355">
        <v>584833</v>
      </c>
      <c r="M79" s="355">
        <v>456826</v>
      </c>
      <c r="N79" s="355">
        <v>283284</v>
      </c>
      <c r="O79" s="355">
        <v>98813</v>
      </c>
      <c r="P79" s="355">
        <v>184470</v>
      </c>
      <c r="Q79" s="355">
        <v>9725141</v>
      </c>
      <c r="R79" s="355">
        <v>2299157</v>
      </c>
      <c r="S79" s="355">
        <v>1509820</v>
      </c>
      <c r="T79" s="355">
        <v>2015738</v>
      </c>
      <c r="U79" s="355">
        <v>1510334</v>
      </c>
      <c r="V79" s="355">
        <v>462680</v>
      </c>
      <c r="W79" s="355">
        <v>1879546</v>
      </c>
      <c r="X79" s="355">
        <v>1550906</v>
      </c>
      <c r="Y79" s="355">
        <v>328640</v>
      </c>
      <c r="Z79" s="355">
        <v>239411700</v>
      </c>
      <c r="AA79" s="355">
        <v>199330200</v>
      </c>
      <c r="AB79" s="355">
        <v>3673829</v>
      </c>
      <c r="AC79" s="355">
        <v>40686100</v>
      </c>
      <c r="AD79" s="355">
        <v>25379210</v>
      </c>
      <c r="AE79" s="355">
        <v>762706</v>
      </c>
      <c r="AF79" s="355">
        <v>26036110</v>
      </c>
      <c r="AG79" s="355">
        <v>8830104</v>
      </c>
      <c r="AH79" s="355">
        <v>23761230</v>
      </c>
      <c r="AI79" s="355">
        <v>11785940</v>
      </c>
      <c r="AJ79" s="355">
        <v>48471290</v>
      </c>
      <c r="AK79" s="355">
        <v>8442936</v>
      </c>
      <c r="AL79" s="355">
        <v>1459327</v>
      </c>
      <c r="AM79" s="355">
        <v>39789420</v>
      </c>
      <c r="AN79" s="355">
        <v>400456</v>
      </c>
      <c r="AO79" s="355">
        <v>7166746</v>
      </c>
      <c r="AP79" s="355">
        <v>12657700</v>
      </c>
      <c r="AQ79" s="355">
        <v>13861</v>
      </c>
      <c r="AR79" s="355">
        <v>8526752</v>
      </c>
      <c r="AS79" s="355">
        <v>1149639</v>
      </c>
      <c r="AT79" s="355">
        <v>2467875</v>
      </c>
      <c r="AU79" s="355">
        <v>1169838</v>
      </c>
      <c r="AV79" s="355">
        <v>3509822</v>
      </c>
      <c r="AW79" s="355">
        <v>2626054</v>
      </c>
      <c r="AX79" s="355">
        <v>90289</v>
      </c>
      <c r="AY79" s="355">
        <v>36962000</v>
      </c>
      <c r="AZ79" s="355">
        <v>4155811</v>
      </c>
      <c r="BA79" s="355">
        <v>139167</v>
      </c>
      <c r="BB79" s="355">
        <v>165279</v>
      </c>
      <c r="BC79" s="355">
        <v>3851365</v>
      </c>
      <c r="BD79" s="355">
        <v>0</v>
      </c>
      <c r="BE79" s="355">
        <v>0</v>
      </c>
      <c r="BF79" s="355">
        <v>0</v>
      </c>
      <c r="BG79" s="355">
        <v>547939</v>
      </c>
      <c r="BH79" s="355">
        <v>50499</v>
      </c>
      <c r="BI79" s="355">
        <v>38665</v>
      </c>
      <c r="BJ79" s="355">
        <v>458775</v>
      </c>
      <c r="BK79" s="355">
        <v>0</v>
      </c>
      <c r="BL79" s="355">
        <v>0</v>
      </c>
      <c r="BM79" s="355">
        <v>0</v>
      </c>
      <c r="BN79" s="355">
        <v>9707600</v>
      </c>
      <c r="BO79" s="355">
        <v>0</v>
      </c>
      <c r="BP79" s="355">
        <v>226035</v>
      </c>
      <c r="BQ79" s="355">
        <v>9181694</v>
      </c>
      <c r="BR79" s="355">
        <v>299871</v>
      </c>
      <c r="BS79" s="355">
        <v>0</v>
      </c>
      <c r="BT79" s="355">
        <v>0</v>
      </c>
      <c r="BU79" s="355">
        <v>4744346</v>
      </c>
      <c r="BV79" s="355">
        <v>11466</v>
      </c>
      <c r="BW79" s="355">
        <v>167798</v>
      </c>
      <c r="BX79" s="355">
        <v>4193290</v>
      </c>
      <c r="BY79" s="355">
        <v>371792</v>
      </c>
      <c r="BZ79" s="355">
        <v>0</v>
      </c>
      <c r="CA79" s="355">
        <v>0</v>
      </c>
      <c r="CB79" s="355">
        <v>109947</v>
      </c>
      <c r="CC79" s="355">
        <v>58774</v>
      </c>
      <c r="CD79" s="355">
        <v>26277</v>
      </c>
      <c r="CE79" s="355">
        <v>24896</v>
      </c>
      <c r="CF79" s="355">
        <v>0</v>
      </c>
      <c r="CG79" s="355">
        <v>0</v>
      </c>
      <c r="CH79" s="355">
        <v>0</v>
      </c>
      <c r="CI79" s="355">
        <v>17696360</v>
      </c>
      <c r="CJ79" s="355">
        <v>2023253</v>
      </c>
      <c r="CK79" s="355">
        <v>550757</v>
      </c>
      <c r="CL79" s="355">
        <v>8807833</v>
      </c>
      <c r="CM79" s="355">
        <v>182092</v>
      </c>
      <c r="CN79" s="355">
        <v>0</v>
      </c>
      <c r="CO79" s="355">
        <v>6132426</v>
      </c>
      <c r="CP79" s="355">
        <v>12015560</v>
      </c>
      <c r="CQ79" s="355">
        <v>1193636</v>
      </c>
      <c r="CR79" s="355">
        <v>3187643</v>
      </c>
      <c r="CS79" s="355">
        <v>1314607</v>
      </c>
      <c r="CT79" s="355">
        <v>3063139</v>
      </c>
      <c r="CU79" s="355">
        <v>1828616</v>
      </c>
      <c r="CV79" s="355">
        <v>1427913</v>
      </c>
      <c r="CW79" s="355">
        <v>2139657</v>
      </c>
      <c r="CX79" s="355">
        <v>0</v>
      </c>
      <c r="CY79" s="355">
        <v>0</v>
      </c>
      <c r="CZ79" s="355">
        <v>0</v>
      </c>
      <c r="DA79" s="355">
        <v>869173</v>
      </c>
      <c r="DB79" s="355">
        <v>707852</v>
      </c>
      <c r="DC79" s="355">
        <v>445112</v>
      </c>
      <c r="DD79" s="355">
        <v>110032800</v>
      </c>
      <c r="DE79" s="355">
        <v>25398050</v>
      </c>
      <c r="DF79" s="355">
        <v>35263760</v>
      </c>
      <c r="DG79" s="355">
        <v>46218040</v>
      </c>
      <c r="DH79" s="355">
        <v>1675592</v>
      </c>
      <c r="DI79" s="355">
        <v>961457</v>
      </c>
      <c r="DJ79" s="355">
        <v>515935</v>
      </c>
      <c r="DK79" s="355">
        <v>168550700</v>
      </c>
      <c r="DL79" s="355">
        <v>93850210</v>
      </c>
      <c r="DM79" s="355">
        <v>50310320</v>
      </c>
      <c r="DN79" s="355">
        <v>10047730</v>
      </c>
      <c r="DO79" s="355">
        <v>4555708</v>
      </c>
      <c r="DP79" s="355">
        <v>5896729</v>
      </c>
      <c r="DQ79" s="355">
        <v>23002470</v>
      </c>
      <c r="DR79" s="355">
        <v>0</v>
      </c>
      <c r="DS79" s="355">
        <v>963900</v>
      </c>
      <c r="DT79" s="355">
        <v>3930196</v>
      </c>
      <c r="DU79" s="355">
        <v>1913587</v>
      </c>
      <c r="DV79" s="355">
        <v>43165910</v>
      </c>
      <c r="DW79" s="355">
        <v>9317745</v>
      </c>
      <c r="DX79" s="355">
        <v>3843411</v>
      </c>
      <c r="DY79" s="355">
        <v>2567984</v>
      </c>
      <c r="DZ79" s="355">
        <v>22420540</v>
      </c>
      <c r="EA79" s="355">
        <v>0</v>
      </c>
      <c r="EB79" s="355">
        <v>540923</v>
      </c>
      <c r="EC79" s="355">
        <v>3352120</v>
      </c>
      <c r="ED79" s="355">
        <v>1123194</v>
      </c>
      <c r="EE79" s="355">
        <v>84674890</v>
      </c>
      <c r="EF79" s="355">
        <v>18238640</v>
      </c>
      <c r="EG79" s="355">
        <v>7927237</v>
      </c>
      <c r="EH79" s="355">
        <v>7685280</v>
      </c>
      <c r="EI79" s="355">
        <v>39539690</v>
      </c>
      <c r="EJ79" s="355">
        <v>0</v>
      </c>
      <c r="EK79" s="355">
        <v>1392051</v>
      </c>
      <c r="EL79" s="355">
        <v>6920288</v>
      </c>
      <c r="EM79" s="355">
        <v>2971709</v>
      </c>
      <c r="EN79" s="355">
        <v>8598717</v>
      </c>
      <c r="EO79" s="355">
        <v>1071661</v>
      </c>
      <c r="EP79" s="355">
        <v>439782</v>
      </c>
      <c r="EQ79" s="355">
        <v>762440</v>
      </c>
      <c r="ER79" s="355">
        <v>5820205</v>
      </c>
      <c r="ES79" s="355">
        <v>0</v>
      </c>
      <c r="ET79" s="355">
        <v>81014</v>
      </c>
      <c r="EU79" s="355">
        <v>374022</v>
      </c>
      <c r="EV79" s="355">
        <v>49593</v>
      </c>
      <c r="EW79" s="355">
        <v>23890930</v>
      </c>
      <c r="EX79" s="355">
        <v>6668242</v>
      </c>
      <c r="EY79" s="355">
        <v>1217100</v>
      </c>
      <c r="EZ79" s="355">
        <v>2441100</v>
      </c>
      <c r="FA79" s="355">
        <v>10784440</v>
      </c>
      <c r="FB79" s="355">
        <v>95843</v>
      </c>
      <c r="FC79" s="355">
        <v>632989</v>
      </c>
      <c r="FD79" s="355">
        <v>1462505</v>
      </c>
      <c r="FE79" s="355">
        <v>553183</v>
      </c>
      <c r="FF79" s="355">
        <v>8766282</v>
      </c>
      <c r="FG79" s="355">
        <v>2765272</v>
      </c>
      <c r="FH79" s="355">
        <v>497010</v>
      </c>
      <c r="FI79" s="355">
        <v>958038</v>
      </c>
      <c r="FJ79" s="355">
        <v>1117956</v>
      </c>
      <c r="FK79" s="355">
        <v>81450</v>
      </c>
      <c r="FL79" s="355">
        <v>150694</v>
      </c>
      <c r="FM79" s="355">
        <v>388554</v>
      </c>
      <c r="FN79" s="355">
        <v>99242</v>
      </c>
      <c r="FO79" s="355">
        <v>10073060</v>
      </c>
      <c r="FP79" s="355">
        <v>8093727</v>
      </c>
      <c r="FQ79" s="355">
        <v>146664</v>
      </c>
      <c r="FR79" s="355">
        <v>20240</v>
      </c>
      <c r="FS79" s="355">
        <v>1478807</v>
      </c>
      <c r="FT79" s="355">
        <v>74024</v>
      </c>
      <c r="FU79" s="355">
        <v>43814</v>
      </c>
      <c r="FV79" s="355">
        <v>128745</v>
      </c>
      <c r="FW79" s="355">
        <v>87034</v>
      </c>
      <c r="FX79" s="355">
        <v>16448980</v>
      </c>
      <c r="FY79" s="355">
        <v>3933742</v>
      </c>
      <c r="FZ79" s="355">
        <v>1996214</v>
      </c>
      <c r="GA79" s="355">
        <v>1003999</v>
      </c>
      <c r="GB79" s="355">
        <v>8942699</v>
      </c>
      <c r="GC79" s="355">
        <v>4886</v>
      </c>
      <c r="GD79" s="355">
        <v>62866</v>
      </c>
      <c r="GE79" s="355">
        <v>298671</v>
      </c>
      <c r="GF79" s="355">
        <v>205905</v>
      </c>
      <c r="GG79" s="355">
        <v>2191042</v>
      </c>
      <c r="GH79" s="355">
        <v>39280</v>
      </c>
      <c r="GI79" s="355">
        <v>11769</v>
      </c>
      <c r="GJ79" s="355">
        <v>14311</v>
      </c>
      <c r="GK79" s="355">
        <v>1267332</v>
      </c>
      <c r="GL79" s="355">
        <v>858350</v>
      </c>
      <c r="GM79" s="355">
        <v>0</v>
      </c>
      <c r="GN79" s="355">
        <v>0</v>
      </c>
      <c r="GO79" s="355">
        <v>0</v>
      </c>
      <c r="GP79" s="355">
        <v>1756838</v>
      </c>
      <c r="GQ79" s="355">
        <v>128506</v>
      </c>
      <c r="GR79" s="355">
        <v>685624</v>
      </c>
      <c r="GS79" s="355">
        <v>927738</v>
      </c>
      <c r="GT79" s="355">
        <v>0</v>
      </c>
      <c r="GU79" s="355">
        <v>0</v>
      </c>
      <c r="GV79" s="355">
        <v>14969</v>
      </c>
      <c r="GW79" s="355">
        <v>0</v>
      </c>
      <c r="GX79" s="355">
        <v>0</v>
      </c>
      <c r="GY79" s="355">
        <v>11573340</v>
      </c>
      <c r="GZ79" s="355">
        <v>3856198</v>
      </c>
      <c r="HA79" s="355">
        <v>1594745</v>
      </c>
      <c r="HB79" s="355">
        <v>421965</v>
      </c>
      <c r="HC79" s="355">
        <v>4543321</v>
      </c>
      <c r="HD79" s="355">
        <v>259056</v>
      </c>
      <c r="HE79" s="355">
        <v>103254</v>
      </c>
      <c r="HF79" s="355">
        <v>543125</v>
      </c>
      <c r="HG79" s="355">
        <v>190514</v>
      </c>
      <c r="HH79" s="355">
        <v>46385920</v>
      </c>
    </row>
    <row r="81" spans="1:216" x14ac:dyDescent="0.2">
      <c r="A81" s="349"/>
    </row>
    <row r="82" spans="1:216" ht="15" x14ac:dyDescent="0.25">
      <c r="A82" s="357" t="s">
        <v>460</v>
      </c>
      <c r="B82" s="353"/>
      <c r="C82" s="353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353"/>
      <c r="U82" s="353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  <c r="AF82" s="353"/>
      <c r="AG82" s="353"/>
      <c r="AH82" s="353"/>
      <c r="AI82" s="353"/>
      <c r="AJ82" s="353"/>
      <c r="AK82" s="353"/>
      <c r="AL82" s="353"/>
      <c r="AM82" s="353"/>
      <c r="AN82" s="353"/>
      <c r="AO82" s="353"/>
      <c r="AP82" s="353"/>
      <c r="AQ82" s="353"/>
      <c r="AR82" s="353"/>
      <c r="AS82" s="353"/>
      <c r="AT82" s="353"/>
      <c r="AU82" s="353"/>
      <c r="AV82" s="353"/>
      <c r="AW82" s="353"/>
      <c r="AX82" s="353"/>
      <c r="AY82" s="353"/>
      <c r="AZ82" s="353"/>
      <c r="BA82" s="353"/>
      <c r="BB82" s="353"/>
      <c r="BC82" s="353"/>
      <c r="BD82" s="353"/>
      <c r="BE82" s="353"/>
      <c r="BF82" s="353"/>
      <c r="BG82" s="353"/>
      <c r="BH82" s="353"/>
      <c r="BI82" s="353"/>
      <c r="BJ82" s="353"/>
      <c r="BK82" s="353"/>
      <c r="BL82" s="353"/>
      <c r="BM82" s="353"/>
      <c r="BN82" s="353"/>
      <c r="BO82" s="353"/>
      <c r="BP82" s="353"/>
      <c r="BQ82" s="353"/>
      <c r="BR82" s="353"/>
      <c r="BS82" s="353"/>
      <c r="BT82" s="353"/>
      <c r="BU82" s="353"/>
      <c r="BV82" s="353"/>
      <c r="BW82" s="353"/>
      <c r="BX82" s="353"/>
      <c r="BY82" s="353"/>
      <c r="BZ82" s="353"/>
      <c r="CA82" s="353"/>
      <c r="CB82" s="353"/>
      <c r="CC82" s="353"/>
      <c r="CD82" s="353"/>
      <c r="CE82" s="353"/>
      <c r="CF82" s="353"/>
      <c r="CG82" s="353"/>
      <c r="CH82" s="353"/>
      <c r="CI82" s="353"/>
      <c r="CJ82" s="353"/>
      <c r="CK82" s="353"/>
      <c r="CL82" s="353"/>
      <c r="CM82" s="353"/>
      <c r="CN82" s="353"/>
      <c r="CO82" s="353"/>
      <c r="CP82" s="353"/>
      <c r="CQ82" s="353"/>
      <c r="CR82" s="353"/>
      <c r="CS82" s="353"/>
      <c r="CT82" s="353"/>
      <c r="CU82" s="353"/>
      <c r="CV82" s="353"/>
      <c r="CW82" s="353"/>
      <c r="CX82" s="353"/>
      <c r="CY82" s="353"/>
      <c r="CZ82" s="353"/>
      <c r="DA82" s="353"/>
      <c r="DB82" s="353"/>
      <c r="DC82" s="353"/>
      <c r="DD82" s="353"/>
      <c r="DE82" s="353"/>
      <c r="DF82" s="353"/>
      <c r="DG82" s="353"/>
      <c r="DH82" s="353"/>
      <c r="DI82" s="353"/>
      <c r="DJ82" s="353"/>
      <c r="DK82" s="353"/>
      <c r="DL82" s="353"/>
      <c r="DM82" s="353"/>
      <c r="DN82" s="353"/>
      <c r="DO82" s="353"/>
      <c r="DP82" s="353"/>
      <c r="DQ82" s="353"/>
      <c r="DR82" s="353"/>
      <c r="DS82" s="353"/>
      <c r="DT82" s="353"/>
      <c r="DU82" s="353"/>
      <c r="DV82" s="353"/>
      <c r="DW82" s="353"/>
      <c r="DX82" s="353"/>
      <c r="DY82" s="353"/>
      <c r="DZ82" s="353"/>
      <c r="EA82" s="353"/>
      <c r="EB82" s="353"/>
      <c r="EC82" s="353"/>
      <c r="ED82" s="353"/>
      <c r="EE82" s="353"/>
      <c r="EF82" s="353"/>
      <c r="EG82" s="353"/>
      <c r="EH82" s="353"/>
      <c r="EI82" s="353"/>
      <c r="EJ82" s="353"/>
      <c r="EK82" s="353"/>
      <c r="EL82" s="353"/>
      <c r="EM82" s="353"/>
      <c r="EN82" s="353"/>
      <c r="EO82" s="353"/>
      <c r="EP82" s="353"/>
      <c r="EQ82" s="353"/>
      <c r="ER82" s="353"/>
      <c r="ES82" s="353"/>
      <c r="ET82" s="353"/>
      <c r="EU82" s="353"/>
      <c r="EV82" s="353"/>
      <c r="EW82" s="353"/>
      <c r="EX82" s="353"/>
      <c r="EY82" s="353"/>
      <c r="EZ82" s="353"/>
      <c r="FA82" s="353"/>
      <c r="FB82" s="353"/>
      <c r="FC82" s="353"/>
      <c r="FD82" s="353"/>
      <c r="FE82" s="353"/>
      <c r="FF82" s="353"/>
      <c r="FG82" s="353"/>
      <c r="FH82" s="353"/>
      <c r="FI82" s="353"/>
      <c r="FJ82" s="353"/>
      <c r="FK82" s="353"/>
      <c r="FL82" s="353"/>
      <c r="FM82" s="353"/>
      <c r="FN82" s="353"/>
      <c r="FO82" s="353"/>
      <c r="FP82" s="353"/>
      <c r="FQ82" s="353"/>
      <c r="FR82" s="353"/>
      <c r="FS82" s="353"/>
      <c r="FT82" s="353"/>
      <c r="FU82" s="353"/>
      <c r="FV82" s="353"/>
      <c r="FW82" s="353"/>
      <c r="FX82" s="353"/>
      <c r="FY82" s="353"/>
      <c r="FZ82" s="353"/>
      <c r="GA82" s="353"/>
      <c r="GB82" s="353"/>
      <c r="GC82" s="353"/>
      <c r="GD82" s="353"/>
      <c r="GE82" s="353"/>
      <c r="GF82" s="353"/>
      <c r="GG82" s="353"/>
      <c r="GH82" s="353"/>
      <c r="GI82" s="353"/>
      <c r="GJ82" s="353"/>
      <c r="GK82" s="353"/>
      <c r="GL82" s="353"/>
      <c r="GM82" s="353"/>
      <c r="GN82" s="353"/>
      <c r="GO82" s="353"/>
      <c r="GP82" s="353"/>
      <c r="GQ82" s="353"/>
      <c r="GR82" s="353"/>
      <c r="GS82" s="353"/>
      <c r="GT82" s="353"/>
      <c r="GU82" s="353"/>
      <c r="GV82" s="353"/>
      <c r="GW82" s="353"/>
      <c r="GX82" s="353"/>
      <c r="GY82" s="353"/>
      <c r="GZ82" s="353"/>
      <c r="HA82" s="353"/>
      <c r="HB82" s="353"/>
      <c r="HC82" s="353"/>
      <c r="HD82" s="353"/>
      <c r="HE82" s="353"/>
      <c r="HF82" s="353"/>
      <c r="HG82" s="353"/>
      <c r="HH82" s="353"/>
    </row>
    <row r="83" spans="1:216" s="268" customFormat="1" ht="15" x14ac:dyDescent="0.25">
      <c r="A83" s="353" t="s">
        <v>229</v>
      </c>
      <c r="B83" s="353"/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  <c r="R83" s="353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  <c r="AK83" s="353"/>
      <c r="AL83" s="353"/>
      <c r="AM83" s="353"/>
      <c r="AN83" s="353"/>
      <c r="AO83" s="353"/>
      <c r="AP83" s="353"/>
      <c r="AQ83" s="353"/>
      <c r="AR83" s="353"/>
      <c r="AS83" s="353"/>
      <c r="AT83" s="353"/>
      <c r="AU83" s="353"/>
      <c r="AV83" s="353"/>
      <c r="AW83" s="353"/>
      <c r="AX83" s="353"/>
      <c r="AY83" s="353"/>
      <c r="AZ83" s="353"/>
      <c r="BA83" s="353"/>
      <c r="BB83" s="353"/>
      <c r="BC83" s="353"/>
      <c r="BD83" s="353"/>
      <c r="BE83" s="353"/>
      <c r="BF83" s="353"/>
      <c r="BG83" s="353"/>
      <c r="BH83" s="353"/>
      <c r="BI83" s="353"/>
      <c r="BJ83" s="353"/>
      <c r="BK83" s="353"/>
      <c r="BL83" s="353"/>
      <c r="BM83" s="353"/>
      <c r="BN83" s="353"/>
      <c r="BO83" s="353"/>
      <c r="BP83" s="353"/>
      <c r="BQ83" s="353"/>
      <c r="BR83" s="353"/>
      <c r="BS83" s="353"/>
      <c r="BT83" s="353"/>
      <c r="BU83" s="353"/>
      <c r="BV83" s="353"/>
      <c r="BW83" s="353"/>
      <c r="BX83" s="353"/>
      <c r="BY83" s="353"/>
      <c r="BZ83" s="353"/>
      <c r="CA83" s="353"/>
      <c r="CB83" s="353"/>
      <c r="CC83" s="353"/>
      <c r="CD83" s="353"/>
      <c r="CE83" s="353"/>
      <c r="CF83" s="353"/>
      <c r="CG83" s="353"/>
      <c r="CH83" s="353"/>
      <c r="CI83" s="353"/>
      <c r="CJ83" s="353"/>
      <c r="CK83" s="353"/>
      <c r="CL83" s="353"/>
      <c r="CM83" s="353"/>
      <c r="CN83" s="353"/>
      <c r="CO83" s="353"/>
      <c r="CP83" s="353"/>
      <c r="CQ83" s="353"/>
      <c r="CR83" s="353"/>
      <c r="CS83" s="353"/>
      <c r="CT83" s="353"/>
      <c r="CU83" s="353"/>
      <c r="CV83" s="353"/>
      <c r="CW83" s="353"/>
      <c r="CX83" s="353"/>
      <c r="CY83" s="353"/>
      <c r="CZ83" s="353"/>
      <c r="DA83" s="353"/>
      <c r="DB83" s="353"/>
      <c r="DC83" s="353"/>
      <c r="DD83" s="353"/>
      <c r="DE83" s="353"/>
      <c r="DF83" s="353"/>
      <c r="DG83" s="353"/>
      <c r="DH83" s="353"/>
      <c r="DI83" s="353"/>
      <c r="DJ83" s="353"/>
      <c r="DK83" s="353"/>
      <c r="DL83" s="353"/>
      <c r="DM83" s="353"/>
      <c r="DN83" s="353"/>
      <c r="DO83" s="353"/>
      <c r="DP83" s="353"/>
      <c r="DQ83" s="353"/>
      <c r="DR83" s="353"/>
      <c r="DS83" s="353"/>
      <c r="DT83" s="353"/>
      <c r="DU83" s="353"/>
      <c r="DV83" s="353"/>
      <c r="DW83" s="353"/>
      <c r="DX83" s="353"/>
      <c r="DY83" s="353"/>
      <c r="DZ83" s="353"/>
      <c r="EA83" s="353"/>
      <c r="EB83" s="353"/>
      <c r="EC83" s="353"/>
      <c r="ED83" s="353"/>
      <c r="EE83" s="353"/>
      <c r="EF83" s="353"/>
      <c r="EG83" s="353"/>
      <c r="EH83" s="353"/>
      <c r="EI83" s="353"/>
      <c r="EJ83" s="353"/>
      <c r="EK83" s="353"/>
      <c r="EL83" s="353"/>
      <c r="EM83" s="353"/>
      <c r="EN83" s="353"/>
      <c r="EO83" s="353"/>
      <c r="EP83" s="353"/>
      <c r="EQ83" s="353"/>
      <c r="ER83" s="353"/>
      <c r="ES83" s="353"/>
      <c r="ET83" s="353"/>
      <c r="EU83" s="353"/>
      <c r="EV83" s="353"/>
      <c r="EW83" s="353"/>
      <c r="EX83" s="353"/>
      <c r="EY83" s="353"/>
      <c r="EZ83" s="353"/>
      <c r="FA83" s="353"/>
      <c r="FB83" s="353"/>
      <c r="FC83" s="353"/>
      <c r="FD83" s="353"/>
      <c r="FE83" s="353"/>
      <c r="FF83" s="353"/>
      <c r="FG83" s="353"/>
      <c r="FH83" s="353"/>
      <c r="FI83" s="353"/>
      <c r="FJ83" s="353"/>
      <c r="FK83" s="353"/>
      <c r="FL83" s="353"/>
      <c r="FM83" s="353"/>
      <c r="FN83" s="353"/>
      <c r="FO83" s="353"/>
      <c r="FP83" s="353"/>
      <c r="FQ83" s="353"/>
      <c r="FR83" s="353"/>
      <c r="FS83" s="353"/>
      <c r="FT83" s="353"/>
      <c r="FU83" s="353"/>
      <c r="FV83" s="353"/>
      <c r="FW83" s="353"/>
      <c r="FX83" s="353"/>
      <c r="FY83" s="353"/>
      <c r="FZ83" s="353"/>
      <c r="GA83" s="353"/>
      <c r="GB83" s="353"/>
      <c r="GC83" s="353"/>
      <c r="GD83" s="353"/>
      <c r="GE83" s="353"/>
      <c r="GF83" s="353"/>
      <c r="GG83" s="353"/>
      <c r="GH83" s="353"/>
      <c r="GI83" s="353"/>
      <c r="GJ83" s="353"/>
      <c r="GK83" s="353"/>
      <c r="GL83" s="353"/>
      <c r="GM83" s="353"/>
      <c r="GN83" s="353"/>
      <c r="GO83" s="353"/>
      <c r="GP83" s="353"/>
      <c r="GQ83" s="353"/>
      <c r="GR83" s="353"/>
      <c r="GS83" s="353"/>
      <c r="GT83" s="353"/>
      <c r="GU83" s="353"/>
      <c r="GV83" s="353"/>
      <c r="GW83" s="353"/>
      <c r="GX83" s="353"/>
      <c r="GY83" s="353"/>
      <c r="GZ83" s="353"/>
      <c r="HA83" s="353"/>
      <c r="HB83" s="353"/>
      <c r="HC83" s="353"/>
      <c r="HD83" s="353"/>
      <c r="HE83" s="353"/>
      <c r="HF83" s="353"/>
      <c r="HG83" s="353"/>
      <c r="HH83" s="353"/>
    </row>
    <row r="84" spans="1:216" ht="15" x14ac:dyDescent="0.25">
      <c r="A84" s="353" t="s">
        <v>463</v>
      </c>
      <c r="B84" s="353" t="s">
        <v>23</v>
      </c>
      <c r="C84" s="353" t="s">
        <v>24</v>
      </c>
      <c r="D84" s="353" t="s">
        <v>25</v>
      </c>
      <c r="E84" s="353" t="s">
        <v>26</v>
      </c>
      <c r="F84" s="353" t="s">
        <v>27</v>
      </c>
      <c r="G84" s="353" t="s">
        <v>28</v>
      </c>
      <c r="H84" s="353" t="s">
        <v>29</v>
      </c>
      <c r="I84" s="353" t="s">
        <v>30</v>
      </c>
      <c r="J84" s="353" t="s">
        <v>31</v>
      </c>
      <c r="K84" s="353" t="s">
        <v>32</v>
      </c>
      <c r="L84" s="353" t="s">
        <v>33</v>
      </c>
      <c r="M84" s="353" t="s">
        <v>34</v>
      </c>
      <c r="N84" s="353" t="s">
        <v>386</v>
      </c>
      <c r="O84" s="353" t="s">
        <v>387</v>
      </c>
      <c r="P84" s="353" t="s">
        <v>388</v>
      </c>
      <c r="Q84" s="353" t="s">
        <v>35</v>
      </c>
      <c r="R84" s="353" t="s">
        <v>36</v>
      </c>
      <c r="S84" s="353" t="s">
        <v>37</v>
      </c>
      <c r="T84" s="353" t="s">
        <v>38</v>
      </c>
      <c r="U84" s="353" t="s">
        <v>39</v>
      </c>
      <c r="V84" s="353" t="s">
        <v>40</v>
      </c>
      <c r="W84" s="353" t="s">
        <v>41</v>
      </c>
      <c r="X84" s="353" t="s">
        <v>42</v>
      </c>
      <c r="Y84" s="353" t="s">
        <v>43</v>
      </c>
      <c r="Z84" s="353" t="s">
        <v>44</v>
      </c>
      <c r="AA84" s="353" t="s">
        <v>45</v>
      </c>
      <c r="AB84" s="353" t="s">
        <v>46</v>
      </c>
      <c r="AC84" s="353" t="s">
        <v>47</v>
      </c>
      <c r="AD84" s="353" t="s">
        <v>48</v>
      </c>
      <c r="AE84" s="353" t="s">
        <v>49</v>
      </c>
      <c r="AF84" s="353" t="s">
        <v>50</v>
      </c>
      <c r="AG84" s="353" t="s">
        <v>51</v>
      </c>
      <c r="AH84" s="353" t="s">
        <v>52</v>
      </c>
      <c r="AI84" s="353" t="s">
        <v>53</v>
      </c>
      <c r="AJ84" s="353" t="s">
        <v>54</v>
      </c>
      <c r="AK84" s="353" t="s">
        <v>55</v>
      </c>
      <c r="AL84" s="353" t="s">
        <v>56</v>
      </c>
      <c r="AM84" s="353" t="s">
        <v>57</v>
      </c>
      <c r="AN84" s="353" t="s">
        <v>58</v>
      </c>
      <c r="AO84" s="353" t="s">
        <v>59</v>
      </c>
      <c r="AP84" s="353" t="s">
        <v>60</v>
      </c>
      <c r="AQ84" s="353" t="s">
        <v>61</v>
      </c>
      <c r="AR84" s="353" t="s">
        <v>62</v>
      </c>
      <c r="AS84" s="353" t="s">
        <v>63</v>
      </c>
      <c r="AT84" s="353" t="s">
        <v>64</v>
      </c>
      <c r="AU84" s="353" t="s">
        <v>65</v>
      </c>
      <c r="AV84" s="353" t="s">
        <v>66</v>
      </c>
      <c r="AW84" s="353" t="s">
        <v>67</v>
      </c>
      <c r="AX84" s="353" t="s">
        <v>68</v>
      </c>
      <c r="AY84" s="353" t="s">
        <v>69</v>
      </c>
      <c r="AZ84" s="353" t="s">
        <v>389</v>
      </c>
      <c r="BA84" s="353" t="s">
        <v>390</v>
      </c>
      <c r="BB84" s="353" t="s">
        <v>391</v>
      </c>
      <c r="BC84" s="353" t="s">
        <v>392</v>
      </c>
      <c r="BD84" s="353" t="s">
        <v>393</v>
      </c>
      <c r="BE84" s="353" t="s">
        <v>394</v>
      </c>
      <c r="BF84" s="353" t="s">
        <v>395</v>
      </c>
      <c r="BG84" s="353" t="s">
        <v>396</v>
      </c>
      <c r="BH84" s="353" t="s">
        <v>397</v>
      </c>
      <c r="BI84" s="353" t="s">
        <v>398</v>
      </c>
      <c r="BJ84" s="353" t="s">
        <v>399</v>
      </c>
      <c r="BK84" s="353" t="s">
        <v>400</v>
      </c>
      <c r="BL84" s="353" t="s">
        <v>401</v>
      </c>
      <c r="BM84" s="353" t="s">
        <v>402</v>
      </c>
      <c r="BN84" s="353" t="s">
        <v>70</v>
      </c>
      <c r="BO84" s="353" t="s">
        <v>71</v>
      </c>
      <c r="BP84" s="353" t="s">
        <v>72</v>
      </c>
      <c r="BQ84" s="353" t="s">
        <v>73</v>
      </c>
      <c r="BR84" s="353" t="s">
        <v>74</v>
      </c>
      <c r="BS84" s="353" t="s">
        <v>75</v>
      </c>
      <c r="BT84" s="353" t="s">
        <v>76</v>
      </c>
      <c r="BU84" s="353" t="s">
        <v>77</v>
      </c>
      <c r="BV84" s="353" t="s">
        <v>78</v>
      </c>
      <c r="BW84" s="353" t="s">
        <v>79</v>
      </c>
      <c r="BX84" s="353" t="s">
        <v>80</v>
      </c>
      <c r="BY84" s="353" t="s">
        <v>81</v>
      </c>
      <c r="BZ84" s="353" t="s">
        <v>82</v>
      </c>
      <c r="CA84" s="353" t="s">
        <v>83</v>
      </c>
      <c r="CB84" s="353" t="s">
        <v>84</v>
      </c>
      <c r="CC84" s="353" t="s">
        <v>85</v>
      </c>
      <c r="CD84" s="353" t="s">
        <v>86</v>
      </c>
      <c r="CE84" s="353" t="s">
        <v>87</v>
      </c>
      <c r="CF84" s="353" t="s">
        <v>88</v>
      </c>
      <c r="CG84" s="353" t="s">
        <v>89</v>
      </c>
      <c r="CH84" s="353" t="s">
        <v>90</v>
      </c>
      <c r="CI84" s="353" t="s">
        <v>91</v>
      </c>
      <c r="CJ84" s="353" t="s">
        <v>92</v>
      </c>
      <c r="CK84" s="353" t="s">
        <v>93</v>
      </c>
      <c r="CL84" s="353" t="s">
        <v>94</v>
      </c>
      <c r="CM84" s="353" t="s">
        <v>95</v>
      </c>
      <c r="CN84" s="353" t="s">
        <v>96</v>
      </c>
      <c r="CO84" s="353" t="s">
        <v>97</v>
      </c>
      <c r="CP84" s="353" t="s">
        <v>98</v>
      </c>
      <c r="CQ84" s="353" t="s">
        <v>99</v>
      </c>
      <c r="CR84" s="353" t="s">
        <v>100</v>
      </c>
      <c r="CS84" s="353" t="s">
        <v>101</v>
      </c>
      <c r="CT84" s="353" t="s">
        <v>102</v>
      </c>
      <c r="CU84" s="353" t="s">
        <v>103</v>
      </c>
      <c r="CV84" s="353" t="s">
        <v>104</v>
      </c>
      <c r="CW84" s="353" t="s">
        <v>105</v>
      </c>
      <c r="CX84" s="353" t="s">
        <v>106</v>
      </c>
      <c r="CY84" s="353" t="s">
        <v>107</v>
      </c>
      <c r="CZ84" s="353" t="s">
        <v>108</v>
      </c>
      <c r="DA84" s="353" t="s">
        <v>109</v>
      </c>
      <c r="DB84" s="353" t="s">
        <v>110</v>
      </c>
      <c r="DC84" s="353" t="s">
        <v>111</v>
      </c>
      <c r="DD84" s="353" t="s">
        <v>112</v>
      </c>
      <c r="DE84" s="353" t="s">
        <v>113</v>
      </c>
      <c r="DF84" s="353" t="s">
        <v>114</v>
      </c>
      <c r="DG84" s="353" t="s">
        <v>115</v>
      </c>
      <c r="DH84" s="353" t="s">
        <v>116</v>
      </c>
      <c r="DI84" s="353" t="s">
        <v>117</v>
      </c>
      <c r="DJ84" s="353" t="s">
        <v>118</v>
      </c>
      <c r="DK84" s="353" t="s">
        <v>119</v>
      </c>
      <c r="DL84" s="353" t="s">
        <v>120</v>
      </c>
      <c r="DM84" s="353" t="s">
        <v>121</v>
      </c>
      <c r="DN84" s="353" t="s">
        <v>122</v>
      </c>
      <c r="DO84" s="353" t="s">
        <v>123</v>
      </c>
      <c r="DP84" s="353" t="s">
        <v>124</v>
      </c>
      <c r="DQ84" s="353" t="s">
        <v>125</v>
      </c>
      <c r="DR84" s="353" t="s">
        <v>126</v>
      </c>
      <c r="DS84" s="353" t="s">
        <v>127</v>
      </c>
      <c r="DT84" s="353" t="s">
        <v>128</v>
      </c>
      <c r="DU84" s="353" t="s">
        <v>129</v>
      </c>
      <c r="DV84" s="353" t="s">
        <v>130</v>
      </c>
      <c r="DW84" s="353" t="s">
        <v>131</v>
      </c>
      <c r="DX84" s="353" t="s">
        <v>132</v>
      </c>
      <c r="DY84" s="353" t="s">
        <v>133</v>
      </c>
      <c r="DZ84" s="353" t="s">
        <v>134</v>
      </c>
      <c r="EA84" s="353" t="s">
        <v>135</v>
      </c>
      <c r="EB84" s="353" t="s">
        <v>136</v>
      </c>
      <c r="EC84" s="353" t="s">
        <v>137</v>
      </c>
      <c r="ED84" s="353" t="s">
        <v>138</v>
      </c>
      <c r="EE84" s="353" t="s">
        <v>139</v>
      </c>
      <c r="EF84" s="353" t="s">
        <v>140</v>
      </c>
      <c r="EG84" s="353" t="s">
        <v>141</v>
      </c>
      <c r="EH84" s="353" t="s">
        <v>142</v>
      </c>
      <c r="EI84" s="353" t="s">
        <v>143</v>
      </c>
      <c r="EJ84" s="353" t="s">
        <v>144</v>
      </c>
      <c r="EK84" s="353" t="s">
        <v>145</v>
      </c>
      <c r="EL84" s="353" t="s">
        <v>146</v>
      </c>
      <c r="EM84" s="353" t="s">
        <v>147</v>
      </c>
      <c r="EN84" s="353" t="s">
        <v>148</v>
      </c>
      <c r="EO84" s="353" t="s">
        <v>149</v>
      </c>
      <c r="EP84" s="353" t="s">
        <v>150</v>
      </c>
      <c r="EQ84" s="353" t="s">
        <v>151</v>
      </c>
      <c r="ER84" s="353" t="s">
        <v>152</v>
      </c>
      <c r="ES84" s="353" t="s">
        <v>153</v>
      </c>
      <c r="ET84" s="353" t="s">
        <v>154</v>
      </c>
      <c r="EU84" s="353" t="s">
        <v>155</v>
      </c>
      <c r="EV84" s="353" t="s">
        <v>156</v>
      </c>
      <c r="EW84" s="353" t="s">
        <v>157</v>
      </c>
      <c r="EX84" s="353" t="s">
        <v>158</v>
      </c>
      <c r="EY84" s="353" t="s">
        <v>159</v>
      </c>
      <c r="EZ84" s="353" t="s">
        <v>160</v>
      </c>
      <c r="FA84" s="353" t="s">
        <v>161</v>
      </c>
      <c r="FB84" s="353" t="s">
        <v>162</v>
      </c>
      <c r="FC84" s="353" t="s">
        <v>163</v>
      </c>
      <c r="FD84" s="353" t="s">
        <v>164</v>
      </c>
      <c r="FE84" s="353" t="s">
        <v>165</v>
      </c>
      <c r="FF84" s="353" t="s">
        <v>166</v>
      </c>
      <c r="FG84" s="353" t="s">
        <v>167</v>
      </c>
      <c r="FH84" s="353" t="s">
        <v>168</v>
      </c>
      <c r="FI84" s="353" t="s">
        <v>169</v>
      </c>
      <c r="FJ84" s="353" t="s">
        <v>170</v>
      </c>
      <c r="FK84" s="353" t="s">
        <v>171</v>
      </c>
      <c r="FL84" s="353" t="s">
        <v>172</v>
      </c>
      <c r="FM84" s="353" t="s">
        <v>173</v>
      </c>
      <c r="FN84" s="353" t="s">
        <v>174</v>
      </c>
      <c r="FO84" s="353" t="s">
        <v>175</v>
      </c>
      <c r="FP84" s="353" t="s">
        <v>176</v>
      </c>
      <c r="FQ84" s="353" t="s">
        <v>177</v>
      </c>
      <c r="FR84" s="353" t="s">
        <v>178</v>
      </c>
      <c r="FS84" s="353" t="s">
        <v>179</v>
      </c>
      <c r="FT84" s="353" t="s">
        <v>180</v>
      </c>
      <c r="FU84" s="353" t="s">
        <v>181</v>
      </c>
      <c r="FV84" s="353" t="s">
        <v>182</v>
      </c>
      <c r="FW84" s="353" t="s">
        <v>183</v>
      </c>
      <c r="FX84" s="353" t="s">
        <v>184</v>
      </c>
      <c r="FY84" s="353" t="s">
        <v>185</v>
      </c>
      <c r="FZ84" s="353" t="s">
        <v>186</v>
      </c>
      <c r="GA84" s="353" t="s">
        <v>187</v>
      </c>
      <c r="GB84" s="353" t="s">
        <v>188</v>
      </c>
      <c r="GC84" s="353" t="s">
        <v>189</v>
      </c>
      <c r="GD84" s="353" t="s">
        <v>190</v>
      </c>
      <c r="GE84" s="353" t="s">
        <v>191</v>
      </c>
      <c r="GF84" s="353" t="s">
        <v>192</v>
      </c>
      <c r="GG84" s="353" t="s">
        <v>193</v>
      </c>
      <c r="GH84" s="353" t="s">
        <v>194</v>
      </c>
      <c r="GI84" s="353" t="s">
        <v>195</v>
      </c>
      <c r="GJ84" s="353" t="s">
        <v>196</v>
      </c>
      <c r="GK84" s="353" t="s">
        <v>197</v>
      </c>
      <c r="GL84" s="353" t="s">
        <v>198</v>
      </c>
      <c r="GM84" s="353" t="s">
        <v>199</v>
      </c>
      <c r="GN84" s="353" t="s">
        <v>200</v>
      </c>
      <c r="GO84" s="353" t="s">
        <v>201</v>
      </c>
      <c r="GP84" s="353" t="s">
        <v>202</v>
      </c>
      <c r="GQ84" s="353" t="s">
        <v>203</v>
      </c>
      <c r="GR84" s="353" t="s">
        <v>204</v>
      </c>
      <c r="GS84" s="353" t="s">
        <v>205</v>
      </c>
      <c r="GT84" s="353" t="s">
        <v>206</v>
      </c>
      <c r="GU84" s="353" t="s">
        <v>207</v>
      </c>
      <c r="GV84" s="353" t="s">
        <v>208</v>
      </c>
      <c r="GW84" s="353" t="s">
        <v>209</v>
      </c>
      <c r="GX84" s="353" t="s">
        <v>210</v>
      </c>
      <c r="GY84" s="353" t="s">
        <v>211</v>
      </c>
      <c r="GZ84" s="353" t="s">
        <v>212</v>
      </c>
      <c r="HA84" s="353" t="s">
        <v>213</v>
      </c>
      <c r="HB84" s="353" t="s">
        <v>214</v>
      </c>
      <c r="HC84" s="353" t="s">
        <v>215</v>
      </c>
      <c r="HD84" s="353" t="s">
        <v>216</v>
      </c>
      <c r="HE84" s="353" t="s">
        <v>217</v>
      </c>
      <c r="HF84" s="353" t="s">
        <v>218</v>
      </c>
      <c r="HG84" s="353" t="s">
        <v>219</v>
      </c>
      <c r="HH84" s="353" t="s">
        <v>220</v>
      </c>
    </row>
    <row r="85" spans="1:216" ht="15" x14ac:dyDescent="0.25">
      <c r="A85" s="353" t="s">
        <v>230</v>
      </c>
      <c r="B85" s="353">
        <v>1407967000</v>
      </c>
      <c r="C85" s="353">
        <v>105804200</v>
      </c>
      <c r="D85" s="353">
        <v>64979810</v>
      </c>
      <c r="E85" s="353">
        <v>35393490</v>
      </c>
      <c r="F85" s="353">
        <v>9968678</v>
      </c>
      <c r="G85" s="353">
        <v>25424810</v>
      </c>
      <c r="H85" s="353">
        <v>25618660</v>
      </c>
      <c r="I85" s="353">
        <v>6340292</v>
      </c>
      <c r="J85" s="353">
        <v>19278370</v>
      </c>
      <c r="K85" s="353">
        <v>3159142</v>
      </c>
      <c r="L85" s="353">
        <v>1856573</v>
      </c>
      <c r="M85" s="353">
        <v>1302569</v>
      </c>
      <c r="N85" s="353">
        <v>808510</v>
      </c>
      <c r="O85" s="353">
        <v>243230</v>
      </c>
      <c r="P85" s="353">
        <v>565280</v>
      </c>
      <c r="Q85" s="353">
        <v>26909660</v>
      </c>
      <c r="R85" s="353">
        <v>6563578</v>
      </c>
      <c r="S85" s="353">
        <v>3929877</v>
      </c>
      <c r="T85" s="353">
        <v>6921868</v>
      </c>
      <c r="U85" s="353">
        <v>4932289</v>
      </c>
      <c r="V85" s="353">
        <v>1847406</v>
      </c>
      <c r="W85" s="353">
        <v>6106530</v>
      </c>
      <c r="X85" s="353">
        <v>5215630</v>
      </c>
      <c r="Y85" s="353">
        <v>890899</v>
      </c>
      <c r="Z85" s="353">
        <v>673693100</v>
      </c>
      <c r="AA85" s="353">
        <v>593392500</v>
      </c>
      <c r="AB85" s="353">
        <v>15898510</v>
      </c>
      <c r="AC85" s="353">
        <v>154136000</v>
      </c>
      <c r="AD85" s="353">
        <v>72098650</v>
      </c>
      <c r="AE85" s="353">
        <v>1835859</v>
      </c>
      <c r="AF85" s="353">
        <v>69964170</v>
      </c>
      <c r="AG85" s="353">
        <v>41014510</v>
      </c>
      <c r="AH85" s="353">
        <v>83624370</v>
      </c>
      <c r="AI85" s="353">
        <v>21613110</v>
      </c>
      <c r="AJ85" s="353">
        <v>110770900</v>
      </c>
      <c r="AK85" s="353">
        <v>19131510</v>
      </c>
      <c r="AL85" s="353">
        <v>3191059</v>
      </c>
      <c r="AM85" s="353">
        <v>79460040</v>
      </c>
      <c r="AN85" s="353">
        <v>758087</v>
      </c>
      <c r="AO85" s="353">
        <v>18399900</v>
      </c>
      <c r="AP85" s="353">
        <v>23759470</v>
      </c>
      <c r="AQ85" s="353">
        <v>161756</v>
      </c>
      <c r="AR85" s="353">
        <v>17190730</v>
      </c>
      <c r="AS85" s="353">
        <v>2040181</v>
      </c>
      <c r="AT85" s="353">
        <v>6478265</v>
      </c>
      <c r="AU85" s="353">
        <v>2453826</v>
      </c>
      <c r="AV85" s="353">
        <v>6327444</v>
      </c>
      <c r="AW85" s="353">
        <v>1798524</v>
      </c>
      <c r="AX85" s="353">
        <v>44989</v>
      </c>
      <c r="AY85" s="353">
        <v>116482700</v>
      </c>
      <c r="AZ85" s="353">
        <v>19706570</v>
      </c>
      <c r="BA85" s="353">
        <v>2939232</v>
      </c>
      <c r="BB85" s="353">
        <v>326049</v>
      </c>
      <c r="BC85" s="353">
        <v>16109160</v>
      </c>
      <c r="BD85" s="353">
        <v>332125</v>
      </c>
      <c r="BE85" s="353">
        <v>0</v>
      </c>
      <c r="BF85" s="353">
        <v>0</v>
      </c>
      <c r="BG85" s="353">
        <v>2621651</v>
      </c>
      <c r="BH85" s="353">
        <v>2184218</v>
      </c>
      <c r="BI85" s="353">
        <v>52838</v>
      </c>
      <c r="BJ85" s="353">
        <v>295488</v>
      </c>
      <c r="BK85" s="353">
        <v>89107</v>
      </c>
      <c r="BL85" s="353">
        <v>0</v>
      </c>
      <c r="BM85" s="353">
        <v>0</v>
      </c>
      <c r="BN85" s="353">
        <v>31688650</v>
      </c>
      <c r="BO85" s="353">
        <v>1023254</v>
      </c>
      <c r="BP85" s="353">
        <v>638475</v>
      </c>
      <c r="BQ85" s="353">
        <v>28775010</v>
      </c>
      <c r="BR85" s="353">
        <v>1251912</v>
      </c>
      <c r="BS85" s="353">
        <v>0</v>
      </c>
      <c r="BT85" s="353">
        <v>0</v>
      </c>
      <c r="BU85" s="353">
        <v>20728530</v>
      </c>
      <c r="BV85" s="353">
        <v>161092</v>
      </c>
      <c r="BW85" s="353">
        <v>407056</v>
      </c>
      <c r="BX85" s="353">
        <v>19272450</v>
      </c>
      <c r="BY85" s="353">
        <v>887937</v>
      </c>
      <c r="BZ85" s="353">
        <v>0</v>
      </c>
      <c r="CA85" s="353">
        <v>0</v>
      </c>
      <c r="CB85" s="353">
        <v>2147397</v>
      </c>
      <c r="CC85" s="353">
        <v>953110</v>
      </c>
      <c r="CD85" s="353">
        <v>307271</v>
      </c>
      <c r="CE85" s="353">
        <v>887016</v>
      </c>
      <c r="CF85" s="353">
        <v>0</v>
      </c>
      <c r="CG85" s="353">
        <v>0</v>
      </c>
      <c r="CH85" s="353">
        <v>0</v>
      </c>
      <c r="CI85" s="353">
        <v>39589880</v>
      </c>
      <c r="CJ85" s="353">
        <v>7235683</v>
      </c>
      <c r="CK85" s="353">
        <v>965261</v>
      </c>
      <c r="CL85" s="353">
        <v>19590210</v>
      </c>
      <c r="CM85" s="353">
        <v>418470</v>
      </c>
      <c r="CN85" s="353">
        <v>0</v>
      </c>
      <c r="CO85" s="353">
        <v>11380250</v>
      </c>
      <c r="CP85" s="353">
        <v>37444520</v>
      </c>
      <c r="CQ85" s="353">
        <v>3057365</v>
      </c>
      <c r="CR85" s="353">
        <v>11464390</v>
      </c>
      <c r="CS85" s="353">
        <v>4337060</v>
      </c>
      <c r="CT85" s="353">
        <v>10035740</v>
      </c>
      <c r="CU85" s="353">
        <v>4180599</v>
      </c>
      <c r="CV85" s="353">
        <v>4369362</v>
      </c>
      <c r="CW85" s="353">
        <v>5749701</v>
      </c>
      <c r="CX85" s="353">
        <v>0</v>
      </c>
      <c r="CY85" s="353">
        <v>0</v>
      </c>
      <c r="CZ85" s="353">
        <v>0</v>
      </c>
      <c r="DA85" s="353">
        <v>2230847</v>
      </c>
      <c r="DB85" s="353">
        <v>2323680</v>
      </c>
      <c r="DC85" s="353">
        <v>881750</v>
      </c>
      <c r="DD85" s="353">
        <v>199403700</v>
      </c>
      <c r="DE85" s="353">
        <v>38164400</v>
      </c>
      <c r="DF85" s="353">
        <v>57738050</v>
      </c>
      <c r="DG85" s="353">
        <v>98501550</v>
      </c>
      <c r="DH85" s="353">
        <v>2774201</v>
      </c>
      <c r="DI85" s="353">
        <v>1808645</v>
      </c>
      <c r="DJ85" s="353">
        <v>416858</v>
      </c>
      <c r="DK85" s="353">
        <v>269389400</v>
      </c>
      <c r="DL85" s="353">
        <v>168137700</v>
      </c>
      <c r="DM85" s="353">
        <v>86704010</v>
      </c>
      <c r="DN85" s="353">
        <v>21263360</v>
      </c>
      <c r="DO85" s="353">
        <v>8606325</v>
      </c>
      <c r="DP85" s="353">
        <v>6635736</v>
      </c>
      <c r="DQ85" s="353">
        <v>40980840</v>
      </c>
      <c r="DR85" s="353">
        <v>15264</v>
      </c>
      <c r="DS85" s="353">
        <v>1188111</v>
      </c>
      <c r="DT85" s="353">
        <v>5687362</v>
      </c>
      <c r="DU85" s="353">
        <v>2327017</v>
      </c>
      <c r="DV85" s="353">
        <v>80253040</v>
      </c>
      <c r="DW85" s="353">
        <v>13409580</v>
      </c>
      <c r="DX85" s="353">
        <v>9240984</v>
      </c>
      <c r="DY85" s="353">
        <v>5519191</v>
      </c>
      <c r="DZ85" s="353">
        <v>43163580</v>
      </c>
      <c r="EA85" s="353">
        <v>51817</v>
      </c>
      <c r="EB85" s="353">
        <v>687681</v>
      </c>
      <c r="EC85" s="353">
        <v>5813357</v>
      </c>
      <c r="ED85" s="353">
        <v>2366850</v>
      </c>
      <c r="EE85" s="353">
        <v>155664600</v>
      </c>
      <c r="EF85" s="353">
        <v>33260760</v>
      </c>
      <c r="EG85" s="353">
        <v>16757080</v>
      </c>
      <c r="EH85" s="353">
        <v>10617080</v>
      </c>
      <c r="EI85" s="353">
        <v>77852920</v>
      </c>
      <c r="EJ85" s="353">
        <v>25842</v>
      </c>
      <c r="EK85" s="353">
        <v>1790100</v>
      </c>
      <c r="EL85" s="353">
        <v>10933610</v>
      </c>
      <c r="EM85" s="353">
        <v>4427216</v>
      </c>
      <c r="EN85" s="353">
        <v>10374600</v>
      </c>
      <c r="EO85" s="353">
        <v>1258874</v>
      </c>
      <c r="EP85" s="353">
        <v>994500</v>
      </c>
      <c r="EQ85" s="353">
        <v>1368601</v>
      </c>
      <c r="ER85" s="353">
        <v>5952607</v>
      </c>
      <c r="ES85" s="353">
        <v>41239</v>
      </c>
      <c r="ET85" s="353">
        <v>52487</v>
      </c>
      <c r="EU85" s="353">
        <v>540464</v>
      </c>
      <c r="EV85" s="353">
        <v>165828</v>
      </c>
      <c r="EW85" s="353">
        <v>28518710</v>
      </c>
      <c r="EX85" s="353">
        <v>6360851</v>
      </c>
      <c r="EY85" s="353">
        <v>2133968</v>
      </c>
      <c r="EZ85" s="353">
        <v>3201614</v>
      </c>
      <c r="FA85" s="353">
        <v>12610230</v>
      </c>
      <c r="FB85" s="353">
        <v>261496</v>
      </c>
      <c r="FC85" s="353">
        <v>633052</v>
      </c>
      <c r="FD85" s="353">
        <v>2598086</v>
      </c>
      <c r="FE85" s="353">
        <v>666794</v>
      </c>
      <c r="FF85" s="353">
        <v>10861440</v>
      </c>
      <c r="FG85" s="353">
        <v>3124625</v>
      </c>
      <c r="FH85" s="353">
        <v>1190990</v>
      </c>
      <c r="FI85" s="353">
        <v>1670533</v>
      </c>
      <c r="FJ85" s="353">
        <v>2694222</v>
      </c>
      <c r="FK85" s="353">
        <v>238868</v>
      </c>
      <c r="FL85" s="353">
        <v>251454</v>
      </c>
      <c r="FM85" s="353">
        <v>807851</v>
      </c>
      <c r="FN85" s="353">
        <v>141995</v>
      </c>
      <c r="FO85" s="353">
        <v>8877060</v>
      </c>
      <c r="FP85" s="353">
        <v>6486779</v>
      </c>
      <c r="FQ85" s="353">
        <v>346117</v>
      </c>
      <c r="FR85" s="353">
        <v>32135</v>
      </c>
      <c r="FS85" s="353">
        <v>1872177</v>
      </c>
      <c r="FT85" s="353">
        <v>75516</v>
      </c>
      <c r="FU85" s="353">
        <v>12452</v>
      </c>
      <c r="FV85" s="353">
        <v>51884</v>
      </c>
      <c r="FW85" s="353">
        <v>0</v>
      </c>
      <c r="FX85" s="353">
        <v>31093740</v>
      </c>
      <c r="FY85" s="353">
        <v>6351405</v>
      </c>
      <c r="FZ85" s="353">
        <v>5568806</v>
      </c>
      <c r="GA85" s="353">
        <v>2351225</v>
      </c>
      <c r="GB85" s="353">
        <v>15859630</v>
      </c>
      <c r="GC85" s="353">
        <v>34545</v>
      </c>
      <c r="GD85" s="353">
        <v>174009</v>
      </c>
      <c r="GE85" s="353">
        <v>583190</v>
      </c>
      <c r="GF85" s="353">
        <v>170930</v>
      </c>
      <c r="GG85" s="353">
        <v>7290004</v>
      </c>
      <c r="GH85" s="353">
        <v>121931</v>
      </c>
      <c r="GI85" s="353">
        <v>66231</v>
      </c>
      <c r="GJ85" s="353">
        <v>51784</v>
      </c>
      <c r="GK85" s="353">
        <v>2963329</v>
      </c>
      <c r="GL85" s="353">
        <v>4086729</v>
      </c>
      <c r="GM85" s="353">
        <v>0</v>
      </c>
      <c r="GN85" s="353">
        <v>0</v>
      </c>
      <c r="GO85" s="353">
        <v>0</v>
      </c>
      <c r="GP85" s="353">
        <v>2406215</v>
      </c>
      <c r="GQ85" s="353">
        <v>241679</v>
      </c>
      <c r="GR85" s="353">
        <v>1482344</v>
      </c>
      <c r="GS85" s="353">
        <v>638542</v>
      </c>
      <c r="GT85" s="353">
        <v>43650</v>
      </c>
      <c r="GU85" s="353">
        <v>0</v>
      </c>
      <c r="GV85" s="353">
        <v>0</v>
      </c>
      <c r="GW85" s="353">
        <v>0</v>
      </c>
      <c r="GX85" s="353">
        <v>0</v>
      </c>
      <c r="GY85" s="353">
        <v>12204520</v>
      </c>
      <c r="GZ85" s="353">
        <v>2748784</v>
      </c>
      <c r="HA85" s="353">
        <v>1843578</v>
      </c>
      <c r="HB85" s="353">
        <v>1136830</v>
      </c>
      <c r="HC85" s="353">
        <v>4862573</v>
      </c>
      <c r="HD85" s="353">
        <v>470505</v>
      </c>
      <c r="HE85" s="353">
        <v>68487</v>
      </c>
      <c r="HF85" s="353">
        <v>739364</v>
      </c>
      <c r="HG85" s="353">
        <v>239470</v>
      </c>
      <c r="HH85" s="353">
        <v>122621500</v>
      </c>
    </row>
    <row r="86" spans="1:216" ht="15" x14ac:dyDescent="0.25">
      <c r="A86" s="353" t="s">
        <v>442</v>
      </c>
      <c r="B86" s="353">
        <v>114278800</v>
      </c>
      <c r="C86" s="353">
        <v>6944263</v>
      </c>
      <c r="D86" s="353">
        <v>3576027</v>
      </c>
      <c r="E86" s="353">
        <v>2208113</v>
      </c>
      <c r="F86" s="353">
        <v>1164819</v>
      </c>
      <c r="G86" s="353">
        <v>1043293</v>
      </c>
      <c r="H86" s="353">
        <v>1199185</v>
      </c>
      <c r="I86" s="353">
        <v>666610</v>
      </c>
      <c r="J86" s="353">
        <v>532576</v>
      </c>
      <c r="K86" s="353">
        <v>94306</v>
      </c>
      <c r="L86" s="353">
        <v>94306</v>
      </c>
      <c r="M86" s="353">
        <v>0</v>
      </c>
      <c r="N86" s="353">
        <v>74423</v>
      </c>
      <c r="O86" s="353">
        <v>56068</v>
      </c>
      <c r="P86" s="353">
        <v>18355</v>
      </c>
      <c r="Q86" s="353">
        <v>846134</v>
      </c>
      <c r="R86" s="353">
        <v>254299</v>
      </c>
      <c r="S86" s="353">
        <v>228558</v>
      </c>
      <c r="T86" s="353">
        <v>2228426</v>
      </c>
      <c r="U86" s="353">
        <v>1618081</v>
      </c>
      <c r="V86" s="353">
        <v>548754</v>
      </c>
      <c r="W86" s="353">
        <v>125470</v>
      </c>
      <c r="X86" s="353">
        <v>60531</v>
      </c>
      <c r="Y86" s="353">
        <v>64939</v>
      </c>
      <c r="Z86" s="353">
        <v>47051010</v>
      </c>
      <c r="AA86" s="353">
        <v>43580500</v>
      </c>
      <c r="AB86" s="353">
        <v>378653</v>
      </c>
      <c r="AC86" s="353">
        <v>14659530</v>
      </c>
      <c r="AD86" s="353">
        <v>5061831</v>
      </c>
      <c r="AE86" s="353">
        <v>73575</v>
      </c>
      <c r="AF86" s="353">
        <v>6197868</v>
      </c>
      <c r="AG86" s="353">
        <v>2073298</v>
      </c>
      <c r="AH86" s="353">
        <v>8718864</v>
      </c>
      <c r="AI86" s="353">
        <v>1461579</v>
      </c>
      <c r="AJ86" s="353">
        <v>4037639</v>
      </c>
      <c r="AK86" s="353">
        <v>840332</v>
      </c>
      <c r="AL86" s="353">
        <v>77324</v>
      </c>
      <c r="AM86" s="353">
        <v>3460209</v>
      </c>
      <c r="AN86" s="353">
        <v>11716</v>
      </c>
      <c r="AO86" s="353">
        <v>1817504</v>
      </c>
      <c r="AP86" s="353">
        <v>217132</v>
      </c>
      <c r="AQ86" s="353">
        <v>0</v>
      </c>
      <c r="AR86" s="353">
        <v>1159703</v>
      </c>
      <c r="AS86" s="353">
        <v>6717</v>
      </c>
      <c r="AT86" s="353">
        <v>104192</v>
      </c>
      <c r="AU86" s="353">
        <v>10935</v>
      </c>
      <c r="AV86" s="353">
        <v>114502</v>
      </c>
      <c r="AW86" s="353">
        <v>0</v>
      </c>
      <c r="AX86" s="353">
        <v>0</v>
      </c>
      <c r="AY86" s="353">
        <v>7820768</v>
      </c>
      <c r="AZ86" s="353">
        <v>750043</v>
      </c>
      <c r="BA86" s="353">
        <v>150966</v>
      </c>
      <c r="BB86" s="353">
        <v>53390</v>
      </c>
      <c r="BC86" s="353">
        <v>545686</v>
      </c>
      <c r="BD86" s="353">
        <v>0</v>
      </c>
      <c r="BE86" s="353">
        <v>0</v>
      </c>
      <c r="BF86" s="353">
        <v>0</v>
      </c>
      <c r="BG86" s="353">
        <v>60202</v>
      </c>
      <c r="BH86" s="353">
        <v>0</v>
      </c>
      <c r="BI86" s="353">
        <v>0</v>
      </c>
      <c r="BJ86" s="353">
        <v>60202</v>
      </c>
      <c r="BK86" s="353">
        <v>0</v>
      </c>
      <c r="BL86" s="353">
        <v>0</v>
      </c>
      <c r="BM86" s="353">
        <v>0</v>
      </c>
      <c r="BN86" s="353">
        <v>2299652</v>
      </c>
      <c r="BO86" s="353">
        <v>0</v>
      </c>
      <c r="BP86" s="353">
        <v>0</v>
      </c>
      <c r="BQ86" s="353">
        <v>2199131</v>
      </c>
      <c r="BR86" s="353">
        <v>100521</v>
      </c>
      <c r="BS86" s="353">
        <v>0</v>
      </c>
      <c r="BT86" s="353">
        <v>0</v>
      </c>
      <c r="BU86" s="353">
        <v>547159</v>
      </c>
      <c r="BV86" s="353">
        <v>0</v>
      </c>
      <c r="BW86" s="353">
        <v>0</v>
      </c>
      <c r="BX86" s="353">
        <v>521385</v>
      </c>
      <c r="BY86" s="353">
        <v>25775</v>
      </c>
      <c r="BZ86" s="353">
        <v>0</v>
      </c>
      <c r="CA86" s="353">
        <v>0</v>
      </c>
      <c r="CB86" s="353">
        <v>144154</v>
      </c>
      <c r="CC86" s="353">
        <v>58729</v>
      </c>
      <c r="CD86" s="353">
        <v>0</v>
      </c>
      <c r="CE86" s="353">
        <v>85425</v>
      </c>
      <c r="CF86" s="353">
        <v>0</v>
      </c>
      <c r="CG86" s="353">
        <v>0</v>
      </c>
      <c r="CH86" s="353">
        <v>0</v>
      </c>
      <c r="CI86" s="353">
        <v>4019558</v>
      </c>
      <c r="CJ86" s="353">
        <v>684501</v>
      </c>
      <c r="CK86" s="353">
        <v>260324</v>
      </c>
      <c r="CL86" s="353">
        <v>1570597</v>
      </c>
      <c r="CM86" s="353">
        <v>159619</v>
      </c>
      <c r="CN86" s="353">
        <v>0</v>
      </c>
      <c r="CO86" s="353">
        <v>1344517</v>
      </c>
      <c r="CP86" s="353">
        <v>4998721</v>
      </c>
      <c r="CQ86" s="353">
        <v>240564</v>
      </c>
      <c r="CR86" s="353">
        <v>953718</v>
      </c>
      <c r="CS86" s="353">
        <v>2305772</v>
      </c>
      <c r="CT86" s="353">
        <v>584756</v>
      </c>
      <c r="CU86" s="353">
        <v>423776</v>
      </c>
      <c r="CV86" s="353">
        <v>490137</v>
      </c>
      <c r="CW86" s="353">
        <v>159390</v>
      </c>
      <c r="CX86" s="353">
        <v>0</v>
      </c>
      <c r="CY86" s="353">
        <v>0</v>
      </c>
      <c r="CZ86" s="353">
        <v>0</v>
      </c>
      <c r="DA86" s="353">
        <v>28118</v>
      </c>
      <c r="DB86" s="353">
        <v>82736</v>
      </c>
      <c r="DC86" s="353">
        <v>32135</v>
      </c>
      <c r="DD86" s="353">
        <v>21937510</v>
      </c>
      <c r="DE86" s="353">
        <v>4925794</v>
      </c>
      <c r="DF86" s="353">
        <v>4756551</v>
      </c>
      <c r="DG86" s="353">
        <v>10996030</v>
      </c>
      <c r="DH86" s="353">
        <v>429533</v>
      </c>
      <c r="DI86" s="353">
        <v>468452</v>
      </c>
      <c r="DJ86" s="353">
        <v>361158</v>
      </c>
      <c r="DK86" s="353">
        <v>25367110</v>
      </c>
      <c r="DL86" s="353">
        <v>16341800</v>
      </c>
      <c r="DM86" s="353">
        <v>6087171</v>
      </c>
      <c r="DN86" s="353">
        <v>549502</v>
      </c>
      <c r="DO86" s="353">
        <v>923871</v>
      </c>
      <c r="DP86" s="353">
        <v>376176</v>
      </c>
      <c r="DQ86" s="353">
        <v>3639984</v>
      </c>
      <c r="DR86" s="353">
        <v>15264</v>
      </c>
      <c r="DS86" s="353">
        <v>46863</v>
      </c>
      <c r="DT86" s="353">
        <v>377850</v>
      </c>
      <c r="DU86" s="353">
        <v>157661</v>
      </c>
      <c r="DV86" s="353">
        <v>10027820</v>
      </c>
      <c r="DW86" s="353">
        <v>449483</v>
      </c>
      <c r="DX86" s="353">
        <v>1349387</v>
      </c>
      <c r="DY86" s="353">
        <v>698460</v>
      </c>
      <c r="DZ86" s="353">
        <v>6966187</v>
      </c>
      <c r="EA86" s="353">
        <v>0</v>
      </c>
      <c r="EB86" s="353">
        <v>36553</v>
      </c>
      <c r="EC86" s="353">
        <v>271806</v>
      </c>
      <c r="ED86" s="353">
        <v>255939</v>
      </c>
      <c r="EE86" s="353">
        <v>15620980</v>
      </c>
      <c r="EF86" s="353">
        <v>992960</v>
      </c>
      <c r="EG86" s="353">
        <v>2214612</v>
      </c>
      <c r="EH86" s="353">
        <v>984123</v>
      </c>
      <c r="EI86" s="353">
        <v>10325530</v>
      </c>
      <c r="EJ86" s="353">
        <v>15264</v>
      </c>
      <c r="EK86" s="353">
        <v>83416</v>
      </c>
      <c r="EL86" s="353">
        <v>617922</v>
      </c>
      <c r="EM86" s="353">
        <v>387155</v>
      </c>
      <c r="EN86" s="353">
        <v>434018</v>
      </c>
      <c r="EO86" s="353">
        <v>6025</v>
      </c>
      <c r="EP86" s="353">
        <v>48202</v>
      </c>
      <c r="EQ86" s="353">
        <v>50344</v>
      </c>
      <c r="ER86" s="353">
        <v>271270</v>
      </c>
      <c r="ES86" s="353">
        <v>0</v>
      </c>
      <c r="ET86" s="353">
        <v>0</v>
      </c>
      <c r="EU86" s="353">
        <v>31733</v>
      </c>
      <c r="EV86" s="353">
        <v>26444</v>
      </c>
      <c r="EW86" s="353">
        <v>2408023</v>
      </c>
      <c r="EX86" s="353">
        <v>138045</v>
      </c>
      <c r="EY86" s="353">
        <v>204457</v>
      </c>
      <c r="EZ86" s="353">
        <v>268659</v>
      </c>
      <c r="FA86" s="353">
        <v>1402275</v>
      </c>
      <c r="FB86" s="353">
        <v>0</v>
      </c>
      <c r="FC86" s="353">
        <v>108990</v>
      </c>
      <c r="FD86" s="353">
        <v>155050</v>
      </c>
      <c r="FE86" s="353">
        <v>130547</v>
      </c>
      <c r="FF86" s="353">
        <v>498154</v>
      </c>
      <c r="FG86" s="353">
        <v>125861</v>
      </c>
      <c r="FH86" s="353">
        <v>140054</v>
      </c>
      <c r="FI86" s="353">
        <v>23900</v>
      </c>
      <c r="FJ86" s="353">
        <v>109659</v>
      </c>
      <c r="FK86" s="353">
        <v>27984</v>
      </c>
      <c r="FL86" s="353">
        <v>0</v>
      </c>
      <c r="FM86" s="353">
        <v>19281</v>
      </c>
      <c r="FN86" s="353">
        <v>32804</v>
      </c>
      <c r="FO86" s="353">
        <v>1680976</v>
      </c>
      <c r="FP86" s="353">
        <v>1142989</v>
      </c>
      <c r="FQ86" s="353">
        <v>222399</v>
      </c>
      <c r="FR86" s="353">
        <v>2678</v>
      </c>
      <c r="FS86" s="353">
        <v>312911</v>
      </c>
      <c r="FT86" s="353">
        <v>0</v>
      </c>
      <c r="FU86" s="353">
        <v>0</v>
      </c>
      <c r="FV86" s="353">
        <v>0</v>
      </c>
      <c r="FW86" s="353">
        <v>0</v>
      </c>
      <c r="FX86" s="353">
        <v>2139069</v>
      </c>
      <c r="FY86" s="353">
        <v>132823</v>
      </c>
      <c r="FZ86" s="353">
        <v>483198</v>
      </c>
      <c r="GA86" s="353">
        <v>135930</v>
      </c>
      <c r="GB86" s="353">
        <v>1272773</v>
      </c>
      <c r="GC86" s="353">
        <v>0</v>
      </c>
      <c r="GD86" s="353">
        <v>21691</v>
      </c>
      <c r="GE86" s="353">
        <v>92655</v>
      </c>
      <c r="GF86" s="353">
        <v>0</v>
      </c>
      <c r="GG86" s="353">
        <v>278152</v>
      </c>
      <c r="GH86" s="353">
        <v>0</v>
      </c>
      <c r="GI86" s="353">
        <v>0</v>
      </c>
      <c r="GJ86" s="353">
        <v>19843</v>
      </c>
      <c r="GK86" s="353">
        <v>15143</v>
      </c>
      <c r="GL86" s="353">
        <v>243166</v>
      </c>
      <c r="GM86" s="353">
        <v>0</v>
      </c>
      <c r="GN86" s="353">
        <v>0</v>
      </c>
      <c r="GO86" s="353">
        <v>0</v>
      </c>
      <c r="GP86" s="353">
        <v>295706</v>
      </c>
      <c r="GQ86" s="353">
        <v>3013</v>
      </c>
      <c r="GR86" s="353">
        <v>276090</v>
      </c>
      <c r="GS86" s="353">
        <v>16603</v>
      </c>
      <c r="GT86" s="353">
        <v>0</v>
      </c>
      <c r="GU86" s="353">
        <v>0</v>
      </c>
      <c r="GV86" s="353">
        <v>0</v>
      </c>
      <c r="GW86" s="353">
        <v>0</v>
      </c>
      <c r="GX86" s="353">
        <v>0</v>
      </c>
      <c r="GY86" s="353">
        <v>1725228</v>
      </c>
      <c r="GZ86" s="353">
        <v>223604</v>
      </c>
      <c r="HA86" s="353">
        <v>221595</v>
      </c>
      <c r="HB86" s="353">
        <v>84755</v>
      </c>
      <c r="HC86" s="353">
        <v>851032</v>
      </c>
      <c r="HD86" s="353">
        <v>105777</v>
      </c>
      <c r="HE86" s="353">
        <v>6226</v>
      </c>
      <c r="HF86" s="353">
        <v>175268</v>
      </c>
      <c r="HG86" s="353">
        <v>56972</v>
      </c>
      <c r="HH86" s="353">
        <v>8240359</v>
      </c>
    </row>
    <row r="87" spans="1:216" ht="15" x14ac:dyDescent="0.25">
      <c r="A87" s="353" t="s">
        <v>443</v>
      </c>
      <c r="B87" s="353">
        <v>165947700</v>
      </c>
      <c r="C87" s="353">
        <v>11653090</v>
      </c>
      <c r="D87" s="353">
        <v>8091892</v>
      </c>
      <c r="E87" s="353">
        <v>5036089</v>
      </c>
      <c r="F87" s="353">
        <v>1992158</v>
      </c>
      <c r="G87" s="353">
        <v>3043931</v>
      </c>
      <c r="H87" s="353">
        <v>2239974</v>
      </c>
      <c r="I87" s="353">
        <v>1537140</v>
      </c>
      <c r="J87" s="353">
        <v>702834</v>
      </c>
      <c r="K87" s="353">
        <v>700702</v>
      </c>
      <c r="L87" s="353">
        <v>360254</v>
      </c>
      <c r="M87" s="353">
        <v>340449</v>
      </c>
      <c r="N87" s="353">
        <v>115127</v>
      </c>
      <c r="O87" s="353">
        <v>74066</v>
      </c>
      <c r="P87" s="353">
        <v>41061</v>
      </c>
      <c r="Q87" s="353">
        <v>1209802</v>
      </c>
      <c r="R87" s="353">
        <v>362586</v>
      </c>
      <c r="S87" s="353">
        <v>154793</v>
      </c>
      <c r="T87" s="353">
        <v>1973704</v>
      </c>
      <c r="U87" s="353">
        <v>1546009</v>
      </c>
      <c r="V87" s="353">
        <v>416467</v>
      </c>
      <c r="W87" s="353">
        <v>303940</v>
      </c>
      <c r="X87" s="353">
        <v>117437</v>
      </c>
      <c r="Y87" s="353">
        <v>186504</v>
      </c>
      <c r="Z87" s="353">
        <v>66785960</v>
      </c>
      <c r="AA87" s="353">
        <v>62040770</v>
      </c>
      <c r="AB87" s="353">
        <v>879541</v>
      </c>
      <c r="AC87" s="353">
        <v>13709230</v>
      </c>
      <c r="AD87" s="353">
        <v>2645964</v>
      </c>
      <c r="AE87" s="353">
        <v>188546</v>
      </c>
      <c r="AF87" s="353">
        <v>5176489</v>
      </c>
      <c r="AG87" s="353">
        <v>5494142</v>
      </c>
      <c r="AH87" s="353">
        <v>10222460</v>
      </c>
      <c r="AI87" s="353">
        <v>1787043</v>
      </c>
      <c r="AJ87" s="353">
        <v>17266760</v>
      </c>
      <c r="AK87" s="353">
        <v>4589998</v>
      </c>
      <c r="AL87" s="353">
        <v>56860</v>
      </c>
      <c r="AM87" s="353">
        <v>4700829</v>
      </c>
      <c r="AN87" s="353">
        <v>0</v>
      </c>
      <c r="AO87" s="353">
        <v>1108076</v>
      </c>
      <c r="AP87" s="353">
        <v>1756192</v>
      </c>
      <c r="AQ87" s="353">
        <v>0</v>
      </c>
      <c r="AR87" s="353">
        <v>1156892</v>
      </c>
      <c r="AS87" s="353">
        <v>112940</v>
      </c>
      <c r="AT87" s="353">
        <v>209400</v>
      </c>
      <c r="AU87" s="353">
        <v>21088</v>
      </c>
      <c r="AV87" s="353">
        <v>280475</v>
      </c>
      <c r="AW87" s="353">
        <v>55767</v>
      </c>
      <c r="AX87" s="353">
        <v>0</v>
      </c>
      <c r="AY87" s="353">
        <v>12769870</v>
      </c>
      <c r="AZ87" s="353">
        <v>551578</v>
      </c>
      <c r="BA87" s="353">
        <v>79349</v>
      </c>
      <c r="BB87" s="353">
        <v>0</v>
      </c>
      <c r="BC87" s="353">
        <v>472229</v>
      </c>
      <c r="BD87" s="353">
        <v>0</v>
      </c>
      <c r="BE87" s="353">
        <v>0</v>
      </c>
      <c r="BF87" s="353">
        <v>0</v>
      </c>
      <c r="BG87" s="353">
        <v>1039271</v>
      </c>
      <c r="BH87" s="353">
        <v>1022518</v>
      </c>
      <c r="BI87" s="353">
        <v>8653</v>
      </c>
      <c r="BJ87" s="353">
        <v>8101</v>
      </c>
      <c r="BK87" s="353">
        <v>0</v>
      </c>
      <c r="BL87" s="353">
        <v>0</v>
      </c>
      <c r="BM87" s="353">
        <v>0</v>
      </c>
      <c r="BN87" s="353">
        <v>3673993</v>
      </c>
      <c r="BO87" s="353">
        <v>964525</v>
      </c>
      <c r="BP87" s="353">
        <v>0</v>
      </c>
      <c r="BQ87" s="353">
        <v>2703762</v>
      </c>
      <c r="BR87" s="353">
        <v>5707</v>
      </c>
      <c r="BS87" s="353">
        <v>0</v>
      </c>
      <c r="BT87" s="353">
        <v>0</v>
      </c>
      <c r="BU87" s="353">
        <v>987538</v>
      </c>
      <c r="BV87" s="353">
        <v>0</v>
      </c>
      <c r="BW87" s="353">
        <v>45658</v>
      </c>
      <c r="BX87" s="353">
        <v>941880</v>
      </c>
      <c r="BY87" s="353">
        <v>0</v>
      </c>
      <c r="BZ87" s="353">
        <v>0</v>
      </c>
      <c r="CA87" s="353">
        <v>0</v>
      </c>
      <c r="CB87" s="353">
        <v>122798</v>
      </c>
      <c r="CC87" s="353">
        <v>7917</v>
      </c>
      <c r="CD87" s="353">
        <v>0</v>
      </c>
      <c r="CE87" s="353">
        <v>114881</v>
      </c>
      <c r="CF87" s="353">
        <v>0</v>
      </c>
      <c r="CG87" s="353">
        <v>0</v>
      </c>
      <c r="CH87" s="353">
        <v>0</v>
      </c>
      <c r="CI87" s="353">
        <v>6394693</v>
      </c>
      <c r="CJ87" s="353">
        <v>706410</v>
      </c>
      <c r="CK87" s="353">
        <v>87266</v>
      </c>
      <c r="CL87" s="353">
        <v>4250609</v>
      </c>
      <c r="CM87" s="353">
        <v>71801</v>
      </c>
      <c r="CN87" s="353">
        <v>0</v>
      </c>
      <c r="CO87" s="353">
        <v>1278607</v>
      </c>
      <c r="CP87" s="353">
        <v>5931407</v>
      </c>
      <c r="CQ87" s="353">
        <v>252949</v>
      </c>
      <c r="CR87" s="353">
        <v>2169367</v>
      </c>
      <c r="CS87" s="353">
        <v>205472</v>
      </c>
      <c r="CT87" s="353">
        <v>2174667</v>
      </c>
      <c r="CU87" s="353">
        <v>226058</v>
      </c>
      <c r="CV87" s="353">
        <v>902894</v>
      </c>
      <c r="CW87" s="353">
        <v>190632</v>
      </c>
      <c r="CX87" s="353">
        <v>0</v>
      </c>
      <c r="CY87" s="353">
        <v>0</v>
      </c>
      <c r="CZ87" s="353">
        <v>0</v>
      </c>
      <c r="DA87" s="353">
        <v>84856</v>
      </c>
      <c r="DB87" s="353">
        <v>75650</v>
      </c>
      <c r="DC87" s="353">
        <v>6695</v>
      </c>
      <c r="DD87" s="353">
        <v>39067560</v>
      </c>
      <c r="DE87" s="353">
        <v>5788341</v>
      </c>
      <c r="DF87" s="353">
        <v>13973210</v>
      </c>
      <c r="DG87" s="353">
        <v>18441670</v>
      </c>
      <c r="DH87" s="353">
        <v>744988</v>
      </c>
      <c r="DI87" s="353">
        <v>119345</v>
      </c>
      <c r="DJ87" s="353">
        <v>0</v>
      </c>
      <c r="DK87" s="353">
        <v>29549210</v>
      </c>
      <c r="DL87" s="353">
        <v>19606750</v>
      </c>
      <c r="DM87" s="353">
        <v>10627800</v>
      </c>
      <c r="DN87" s="353">
        <v>1498679</v>
      </c>
      <c r="DO87" s="353">
        <v>987002</v>
      </c>
      <c r="DP87" s="353">
        <v>866832</v>
      </c>
      <c r="DQ87" s="353">
        <v>6298928</v>
      </c>
      <c r="DR87" s="353">
        <v>0</v>
      </c>
      <c r="DS87" s="353">
        <v>146748</v>
      </c>
      <c r="DT87" s="353">
        <v>562758</v>
      </c>
      <c r="DU87" s="353">
        <v>266851</v>
      </c>
      <c r="DV87" s="353">
        <v>8953647</v>
      </c>
      <c r="DW87" s="353">
        <v>819032</v>
      </c>
      <c r="DX87" s="353">
        <v>894749</v>
      </c>
      <c r="DY87" s="353">
        <v>690627</v>
      </c>
      <c r="DZ87" s="353">
        <v>5857609</v>
      </c>
      <c r="EA87" s="353">
        <v>0</v>
      </c>
      <c r="EB87" s="353">
        <v>112337</v>
      </c>
      <c r="EC87" s="353">
        <v>493267</v>
      </c>
      <c r="ED87" s="353">
        <v>86027</v>
      </c>
      <c r="EE87" s="353">
        <v>18086250</v>
      </c>
      <c r="EF87" s="353">
        <v>2257458</v>
      </c>
      <c r="EG87" s="353">
        <v>1760710</v>
      </c>
      <c r="EH87" s="353">
        <v>1508989</v>
      </c>
      <c r="EI87" s="353">
        <v>10984830</v>
      </c>
      <c r="EJ87" s="353">
        <v>0</v>
      </c>
      <c r="EK87" s="353">
        <v>234315</v>
      </c>
      <c r="EL87" s="353">
        <v>987069</v>
      </c>
      <c r="EM87" s="353">
        <v>352879</v>
      </c>
      <c r="EN87" s="353">
        <v>1456235</v>
      </c>
      <c r="EO87" s="353">
        <v>60252</v>
      </c>
      <c r="EP87" s="353">
        <v>121041</v>
      </c>
      <c r="EQ87" s="353">
        <v>48470</v>
      </c>
      <c r="ER87" s="353">
        <v>1146537</v>
      </c>
      <c r="ES87" s="353">
        <v>0</v>
      </c>
      <c r="ET87" s="353">
        <v>5490</v>
      </c>
      <c r="EU87" s="353">
        <v>74445</v>
      </c>
      <c r="EV87" s="353">
        <v>0</v>
      </c>
      <c r="EW87" s="353">
        <v>2597885</v>
      </c>
      <c r="EX87" s="353">
        <v>487643</v>
      </c>
      <c r="EY87" s="353">
        <v>219654</v>
      </c>
      <c r="EZ87" s="353">
        <v>161677</v>
      </c>
      <c r="FA87" s="353">
        <v>1370743</v>
      </c>
      <c r="FB87" s="353">
        <v>6963</v>
      </c>
      <c r="FC87" s="353">
        <v>51415</v>
      </c>
      <c r="FD87" s="353">
        <v>253261</v>
      </c>
      <c r="FE87" s="353">
        <v>46528</v>
      </c>
      <c r="FF87" s="353">
        <v>1353806</v>
      </c>
      <c r="FG87" s="353">
        <v>208474</v>
      </c>
      <c r="FH87" s="353">
        <v>79667</v>
      </c>
      <c r="FI87" s="353">
        <v>260157</v>
      </c>
      <c r="FJ87" s="353">
        <v>619931</v>
      </c>
      <c r="FK87" s="353">
        <v>10712</v>
      </c>
      <c r="FL87" s="353">
        <v>0</v>
      </c>
      <c r="FM87" s="353">
        <v>112203</v>
      </c>
      <c r="FN87" s="353">
        <v>47934</v>
      </c>
      <c r="FO87" s="353">
        <v>620332</v>
      </c>
      <c r="FP87" s="353">
        <v>424177</v>
      </c>
      <c r="FQ87" s="353">
        <v>24101</v>
      </c>
      <c r="FR87" s="353">
        <v>0</v>
      </c>
      <c r="FS87" s="353">
        <v>159602</v>
      </c>
      <c r="FT87" s="353">
        <v>0</v>
      </c>
      <c r="FU87" s="353">
        <v>12452</v>
      </c>
      <c r="FV87" s="353">
        <v>0</v>
      </c>
      <c r="FW87" s="353">
        <v>0</v>
      </c>
      <c r="FX87" s="353">
        <v>2750444</v>
      </c>
      <c r="FY87" s="353">
        <v>475954</v>
      </c>
      <c r="FZ87" s="353">
        <v>549971</v>
      </c>
      <c r="GA87" s="353">
        <v>205909</v>
      </c>
      <c r="GB87" s="353">
        <v>1429677</v>
      </c>
      <c r="GC87" s="353">
        <v>0</v>
      </c>
      <c r="GD87" s="353">
        <v>26645</v>
      </c>
      <c r="GE87" s="353">
        <v>62288</v>
      </c>
      <c r="GF87" s="353">
        <v>0</v>
      </c>
      <c r="GG87" s="353">
        <v>1029058</v>
      </c>
      <c r="GH87" s="353">
        <v>0</v>
      </c>
      <c r="GI87" s="353">
        <v>56744</v>
      </c>
      <c r="GJ87" s="353">
        <v>0</v>
      </c>
      <c r="GK87" s="353">
        <v>343077</v>
      </c>
      <c r="GL87" s="353">
        <v>629236</v>
      </c>
      <c r="GM87" s="353">
        <v>0</v>
      </c>
      <c r="GN87" s="353">
        <v>0</v>
      </c>
      <c r="GO87" s="353">
        <v>0</v>
      </c>
      <c r="GP87" s="353">
        <v>316660</v>
      </c>
      <c r="GQ87" s="353">
        <v>162816</v>
      </c>
      <c r="GR87" s="353">
        <v>124522</v>
      </c>
      <c r="GS87" s="353">
        <v>29323</v>
      </c>
      <c r="GT87" s="353">
        <v>0</v>
      </c>
      <c r="GU87" s="353">
        <v>0</v>
      </c>
      <c r="GV87" s="353">
        <v>0</v>
      </c>
      <c r="GW87" s="353">
        <v>0</v>
      </c>
      <c r="GX87" s="353">
        <v>0</v>
      </c>
      <c r="GY87" s="353">
        <v>1274272</v>
      </c>
      <c r="GZ87" s="353">
        <v>164958</v>
      </c>
      <c r="HA87" s="353">
        <v>197762</v>
      </c>
      <c r="HB87" s="353">
        <v>30662</v>
      </c>
      <c r="HC87" s="353">
        <v>679514</v>
      </c>
      <c r="HD87" s="353">
        <v>60119</v>
      </c>
      <c r="HE87" s="353">
        <v>0</v>
      </c>
      <c r="HF87" s="353">
        <v>114078</v>
      </c>
      <c r="HG87" s="353">
        <v>8034</v>
      </c>
      <c r="HH87" s="353">
        <v>12756630</v>
      </c>
    </row>
    <row r="88" spans="1:216" ht="15" x14ac:dyDescent="0.25">
      <c r="A88" s="353" t="s">
        <v>444</v>
      </c>
      <c r="B88" s="353">
        <v>184630000</v>
      </c>
      <c r="C88" s="353">
        <v>8791016</v>
      </c>
      <c r="D88" s="353">
        <v>4626830</v>
      </c>
      <c r="E88" s="353">
        <v>3186456</v>
      </c>
      <c r="F88" s="353">
        <v>1909116</v>
      </c>
      <c r="G88" s="353">
        <v>1277341</v>
      </c>
      <c r="H88" s="353">
        <v>1077124</v>
      </c>
      <c r="I88" s="353">
        <v>627819</v>
      </c>
      <c r="J88" s="353">
        <v>449305</v>
      </c>
      <c r="K88" s="353">
        <v>319288</v>
      </c>
      <c r="L88" s="353">
        <v>299126</v>
      </c>
      <c r="M88" s="353">
        <v>20162</v>
      </c>
      <c r="N88" s="353">
        <v>43962</v>
      </c>
      <c r="O88" s="353">
        <v>0</v>
      </c>
      <c r="P88" s="353">
        <v>43962</v>
      </c>
      <c r="Q88" s="353">
        <v>2835341</v>
      </c>
      <c r="R88" s="353">
        <v>863027</v>
      </c>
      <c r="S88" s="353">
        <v>297636</v>
      </c>
      <c r="T88" s="353">
        <v>856634</v>
      </c>
      <c r="U88" s="353">
        <v>410417</v>
      </c>
      <c r="V88" s="353">
        <v>376862</v>
      </c>
      <c r="W88" s="353">
        <v>341207</v>
      </c>
      <c r="X88" s="353">
        <v>262098</v>
      </c>
      <c r="Y88" s="353">
        <v>79109</v>
      </c>
      <c r="Z88" s="353">
        <v>91323100</v>
      </c>
      <c r="AA88" s="353">
        <v>80057310</v>
      </c>
      <c r="AB88" s="353">
        <v>4541183</v>
      </c>
      <c r="AC88" s="353">
        <v>29344450</v>
      </c>
      <c r="AD88" s="353">
        <v>10376490</v>
      </c>
      <c r="AE88" s="353">
        <v>434108</v>
      </c>
      <c r="AF88" s="353">
        <v>12111980</v>
      </c>
      <c r="AG88" s="353">
        <v>6090239</v>
      </c>
      <c r="AH88" s="353">
        <v>7710891</v>
      </c>
      <c r="AI88" s="353">
        <v>1172278</v>
      </c>
      <c r="AJ88" s="353">
        <v>7412792</v>
      </c>
      <c r="AK88" s="353">
        <v>752464</v>
      </c>
      <c r="AL88" s="353">
        <v>110441</v>
      </c>
      <c r="AM88" s="353">
        <v>11147380</v>
      </c>
      <c r="AN88" s="353">
        <v>47488</v>
      </c>
      <c r="AO88" s="353">
        <v>4990599</v>
      </c>
      <c r="AP88" s="353">
        <v>1129867</v>
      </c>
      <c r="AQ88" s="353">
        <v>0</v>
      </c>
      <c r="AR88" s="353">
        <v>2425317</v>
      </c>
      <c r="AS88" s="353">
        <v>230254</v>
      </c>
      <c r="AT88" s="353">
        <v>733562</v>
      </c>
      <c r="AU88" s="353">
        <v>29524</v>
      </c>
      <c r="AV88" s="353">
        <v>1366760</v>
      </c>
      <c r="AW88" s="353">
        <v>182453</v>
      </c>
      <c r="AX88" s="353">
        <v>11560</v>
      </c>
      <c r="AY88" s="353">
        <v>13996930</v>
      </c>
      <c r="AZ88" s="353">
        <v>778947</v>
      </c>
      <c r="BA88" s="353">
        <v>216139</v>
      </c>
      <c r="BB88" s="353">
        <v>21540</v>
      </c>
      <c r="BC88" s="353">
        <v>513100</v>
      </c>
      <c r="BD88" s="353">
        <v>28168</v>
      </c>
      <c r="BE88" s="353">
        <v>0</v>
      </c>
      <c r="BF88" s="353">
        <v>0</v>
      </c>
      <c r="BG88" s="353">
        <v>275789</v>
      </c>
      <c r="BH88" s="353">
        <v>140840</v>
      </c>
      <c r="BI88" s="353">
        <v>0</v>
      </c>
      <c r="BJ88" s="353">
        <v>101074</v>
      </c>
      <c r="BK88" s="353">
        <v>33875</v>
      </c>
      <c r="BL88" s="353">
        <v>0</v>
      </c>
      <c r="BM88" s="353">
        <v>0</v>
      </c>
      <c r="BN88" s="353">
        <v>6026667</v>
      </c>
      <c r="BO88" s="353">
        <v>58729</v>
      </c>
      <c r="BP88" s="353">
        <v>135317</v>
      </c>
      <c r="BQ88" s="353">
        <v>4894239</v>
      </c>
      <c r="BR88" s="353">
        <v>938382</v>
      </c>
      <c r="BS88" s="353">
        <v>0</v>
      </c>
      <c r="BT88" s="353">
        <v>0</v>
      </c>
      <c r="BU88" s="353">
        <v>1646817</v>
      </c>
      <c r="BV88" s="353">
        <v>0</v>
      </c>
      <c r="BW88" s="353">
        <v>49708</v>
      </c>
      <c r="BX88" s="353">
        <v>1545927</v>
      </c>
      <c r="BY88" s="353">
        <v>51181</v>
      </c>
      <c r="BZ88" s="353">
        <v>0</v>
      </c>
      <c r="CA88" s="353">
        <v>0</v>
      </c>
      <c r="CB88" s="353">
        <v>929913</v>
      </c>
      <c r="CC88" s="353">
        <v>213193</v>
      </c>
      <c r="CD88" s="353">
        <v>140472</v>
      </c>
      <c r="CE88" s="353">
        <v>576248</v>
      </c>
      <c r="CF88" s="353">
        <v>0</v>
      </c>
      <c r="CG88" s="353">
        <v>0</v>
      </c>
      <c r="CH88" s="353">
        <v>0</v>
      </c>
      <c r="CI88" s="353">
        <v>4338796</v>
      </c>
      <c r="CJ88" s="353">
        <v>1439883</v>
      </c>
      <c r="CK88" s="353">
        <v>142497</v>
      </c>
      <c r="CL88" s="353">
        <v>1527149</v>
      </c>
      <c r="CM88" s="353">
        <v>40135</v>
      </c>
      <c r="CN88" s="353">
        <v>0</v>
      </c>
      <c r="CO88" s="353">
        <v>1189132</v>
      </c>
      <c r="CP88" s="353">
        <v>4020177</v>
      </c>
      <c r="CQ88" s="353">
        <v>320900</v>
      </c>
      <c r="CR88" s="353">
        <v>1477747</v>
      </c>
      <c r="CS88" s="353">
        <v>127981</v>
      </c>
      <c r="CT88" s="353">
        <v>1152105</v>
      </c>
      <c r="CU88" s="353">
        <v>436105</v>
      </c>
      <c r="CV88" s="353">
        <v>505340</v>
      </c>
      <c r="CW88" s="353">
        <v>417639</v>
      </c>
      <c r="CX88" s="353">
        <v>0</v>
      </c>
      <c r="CY88" s="353">
        <v>0</v>
      </c>
      <c r="CZ88" s="353">
        <v>0</v>
      </c>
      <c r="DA88" s="353">
        <v>147842</v>
      </c>
      <c r="DB88" s="353">
        <v>238499</v>
      </c>
      <c r="DC88" s="353">
        <v>20084</v>
      </c>
      <c r="DD88" s="353">
        <v>33368070</v>
      </c>
      <c r="DE88" s="353">
        <v>3961308</v>
      </c>
      <c r="DF88" s="353">
        <v>6221355</v>
      </c>
      <c r="DG88" s="353">
        <v>22572440</v>
      </c>
      <c r="DH88" s="353">
        <v>198610</v>
      </c>
      <c r="DI88" s="353">
        <v>404896</v>
      </c>
      <c r="DJ88" s="353">
        <v>9462</v>
      </c>
      <c r="DK88" s="353">
        <v>32713110</v>
      </c>
      <c r="DL88" s="353">
        <v>21057960</v>
      </c>
      <c r="DM88" s="353">
        <v>13988210</v>
      </c>
      <c r="DN88" s="353">
        <v>1058033</v>
      </c>
      <c r="DO88" s="353">
        <v>1670131</v>
      </c>
      <c r="DP88" s="353">
        <v>667664</v>
      </c>
      <c r="DQ88" s="353">
        <v>8950099</v>
      </c>
      <c r="DR88" s="353">
        <v>0</v>
      </c>
      <c r="DS88" s="353">
        <v>153510</v>
      </c>
      <c r="DT88" s="353">
        <v>1173517</v>
      </c>
      <c r="DU88" s="353">
        <v>315254</v>
      </c>
      <c r="DV88" s="353">
        <v>7025569</v>
      </c>
      <c r="DW88" s="353">
        <v>616583</v>
      </c>
      <c r="DX88" s="353">
        <v>1094051</v>
      </c>
      <c r="DY88" s="353">
        <v>431474</v>
      </c>
      <c r="DZ88" s="353">
        <v>4148716</v>
      </c>
      <c r="EA88" s="353">
        <v>10578</v>
      </c>
      <c r="EB88" s="353">
        <v>67751</v>
      </c>
      <c r="EC88" s="353">
        <v>405633</v>
      </c>
      <c r="ED88" s="353">
        <v>250784</v>
      </c>
      <c r="EE88" s="353">
        <v>19552190</v>
      </c>
      <c r="EF88" s="353">
        <v>1599569</v>
      </c>
      <c r="EG88" s="353">
        <v>2561733</v>
      </c>
      <c r="EH88" s="353">
        <v>880154</v>
      </c>
      <c r="EI88" s="353">
        <v>12176280</v>
      </c>
      <c r="EJ88" s="353">
        <v>10578</v>
      </c>
      <c r="EK88" s="353">
        <v>206130</v>
      </c>
      <c r="EL88" s="353">
        <v>1570447</v>
      </c>
      <c r="EM88" s="353">
        <v>547293</v>
      </c>
      <c r="EN88" s="353">
        <v>1271661</v>
      </c>
      <c r="EO88" s="353">
        <v>57775</v>
      </c>
      <c r="EP88" s="353">
        <v>185444</v>
      </c>
      <c r="EQ88" s="353">
        <v>142598</v>
      </c>
      <c r="ER88" s="353">
        <v>862012</v>
      </c>
      <c r="ES88" s="353">
        <v>0</v>
      </c>
      <c r="ET88" s="353">
        <v>15130</v>
      </c>
      <c r="EU88" s="353">
        <v>8703</v>
      </c>
      <c r="EV88" s="353">
        <v>0</v>
      </c>
      <c r="EW88" s="353">
        <v>3834198</v>
      </c>
      <c r="EX88" s="353">
        <v>438236</v>
      </c>
      <c r="EY88" s="353">
        <v>291220</v>
      </c>
      <c r="EZ88" s="353">
        <v>502974</v>
      </c>
      <c r="FA88" s="353">
        <v>2024214</v>
      </c>
      <c r="FB88" s="353">
        <v>12720</v>
      </c>
      <c r="FC88" s="353">
        <v>93190</v>
      </c>
      <c r="FD88" s="353">
        <v>326568</v>
      </c>
      <c r="FE88" s="353">
        <v>112003</v>
      </c>
      <c r="FF88" s="353">
        <v>1163073</v>
      </c>
      <c r="FG88" s="353">
        <v>228290</v>
      </c>
      <c r="FH88" s="353">
        <v>191737</v>
      </c>
      <c r="FI88" s="353">
        <v>76655</v>
      </c>
      <c r="FJ88" s="353">
        <v>196691</v>
      </c>
      <c r="FK88" s="353">
        <v>19013</v>
      </c>
      <c r="FL88" s="353">
        <v>124388</v>
      </c>
      <c r="FM88" s="353">
        <v>100889</v>
      </c>
      <c r="FN88" s="353">
        <v>28854</v>
      </c>
      <c r="FO88" s="353">
        <v>1006818</v>
      </c>
      <c r="FP88" s="353">
        <v>757976</v>
      </c>
      <c r="FQ88" s="353">
        <v>3481</v>
      </c>
      <c r="FR88" s="353">
        <v>0</v>
      </c>
      <c r="FS88" s="353">
        <v>245361</v>
      </c>
      <c r="FT88" s="353">
        <v>0</v>
      </c>
      <c r="FU88" s="353">
        <v>0</v>
      </c>
      <c r="FV88" s="353">
        <v>0</v>
      </c>
      <c r="FW88" s="353">
        <v>0</v>
      </c>
      <c r="FX88" s="353">
        <v>3473902</v>
      </c>
      <c r="FY88" s="353">
        <v>451693</v>
      </c>
      <c r="FZ88" s="353">
        <v>441302</v>
      </c>
      <c r="GA88" s="353">
        <v>195225</v>
      </c>
      <c r="GB88" s="353">
        <v>2332928</v>
      </c>
      <c r="GC88" s="353">
        <v>34545</v>
      </c>
      <c r="GD88" s="353">
        <v>10176</v>
      </c>
      <c r="GE88" s="353">
        <v>0</v>
      </c>
      <c r="GF88" s="353">
        <v>8034</v>
      </c>
      <c r="GG88" s="353">
        <v>990590</v>
      </c>
      <c r="GH88" s="353">
        <v>0</v>
      </c>
      <c r="GI88" s="353">
        <v>9486</v>
      </c>
      <c r="GJ88" s="353">
        <v>13055</v>
      </c>
      <c r="GK88" s="353">
        <v>187988</v>
      </c>
      <c r="GL88" s="353">
        <v>780062</v>
      </c>
      <c r="GM88" s="353">
        <v>0</v>
      </c>
      <c r="GN88" s="353">
        <v>0</v>
      </c>
      <c r="GO88" s="353">
        <v>0</v>
      </c>
      <c r="GP88" s="353">
        <v>144271</v>
      </c>
      <c r="GQ88" s="353">
        <v>12921</v>
      </c>
      <c r="GR88" s="353">
        <v>115551</v>
      </c>
      <c r="GS88" s="353">
        <v>15800</v>
      </c>
      <c r="GT88" s="353">
        <v>0</v>
      </c>
      <c r="GU88" s="353">
        <v>0</v>
      </c>
      <c r="GV88" s="353">
        <v>0</v>
      </c>
      <c r="GW88" s="353">
        <v>0</v>
      </c>
      <c r="GX88" s="353">
        <v>0</v>
      </c>
      <c r="GY88" s="353">
        <v>1042300</v>
      </c>
      <c r="GZ88" s="353">
        <v>150497</v>
      </c>
      <c r="HA88" s="353">
        <v>175536</v>
      </c>
      <c r="HB88" s="353">
        <v>254868</v>
      </c>
      <c r="HC88" s="353">
        <v>284124</v>
      </c>
      <c r="HD88" s="353">
        <v>97073</v>
      </c>
      <c r="HE88" s="353">
        <v>17540</v>
      </c>
      <c r="HF88" s="353">
        <v>15532</v>
      </c>
      <c r="HG88" s="353">
        <v>47131</v>
      </c>
      <c r="HH88" s="353">
        <v>13985470</v>
      </c>
    </row>
    <row r="89" spans="1:216" ht="15" x14ac:dyDescent="0.25">
      <c r="A89" s="353" t="s">
        <v>445</v>
      </c>
      <c r="B89" s="353">
        <v>316739400</v>
      </c>
      <c r="C89" s="353">
        <v>19081580</v>
      </c>
      <c r="D89" s="353">
        <v>7276097</v>
      </c>
      <c r="E89" s="353">
        <v>3420180</v>
      </c>
      <c r="F89" s="353">
        <v>1134470</v>
      </c>
      <c r="G89" s="353">
        <v>2285710</v>
      </c>
      <c r="H89" s="353">
        <v>3232890</v>
      </c>
      <c r="I89" s="353">
        <v>1045441</v>
      </c>
      <c r="J89" s="353">
        <v>2187448</v>
      </c>
      <c r="K89" s="353">
        <v>333603</v>
      </c>
      <c r="L89" s="353">
        <v>214873</v>
      </c>
      <c r="M89" s="353">
        <v>118731</v>
      </c>
      <c r="N89" s="353">
        <v>289424</v>
      </c>
      <c r="O89" s="353">
        <v>38483</v>
      </c>
      <c r="P89" s="353">
        <v>250940</v>
      </c>
      <c r="Q89" s="353">
        <v>10667960</v>
      </c>
      <c r="R89" s="353">
        <v>2212704</v>
      </c>
      <c r="S89" s="353">
        <v>2219432</v>
      </c>
      <c r="T89" s="353">
        <v>587633</v>
      </c>
      <c r="U89" s="353">
        <v>540028</v>
      </c>
      <c r="V89" s="353">
        <v>47605</v>
      </c>
      <c r="W89" s="353">
        <v>359172</v>
      </c>
      <c r="X89" s="353">
        <v>320789</v>
      </c>
      <c r="Y89" s="353">
        <v>38383</v>
      </c>
      <c r="Z89" s="353">
        <v>167708300</v>
      </c>
      <c r="AA89" s="353">
        <v>146750100</v>
      </c>
      <c r="AB89" s="353">
        <v>6053296</v>
      </c>
      <c r="AC89" s="353">
        <v>33486510</v>
      </c>
      <c r="AD89" s="353">
        <v>20554430</v>
      </c>
      <c r="AE89" s="353">
        <v>621482</v>
      </c>
      <c r="AF89" s="353">
        <v>13371810</v>
      </c>
      <c r="AG89" s="353">
        <v>9242952</v>
      </c>
      <c r="AH89" s="353">
        <v>21157950</v>
      </c>
      <c r="AI89" s="353">
        <v>3226441</v>
      </c>
      <c r="AJ89" s="353">
        <v>28531450</v>
      </c>
      <c r="AK89" s="353">
        <v>9090956</v>
      </c>
      <c r="AL89" s="353">
        <v>1405266</v>
      </c>
      <c r="AM89" s="353">
        <v>20789840</v>
      </c>
      <c r="AN89" s="353">
        <v>156835</v>
      </c>
      <c r="AO89" s="353">
        <v>3337662</v>
      </c>
      <c r="AP89" s="353">
        <v>5468055</v>
      </c>
      <c r="AQ89" s="353">
        <v>25306</v>
      </c>
      <c r="AR89" s="353">
        <v>7016409</v>
      </c>
      <c r="AS89" s="353">
        <v>376622</v>
      </c>
      <c r="AT89" s="353">
        <v>1618961</v>
      </c>
      <c r="AU89" s="353">
        <v>432389</v>
      </c>
      <c r="AV89" s="353">
        <v>886726</v>
      </c>
      <c r="AW89" s="353">
        <v>1465250</v>
      </c>
      <c r="AX89" s="353">
        <v>5624</v>
      </c>
      <c r="AY89" s="353">
        <v>30374510</v>
      </c>
      <c r="AZ89" s="353">
        <v>7939515</v>
      </c>
      <c r="BA89" s="353">
        <v>330284</v>
      </c>
      <c r="BB89" s="353">
        <v>165142</v>
      </c>
      <c r="BC89" s="353">
        <v>7305643</v>
      </c>
      <c r="BD89" s="353">
        <v>138447</v>
      </c>
      <c r="BE89" s="353">
        <v>0</v>
      </c>
      <c r="BF89" s="353">
        <v>0</v>
      </c>
      <c r="BG89" s="353">
        <v>0</v>
      </c>
      <c r="BH89" s="353">
        <v>0</v>
      </c>
      <c r="BI89" s="353">
        <v>0</v>
      </c>
      <c r="BJ89" s="353">
        <v>0</v>
      </c>
      <c r="BK89" s="353">
        <v>0</v>
      </c>
      <c r="BL89" s="353">
        <v>0</v>
      </c>
      <c r="BM89" s="353">
        <v>0</v>
      </c>
      <c r="BN89" s="353">
        <v>9173385</v>
      </c>
      <c r="BO89" s="353">
        <v>0</v>
      </c>
      <c r="BP89" s="353">
        <v>151702</v>
      </c>
      <c r="BQ89" s="353">
        <v>8908090</v>
      </c>
      <c r="BR89" s="353">
        <v>113593</v>
      </c>
      <c r="BS89" s="353">
        <v>0</v>
      </c>
      <c r="BT89" s="353">
        <v>0</v>
      </c>
      <c r="BU89" s="353">
        <v>5632131</v>
      </c>
      <c r="BV89" s="353">
        <v>109726</v>
      </c>
      <c r="BW89" s="353">
        <v>129610</v>
      </c>
      <c r="BX89" s="353">
        <v>5244407</v>
      </c>
      <c r="BY89" s="353">
        <v>148388</v>
      </c>
      <c r="BZ89" s="353">
        <v>0</v>
      </c>
      <c r="CA89" s="353">
        <v>0</v>
      </c>
      <c r="CB89" s="353">
        <v>577168</v>
      </c>
      <c r="CC89" s="353">
        <v>434671</v>
      </c>
      <c r="CD89" s="353">
        <v>60202</v>
      </c>
      <c r="CE89" s="353">
        <v>82295</v>
      </c>
      <c r="CF89" s="353">
        <v>0</v>
      </c>
      <c r="CG89" s="353">
        <v>0</v>
      </c>
      <c r="CH89" s="353">
        <v>0</v>
      </c>
      <c r="CI89" s="353">
        <v>7052315</v>
      </c>
      <c r="CJ89" s="353">
        <v>1021781</v>
      </c>
      <c r="CK89" s="353">
        <v>118195</v>
      </c>
      <c r="CL89" s="353">
        <v>2460191</v>
      </c>
      <c r="CM89" s="353">
        <v>8469</v>
      </c>
      <c r="CN89" s="353">
        <v>0</v>
      </c>
      <c r="CO89" s="353">
        <v>3443679</v>
      </c>
      <c r="CP89" s="353">
        <v>7812455</v>
      </c>
      <c r="CQ89" s="353">
        <v>766545</v>
      </c>
      <c r="CR89" s="353">
        <v>2212548</v>
      </c>
      <c r="CS89" s="353">
        <v>846909</v>
      </c>
      <c r="CT89" s="353">
        <v>2116116</v>
      </c>
      <c r="CU89" s="353">
        <v>978600</v>
      </c>
      <c r="CV89" s="353">
        <v>891736</v>
      </c>
      <c r="CW89" s="353">
        <v>2467784</v>
      </c>
      <c r="CX89" s="353">
        <v>0</v>
      </c>
      <c r="CY89" s="353">
        <v>0</v>
      </c>
      <c r="CZ89" s="353">
        <v>0</v>
      </c>
      <c r="DA89" s="353">
        <v>946577</v>
      </c>
      <c r="DB89" s="353">
        <v>1188480</v>
      </c>
      <c r="DC89" s="353">
        <v>315098</v>
      </c>
      <c r="DD89" s="353">
        <v>26517500</v>
      </c>
      <c r="DE89" s="353">
        <v>5029517</v>
      </c>
      <c r="DF89" s="353">
        <v>5004256</v>
      </c>
      <c r="DG89" s="353">
        <v>15423820</v>
      </c>
      <c r="DH89" s="353">
        <v>441941</v>
      </c>
      <c r="DI89" s="353">
        <v>614129</v>
      </c>
      <c r="DJ89" s="353">
        <v>3838</v>
      </c>
      <c r="DK89" s="353">
        <v>62777250</v>
      </c>
      <c r="DL89" s="353">
        <v>39344850</v>
      </c>
      <c r="DM89" s="353">
        <v>16216810</v>
      </c>
      <c r="DN89" s="353">
        <v>4115041</v>
      </c>
      <c r="DO89" s="353">
        <v>1586514</v>
      </c>
      <c r="DP89" s="353">
        <v>1611954</v>
      </c>
      <c r="DQ89" s="353">
        <v>7171849</v>
      </c>
      <c r="DR89" s="353">
        <v>0</v>
      </c>
      <c r="DS89" s="353">
        <v>318133</v>
      </c>
      <c r="DT89" s="353">
        <v>1069213</v>
      </c>
      <c r="DU89" s="353">
        <v>344108</v>
      </c>
      <c r="DV89" s="353">
        <v>22699570</v>
      </c>
      <c r="DW89" s="353">
        <v>4265606</v>
      </c>
      <c r="DX89" s="353">
        <v>1846068</v>
      </c>
      <c r="DY89" s="353">
        <v>2042826</v>
      </c>
      <c r="DZ89" s="353">
        <v>12580110</v>
      </c>
      <c r="EA89" s="353">
        <v>0</v>
      </c>
      <c r="EB89" s="353">
        <v>142865</v>
      </c>
      <c r="EC89" s="353">
        <v>1425640</v>
      </c>
      <c r="ED89" s="353">
        <v>396461</v>
      </c>
      <c r="EE89" s="353">
        <v>35670720</v>
      </c>
      <c r="EF89" s="353">
        <v>7893740</v>
      </c>
      <c r="EG89" s="353">
        <v>3046163</v>
      </c>
      <c r="EH89" s="353">
        <v>3170015</v>
      </c>
      <c r="EI89" s="353">
        <v>18287550</v>
      </c>
      <c r="EJ89" s="353">
        <v>0</v>
      </c>
      <c r="EK89" s="353">
        <v>440111</v>
      </c>
      <c r="EL89" s="353">
        <v>2183080</v>
      </c>
      <c r="EM89" s="353">
        <v>650057</v>
      </c>
      <c r="EN89" s="353">
        <v>3046163</v>
      </c>
      <c r="EO89" s="353">
        <v>486907</v>
      </c>
      <c r="EP89" s="353">
        <v>314786</v>
      </c>
      <c r="EQ89" s="353">
        <v>490321</v>
      </c>
      <c r="ER89" s="353">
        <v>1389221</v>
      </c>
      <c r="ES89" s="353">
        <v>0</v>
      </c>
      <c r="ET89" s="353">
        <v>6963</v>
      </c>
      <c r="EU89" s="353">
        <v>296911</v>
      </c>
      <c r="EV89" s="353">
        <v>61056</v>
      </c>
      <c r="EW89" s="353">
        <v>7485831</v>
      </c>
      <c r="EX89" s="353">
        <v>2063646</v>
      </c>
      <c r="EY89" s="353">
        <v>575411</v>
      </c>
      <c r="EZ89" s="353">
        <v>703213</v>
      </c>
      <c r="FA89" s="353">
        <v>2814593</v>
      </c>
      <c r="FB89" s="353">
        <v>94663</v>
      </c>
      <c r="FC89" s="353">
        <v>137643</v>
      </c>
      <c r="FD89" s="353">
        <v>854915</v>
      </c>
      <c r="FE89" s="353">
        <v>238801</v>
      </c>
      <c r="FF89" s="353">
        <v>2931215</v>
      </c>
      <c r="FG89" s="353">
        <v>542004</v>
      </c>
      <c r="FH89" s="353">
        <v>135635</v>
      </c>
      <c r="FI89" s="353">
        <v>287404</v>
      </c>
      <c r="FJ89" s="353">
        <v>1370810</v>
      </c>
      <c r="FK89" s="353">
        <v>48604</v>
      </c>
      <c r="FL89" s="353">
        <v>40704</v>
      </c>
      <c r="FM89" s="353">
        <v>347991</v>
      </c>
      <c r="FN89" s="353">
        <v>2946</v>
      </c>
      <c r="FO89" s="353">
        <v>1184295</v>
      </c>
      <c r="FP89" s="353">
        <v>769491</v>
      </c>
      <c r="FQ89" s="353">
        <v>44185</v>
      </c>
      <c r="FR89" s="353">
        <v>26109</v>
      </c>
      <c r="FS89" s="353">
        <v>248910</v>
      </c>
      <c r="FT89" s="353">
        <v>75516</v>
      </c>
      <c r="FU89" s="353">
        <v>0</v>
      </c>
      <c r="FV89" s="353">
        <v>20084</v>
      </c>
      <c r="FW89" s="353">
        <v>0</v>
      </c>
      <c r="FX89" s="353">
        <v>6751079</v>
      </c>
      <c r="FY89" s="353">
        <v>1499616</v>
      </c>
      <c r="FZ89" s="353">
        <v>1066167</v>
      </c>
      <c r="GA89" s="353">
        <v>396387</v>
      </c>
      <c r="GB89" s="353">
        <v>3520356</v>
      </c>
      <c r="GC89" s="353">
        <v>0</v>
      </c>
      <c r="GD89" s="353">
        <v>7498</v>
      </c>
      <c r="GE89" s="353">
        <v>207724</v>
      </c>
      <c r="GF89" s="353">
        <v>53330</v>
      </c>
      <c r="GG89" s="353">
        <v>1974653</v>
      </c>
      <c r="GH89" s="353">
        <v>110791</v>
      </c>
      <c r="GI89" s="353">
        <v>0</v>
      </c>
      <c r="GJ89" s="353">
        <v>8616</v>
      </c>
      <c r="GK89" s="353">
        <v>1288063</v>
      </c>
      <c r="GL89" s="353">
        <v>567183</v>
      </c>
      <c r="GM89" s="353">
        <v>0</v>
      </c>
      <c r="GN89" s="353">
        <v>0</v>
      </c>
      <c r="GO89" s="353">
        <v>0</v>
      </c>
      <c r="GP89" s="353">
        <v>444261</v>
      </c>
      <c r="GQ89" s="353">
        <v>36151</v>
      </c>
      <c r="GR89" s="353">
        <v>47800</v>
      </c>
      <c r="GS89" s="353">
        <v>316660</v>
      </c>
      <c r="GT89" s="353">
        <v>43650</v>
      </c>
      <c r="GU89" s="353">
        <v>0</v>
      </c>
      <c r="GV89" s="353">
        <v>0</v>
      </c>
      <c r="GW89" s="353">
        <v>0</v>
      </c>
      <c r="GX89" s="353">
        <v>0</v>
      </c>
      <c r="GY89" s="353">
        <v>2661069</v>
      </c>
      <c r="GZ89" s="353">
        <v>607479</v>
      </c>
      <c r="HA89" s="353">
        <v>616838</v>
      </c>
      <c r="HB89" s="353">
        <v>142598</v>
      </c>
      <c r="HC89" s="353">
        <v>1144997</v>
      </c>
      <c r="HD89" s="353">
        <v>34679</v>
      </c>
      <c r="HE89" s="353">
        <v>5490</v>
      </c>
      <c r="HF89" s="353">
        <v>70964</v>
      </c>
      <c r="HG89" s="353">
        <v>20218</v>
      </c>
      <c r="HH89" s="353">
        <v>24822770</v>
      </c>
    </row>
    <row r="90" spans="1:216" ht="15" x14ac:dyDescent="0.25">
      <c r="A90" s="353" t="s">
        <v>446</v>
      </c>
      <c r="B90" s="353">
        <v>193949000</v>
      </c>
      <c r="C90" s="353">
        <v>12243020</v>
      </c>
      <c r="D90" s="353">
        <v>5587951</v>
      </c>
      <c r="E90" s="353">
        <v>2491260</v>
      </c>
      <c r="F90" s="353">
        <v>1182069</v>
      </c>
      <c r="G90" s="353">
        <v>1309191</v>
      </c>
      <c r="H90" s="353">
        <v>2375888</v>
      </c>
      <c r="I90" s="353">
        <v>983900</v>
      </c>
      <c r="J90" s="353">
        <v>1391988</v>
      </c>
      <c r="K90" s="353">
        <v>704881</v>
      </c>
      <c r="L90" s="353">
        <v>603657</v>
      </c>
      <c r="M90" s="353">
        <v>101224</v>
      </c>
      <c r="N90" s="353">
        <v>15922</v>
      </c>
      <c r="O90" s="353">
        <v>4207</v>
      </c>
      <c r="P90" s="353">
        <v>11716</v>
      </c>
      <c r="Q90" s="353">
        <v>5910877</v>
      </c>
      <c r="R90" s="353">
        <v>1238104</v>
      </c>
      <c r="S90" s="353">
        <v>704407</v>
      </c>
      <c r="T90" s="353">
        <v>214697</v>
      </c>
      <c r="U90" s="353">
        <v>214697</v>
      </c>
      <c r="V90" s="353">
        <v>0</v>
      </c>
      <c r="W90" s="353">
        <v>414403</v>
      </c>
      <c r="X90" s="353">
        <v>349129</v>
      </c>
      <c r="Y90" s="353">
        <v>65273</v>
      </c>
      <c r="Z90" s="353">
        <v>92781980</v>
      </c>
      <c r="AA90" s="353">
        <v>80077880</v>
      </c>
      <c r="AB90" s="353">
        <v>2255908</v>
      </c>
      <c r="AC90" s="353">
        <v>16728690</v>
      </c>
      <c r="AD90" s="353">
        <v>7322424</v>
      </c>
      <c r="AE90" s="353">
        <v>184484</v>
      </c>
      <c r="AF90" s="353">
        <v>19955440</v>
      </c>
      <c r="AG90" s="353">
        <v>8437686</v>
      </c>
      <c r="AH90" s="353">
        <v>14288380</v>
      </c>
      <c r="AI90" s="353">
        <v>3248076</v>
      </c>
      <c r="AJ90" s="353">
        <v>6454912</v>
      </c>
      <c r="AK90" s="353">
        <v>828382</v>
      </c>
      <c r="AL90" s="353">
        <v>324605</v>
      </c>
      <c r="AM90" s="353">
        <v>12704090</v>
      </c>
      <c r="AN90" s="353">
        <v>74122</v>
      </c>
      <c r="AO90" s="353">
        <v>2130705</v>
      </c>
      <c r="AP90" s="353">
        <v>2707276</v>
      </c>
      <c r="AQ90" s="353">
        <v>111768</v>
      </c>
      <c r="AR90" s="353">
        <v>2292383</v>
      </c>
      <c r="AS90" s="353">
        <v>938276</v>
      </c>
      <c r="AT90" s="353">
        <v>2629874</v>
      </c>
      <c r="AU90" s="353">
        <v>576415</v>
      </c>
      <c r="AV90" s="353">
        <v>1211097</v>
      </c>
      <c r="AW90" s="353">
        <v>32179</v>
      </c>
      <c r="AX90" s="353">
        <v>0</v>
      </c>
      <c r="AY90" s="353">
        <v>12743360</v>
      </c>
      <c r="AZ90" s="353">
        <v>3490809</v>
      </c>
      <c r="BA90" s="353">
        <v>76956</v>
      </c>
      <c r="BB90" s="353">
        <v>61675</v>
      </c>
      <c r="BC90" s="353">
        <v>3254787</v>
      </c>
      <c r="BD90" s="353">
        <v>97391</v>
      </c>
      <c r="BE90" s="353">
        <v>0</v>
      </c>
      <c r="BF90" s="353">
        <v>0</v>
      </c>
      <c r="BG90" s="353">
        <v>25038</v>
      </c>
      <c r="BH90" s="353">
        <v>0</v>
      </c>
      <c r="BI90" s="353">
        <v>9021</v>
      </c>
      <c r="BJ90" s="353">
        <v>16017</v>
      </c>
      <c r="BK90" s="353">
        <v>0</v>
      </c>
      <c r="BL90" s="353">
        <v>0</v>
      </c>
      <c r="BM90" s="353">
        <v>0</v>
      </c>
      <c r="BN90" s="353">
        <v>3090013</v>
      </c>
      <c r="BO90" s="353">
        <v>0</v>
      </c>
      <c r="BP90" s="353">
        <v>179686</v>
      </c>
      <c r="BQ90" s="353">
        <v>2856569</v>
      </c>
      <c r="BR90" s="353">
        <v>53759</v>
      </c>
      <c r="BS90" s="353">
        <v>0</v>
      </c>
      <c r="BT90" s="353">
        <v>0</v>
      </c>
      <c r="BU90" s="353">
        <v>1441172</v>
      </c>
      <c r="BV90" s="353">
        <v>0</v>
      </c>
      <c r="BW90" s="353">
        <v>48788</v>
      </c>
      <c r="BX90" s="353">
        <v>1284314</v>
      </c>
      <c r="BY90" s="353">
        <v>108070</v>
      </c>
      <c r="BZ90" s="353">
        <v>0</v>
      </c>
      <c r="CA90" s="353">
        <v>0</v>
      </c>
      <c r="CB90" s="353">
        <v>69407</v>
      </c>
      <c r="CC90" s="353">
        <v>8285</v>
      </c>
      <c r="CD90" s="353">
        <v>50261</v>
      </c>
      <c r="CE90" s="353">
        <v>10862</v>
      </c>
      <c r="CF90" s="353">
        <v>0</v>
      </c>
      <c r="CG90" s="353">
        <v>0</v>
      </c>
      <c r="CH90" s="353">
        <v>0</v>
      </c>
      <c r="CI90" s="353">
        <v>4626920</v>
      </c>
      <c r="CJ90" s="353">
        <v>501869</v>
      </c>
      <c r="CK90" s="353">
        <v>224240</v>
      </c>
      <c r="CL90" s="353">
        <v>2088852</v>
      </c>
      <c r="CM90" s="353">
        <v>31482</v>
      </c>
      <c r="CN90" s="353">
        <v>0</v>
      </c>
      <c r="CO90" s="353">
        <v>1780477</v>
      </c>
      <c r="CP90" s="353">
        <v>4735480</v>
      </c>
      <c r="CQ90" s="353">
        <v>971626</v>
      </c>
      <c r="CR90" s="353">
        <v>1741519</v>
      </c>
      <c r="CS90" s="353">
        <v>199530</v>
      </c>
      <c r="CT90" s="353">
        <v>762417</v>
      </c>
      <c r="CU90" s="353">
        <v>437165</v>
      </c>
      <c r="CV90" s="353">
        <v>623222</v>
      </c>
      <c r="CW90" s="353">
        <v>713713</v>
      </c>
      <c r="CX90" s="353">
        <v>0</v>
      </c>
      <c r="CY90" s="353">
        <v>0</v>
      </c>
      <c r="CZ90" s="353">
        <v>0</v>
      </c>
      <c r="DA90" s="353">
        <v>280397</v>
      </c>
      <c r="DB90" s="353">
        <v>159167</v>
      </c>
      <c r="DC90" s="353">
        <v>218136</v>
      </c>
      <c r="DD90" s="353">
        <v>23267620</v>
      </c>
      <c r="DE90" s="353">
        <v>3144017</v>
      </c>
      <c r="DF90" s="353">
        <v>10703960</v>
      </c>
      <c r="DG90" s="353">
        <v>8805426</v>
      </c>
      <c r="DH90" s="353">
        <v>542986</v>
      </c>
      <c r="DI90" s="353">
        <v>63198</v>
      </c>
      <c r="DJ90" s="353">
        <v>8034</v>
      </c>
      <c r="DK90" s="353">
        <v>47463850</v>
      </c>
      <c r="DL90" s="353">
        <v>30874090</v>
      </c>
      <c r="DM90" s="353">
        <v>14715120</v>
      </c>
      <c r="DN90" s="353">
        <v>2591324</v>
      </c>
      <c r="DO90" s="353">
        <v>1660223</v>
      </c>
      <c r="DP90" s="353">
        <v>1433138</v>
      </c>
      <c r="DQ90" s="353">
        <v>6710784</v>
      </c>
      <c r="DR90" s="353">
        <v>0</v>
      </c>
      <c r="DS90" s="353">
        <v>189193</v>
      </c>
      <c r="DT90" s="353">
        <v>1320667</v>
      </c>
      <c r="DU90" s="353">
        <v>809793</v>
      </c>
      <c r="DV90" s="353">
        <v>16093090</v>
      </c>
      <c r="DW90" s="353">
        <v>2696364</v>
      </c>
      <c r="DX90" s="353">
        <v>2103011</v>
      </c>
      <c r="DY90" s="353">
        <v>776587</v>
      </c>
      <c r="DZ90" s="353">
        <v>7397260</v>
      </c>
      <c r="EA90" s="353">
        <v>41239</v>
      </c>
      <c r="EB90" s="353">
        <v>126530</v>
      </c>
      <c r="EC90" s="353">
        <v>2229943</v>
      </c>
      <c r="ED90" s="353">
        <v>722159</v>
      </c>
      <c r="EE90" s="353">
        <v>28923780</v>
      </c>
      <c r="EF90" s="353">
        <v>5141743</v>
      </c>
      <c r="EG90" s="353">
        <v>3683567</v>
      </c>
      <c r="EH90" s="353">
        <v>1922522</v>
      </c>
      <c r="EI90" s="353">
        <v>12907280</v>
      </c>
      <c r="EJ90" s="353">
        <v>0</v>
      </c>
      <c r="EK90" s="353">
        <v>312242</v>
      </c>
      <c r="EL90" s="353">
        <v>3480449</v>
      </c>
      <c r="EM90" s="353">
        <v>1475984</v>
      </c>
      <c r="EN90" s="353">
        <v>1706885</v>
      </c>
      <c r="EO90" s="353">
        <v>101492</v>
      </c>
      <c r="EP90" s="353">
        <v>79667</v>
      </c>
      <c r="EQ90" s="353">
        <v>277831</v>
      </c>
      <c r="ER90" s="353">
        <v>1124578</v>
      </c>
      <c r="ES90" s="353">
        <v>41239</v>
      </c>
      <c r="ET90" s="353">
        <v>3481</v>
      </c>
      <c r="EU90" s="353">
        <v>64939</v>
      </c>
      <c r="EV90" s="353">
        <v>13657</v>
      </c>
      <c r="EW90" s="353">
        <v>3913892</v>
      </c>
      <c r="EX90" s="353">
        <v>611964</v>
      </c>
      <c r="EY90" s="353">
        <v>286561</v>
      </c>
      <c r="EZ90" s="353">
        <v>349531</v>
      </c>
      <c r="FA90" s="353">
        <v>2254981</v>
      </c>
      <c r="FB90" s="353">
        <v>32670</v>
      </c>
      <c r="FC90" s="353">
        <v>93324</v>
      </c>
      <c r="FD90" s="353">
        <v>188456</v>
      </c>
      <c r="FE90" s="353">
        <v>89843</v>
      </c>
      <c r="FF90" s="353">
        <v>2175984</v>
      </c>
      <c r="FG90" s="353">
        <v>624751</v>
      </c>
      <c r="FH90" s="353">
        <v>267454</v>
      </c>
      <c r="FI90" s="353">
        <v>660501</v>
      </c>
      <c r="FJ90" s="353">
        <v>304342</v>
      </c>
      <c r="FK90" s="353">
        <v>132555</v>
      </c>
      <c r="FL90" s="353">
        <v>60654</v>
      </c>
      <c r="FM90" s="353">
        <v>108187</v>
      </c>
      <c r="FN90" s="353">
        <v>8301</v>
      </c>
      <c r="FO90" s="353">
        <v>940206</v>
      </c>
      <c r="FP90" s="353">
        <v>687146</v>
      </c>
      <c r="FQ90" s="353">
        <v>17808</v>
      </c>
      <c r="FR90" s="353">
        <v>0</v>
      </c>
      <c r="FS90" s="353">
        <v>235252</v>
      </c>
      <c r="FT90" s="353">
        <v>0</v>
      </c>
      <c r="FU90" s="353">
        <v>0</v>
      </c>
      <c r="FV90" s="353">
        <v>0</v>
      </c>
      <c r="FW90" s="353">
        <v>0</v>
      </c>
      <c r="FX90" s="353">
        <v>5589338</v>
      </c>
      <c r="FY90" s="353">
        <v>1876482</v>
      </c>
      <c r="FZ90" s="353">
        <v>359707</v>
      </c>
      <c r="GA90" s="353">
        <v>516758</v>
      </c>
      <c r="GB90" s="353">
        <v>2740683</v>
      </c>
      <c r="GC90" s="353">
        <v>0</v>
      </c>
      <c r="GD90" s="353">
        <v>19227</v>
      </c>
      <c r="GE90" s="353">
        <v>45283</v>
      </c>
      <c r="GF90" s="353">
        <v>31197</v>
      </c>
      <c r="GG90" s="353">
        <v>1074140</v>
      </c>
      <c r="GH90" s="353">
        <v>0</v>
      </c>
      <c r="GI90" s="353">
        <v>0</v>
      </c>
      <c r="GJ90" s="353">
        <v>0</v>
      </c>
      <c r="GK90" s="353">
        <v>463703</v>
      </c>
      <c r="GL90" s="353">
        <v>610438</v>
      </c>
      <c r="GM90" s="353">
        <v>0</v>
      </c>
      <c r="GN90" s="353">
        <v>0</v>
      </c>
      <c r="GO90" s="353">
        <v>0</v>
      </c>
      <c r="GP90" s="353">
        <v>766813</v>
      </c>
      <c r="GQ90" s="353">
        <v>0</v>
      </c>
      <c r="GR90" s="353">
        <v>625554</v>
      </c>
      <c r="GS90" s="353">
        <v>141259</v>
      </c>
      <c r="GT90" s="353">
        <v>0</v>
      </c>
      <c r="GU90" s="353">
        <v>0</v>
      </c>
      <c r="GV90" s="353">
        <v>0</v>
      </c>
      <c r="GW90" s="353">
        <v>0</v>
      </c>
      <c r="GX90" s="353">
        <v>0</v>
      </c>
      <c r="GY90" s="353">
        <v>2129388</v>
      </c>
      <c r="GZ90" s="353">
        <v>455308</v>
      </c>
      <c r="HA90" s="353">
        <v>216105</v>
      </c>
      <c r="HB90" s="353">
        <v>367071</v>
      </c>
      <c r="HC90" s="353">
        <v>656551</v>
      </c>
      <c r="HD90" s="353">
        <v>25306</v>
      </c>
      <c r="HE90" s="353">
        <v>13523</v>
      </c>
      <c r="HF90" s="353">
        <v>262701</v>
      </c>
      <c r="HG90" s="353">
        <v>81542</v>
      </c>
      <c r="HH90" s="353">
        <v>16403330</v>
      </c>
    </row>
    <row r="91" spans="1:216" ht="15" x14ac:dyDescent="0.25">
      <c r="A91" s="353" t="s">
        <v>447</v>
      </c>
      <c r="B91" s="353">
        <v>140785700</v>
      </c>
      <c r="C91" s="353">
        <v>9482641</v>
      </c>
      <c r="D91" s="353">
        <v>5182826</v>
      </c>
      <c r="E91" s="353">
        <v>2109806</v>
      </c>
      <c r="F91" s="353">
        <v>363992</v>
      </c>
      <c r="G91" s="353">
        <v>1745815</v>
      </c>
      <c r="H91" s="353">
        <v>2903052</v>
      </c>
      <c r="I91" s="353">
        <v>236234</v>
      </c>
      <c r="J91" s="353">
        <v>2666818</v>
      </c>
      <c r="K91" s="353">
        <v>125113</v>
      </c>
      <c r="L91" s="353">
        <v>23989</v>
      </c>
      <c r="M91" s="353">
        <v>101124</v>
      </c>
      <c r="N91" s="353">
        <v>44855</v>
      </c>
      <c r="O91" s="353">
        <v>27002</v>
      </c>
      <c r="P91" s="353">
        <v>17853</v>
      </c>
      <c r="Q91" s="353">
        <v>3579938</v>
      </c>
      <c r="R91" s="353">
        <v>862257</v>
      </c>
      <c r="S91" s="353">
        <v>131417</v>
      </c>
      <c r="T91" s="353">
        <v>214705</v>
      </c>
      <c r="U91" s="353">
        <v>86886</v>
      </c>
      <c r="V91" s="353">
        <v>127819</v>
      </c>
      <c r="W91" s="353">
        <v>426007</v>
      </c>
      <c r="X91" s="353">
        <v>326925</v>
      </c>
      <c r="Y91" s="353">
        <v>99082</v>
      </c>
      <c r="Z91" s="353">
        <v>72566050</v>
      </c>
      <c r="AA91" s="353">
        <v>63772280</v>
      </c>
      <c r="AB91" s="353">
        <v>1041765</v>
      </c>
      <c r="AC91" s="353">
        <v>14603300</v>
      </c>
      <c r="AD91" s="353">
        <v>16796020</v>
      </c>
      <c r="AE91" s="353">
        <v>79667</v>
      </c>
      <c r="AF91" s="353">
        <v>6051421</v>
      </c>
      <c r="AG91" s="353">
        <v>3207305</v>
      </c>
      <c r="AH91" s="353">
        <v>8462992</v>
      </c>
      <c r="AI91" s="353">
        <v>2342682</v>
      </c>
      <c r="AJ91" s="353">
        <v>9716265</v>
      </c>
      <c r="AK91" s="353">
        <v>1299043</v>
      </c>
      <c r="AL91" s="353">
        <v>149962</v>
      </c>
      <c r="AM91" s="353">
        <v>8551172</v>
      </c>
      <c r="AN91" s="353">
        <v>88259</v>
      </c>
      <c r="AO91" s="353">
        <v>1631067</v>
      </c>
      <c r="AP91" s="353">
        <v>4418558</v>
      </c>
      <c r="AQ91" s="353">
        <v>0</v>
      </c>
      <c r="AR91" s="353">
        <v>607579</v>
      </c>
      <c r="AS91" s="353">
        <v>199324</v>
      </c>
      <c r="AT91" s="353">
        <v>547438</v>
      </c>
      <c r="AU91" s="353">
        <v>215336</v>
      </c>
      <c r="AV91" s="353">
        <v>758712</v>
      </c>
      <c r="AW91" s="353">
        <v>62875</v>
      </c>
      <c r="AX91" s="353">
        <v>22026</v>
      </c>
      <c r="AY91" s="353">
        <v>11979140</v>
      </c>
      <c r="AZ91" s="353">
        <v>2673200</v>
      </c>
      <c r="BA91" s="353">
        <v>49340</v>
      </c>
      <c r="BB91" s="353">
        <v>17674</v>
      </c>
      <c r="BC91" s="353">
        <v>2538067</v>
      </c>
      <c r="BD91" s="353">
        <v>68119</v>
      </c>
      <c r="BE91" s="353">
        <v>0</v>
      </c>
      <c r="BF91" s="353">
        <v>0</v>
      </c>
      <c r="BG91" s="353">
        <v>173058</v>
      </c>
      <c r="BH91" s="353">
        <v>39583</v>
      </c>
      <c r="BI91" s="353">
        <v>0</v>
      </c>
      <c r="BJ91" s="353">
        <v>78245</v>
      </c>
      <c r="BK91" s="353">
        <v>55231</v>
      </c>
      <c r="BL91" s="353">
        <v>0</v>
      </c>
      <c r="BM91" s="353">
        <v>0</v>
      </c>
      <c r="BN91" s="353">
        <v>3100691</v>
      </c>
      <c r="BO91" s="353">
        <v>0</v>
      </c>
      <c r="BP91" s="353">
        <v>96287</v>
      </c>
      <c r="BQ91" s="353">
        <v>2985626</v>
      </c>
      <c r="BR91" s="353">
        <v>18779</v>
      </c>
      <c r="BS91" s="353">
        <v>0</v>
      </c>
      <c r="BT91" s="353">
        <v>0</v>
      </c>
      <c r="BU91" s="353">
        <v>3429687</v>
      </c>
      <c r="BV91" s="353">
        <v>0</v>
      </c>
      <c r="BW91" s="353">
        <v>113224</v>
      </c>
      <c r="BX91" s="353">
        <v>3150768</v>
      </c>
      <c r="BY91" s="353">
        <v>165694</v>
      </c>
      <c r="BZ91" s="353">
        <v>0</v>
      </c>
      <c r="CA91" s="353">
        <v>0</v>
      </c>
      <c r="CB91" s="353">
        <v>73274</v>
      </c>
      <c r="CC91" s="353">
        <v>20436</v>
      </c>
      <c r="CD91" s="353">
        <v>46394</v>
      </c>
      <c r="CE91" s="353">
        <v>6444</v>
      </c>
      <c r="CF91" s="353">
        <v>0</v>
      </c>
      <c r="CG91" s="353">
        <v>0</v>
      </c>
      <c r="CH91" s="353">
        <v>0</v>
      </c>
      <c r="CI91" s="353">
        <v>2529230</v>
      </c>
      <c r="CJ91" s="353">
        <v>342619</v>
      </c>
      <c r="CK91" s="353">
        <v>35900</v>
      </c>
      <c r="CL91" s="353">
        <v>1589744</v>
      </c>
      <c r="CM91" s="353">
        <v>38110</v>
      </c>
      <c r="CN91" s="353">
        <v>0</v>
      </c>
      <c r="CO91" s="353">
        <v>522857</v>
      </c>
      <c r="CP91" s="353">
        <v>2284795</v>
      </c>
      <c r="CQ91" s="353">
        <v>86250</v>
      </c>
      <c r="CR91" s="353">
        <v>455297</v>
      </c>
      <c r="CS91" s="353">
        <v>63488</v>
      </c>
      <c r="CT91" s="353">
        <v>1120472</v>
      </c>
      <c r="CU91" s="353">
        <v>278277</v>
      </c>
      <c r="CV91" s="353">
        <v>281011</v>
      </c>
      <c r="CW91" s="353">
        <v>886938</v>
      </c>
      <c r="CX91" s="353">
        <v>0</v>
      </c>
      <c r="CY91" s="353">
        <v>0</v>
      </c>
      <c r="CZ91" s="353">
        <v>0</v>
      </c>
      <c r="DA91" s="353">
        <v>215458</v>
      </c>
      <c r="DB91" s="353">
        <v>426844</v>
      </c>
      <c r="DC91" s="353">
        <v>234371</v>
      </c>
      <c r="DD91" s="353">
        <v>15426320</v>
      </c>
      <c r="DE91" s="353">
        <v>3253900</v>
      </c>
      <c r="DF91" s="353">
        <v>4281941</v>
      </c>
      <c r="DG91" s="353">
        <v>7649294</v>
      </c>
      <c r="DH91" s="353">
        <v>116488</v>
      </c>
      <c r="DI91" s="353">
        <v>124700</v>
      </c>
      <c r="DJ91" s="353">
        <v>0</v>
      </c>
      <c r="DK91" s="353">
        <v>28159860</v>
      </c>
      <c r="DL91" s="353">
        <v>16706000</v>
      </c>
      <c r="DM91" s="353">
        <v>7999182</v>
      </c>
      <c r="DN91" s="353">
        <v>2518418</v>
      </c>
      <c r="DO91" s="353">
        <v>668735</v>
      </c>
      <c r="DP91" s="353">
        <v>724636</v>
      </c>
      <c r="DQ91" s="353">
        <v>3284963</v>
      </c>
      <c r="DR91" s="353">
        <v>0</v>
      </c>
      <c r="DS91" s="353">
        <v>202448</v>
      </c>
      <c r="DT91" s="353">
        <v>461869</v>
      </c>
      <c r="DU91" s="353">
        <v>138112</v>
      </c>
      <c r="DV91" s="353">
        <v>8603447</v>
      </c>
      <c r="DW91" s="353">
        <v>2909925</v>
      </c>
      <c r="DX91" s="353">
        <v>999320</v>
      </c>
      <c r="DY91" s="353">
        <v>513886</v>
      </c>
      <c r="DZ91" s="353">
        <v>3267022</v>
      </c>
      <c r="EA91" s="353">
        <v>0</v>
      </c>
      <c r="EB91" s="353">
        <v>105241</v>
      </c>
      <c r="EC91" s="353">
        <v>419022</v>
      </c>
      <c r="ED91" s="353">
        <v>389030</v>
      </c>
      <c r="EE91" s="353">
        <v>15616560</v>
      </c>
      <c r="EF91" s="353">
        <v>5139467</v>
      </c>
      <c r="EG91" s="353">
        <v>1623469</v>
      </c>
      <c r="EH91" s="353">
        <v>992626</v>
      </c>
      <c r="EI91" s="353">
        <v>6157465</v>
      </c>
      <c r="EJ91" s="353">
        <v>0</v>
      </c>
      <c r="EK91" s="353">
        <v>307689</v>
      </c>
      <c r="EL91" s="353">
        <v>868706</v>
      </c>
      <c r="EM91" s="353">
        <v>527142</v>
      </c>
      <c r="EN91" s="353">
        <v>953462</v>
      </c>
      <c r="EO91" s="353">
        <v>279371</v>
      </c>
      <c r="EP91" s="353">
        <v>47934</v>
      </c>
      <c r="EQ91" s="353">
        <v>238265</v>
      </c>
      <c r="ER91" s="353">
        <v>381465</v>
      </c>
      <c r="ES91" s="353">
        <v>0</v>
      </c>
      <c r="ET91" s="353">
        <v>0</v>
      </c>
      <c r="EU91" s="353">
        <v>6427</v>
      </c>
      <c r="EV91" s="353">
        <v>0</v>
      </c>
      <c r="EW91" s="353">
        <v>4179980</v>
      </c>
      <c r="EX91" s="353">
        <v>1659219</v>
      </c>
      <c r="EY91" s="353">
        <v>251454</v>
      </c>
      <c r="EZ91" s="353">
        <v>341364</v>
      </c>
      <c r="FA91" s="353">
        <v>1183492</v>
      </c>
      <c r="FB91" s="353">
        <v>8703</v>
      </c>
      <c r="FC91" s="353">
        <v>77123</v>
      </c>
      <c r="FD91" s="353">
        <v>629303</v>
      </c>
      <c r="FE91" s="353">
        <v>19281</v>
      </c>
      <c r="FF91" s="353">
        <v>900239</v>
      </c>
      <c r="FG91" s="353">
        <v>394654</v>
      </c>
      <c r="FH91" s="353">
        <v>80604</v>
      </c>
      <c r="FI91" s="353">
        <v>246500</v>
      </c>
      <c r="FJ91" s="353">
        <v>50478</v>
      </c>
      <c r="FK91" s="353">
        <v>0</v>
      </c>
      <c r="FL91" s="353">
        <v>6561</v>
      </c>
      <c r="FM91" s="353">
        <v>56102</v>
      </c>
      <c r="FN91" s="353">
        <v>15933</v>
      </c>
      <c r="FO91" s="353">
        <v>356962</v>
      </c>
      <c r="FP91" s="353">
        <v>314518</v>
      </c>
      <c r="FQ91" s="353">
        <v>9506</v>
      </c>
      <c r="FR91" s="353">
        <v>3347</v>
      </c>
      <c r="FS91" s="353">
        <v>29591</v>
      </c>
      <c r="FT91" s="353">
        <v>0</v>
      </c>
      <c r="FU91" s="353">
        <v>0</v>
      </c>
      <c r="FV91" s="353">
        <v>0</v>
      </c>
      <c r="FW91" s="353">
        <v>0</v>
      </c>
      <c r="FX91" s="353">
        <v>3400628</v>
      </c>
      <c r="FY91" s="353">
        <v>630589</v>
      </c>
      <c r="FZ91" s="353">
        <v>1328285</v>
      </c>
      <c r="GA91" s="353">
        <v>195071</v>
      </c>
      <c r="GB91" s="353">
        <v>1150239</v>
      </c>
      <c r="GC91" s="353">
        <v>0</v>
      </c>
      <c r="GD91" s="353">
        <v>20084</v>
      </c>
      <c r="GE91" s="353">
        <v>39807</v>
      </c>
      <c r="GF91" s="353">
        <v>36553</v>
      </c>
      <c r="GG91" s="353">
        <v>1392936</v>
      </c>
      <c r="GH91" s="353">
        <v>8355</v>
      </c>
      <c r="GI91" s="353">
        <v>0</v>
      </c>
      <c r="GJ91" s="353">
        <v>10270</v>
      </c>
      <c r="GK91" s="353">
        <v>485722</v>
      </c>
      <c r="GL91" s="353">
        <v>888590</v>
      </c>
      <c r="GM91" s="353">
        <v>0</v>
      </c>
      <c r="GN91" s="353">
        <v>0</v>
      </c>
      <c r="GO91" s="353">
        <v>0</v>
      </c>
      <c r="GP91" s="353">
        <v>48871</v>
      </c>
      <c r="GQ91" s="353">
        <v>0</v>
      </c>
      <c r="GR91" s="353">
        <v>18076</v>
      </c>
      <c r="GS91" s="353">
        <v>30796</v>
      </c>
      <c r="GT91" s="353">
        <v>0</v>
      </c>
      <c r="GU91" s="353">
        <v>0</v>
      </c>
      <c r="GV91" s="353">
        <v>0</v>
      </c>
      <c r="GW91" s="353">
        <v>0</v>
      </c>
      <c r="GX91" s="353">
        <v>0</v>
      </c>
      <c r="GY91" s="353">
        <v>1174253</v>
      </c>
      <c r="GZ91" s="353">
        <v>578557</v>
      </c>
      <c r="HA91" s="353">
        <v>114011</v>
      </c>
      <c r="HB91" s="353">
        <v>89776</v>
      </c>
      <c r="HC91" s="353">
        <v>334200</v>
      </c>
      <c r="HD91" s="353">
        <v>6695</v>
      </c>
      <c r="HE91" s="353">
        <v>1875</v>
      </c>
      <c r="HF91" s="353">
        <v>39767</v>
      </c>
      <c r="HG91" s="353">
        <v>9373</v>
      </c>
      <c r="HH91" s="353">
        <v>17947250</v>
      </c>
    </row>
    <row r="92" spans="1:216" ht="15" x14ac:dyDescent="0.25">
      <c r="A92" s="353" t="s">
        <v>448</v>
      </c>
      <c r="B92" s="353">
        <v>147388400</v>
      </c>
      <c r="C92" s="353">
        <v>19581350</v>
      </c>
      <c r="D92" s="353">
        <v>16533430</v>
      </c>
      <c r="E92" s="353">
        <v>9765956</v>
      </c>
      <c r="F92" s="353">
        <v>653823</v>
      </c>
      <c r="G92" s="353">
        <v>9112134</v>
      </c>
      <c r="H92" s="353">
        <v>6086340</v>
      </c>
      <c r="I92" s="353">
        <v>229623</v>
      </c>
      <c r="J92" s="353">
        <v>5856717</v>
      </c>
      <c r="K92" s="353">
        <v>584850</v>
      </c>
      <c r="L92" s="353">
        <v>242092</v>
      </c>
      <c r="M92" s="353">
        <v>342758</v>
      </c>
      <c r="N92" s="353">
        <v>96281</v>
      </c>
      <c r="O92" s="353">
        <v>0</v>
      </c>
      <c r="P92" s="353">
        <v>96281</v>
      </c>
      <c r="Q92" s="353">
        <v>1404658</v>
      </c>
      <c r="R92" s="353">
        <v>634196</v>
      </c>
      <c r="S92" s="353">
        <v>193634</v>
      </c>
      <c r="T92" s="353">
        <v>789995</v>
      </c>
      <c r="U92" s="353">
        <v>503210</v>
      </c>
      <c r="V92" s="353">
        <v>286785</v>
      </c>
      <c r="W92" s="353">
        <v>742556</v>
      </c>
      <c r="X92" s="353">
        <v>505228</v>
      </c>
      <c r="Y92" s="353">
        <v>237328</v>
      </c>
      <c r="Z92" s="353">
        <v>67810780</v>
      </c>
      <c r="AA92" s="353">
        <v>58180670</v>
      </c>
      <c r="AB92" s="353">
        <v>376232</v>
      </c>
      <c r="AC92" s="353">
        <v>12092690</v>
      </c>
      <c r="AD92" s="353">
        <v>4441208</v>
      </c>
      <c r="AE92" s="353">
        <v>95913</v>
      </c>
      <c r="AF92" s="353">
        <v>5289663</v>
      </c>
      <c r="AG92" s="353">
        <v>3907516</v>
      </c>
      <c r="AH92" s="353">
        <v>7163168</v>
      </c>
      <c r="AI92" s="353">
        <v>5090183</v>
      </c>
      <c r="AJ92" s="353">
        <v>17205680</v>
      </c>
      <c r="AK92" s="353">
        <v>1611619</v>
      </c>
      <c r="AL92" s="353">
        <v>906799</v>
      </c>
      <c r="AM92" s="353">
        <v>9410718</v>
      </c>
      <c r="AN92" s="353">
        <v>351629</v>
      </c>
      <c r="AO92" s="353">
        <v>1177668</v>
      </c>
      <c r="AP92" s="353">
        <v>4326394</v>
      </c>
      <c r="AQ92" s="353">
        <v>0</v>
      </c>
      <c r="AR92" s="353">
        <v>1112762</v>
      </c>
      <c r="AS92" s="353">
        <v>176049</v>
      </c>
      <c r="AT92" s="353">
        <v>589693</v>
      </c>
      <c r="AU92" s="353">
        <v>914297</v>
      </c>
      <c r="AV92" s="353">
        <v>727392</v>
      </c>
      <c r="AW92" s="353">
        <v>0</v>
      </c>
      <c r="AX92" s="353">
        <v>5780</v>
      </c>
      <c r="AY92" s="353">
        <v>15067870</v>
      </c>
      <c r="AZ92" s="353">
        <v>708435</v>
      </c>
      <c r="BA92" s="353">
        <v>52838</v>
      </c>
      <c r="BB92" s="353">
        <v>6628</v>
      </c>
      <c r="BC92" s="353">
        <v>648969</v>
      </c>
      <c r="BD92" s="353">
        <v>0</v>
      </c>
      <c r="BE92" s="353">
        <v>0</v>
      </c>
      <c r="BF92" s="353">
        <v>0</v>
      </c>
      <c r="BG92" s="353">
        <v>854062</v>
      </c>
      <c r="BH92" s="353">
        <v>798278</v>
      </c>
      <c r="BI92" s="353">
        <v>35164</v>
      </c>
      <c r="BJ92" s="353">
        <v>20620</v>
      </c>
      <c r="BK92" s="353">
        <v>0</v>
      </c>
      <c r="BL92" s="353">
        <v>0</v>
      </c>
      <c r="BM92" s="353">
        <v>0</v>
      </c>
      <c r="BN92" s="353">
        <v>2111313</v>
      </c>
      <c r="BO92" s="353">
        <v>0</v>
      </c>
      <c r="BP92" s="353">
        <v>75483</v>
      </c>
      <c r="BQ92" s="353">
        <v>2014658</v>
      </c>
      <c r="BR92" s="353">
        <v>21172</v>
      </c>
      <c r="BS92" s="353">
        <v>0</v>
      </c>
      <c r="BT92" s="353">
        <v>0</v>
      </c>
      <c r="BU92" s="353">
        <v>4676260</v>
      </c>
      <c r="BV92" s="353">
        <v>40135</v>
      </c>
      <c r="BW92" s="353">
        <v>0</v>
      </c>
      <c r="BX92" s="353">
        <v>4287799</v>
      </c>
      <c r="BY92" s="353">
        <v>348326</v>
      </c>
      <c r="BZ92" s="353">
        <v>0</v>
      </c>
      <c r="CA92" s="353">
        <v>0</v>
      </c>
      <c r="CB92" s="353">
        <v>9758</v>
      </c>
      <c r="CC92" s="353">
        <v>9758</v>
      </c>
      <c r="CD92" s="353">
        <v>0</v>
      </c>
      <c r="CE92" s="353">
        <v>0</v>
      </c>
      <c r="CF92" s="353">
        <v>0</v>
      </c>
      <c r="CG92" s="353">
        <v>0</v>
      </c>
      <c r="CH92" s="353">
        <v>0</v>
      </c>
      <c r="CI92" s="353">
        <v>6708039</v>
      </c>
      <c r="CJ92" s="353">
        <v>1963661</v>
      </c>
      <c r="CK92" s="353">
        <v>56336</v>
      </c>
      <c r="CL92" s="353">
        <v>3921246</v>
      </c>
      <c r="CM92" s="353">
        <v>68855</v>
      </c>
      <c r="CN92" s="353">
        <v>0</v>
      </c>
      <c r="CO92" s="353">
        <v>697941</v>
      </c>
      <c r="CP92" s="353">
        <v>4642953</v>
      </c>
      <c r="CQ92" s="353">
        <v>83182</v>
      </c>
      <c r="CR92" s="353">
        <v>1673679</v>
      </c>
      <c r="CS92" s="353">
        <v>144160</v>
      </c>
      <c r="CT92" s="353">
        <v>1270825</v>
      </c>
      <c r="CU92" s="353">
        <v>998238</v>
      </c>
      <c r="CV92" s="353">
        <v>472870</v>
      </c>
      <c r="CW92" s="353">
        <v>574128</v>
      </c>
      <c r="CX92" s="353">
        <v>0</v>
      </c>
      <c r="CY92" s="353">
        <v>0</v>
      </c>
      <c r="CZ92" s="353">
        <v>0</v>
      </c>
      <c r="DA92" s="353">
        <v>380539</v>
      </c>
      <c r="DB92" s="353">
        <v>109682</v>
      </c>
      <c r="DC92" s="353">
        <v>46975</v>
      </c>
      <c r="DD92" s="353">
        <v>16419100</v>
      </c>
      <c r="DE92" s="353">
        <v>4296937</v>
      </c>
      <c r="DF92" s="353">
        <v>3820451</v>
      </c>
      <c r="DG92" s="353">
        <v>8169607</v>
      </c>
      <c r="DH92" s="353">
        <v>102117</v>
      </c>
      <c r="DI92" s="353">
        <v>0</v>
      </c>
      <c r="DJ92" s="353">
        <v>29992</v>
      </c>
      <c r="DK92" s="353">
        <v>23292180</v>
      </c>
      <c r="DL92" s="353">
        <v>14977490</v>
      </c>
      <c r="DM92" s="353">
        <v>10801930</v>
      </c>
      <c r="DN92" s="353">
        <v>6271878</v>
      </c>
      <c r="DO92" s="353">
        <v>578758</v>
      </c>
      <c r="DP92" s="353">
        <v>607679</v>
      </c>
      <c r="DQ92" s="353">
        <v>2571173</v>
      </c>
      <c r="DR92" s="353">
        <v>0</v>
      </c>
      <c r="DS92" s="353">
        <v>81809</v>
      </c>
      <c r="DT92" s="353">
        <v>488246</v>
      </c>
      <c r="DU92" s="353">
        <v>202381</v>
      </c>
      <c r="DV92" s="353">
        <v>3907237</v>
      </c>
      <c r="DW92" s="353">
        <v>952323</v>
      </c>
      <c r="DX92" s="353">
        <v>631245</v>
      </c>
      <c r="DY92" s="353">
        <v>192071</v>
      </c>
      <c r="DZ92" s="353">
        <v>1422627</v>
      </c>
      <c r="EA92" s="353">
        <v>0</v>
      </c>
      <c r="EB92" s="353">
        <v>81676</v>
      </c>
      <c r="EC92" s="353">
        <v>429533</v>
      </c>
      <c r="ED92" s="353">
        <v>197762</v>
      </c>
      <c r="EE92" s="353">
        <v>13674490</v>
      </c>
      <c r="EF92" s="353">
        <v>6999326</v>
      </c>
      <c r="EG92" s="353">
        <v>1032727</v>
      </c>
      <c r="EH92" s="353">
        <v>688083</v>
      </c>
      <c r="EI92" s="353">
        <v>3587565</v>
      </c>
      <c r="EJ92" s="353">
        <v>0</v>
      </c>
      <c r="EK92" s="353">
        <v>142062</v>
      </c>
      <c r="EL92" s="353">
        <v>854179</v>
      </c>
      <c r="EM92" s="353">
        <v>370553</v>
      </c>
      <c r="EN92" s="353">
        <v>896088</v>
      </c>
      <c r="EO92" s="353">
        <v>142798</v>
      </c>
      <c r="EP92" s="353">
        <v>177276</v>
      </c>
      <c r="EQ92" s="353">
        <v>111668</v>
      </c>
      <c r="ER92" s="353">
        <v>356025</v>
      </c>
      <c r="ES92" s="353">
        <v>0</v>
      </c>
      <c r="ET92" s="353">
        <v>21423</v>
      </c>
      <c r="EU92" s="353">
        <v>57307</v>
      </c>
      <c r="EV92" s="353">
        <v>29591</v>
      </c>
      <c r="EW92" s="353">
        <v>1817549</v>
      </c>
      <c r="EX92" s="353">
        <v>672618</v>
      </c>
      <c r="EY92" s="353">
        <v>160807</v>
      </c>
      <c r="EZ92" s="353">
        <v>239805</v>
      </c>
      <c r="FA92" s="353">
        <v>517769</v>
      </c>
      <c r="FB92" s="353">
        <v>32135</v>
      </c>
      <c r="FC92" s="353">
        <v>52888</v>
      </c>
      <c r="FD92" s="353">
        <v>135367</v>
      </c>
      <c r="FE92" s="353">
        <v>6159</v>
      </c>
      <c r="FF92" s="353">
        <v>690493</v>
      </c>
      <c r="FG92" s="353">
        <v>376645</v>
      </c>
      <c r="FH92" s="353">
        <v>12854</v>
      </c>
      <c r="FI92" s="353">
        <v>64135</v>
      </c>
      <c r="FJ92" s="353">
        <v>22360</v>
      </c>
      <c r="FK92" s="353">
        <v>0</v>
      </c>
      <c r="FL92" s="353">
        <v>10444</v>
      </c>
      <c r="FM92" s="353">
        <v>59047</v>
      </c>
      <c r="FN92" s="353">
        <v>5222</v>
      </c>
      <c r="FO92" s="353">
        <v>2174913</v>
      </c>
      <c r="FP92" s="353">
        <v>1900094</v>
      </c>
      <c r="FQ92" s="353">
        <v>1875</v>
      </c>
      <c r="FR92" s="353">
        <v>0</v>
      </c>
      <c r="FS92" s="353">
        <v>247838</v>
      </c>
      <c r="FT92" s="353">
        <v>0</v>
      </c>
      <c r="FU92" s="353">
        <v>0</v>
      </c>
      <c r="FV92" s="353">
        <v>25105</v>
      </c>
      <c r="FW92" s="353">
        <v>0</v>
      </c>
      <c r="FX92" s="353">
        <v>2323234</v>
      </c>
      <c r="FY92" s="353">
        <v>448908</v>
      </c>
      <c r="FZ92" s="353">
        <v>681214</v>
      </c>
      <c r="GA92" s="353">
        <v>210696</v>
      </c>
      <c r="GB92" s="353">
        <v>854601</v>
      </c>
      <c r="GC92" s="353">
        <v>0</v>
      </c>
      <c r="GD92" s="353">
        <v>34197</v>
      </c>
      <c r="GE92" s="353">
        <v>60507</v>
      </c>
      <c r="GF92" s="353">
        <v>33112</v>
      </c>
      <c r="GG92" s="353">
        <v>339509</v>
      </c>
      <c r="GH92" s="353">
        <v>0</v>
      </c>
      <c r="GI92" s="353">
        <v>0</v>
      </c>
      <c r="GJ92" s="353">
        <v>0</v>
      </c>
      <c r="GK92" s="353">
        <v>118537</v>
      </c>
      <c r="GL92" s="353">
        <v>220973</v>
      </c>
      <c r="GM92" s="353">
        <v>0</v>
      </c>
      <c r="GN92" s="353">
        <v>0</v>
      </c>
      <c r="GO92" s="353">
        <v>0</v>
      </c>
      <c r="GP92" s="353">
        <v>270467</v>
      </c>
      <c r="GQ92" s="353">
        <v>0</v>
      </c>
      <c r="GR92" s="353">
        <v>189594</v>
      </c>
      <c r="GS92" s="353">
        <v>80872</v>
      </c>
      <c r="GT92" s="353">
        <v>0</v>
      </c>
      <c r="GU92" s="353">
        <v>0</v>
      </c>
      <c r="GV92" s="353">
        <v>0</v>
      </c>
      <c r="GW92" s="353">
        <v>0</v>
      </c>
      <c r="GX92" s="353">
        <v>0</v>
      </c>
      <c r="GY92" s="353">
        <v>698527</v>
      </c>
      <c r="GZ92" s="353">
        <v>236993</v>
      </c>
      <c r="HA92" s="353">
        <v>154380</v>
      </c>
      <c r="HB92" s="353">
        <v>39499</v>
      </c>
      <c r="HC92" s="353">
        <v>145409</v>
      </c>
      <c r="HD92" s="353">
        <v>85692</v>
      </c>
      <c r="HE92" s="353">
        <v>0</v>
      </c>
      <c r="HF92" s="353">
        <v>20352</v>
      </c>
      <c r="HG92" s="353">
        <v>16201</v>
      </c>
      <c r="HH92" s="353">
        <v>15185160</v>
      </c>
    </row>
    <row r="93" spans="1:216" ht="15" x14ac:dyDescent="0.25">
      <c r="A93" s="353" t="s">
        <v>449</v>
      </c>
      <c r="B93" s="353">
        <v>144248400</v>
      </c>
      <c r="C93" s="353">
        <v>18027280</v>
      </c>
      <c r="D93" s="353">
        <v>14104760</v>
      </c>
      <c r="E93" s="353">
        <v>7175631</v>
      </c>
      <c r="F93" s="353">
        <v>1568232</v>
      </c>
      <c r="G93" s="353">
        <v>5607400</v>
      </c>
      <c r="H93" s="353">
        <v>6504213</v>
      </c>
      <c r="I93" s="353">
        <v>1013524</v>
      </c>
      <c r="J93" s="353">
        <v>5490688</v>
      </c>
      <c r="K93" s="353">
        <v>296397</v>
      </c>
      <c r="L93" s="353">
        <v>18277</v>
      </c>
      <c r="M93" s="353">
        <v>278121</v>
      </c>
      <c r="N93" s="353">
        <v>128516</v>
      </c>
      <c r="O93" s="353">
        <v>43404</v>
      </c>
      <c r="P93" s="353">
        <v>85112</v>
      </c>
      <c r="Q93" s="353">
        <v>454956</v>
      </c>
      <c r="R93" s="353">
        <v>136405</v>
      </c>
      <c r="S93" s="353">
        <v>0</v>
      </c>
      <c r="T93" s="353">
        <v>56074</v>
      </c>
      <c r="U93" s="353">
        <v>12960</v>
      </c>
      <c r="V93" s="353">
        <v>43114</v>
      </c>
      <c r="W93" s="353">
        <v>3393775</v>
      </c>
      <c r="X93" s="353">
        <v>3273493</v>
      </c>
      <c r="Y93" s="353">
        <v>120282</v>
      </c>
      <c r="Z93" s="353">
        <v>67665970</v>
      </c>
      <c r="AA93" s="353">
        <v>58933000</v>
      </c>
      <c r="AB93" s="353">
        <v>371936</v>
      </c>
      <c r="AC93" s="353">
        <v>19511570</v>
      </c>
      <c r="AD93" s="353">
        <v>4900291</v>
      </c>
      <c r="AE93" s="353">
        <v>158085</v>
      </c>
      <c r="AF93" s="353">
        <v>1809492</v>
      </c>
      <c r="AG93" s="353">
        <v>2561370</v>
      </c>
      <c r="AH93" s="353">
        <v>5899663</v>
      </c>
      <c r="AI93" s="353">
        <v>3284833</v>
      </c>
      <c r="AJ93" s="353">
        <v>20145440</v>
      </c>
      <c r="AK93" s="353">
        <v>118720</v>
      </c>
      <c r="AL93" s="353">
        <v>159803</v>
      </c>
      <c r="AM93" s="353">
        <v>8695794</v>
      </c>
      <c r="AN93" s="353">
        <v>28040</v>
      </c>
      <c r="AO93" s="353">
        <v>2206623</v>
      </c>
      <c r="AP93" s="353">
        <v>3735998</v>
      </c>
      <c r="AQ93" s="353">
        <v>24681</v>
      </c>
      <c r="AR93" s="353">
        <v>1419686</v>
      </c>
      <c r="AS93" s="353">
        <v>0</v>
      </c>
      <c r="AT93" s="353">
        <v>45145</v>
      </c>
      <c r="AU93" s="353">
        <v>253841</v>
      </c>
      <c r="AV93" s="353">
        <v>981780</v>
      </c>
      <c r="AW93" s="353">
        <v>0</v>
      </c>
      <c r="AX93" s="353">
        <v>0</v>
      </c>
      <c r="AY93" s="353">
        <v>11730230</v>
      </c>
      <c r="AZ93" s="353">
        <v>2814040</v>
      </c>
      <c r="BA93" s="353">
        <v>1983360</v>
      </c>
      <c r="BB93" s="353">
        <v>0</v>
      </c>
      <c r="BC93" s="353">
        <v>830680</v>
      </c>
      <c r="BD93" s="353">
        <v>0</v>
      </c>
      <c r="BE93" s="353">
        <v>0</v>
      </c>
      <c r="BF93" s="353">
        <v>0</v>
      </c>
      <c r="BG93" s="353">
        <v>194231</v>
      </c>
      <c r="BH93" s="353">
        <v>183000</v>
      </c>
      <c r="BI93" s="353">
        <v>0</v>
      </c>
      <c r="BJ93" s="353">
        <v>11230</v>
      </c>
      <c r="BK93" s="353">
        <v>0</v>
      </c>
      <c r="BL93" s="353">
        <v>0</v>
      </c>
      <c r="BM93" s="353">
        <v>0</v>
      </c>
      <c r="BN93" s="353">
        <v>2212939</v>
      </c>
      <c r="BO93" s="353">
        <v>0</v>
      </c>
      <c r="BP93" s="353">
        <v>0</v>
      </c>
      <c r="BQ93" s="353">
        <v>2212939</v>
      </c>
      <c r="BR93" s="353">
        <v>0</v>
      </c>
      <c r="BS93" s="353">
        <v>0</v>
      </c>
      <c r="BT93" s="353">
        <v>0</v>
      </c>
      <c r="BU93" s="353">
        <v>2367771</v>
      </c>
      <c r="BV93" s="353">
        <v>11230</v>
      </c>
      <c r="BW93" s="353">
        <v>20067</v>
      </c>
      <c r="BX93" s="353">
        <v>2295970</v>
      </c>
      <c r="BY93" s="353">
        <v>40503</v>
      </c>
      <c r="BZ93" s="353">
        <v>0</v>
      </c>
      <c r="CA93" s="353">
        <v>0</v>
      </c>
      <c r="CB93" s="353">
        <v>220926</v>
      </c>
      <c r="CC93" s="353">
        <v>200122</v>
      </c>
      <c r="CD93" s="353">
        <v>9942</v>
      </c>
      <c r="CE93" s="353">
        <v>10862</v>
      </c>
      <c r="CF93" s="353">
        <v>0</v>
      </c>
      <c r="CG93" s="353">
        <v>0</v>
      </c>
      <c r="CH93" s="353">
        <v>0</v>
      </c>
      <c r="CI93" s="353">
        <v>3920326</v>
      </c>
      <c r="CJ93" s="353">
        <v>574959</v>
      </c>
      <c r="CK93" s="353">
        <v>40503</v>
      </c>
      <c r="CL93" s="353">
        <v>2181825</v>
      </c>
      <c r="CM93" s="353">
        <v>0</v>
      </c>
      <c r="CN93" s="353">
        <v>0</v>
      </c>
      <c r="CO93" s="353">
        <v>1123039</v>
      </c>
      <c r="CP93" s="353">
        <v>3018536</v>
      </c>
      <c r="CQ93" s="353">
        <v>335350</v>
      </c>
      <c r="CR93" s="353">
        <v>780520</v>
      </c>
      <c r="CS93" s="353">
        <v>443748</v>
      </c>
      <c r="CT93" s="353">
        <v>854385</v>
      </c>
      <c r="CU93" s="353">
        <v>402380</v>
      </c>
      <c r="CV93" s="353">
        <v>202153</v>
      </c>
      <c r="CW93" s="353">
        <v>339478</v>
      </c>
      <c r="CX93" s="353">
        <v>0</v>
      </c>
      <c r="CY93" s="353">
        <v>0</v>
      </c>
      <c r="CZ93" s="353">
        <v>0</v>
      </c>
      <c r="DA93" s="353">
        <v>147061</v>
      </c>
      <c r="DB93" s="353">
        <v>42623</v>
      </c>
      <c r="DC93" s="353">
        <v>8257</v>
      </c>
      <c r="DD93" s="353">
        <v>23400020</v>
      </c>
      <c r="DE93" s="353">
        <v>7764590</v>
      </c>
      <c r="DF93" s="353">
        <v>8976325</v>
      </c>
      <c r="DG93" s="353">
        <v>6443263</v>
      </c>
      <c r="DH93" s="353">
        <v>197539</v>
      </c>
      <c r="DI93" s="353">
        <v>13925</v>
      </c>
      <c r="DJ93" s="353">
        <v>4374</v>
      </c>
      <c r="DK93" s="353">
        <v>20066850</v>
      </c>
      <c r="DL93" s="353">
        <v>9228800</v>
      </c>
      <c r="DM93" s="353">
        <v>6267794</v>
      </c>
      <c r="DN93" s="353">
        <v>2660480</v>
      </c>
      <c r="DO93" s="353">
        <v>531092</v>
      </c>
      <c r="DP93" s="353">
        <v>347657</v>
      </c>
      <c r="DQ93" s="353">
        <v>2353059</v>
      </c>
      <c r="DR93" s="353">
        <v>0</v>
      </c>
      <c r="DS93" s="353">
        <v>49407</v>
      </c>
      <c r="DT93" s="353">
        <v>233244</v>
      </c>
      <c r="DU93" s="353">
        <v>92856</v>
      </c>
      <c r="DV93" s="353">
        <v>2942663</v>
      </c>
      <c r="DW93" s="353">
        <v>700267</v>
      </c>
      <c r="DX93" s="353">
        <v>323154</v>
      </c>
      <c r="DY93" s="353">
        <v>173259</v>
      </c>
      <c r="DZ93" s="353">
        <v>1524052</v>
      </c>
      <c r="EA93" s="353">
        <v>0</v>
      </c>
      <c r="EB93" s="353">
        <v>14728</v>
      </c>
      <c r="EC93" s="353">
        <v>138514</v>
      </c>
      <c r="ED93" s="353">
        <v>68688</v>
      </c>
      <c r="EE93" s="353">
        <v>8519629</v>
      </c>
      <c r="EF93" s="353">
        <v>3236494</v>
      </c>
      <c r="EG93" s="353">
        <v>834095</v>
      </c>
      <c r="EH93" s="353">
        <v>470572</v>
      </c>
      <c r="EI93" s="353">
        <v>3426423</v>
      </c>
      <c r="EJ93" s="353">
        <v>0</v>
      </c>
      <c r="EK93" s="353">
        <v>64135</v>
      </c>
      <c r="EL93" s="353">
        <v>371758</v>
      </c>
      <c r="EM93" s="353">
        <v>116153</v>
      </c>
      <c r="EN93" s="353">
        <v>610090</v>
      </c>
      <c r="EO93" s="353">
        <v>124254</v>
      </c>
      <c r="EP93" s="353">
        <v>20151</v>
      </c>
      <c r="EQ93" s="353">
        <v>9105</v>
      </c>
      <c r="ER93" s="353">
        <v>421499</v>
      </c>
      <c r="ES93" s="353">
        <v>0</v>
      </c>
      <c r="ET93" s="353">
        <v>0</v>
      </c>
      <c r="EU93" s="353">
        <v>0</v>
      </c>
      <c r="EV93" s="353">
        <v>35080</v>
      </c>
      <c r="EW93" s="353">
        <v>2281359</v>
      </c>
      <c r="EX93" s="353">
        <v>289480</v>
      </c>
      <c r="EY93" s="353">
        <v>144405</v>
      </c>
      <c r="EZ93" s="353">
        <v>634391</v>
      </c>
      <c r="FA93" s="353">
        <v>1042166</v>
      </c>
      <c r="FB93" s="353">
        <v>73642</v>
      </c>
      <c r="FC93" s="353">
        <v>18477</v>
      </c>
      <c r="FD93" s="353">
        <v>55164</v>
      </c>
      <c r="FE93" s="353">
        <v>23632</v>
      </c>
      <c r="FF93" s="353">
        <v>1148479</v>
      </c>
      <c r="FG93" s="353">
        <v>623948</v>
      </c>
      <c r="FH93" s="353">
        <v>282986</v>
      </c>
      <c r="FI93" s="353">
        <v>51282</v>
      </c>
      <c r="FJ93" s="353">
        <v>19950</v>
      </c>
      <c r="FK93" s="353">
        <v>0</v>
      </c>
      <c r="FL93" s="353">
        <v>8703</v>
      </c>
      <c r="FM93" s="353">
        <v>4151</v>
      </c>
      <c r="FN93" s="353">
        <v>0</v>
      </c>
      <c r="FO93" s="353">
        <v>912557</v>
      </c>
      <c r="FP93" s="353">
        <v>490388</v>
      </c>
      <c r="FQ93" s="353">
        <v>22762</v>
      </c>
      <c r="FR93" s="353">
        <v>0</v>
      </c>
      <c r="FS93" s="353">
        <v>392712</v>
      </c>
      <c r="FT93" s="353">
        <v>0</v>
      </c>
      <c r="FU93" s="353">
        <v>0</v>
      </c>
      <c r="FV93" s="353">
        <v>6695</v>
      </c>
      <c r="FW93" s="353">
        <v>0</v>
      </c>
      <c r="FX93" s="353">
        <v>4666043</v>
      </c>
      <c r="FY93" s="353">
        <v>835340</v>
      </c>
      <c r="FZ93" s="353">
        <v>658961</v>
      </c>
      <c r="GA93" s="353">
        <v>495248</v>
      </c>
      <c r="GB93" s="353">
        <v>2558373</v>
      </c>
      <c r="GC93" s="353">
        <v>0</v>
      </c>
      <c r="GD93" s="353">
        <v>34491</v>
      </c>
      <c r="GE93" s="353">
        <v>74927</v>
      </c>
      <c r="GF93" s="353">
        <v>8703</v>
      </c>
      <c r="GG93" s="353">
        <v>210964</v>
      </c>
      <c r="GH93" s="353">
        <v>2785</v>
      </c>
      <c r="GI93" s="353">
        <v>0</v>
      </c>
      <c r="GJ93" s="353">
        <v>0</v>
      </c>
      <c r="GK93" s="353">
        <v>61096</v>
      </c>
      <c r="GL93" s="353">
        <v>147083</v>
      </c>
      <c r="GM93" s="353">
        <v>0</v>
      </c>
      <c r="GN93" s="353">
        <v>0</v>
      </c>
      <c r="GO93" s="353">
        <v>0</v>
      </c>
      <c r="GP93" s="353">
        <v>119166</v>
      </c>
      <c r="GQ93" s="353">
        <v>26779</v>
      </c>
      <c r="GR93" s="353">
        <v>85157</v>
      </c>
      <c r="GS93" s="353">
        <v>7230</v>
      </c>
      <c r="GT93" s="353">
        <v>0</v>
      </c>
      <c r="GU93" s="353">
        <v>0</v>
      </c>
      <c r="GV93" s="353">
        <v>0</v>
      </c>
      <c r="GW93" s="353">
        <v>0</v>
      </c>
      <c r="GX93" s="353">
        <v>0</v>
      </c>
      <c r="GY93" s="353">
        <v>1499483</v>
      </c>
      <c r="GZ93" s="353">
        <v>331389</v>
      </c>
      <c r="HA93" s="353">
        <v>147351</v>
      </c>
      <c r="HB93" s="353">
        <v>127601</v>
      </c>
      <c r="HC93" s="353">
        <v>766746</v>
      </c>
      <c r="HD93" s="353">
        <v>55164</v>
      </c>
      <c r="HE93" s="353">
        <v>23833</v>
      </c>
      <c r="HF93" s="353">
        <v>40704</v>
      </c>
      <c r="HG93" s="353">
        <v>0</v>
      </c>
      <c r="HH93" s="353">
        <v>13280540</v>
      </c>
    </row>
    <row r="94" spans="1:216" ht="15" x14ac:dyDescent="0.25">
      <c r="A94" s="353" t="s">
        <v>450</v>
      </c>
      <c r="B94" s="353">
        <v>15832310</v>
      </c>
      <c r="C94" s="353">
        <v>135568</v>
      </c>
      <c r="D94" s="353">
        <v>4798</v>
      </c>
      <c r="E94" s="353">
        <v>0</v>
      </c>
      <c r="F94" s="353">
        <v>0</v>
      </c>
      <c r="G94" s="353">
        <v>0</v>
      </c>
      <c r="H94" s="353">
        <v>4798</v>
      </c>
      <c r="I94" s="353">
        <v>4798</v>
      </c>
      <c r="J94" s="353">
        <v>0</v>
      </c>
      <c r="K94" s="353">
        <v>0</v>
      </c>
      <c r="L94" s="353">
        <v>0</v>
      </c>
      <c r="M94" s="353">
        <v>0</v>
      </c>
      <c r="N94" s="353">
        <v>0</v>
      </c>
      <c r="O94" s="353">
        <v>0</v>
      </c>
      <c r="P94" s="353">
        <v>0</v>
      </c>
      <c r="Q94" s="353">
        <v>18522</v>
      </c>
      <c r="R94" s="353">
        <v>0</v>
      </c>
      <c r="S94" s="353">
        <v>0</v>
      </c>
      <c r="T94" s="353">
        <v>0</v>
      </c>
      <c r="U94" s="353">
        <v>0</v>
      </c>
      <c r="V94" s="353">
        <v>0</v>
      </c>
      <c r="W94" s="353">
        <v>102206</v>
      </c>
      <c r="X94" s="353">
        <v>102206</v>
      </c>
      <c r="Y94" s="353">
        <v>0</v>
      </c>
      <c r="Z94" s="353">
        <v>753557</v>
      </c>
      <c r="AA94" s="353">
        <v>689043</v>
      </c>
      <c r="AB94" s="353">
        <v>24603</v>
      </c>
      <c r="AC94" s="353">
        <v>140277</v>
      </c>
      <c r="AD94" s="353">
        <v>262199</v>
      </c>
      <c r="AE94" s="353">
        <v>0</v>
      </c>
      <c r="AF94" s="353">
        <v>10935</v>
      </c>
      <c r="AG94" s="353">
        <v>137465</v>
      </c>
      <c r="AH94" s="353">
        <v>55455</v>
      </c>
      <c r="AI94" s="353">
        <v>0</v>
      </c>
      <c r="AJ94" s="353">
        <v>58110</v>
      </c>
      <c r="AK94" s="353">
        <v>0</v>
      </c>
      <c r="AL94" s="353">
        <v>0</v>
      </c>
      <c r="AM94" s="353">
        <v>25462</v>
      </c>
      <c r="AN94" s="353">
        <v>0</v>
      </c>
      <c r="AO94" s="353">
        <v>19682</v>
      </c>
      <c r="AP94" s="353">
        <v>0</v>
      </c>
      <c r="AQ94" s="353">
        <v>0</v>
      </c>
      <c r="AR94" s="353">
        <v>0</v>
      </c>
      <c r="AS94" s="353">
        <v>0</v>
      </c>
      <c r="AT94" s="353">
        <v>0</v>
      </c>
      <c r="AU94" s="353">
        <v>5780</v>
      </c>
      <c r="AV94" s="353">
        <v>0</v>
      </c>
      <c r="AW94" s="353">
        <v>0</v>
      </c>
      <c r="AX94" s="353">
        <v>0</v>
      </c>
      <c r="AY94" s="353">
        <v>1735003</v>
      </c>
      <c r="AZ94" s="353">
        <v>0</v>
      </c>
      <c r="BA94" s="353">
        <v>0</v>
      </c>
      <c r="BB94" s="353">
        <v>0</v>
      </c>
      <c r="BC94" s="353">
        <v>0</v>
      </c>
      <c r="BD94" s="353">
        <v>0</v>
      </c>
      <c r="BE94" s="353">
        <v>0</v>
      </c>
      <c r="BF94" s="353">
        <v>0</v>
      </c>
      <c r="BG94" s="353">
        <v>0</v>
      </c>
      <c r="BH94" s="353">
        <v>0</v>
      </c>
      <c r="BI94" s="353">
        <v>0</v>
      </c>
      <c r="BJ94" s="353">
        <v>0</v>
      </c>
      <c r="BK94" s="353">
        <v>0</v>
      </c>
      <c r="BL94" s="353">
        <v>0</v>
      </c>
      <c r="BM94" s="353">
        <v>0</v>
      </c>
      <c r="BN94" s="353">
        <v>1296281</v>
      </c>
      <c r="BO94" s="353">
        <v>42344</v>
      </c>
      <c r="BP94" s="353">
        <v>0</v>
      </c>
      <c r="BQ94" s="353">
        <v>360661</v>
      </c>
      <c r="BR94" s="353">
        <v>893276</v>
      </c>
      <c r="BS94" s="353">
        <v>0</v>
      </c>
      <c r="BT94" s="353">
        <v>0</v>
      </c>
      <c r="BU94" s="353">
        <v>161092</v>
      </c>
      <c r="BV94" s="353">
        <v>0</v>
      </c>
      <c r="BW94" s="353">
        <v>0</v>
      </c>
      <c r="BX94" s="353">
        <v>161092</v>
      </c>
      <c r="BY94" s="353">
        <v>0</v>
      </c>
      <c r="BZ94" s="353">
        <v>0</v>
      </c>
      <c r="CA94" s="353">
        <v>0</v>
      </c>
      <c r="CB94" s="353">
        <v>0</v>
      </c>
      <c r="CC94" s="353">
        <v>0</v>
      </c>
      <c r="CD94" s="353">
        <v>0</v>
      </c>
      <c r="CE94" s="353">
        <v>0</v>
      </c>
      <c r="CF94" s="353">
        <v>0</v>
      </c>
      <c r="CG94" s="353">
        <v>0</v>
      </c>
      <c r="CH94" s="353">
        <v>0</v>
      </c>
      <c r="CI94" s="353">
        <v>277630</v>
      </c>
      <c r="CJ94" s="353">
        <v>38662</v>
      </c>
      <c r="CK94" s="353">
        <v>88923</v>
      </c>
      <c r="CL94" s="353">
        <v>0</v>
      </c>
      <c r="CM94" s="353">
        <v>0</v>
      </c>
      <c r="CN94" s="353">
        <v>0</v>
      </c>
      <c r="CO94" s="353">
        <v>150045</v>
      </c>
      <c r="CP94" s="353">
        <v>587350</v>
      </c>
      <c r="CQ94" s="353">
        <v>30628</v>
      </c>
      <c r="CR94" s="353">
        <v>150687</v>
      </c>
      <c r="CS94" s="353">
        <v>15286</v>
      </c>
      <c r="CT94" s="353">
        <v>158330</v>
      </c>
      <c r="CU94" s="353">
        <v>154648</v>
      </c>
      <c r="CV94" s="353">
        <v>77770</v>
      </c>
      <c r="CW94" s="353">
        <v>264497</v>
      </c>
      <c r="CX94" s="353">
        <v>0</v>
      </c>
      <c r="CY94" s="353">
        <v>0</v>
      </c>
      <c r="CZ94" s="353">
        <v>0</v>
      </c>
      <c r="DA94" s="353">
        <v>37602</v>
      </c>
      <c r="DB94" s="353">
        <v>113531</v>
      </c>
      <c r="DC94" s="353">
        <v>0</v>
      </c>
      <c r="DD94" s="353">
        <v>3076052</v>
      </c>
      <c r="DE94" s="353">
        <v>1161667</v>
      </c>
      <c r="DF94" s="353">
        <v>1319216</v>
      </c>
      <c r="DG94" s="353">
        <v>563480</v>
      </c>
      <c r="DH94" s="353">
        <v>31688</v>
      </c>
      <c r="DI94" s="353">
        <v>0</v>
      </c>
      <c r="DJ94" s="353">
        <v>0</v>
      </c>
      <c r="DK94" s="353">
        <v>9280282</v>
      </c>
      <c r="DL94" s="353">
        <v>4672644</v>
      </c>
      <c r="DM94" s="353">
        <v>3493169</v>
      </c>
      <c r="DN94" s="353">
        <v>303137</v>
      </c>
      <c r="DO94" s="353">
        <v>284726</v>
      </c>
      <c r="DP94" s="353">
        <v>201444</v>
      </c>
      <c r="DQ94" s="353">
        <v>2374482</v>
      </c>
      <c r="DR94" s="353">
        <v>0</v>
      </c>
      <c r="DS94" s="353">
        <v>15130</v>
      </c>
      <c r="DT94" s="353">
        <v>277027</v>
      </c>
      <c r="DU94" s="353">
        <v>37223</v>
      </c>
      <c r="DV94" s="353">
        <v>1149617</v>
      </c>
      <c r="DW94" s="353">
        <v>69089</v>
      </c>
      <c r="DX94" s="353">
        <v>35750</v>
      </c>
      <c r="DY94" s="353">
        <v>112739</v>
      </c>
      <c r="DZ94" s="353">
        <v>71098</v>
      </c>
      <c r="EA94" s="353">
        <v>0</v>
      </c>
      <c r="EB94" s="353">
        <v>21289</v>
      </c>
      <c r="EC94" s="353">
        <v>788236</v>
      </c>
      <c r="ED94" s="353">
        <v>51415</v>
      </c>
      <c r="EE94" s="353">
        <v>4496707</v>
      </c>
      <c r="EF94" s="353">
        <v>372226</v>
      </c>
      <c r="EG94" s="353">
        <v>320476</v>
      </c>
      <c r="EH94" s="353">
        <v>207335</v>
      </c>
      <c r="EI94" s="353">
        <v>2406349</v>
      </c>
      <c r="EJ94" s="353">
        <v>0</v>
      </c>
      <c r="EK94" s="353">
        <v>36419</v>
      </c>
      <c r="EL94" s="353">
        <v>1065263</v>
      </c>
      <c r="EM94" s="353">
        <v>88638</v>
      </c>
      <c r="EN94" s="353">
        <v>51549</v>
      </c>
      <c r="EO94" s="353">
        <v>0</v>
      </c>
      <c r="EP94" s="353">
        <v>0</v>
      </c>
      <c r="EQ94" s="353">
        <v>23833</v>
      </c>
      <c r="ER94" s="353">
        <v>27716</v>
      </c>
      <c r="ES94" s="353">
        <v>0</v>
      </c>
      <c r="ET94" s="353">
        <v>0</v>
      </c>
      <c r="EU94" s="353">
        <v>0</v>
      </c>
      <c r="EV94" s="353">
        <v>0</v>
      </c>
      <c r="EW94" s="353">
        <v>1406560</v>
      </c>
      <c r="EX94" s="353">
        <v>183034</v>
      </c>
      <c r="EY94" s="353">
        <v>273680</v>
      </c>
      <c r="EZ94" s="353">
        <v>50947</v>
      </c>
      <c r="FA94" s="353">
        <v>799416</v>
      </c>
      <c r="FB94" s="353">
        <v>0</v>
      </c>
      <c r="FC94" s="353">
        <v>0</v>
      </c>
      <c r="FD94" s="353">
        <v>74981</v>
      </c>
      <c r="FE94" s="353">
        <v>24503</v>
      </c>
      <c r="FF94" s="353">
        <v>346719</v>
      </c>
      <c r="FG94" s="353">
        <v>115685</v>
      </c>
      <c r="FH94" s="353">
        <v>57039</v>
      </c>
      <c r="FI94" s="353">
        <v>27114</v>
      </c>
      <c r="FJ94" s="353">
        <v>82881</v>
      </c>
      <c r="FK94" s="353">
        <v>0</v>
      </c>
      <c r="FL94" s="353">
        <v>20754</v>
      </c>
      <c r="FM94" s="353">
        <v>17942</v>
      </c>
      <c r="FN94" s="353">
        <v>6561</v>
      </c>
      <c r="FO94" s="353">
        <v>0</v>
      </c>
      <c r="FP94" s="353">
        <v>0</v>
      </c>
      <c r="FQ94" s="353">
        <v>0</v>
      </c>
      <c r="FR94" s="353">
        <v>0</v>
      </c>
      <c r="FS94" s="353">
        <v>0</v>
      </c>
      <c r="FT94" s="353">
        <v>0</v>
      </c>
      <c r="FU94" s="353">
        <v>0</v>
      </c>
      <c r="FV94" s="353">
        <v>0</v>
      </c>
      <c r="FW94" s="353">
        <v>0</v>
      </c>
      <c r="FX94" s="353">
        <v>1281302</v>
      </c>
      <c r="FY94" s="353">
        <v>252993</v>
      </c>
      <c r="FZ94" s="353">
        <v>133278</v>
      </c>
      <c r="GA94" s="353">
        <v>81408</v>
      </c>
      <c r="GB94" s="353">
        <v>813622</v>
      </c>
      <c r="GC94" s="353">
        <v>0</v>
      </c>
      <c r="GD94" s="353">
        <v>0</v>
      </c>
      <c r="GE94" s="353">
        <v>0</v>
      </c>
      <c r="GF94" s="353">
        <v>0</v>
      </c>
      <c r="GG94" s="353">
        <v>819835</v>
      </c>
      <c r="GH94" s="353">
        <v>45778</v>
      </c>
      <c r="GI94" s="353">
        <v>1305</v>
      </c>
      <c r="GJ94" s="353">
        <v>0</v>
      </c>
      <c r="GK94" s="353">
        <v>244732</v>
      </c>
      <c r="GL94" s="353">
        <v>528019</v>
      </c>
      <c r="GM94" s="353">
        <v>0</v>
      </c>
      <c r="GN94" s="353">
        <v>0</v>
      </c>
      <c r="GO94" s="353">
        <v>0</v>
      </c>
      <c r="GP94" s="353">
        <v>0</v>
      </c>
      <c r="GQ94" s="353">
        <v>0</v>
      </c>
      <c r="GR94" s="353">
        <v>0</v>
      </c>
      <c r="GS94" s="353">
        <v>0</v>
      </c>
      <c r="GT94" s="353">
        <v>0</v>
      </c>
      <c r="GU94" s="353">
        <v>0</v>
      </c>
      <c r="GV94" s="353">
        <v>0</v>
      </c>
      <c r="GW94" s="353">
        <v>0</v>
      </c>
      <c r="GX94" s="353">
        <v>0</v>
      </c>
      <c r="GY94" s="353">
        <v>753223</v>
      </c>
      <c r="GZ94" s="353">
        <v>187318</v>
      </c>
      <c r="HA94" s="353">
        <v>132689</v>
      </c>
      <c r="HB94" s="353">
        <v>46595</v>
      </c>
      <c r="HC94" s="353">
        <v>352142</v>
      </c>
      <c r="HD94" s="353">
        <v>14728</v>
      </c>
      <c r="HE94" s="353">
        <v>6226</v>
      </c>
      <c r="HF94" s="353">
        <v>13523</v>
      </c>
      <c r="HG94" s="353">
        <v>0</v>
      </c>
      <c r="HH94" s="353">
        <v>1425182</v>
      </c>
    </row>
    <row r="95" spans="1:216" ht="15" x14ac:dyDescent="0.25">
      <c r="A95" s="353" t="s">
        <v>451</v>
      </c>
      <c r="B95" s="353">
        <v>66868170</v>
      </c>
      <c r="C95" s="353">
        <v>2601725</v>
      </c>
      <c r="D95" s="353">
        <v>844003</v>
      </c>
      <c r="E95" s="353">
        <v>383206</v>
      </c>
      <c r="F95" s="353">
        <v>324794</v>
      </c>
      <c r="G95" s="353">
        <v>58411</v>
      </c>
      <c r="H95" s="353">
        <v>381298</v>
      </c>
      <c r="I95" s="353">
        <v>106937</v>
      </c>
      <c r="J95" s="353">
        <v>274361</v>
      </c>
      <c r="K95" s="353">
        <v>48146</v>
      </c>
      <c r="L95" s="353">
        <v>25496</v>
      </c>
      <c r="M95" s="353">
        <v>22650</v>
      </c>
      <c r="N95" s="353">
        <v>31354</v>
      </c>
      <c r="O95" s="353">
        <v>0</v>
      </c>
      <c r="P95" s="353">
        <v>31354</v>
      </c>
      <c r="Q95" s="353">
        <v>1467169</v>
      </c>
      <c r="R95" s="353">
        <v>343350</v>
      </c>
      <c r="S95" s="353">
        <v>353303</v>
      </c>
      <c r="T95" s="353">
        <v>58358</v>
      </c>
      <c r="U95" s="353">
        <v>31412</v>
      </c>
      <c r="V95" s="353">
        <v>26946</v>
      </c>
      <c r="W95" s="353">
        <v>107562</v>
      </c>
      <c r="X95" s="353">
        <v>81118</v>
      </c>
      <c r="Y95" s="353">
        <v>26444</v>
      </c>
      <c r="Z95" s="353">
        <v>21861410</v>
      </c>
      <c r="AA95" s="353">
        <v>20585490</v>
      </c>
      <c r="AB95" s="353">
        <v>985998</v>
      </c>
      <c r="AC95" s="353">
        <v>4975681</v>
      </c>
      <c r="AD95" s="353">
        <v>1960827</v>
      </c>
      <c r="AE95" s="353">
        <v>234315</v>
      </c>
      <c r="AF95" s="353">
        <v>2086966</v>
      </c>
      <c r="AG95" s="353">
        <v>2443672</v>
      </c>
      <c r="AH95" s="353">
        <v>2401936</v>
      </c>
      <c r="AI95" s="353">
        <v>777379</v>
      </c>
      <c r="AJ95" s="353">
        <v>3590098</v>
      </c>
      <c r="AK95" s="353">
        <v>848924</v>
      </c>
      <c r="AL95" s="353">
        <v>263214</v>
      </c>
      <c r="AM95" s="353">
        <v>1152362</v>
      </c>
      <c r="AN95" s="353">
        <v>326635</v>
      </c>
      <c r="AO95" s="353">
        <v>182297</v>
      </c>
      <c r="AP95" s="353">
        <v>140589</v>
      </c>
      <c r="AQ95" s="353">
        <v>0</v>
      </c>
      <c r="AR95" s="353">
        <v>435201</v>
      </c>
      <c r="AS95" s="353">
        <v>9841</v>
      </c>
      <c r="AT95" s="353">
        <v>42177</v>
      </c>
      <c r="AU95" s="353">
        <v>0</v>
      </c>
      <c r="AV95" s="353">
        <v>15621</v>
      </c>
      <c r="AW95" s="353">
        <v>0</v>
      </c>
      <c r="AX95" s="353">
        <v>0</v>
      </c>
      <c r="AY95" s="353">
        <v>12496290</v>
      </c>
      <c r="AZ95" s="353">
        <v>623563</v>
      </c>
      <c r="BA95" s="353">
        <v>115250</v>
      </c>
      <c r="BB95" s="353">
        <v>65541</v>
      </c>
      <c r="BC95" s="353">
        <v>328075</v>
      </c>
      <c r="BD95" s="353">
        <v>114697</v>
      </c>
      <c r="BE95" s="353">
        <v>0</v>
      </c>
      <c r="BF95" s="353">
        <v>0</v>
      </c>
      <c r="BG95" s="353">
        <v>16754</v>
      </c>
      <c r="BH95" s="353">
        <v>0</v>
      </c>
      <c r="BI95" s="353">
        <v>8653</v>
      </c>
      <c r="BJ95" s="353">
        <v>8101</v>
      </c>
      <c r="BK95" s="353">
        <v>0</v>
      </c>
      <c r="BL95" s="353">
        <v>0</v>
      </c>
      <c r="BM95" s="353">
        <v>0</v>
      </c>
      <c r="BN95" s="353">
        <v>4372487</v>
      </c>
      <c r="BO95" s="353">
        <v>0</v>
      </c>
      <c r="BP95" s="353">
        <v>325865</v>
      </c>
      <c r="BQ95" s="353">
        <v>3810967</v>
      </c>
      <c r="BR95" s="353">
        <v>235654</v>
      </c>
      <c r="BS95" s="353">
        <v>0</v>
      </c>
      <c r="BT95" s="353">
        <v>0</v>
      </c>
      <c r="BU95" s="353">
        <v>3092038</v>
      </c>
      <c r="BV95" s="353">
        <v>11599</v>
      </c>
      <c r="BW95" s="353">
        <v>246884</v>
      </c>
      <c r="BX95" s="353">
        <v>2643007</v>
      </c>
      <c r="BY95" s="353">
        <v>190548</v>
      </c>
      <c r="BZ95" s="353">
        <v>0</v>
      </c>
      <c r="CA95" s="353">
        <v>0</v>
      </c>
      <c r="CB95" s="353">
        <v>287203</v>
      </c>
      <c r="CC95" s="353">
        <v>240809</v>
      </c>
      <c r="CD95" s="353">
        <v>46394</v>
      </c>
      <c r="CE95" s="353">
        <v>0</v>
      </c>
      <c r="CF95" s="353">
        <v>0</v>
      </c>
      <c r="CG95" s="353">
        <v>0</v>
      </c>
      <c r="CH95" s="353">
        <v>0</v>
      </c>
      <c r="CI95" s="353">
        <v>4104246</v>
      </c>
      <c r="CJ95" s="353">
        <v>880389</v>
      </c>
      <c r="CK95" s="353">
        <v>172322</v>
      </c>
      <c r="CL95" s="353">
        <v>1510579</v>
      </c>
      <c r="CM95" s="353">
        <v>234549</v>
      </c>
      <c r="CN95" s="353">
        <v>0</v>
      </c>
      <c r="CO95" s="353">
        <v>1306407</v>
      </c>
      <c r="CP95" s="353">
        <v>2127358</v>
      </c>
      <c r="CQ95" s="353">
        <v>108789</v>
      </c>
      <c r="CR95" s="353">
        <v>542328</v>
      </c>
      <c r="CS95" s="353">
        <v>257189</v>
      </c>
      <c r="CT95" s="353">
        <v>599010</v>
      </c>
      <c r="CU95" s="353">
        <v>396048</v>
      </c>
      <c r="CV95" s="353">
        <v>223994</v>
      </c>
      <c r="CW95" s="353">
        <v>463777</v>
      </c>
      <c r="CX95" s="353">
        <v>0</v>
      </c>
      <c r="CY95" s="353">
        <v>0</v>
      </c>
      <c r="CZ95" s="353">
        <v>0</v>
      </c>
      <c r="DA95" s="353">
        <v>53335</v>
      </c>
      <c r="DB95" s="353">
        <v>357275</v>
      </c>
      <c r="DC95" s="353">
        <v>29122</v>
      </c>
      <c r="DD95" s="353">
        <v>8913881</v>
      </c>
      <c r="DE95" s="353">
        <v>2154360</v>
      </c>
      <c r="DF95" s="353">
        <v>3096440</v>
      </c>
      <c r="DG95" s="353">
        <v>3366907</v>
      </c>
      <c r="DH95" s="353">
        <v>168796</v>
      </c>
      <c r="DI95" s="353">
        <v>89352</v>
      </c>
      <c r="DJ95" s="353">
        <v>38026</v>
      </c>
      <c r="DK95" s="353">
        <v>18403730</v>
      </c>
      <c r="DL95" s="353">
        <v>9470546</v>
      </c>
      <c r="DM95" s="353">
        <v>5782427</v>
      </c>
      <c r="DN95" s="353">
        <v>1184028</v>
      </c>
      <c r="DO95" s="353">
        <v>647245</v>
      </c>
      <c r="DP95" s="353">
        <v>992960</v>
      </c>
      <c r="DQ95" s="353">
        <v>2198478</v>
      </c>
      <c r="DR95" s="353">
        <v>0</v>
      </c>
      <c r="DS95" s="353">
        <v>80604</v>
      </c>
      <c r="DT95" s="353">
        <v>420027</v>
      </c>
      <c r="DU95" s="353">
        <v>259086</v>
      </c>
      <c r="DV95" s="353">
        <v>3337517</v>
      </c>
      <c r="DW95" s="353">
        <v>790244</v>
      </c>
      <c r="DX95" s="353">
        <v>416344</v>
      </c>
      <c r="DY95" s="353">
        <v>324225</v>
      </c>
      <c r="DZ95" s="353">
        <v>1353136</v>
      </c>
      <c r="EA95" s="353">
        <v>0</v>
      </c>
      <c r="EB95" s="353">
        <v>29992</v>
      </c>
      <c r="EC95" s="353">
        <v>340694</v>
      </c>
      <c r="ED95" s="353">
        <v>82881</v>
      </c>
      <c r="EE95" s="353">
        <v>8350119</v>
      </c>
      <c r="EF95" s="353">
        <v>1894605</v>
      </c>
      <c r="EG95" s="353">
        <v>990483</v>
      </c>
      <c r="EH95" s="353">
        <v>1084276</v>
      </c>
      <c r="EI95" s="353">
        <v>3251825</v>
      </c>
      <c r="EJ95" s="353">
        <v>0</v>
      </c>
      <c r="EK95" s="353">
        <v>99082</v>
      </c>
      <c r="EL95" s="353">
        <v>717473</v>
      </c>
      <c r="EM95" s="353">
        <v>312376</v>
      </c>
      <c r="EN95" s="353">
        <v>692033</v>
      </c>
      <c r="EO95" s="353">
        <v>76052</v>
      </c>
      <c r="EP95" s="353">
        <v>60654</v>
      </c>
      <c r="EQ95" s="353">
        <v>217779</v>
      </c>
      <c r="ER95" s="353">
        <v>285061</v>
      </c>
      <c r="ES95" s="353">
        <v>0</v>
      </c>
      <c r="ET95" s="353">
        <v>11515</v>
      </c>
      <c r="EU95" s="353">
        <v>11381</v>
      </c>
      <c r="EV95" s="353">
        <v>29591</v>
      </c>
      <c r="EW95" s="353">
        <v>2683805</v>
      </c>
      <c r="EX95" s="353">
        <v>491057</v>
      </c>
      <c r="EY95" s="353">
        <v>322645</v>
      </c>
      <c r="EZ95" s="353">
        <v>268793</v>
      </c>
      <c r="FA95" s="353">
        <v>928022</v>
      </c>
      <c r="FB95" s="353">
        <v>0</v>
      </c>
      <c r="FC95" s="353">
        <v>45524</v>
      </c>
      <c r="FD95" s="353">
        <v>617253</v>
      </c>
      <c r="FE95" s="353">
        <v>10511</v>
      </c>
      <c r="FF95" s="353">
        <v>694376</v>
      </c>
      <c r="FG95" s="353">
        <v>218649</v>
      </c>
      <c r="FH95" s="353">
        <v>74579</v>
      </c>
      <c r="FI95" s="353">
        <v>125325</v>
      </c>
      <c r="FJ95" s="353">
        <v>79132</v>
      </c>
      <c r="FK95" s="353">
        <v>6159</v>
      </c>
      <c r="FL95" s="353">
        <v>49139</v>
      </c>
      <c r="FM95" s="353">
        <v>41775</v>
      </c>
      <c r="FN95" s="353">
        <v>13122</v>
      </c>
      <c r="FO95" s="353">
        <v>14996</v>
      </c>
      <c r="FP95" s="353">
        <v>0</v>
      </c>
      <c r="FQ95" s="353">
        <v>0</v>
      </c>
      <c r="FR95" s="353">
        <v>0</v>
      </c>
      <c r="FS95" s="353">
        <v>6427</v>
      </c>
      <c r="FT95" s="353">
        <v>0</v>
      </c>
      <c r="FU95" s="353">
        <v>0</v>
      </c>
      <c r="FV95" s="353">
        <v>8569</v>
      </c>
      <c r="FW95" s="353">
        <v>0</v>
      </c>
      <c r="FX95" s="353">
        <v>2556311</v>
      </c>
      <c r="FY95" s="353">
        <v>250436</v>
      </c>
      <c r="FZ95" s="353">
        <v>546932</v>
      </c>
      <c r="GA95" s="353">
        <v>245843</v>
      </c>
      <c r="GB95" s="353">
        <v>1415531</v>
      </c>
      <c r="GC95" s="353">
        <v>0</v>
      </c>
      <c r="GD95" s="353">
        <v>16335</v>
      </c>
      <c r="GE95" s="353">
        <v>48122</v>
      </c>
      <c r="GF95" s="353">
        <v>33112</v>
      </c>
      <c r="GG95" s="353">
        <v>1110781</v>
      </c>
      <c r="GH95" s="353">
        <v>0</v>
      </c>
      <c r="GI95" s="353">
        <v>56744</v>
      </c>
      <c r="GJ95" s="353">
        <v>0</v>
      </c>
      <c r="GK95" s="353">
        <v>173105</v>
      </c>
      <c r="GL95" s="353">
        <v>880931</v>
      </c>
      <c r="GM95" s="353">
        <v>0</v>
      </c>
      <c r="GN95" s="353">
        <v>0</v>
      </c>
      <c r="GO95" s="353">
        <v>0</v>
      </c>
      <c r="GP95" s="353">
        <v>5356</v>
      </c>
      <c r="GQ95" s="353">
        <v>0</v>
      </c>
      <c r="GR95" s="353">
        <v>5356</v>
      </c>
      <c r="GS95" s="353">
        <v>0</v>
      </c>
      <c r="GT95" s="353">
        <v>0</v>
      </c>
      <c r="GU95" s="353">
        <v>0</v>
      </c>
      <c r="GV95" s="353">
        <v>0</v>
      </c>
      <c r="GW95" s="353">
        <v>0</v>
      </c>
      <c r="GX95" s="353">
        <v>0</v>
      </c>
      <c r="GY95" s="353">
        <v>1867558</v>
      </c>
      <c r="GZ95" s="353">
        <v>244759</v>
      </c>
      <c r="HA95" s="353">
        <v>414805</v>
      </c>
      <c r="HB95" s="353">
        <v>244491</v>
      </c>
      <c r="HC95" s="353">
        <v>723565</v>
      </c>
      <c r="HD95" s="353">
        <v>81542</v>
      </c>
      <c r="HE95" s="353">
        <v>0</v>
      </c>
      <c r="HF95" s="353">
        <v>119702</v>
      </c>
      <c r="HG95" s="353">
        <v>21423</v>
      </c>
      <c r="HH95" s="353">
        <v>11116360</v>
      </c>
    </row>
    <row r="96" spans="1:216" ht="15" x14ac:dyDescent="0.25">
      <c r="A96" s="353" t="s">
        <v>452</v>
      </c>
      <c r="B96" s="353">
        <v>169974100</v>
      </c>
      <c r="C96" s="353">
        <v>8229221</v>
      </c>
      <c r="D96" s="353">
        <v>3535245</v>
      </c>
      <c r="E96" s="353">
        <v>956217</v>
      </c>
      <c r="F96" s="353">
        <v>317151</v>
      </c>
      <c r="G96" s="353">
        <v>639066</v>
      </c>
      <c r="H96" s="353">
        <v>1866002</v>
      </c>
      <c r="I96" s="353">
        <v>765368</v>
      </c>
      <c r="J96" s="353">
        <v>1100634</v>
      </c>
      <c r="K96" s="353">
        <v>507130</v>
      </c>
      <c r="L96" s="353">
        <v>222984</v>
      </c>
      <c r="M96" s="353">
        <v>284146</v>
      </c>
      <c r="N96" s="353">
        <v>205896</v>
      </c>
      <c r="O96" s="353">
        <v>80917</v>
      </c>
      <c r="P96" s="353">
        <v>124979</v>
      </c>
      <c r="Q96" s="353">
        <v>3639873</v>
      </c>
      <c r="R96" s="353">
        <v>845068</v>
      </c>
      <c r="S96" s="353">
        <v>431988</v>
      </c>
      <c r="T96" s="353">
        <v>187533</v>
      </c>
      <c r="U96" s="353">
        <v>145253</v>
      </c>
      <c r="V96" s="353">
        <v>25086</v>
      </c>
      <c r="W96" s="353">
        <v>677394</v>
      </c>
      <c r="X96" s="353">
        <v>515270</v>
      </c>
      <c r="Y96" s="353">
        <v>162124</v>
      </c>
      <c r="Z96" s="353">
        <v>68723440</v>
      </c>
      <c r="AA96" s="353">
        <v>65378750</v>
      </c>
      <c r="AB96" s="353">
        <v>2238490</v>
      </c>
      <c r="AC96" s="353">
        <v>16026130</v>
      </c>
      <c r="AD96" s="353">
        <v>8067859</v>
      </c>
      <c r="AE96" s="353">
        <v>351629</v>
      </c>
      <c r="AF96" s="353">
        <v>7015472</v>
      </c>
      <c r="AG96" s="353">
        <v>4941240</v>
      </c>
      <c r="AH96" s="353">
        <v>8665674</v>
      </c>
      <c r="AI96" s="353">
        <v>1744007</v>
      </c>
      <c r="AJ96" s="353">
        <v>13286060</v>
      </c>
      <c r="AK96" s="353">
        <v>2098682</v>
      </c>
      <c r="AL96" s="353">
        <v>943509</v>
      </c>
      <c r="AM96" s="353">
        <v>3324384</v>
      </c>
      <c r="AN96" s="353">
        <v>60453</v>
      </c>
      <c r="AO96" s="353">
        <v>1038016</v>
      </c>
      <c r="AP96" s="353">
        <v>1110654</v>
      </c>
      <c r="AQ96" s="353">
        <v>0</v>
      </c>
      <c r="AR96" s="353">
        <v>611328</v>
      </c>
      <c r="AS96" s="353">
        <v>62172</v>
      </c>
      <c r="AT96" s="353">
        <v>125437</v>
      </c>
      <c r="AU96" s="353">
        <v>126062</v>
      </c>
      <c r="AV96" s="353">
        <v>181829</v>
      </c>
      <c r="AW96" s="353">
        <v>2812</v>
      </c>
      <c r="AX96" s="353">
        <v>5624</v>
      </c>
      <c r="AY96" s="353">
        <v>19580090</v>
      </c>
      <c r="AZ96" s="353">
        <v>1338441</v>
      </c>
      <c r="BA96" s="353">
        <v>71985</v>
      </c>
      <c r="BB96" s="353">
        <v>55047</v>
      </c>
      <c r="BC96" s="353">
        <v>1195392</v>
      </c>
      <c r="BD96" s="353">
        <v>16017</v>
      </c>
      <c r="BE96" s="353">
        <v>0</v>
      </c>
      <c r="BF96" s="353">
        <v>0</v>
      </c>
      <c r="BG96" s="353">
        <v>16017</v>
      </c>
      <c r="BH96" s="353">
        <v>0</v>
      </c>
      <c r="BI96" s="353">
        <v>0</v>
      </c>
      <c r="BJ96" s="353">
        <v>16017</v>
      </c>
      <c r="BK96" s="353">
        <v>0</v>
      </c>
      <c r="BL96" s="353">
        <v>0</v>
      </c>
      <c r="BM96" s="353">
        <v>0</v>
      </c>
      <c r="BN96" s="353">
        <v>7031511</v>
      </c>
      <c r="BO96" s="353">
        <v>964525</v>
      </c>
      <c r="BP96" s="353">
        <v>138815</v>
      </c>
      <c r="BQ96" s="353">
        <v>5861894</v>
      </c>
      <c r="BR96" s="353">
        <v>66278</v>
      </c>
      <c r="BS96" s="353">
        <v>0</v>
      </c>
      <c r="BT96" s="353">
        <v>0</v>
      </c>
      <c r="BU96" s="353">
        <v>5494605</v>
      </c>
      <c r="BV96" s="353">
        <v>37557</v>
      </c>
      <c r="BW96" s="353">
        <v>69960</v>
      </c>
      <c r="BX96" s="353">
        <v>5114613</v>
      </c>
      <c r="BY96" s="353">
        <v>272475</v>
      </c>
      <c r="BZ96" s="353">
        <v>0</v>
      </c>
      <c r="CA96" s="353">
        <v>0</v>
      </c>
      <c r="CB96" s="353">
        <v>218164</v>
      </c>
      <c r="CC96" s="353">
        <v>109358</v>
      </c>
      <c r="CD96" s="353">
        <v>88554</v>
      </c>
      <c r="CE96" s="353">
        <v>20252</v>
      </c>
      <c r="CF96" s="353">
        <v>0</v>
      </c>
      <c r="CG96" s="353">
        <v>0</v>
      </c>
      <c r="CH96" s="353">
        <v>0</v>
      </c>
      <c r="CI96" s="353">
        <v>5481349</v>
      </c>
      <c r="CJ96" s="353">
        <v>629086</v>
      </c>
      <c r="CK96" s="353">
        <v>209327</v>
      </c>
      <c r="CL96" s="353">
        <v>2247366</v>
      </c>
      <c r="CM96" s="353">
        <v>145811</v>
      </c>
      <c r="CN96" s="353">
        <v>0</v>
      </c>
      <c r="CO96" s="353">
        <v>2249760</v>
      </c>
      <c r="CP96" s="353">
        <v>5566880</v>
      </c>
      <c r="CQ96" s="353">
        <v>359562</v>
      </c>
      <c r="CR96" s="353">
        <v>1157516</v>
      </c>
      <c r="CS96" s="353">
        <v>276743</v>
      </c>
      <c r="CT96" s="353">
        <v>2195449</v>
      </c>
      <c r="CU96" s="353">
        <v>858486</v>
      </c>
      <c r="CV96" s="353">
        <v>719124</v>
      </c>
      <c r="CW96" s="353">
        <v>925321</v>
      </c>
      <c r="CX96" s="353">
        <v>0</v>
      </c>
      <c r="CY96" s="353">
        <v>0</v>
      </c>
      <c r="CZ96" s="353">
        <v>0</v>
      </c>
      <c r="DA96" s="353">
        <v>257802</v>
      </c>
      <c r="DB96" s="353">
        <v>556777</v>
      </c>
      <c r="DC96" s="353">
        <v>82457</v>
      </c>
      <c r="DD96" s="353">
        <v>26080290</v>
      </c>
      <c r="DE96" s="353">
        <v>4053695</v>
      </c>
      <c r="DF96" s="353">
        <v>8782664</v>
      </c>
      <c r="DG96" s="353">
        <v>12359070</v>
      </c>
      <c r="DH96" s="353">
        <v>359551</v>
      </c>
      <c r="DI96" s="353">
        <v>521474</v>
      </c>
      <c r="DJ96" s="353">
        <v>3838</v>
      </c>
      <c r="DK96" s="353">
        <v>40868860</v>
      </c>
      <c r="DL96" s="353">
        <v>25299470</v>
      </c>
      <c r="DM96" s="353">
        <v>13613310</v>
      </c>
      <c r="DN96" s="353">
        <v>2751261</v>
      </c>
      <c r="DO96" s="353">
        <v>1932765</v>
      </c>
      <c r="DP96" s="353">
        <v>1423631</v>
      </c>
      <c r="DQ96" s="353">
        <v>5770447</v>
      </c>
      <c r="DR96" s="353">
        <v>0</v>
      </c>
      <c r="DS96" s="353">
        <v>199570</v>
      </c>
      <c r="DT96" s="353">
        <v>997580</v>
      </c>
      <c r="DU96" s="353">
        <v>538054</v>
      </c>
      <c r="DV96" s="353">
        <v>11406730</v>
      </c>
      <c r="DW96" s="353">
        <v>2761437</v>
      </c>
      <c r="DX96" s="353">
        <v>1089498</v>
      </c>
      <c r="DY96" s="353">
        <v>572264</v>
      </c>
      <c r="DZ96" s="353">
        <v>5747883</v>
      </c>
      <c r="EA96" s="353">
        <v>0</v>
      </c>
      <c r="EB96" s="353">
        <v>118363</v>
      </c>
      <c r="EC96" s="353">
        <v>845744</v>
      </c>
      <c r="ED96" s="353">
        <v>271538</v>
      </c>
      <c r="EE96" s="353">
        <v>23385780</v>
      </c>
      <c r="EF96" s="353">
        <v>5244105</v>
      </c>
      <c r="EG96" s="353">
        <v>2921976</v>
      </c>
      <c r="EH96" s="353">
        <v>1819289</v>
      </c>
      <c r="EI96" s="353">
        <v>10564000</v>
      </c>
      <c r="EJ96" s="353">
        <v>0</v>
      </c>
      <c r="EK96" s="353">
        <v>285262</v>
      </c>
      <c r="EL96" s="353">
        <v>1771422</v>
      </c>
      <c r="EM96" s="353">
        <v>779734</v>
      </c>
      <c r="EN96" s="353">
        <v>1557392</v>
      </c>
      <c r="EO96" s="353">
        <v>266718</v>
      </c>
      <c r="EP96" s="353">
        <v>86228</v>
      </c>
      <c r="EQ96" s="353">
        <v>145543</v>
      </c>
      <c r="ER96" s="353">
        <v>920724</v>
      </c>
      <c r="ES96" s="353">
        <v>0</v>
      </c>
      <c r="ET96" s="353">
        <v>18745</v>
      </c>
      <c r="EU96" s="353">
        <v>105777</v>
      </c>
      <c r="EV96" s="353">
        <v>13657</v>
      </c>
      <c r="EW96" s="353">
        <v>4116046</v>
      </c>
      <c r="EX96" s="353">
        <v>1157650</v>
      </c>
      <c r="EY96" s="353">
        <v>368544</v>
      </c>
      <c r="EZ96" s="353">
        <v>345715</v>
      </c>
      <c r="FA96" s="353">
        <v>1559668</v>
      </c>
      <c r="FB96" s="353">
        <v>116488</v>
      </c>
      <c r="FC96" s="353">
        <v>130815</v>
      </c>
      <c r="FD96" s="353">
        <v>327439</v>
      </c>
      <c r="FE96" s="353">
        <v>96739</v>
      </c>
      <c r="FF96" s="353">
        <v>1608272</v>
      </c>
      <c r="FG96" s="353">
        <v>626692</v>
      </c>
      <c r="FH96" s="353">
        <v>191536</v>
      </c>
      <c r="FI96" s="353">
        <v>112404</v>
      </c>
      <c r="FJ96" s="353">
        <v>198030</v>
      </c>
      <c r="FK96" s="353">
        <v>36955</v>
      </c>
      <c r="FL96" s="353">
        <v>55164</v>
      </c>
      <c r="FM96" s="353">
        <v>218583</v>
      </c>
      <c r="FN96" s="353">
        <v>17272</v>
      </c>
      <c r="FO96" s="353">
        <v>320476</v>
      </c>
      <c r="FP96" s="353">
        <v>236993</v>
      </c>
      <c r="FQ96" s="353">
        <v>1875</v>
      </c>
      <c r="FR96" s="353">
        <v>11716</v>
      </c>
      <c r="FS96" s="353">
        <v>69893</v>
      </c>
      <c r="FT96" s="353">
        <v>0</v>
      </c>
      <c r="FU96" s="353">
        <v>0</v>
      </c>
      <c r="FV96" s="353">
        <v>0</v>
      </c>
      <c r="FW96" s="353">
        <v>0</v>
      </c>
      <c r="FX96" s="353">
        <v>5272230</v>
      </c>
      <c r="FY96" s="353">
        <v>980789</v>
      </c>
      <c r="FZ96" s="353">
        <v>1055047</v>
      </c>
      <c r="GA96" s="353">
        <v>235038</v>
      </c>
      <c r="GB96" s="353">
        <v>2699182</v>
      </c>
      <c r="GC96" s="353">
        <v>34545</v>
      </c>
      <c r="GD96" s="353">
        <v>31144</v>
      </c>
      <c r="GE96" s="353">
        <v>162334</v>
      </c>
      <c r="GF96" s="353">
        <v>74151</v>
      </c>
      <c r="GG96" s="353">
        <v>1273964</v>
      </c>
      <c r="GH96" s="353">
        <v>26458</v>
      </c>
      <c r="GI96" s="353">
        <v>8181</v>
      </c>
      <c r="GJ96" s="353">
        <v>13055</v>
      </c>
      <c r="GK96" s="353">
        <v>795988</v>
      </c>
      <c r="GL96" s="353">
        <v>430283</v>
      </c>
      <c r="GM96" s="353">
        <v>0</v>
      </c>
      <c r="GN96" s="353">
        <v>0</v>
      </c>
      <c r="GO96" s="353">
        <v>0</v>
      </c>
      <c r="GP96" s="353">
        <v>59382</v>
      </c>
      <c r="GQ96" s="353">
        <v>0</v>
      </c>
      <c r="GR96" s="353">
        <v>42511</v>
      </c>
      <c r="GS96" s="353">
        <v>16871</v>
      </c>
      <c r="GT96" s="353">
        <v>0</v>
      </c>
      <c r="GU96" s="353">
        <v>0</v>
      </c>
      <c r="GV96" s="353">
        <v>0</v>
      </c>
      <c r="GW96" s="353">
        <v>0</v>
      </c>
      <c r="GX96" s="353">
        <v>0</v>
      </c>
      <c r="GY96" s="353">
        <v>2919017</v>
      </c>
      <c r="GZ96" s="353">
        <v>783014</v>
      </c>
      <c r="HA96" s="353">
        <v>552502</v>
      </c>
      <c r="HB96" s="353">
        <v>154983</v>
      </c>
      <c r="HC96" s="353">
        <v>1063188</v>
      </c>
      <c r="HD96" s="353">
        <v>86094</v>
      </c>
      <c r="HE96" s="353">
        <v>14996</v>
      </c>
      <c r="HF96" s="353">
        <v>200440</v>
      </c>
      <c r="HG96" s="353">
        <v>56838</v>
      </c>
      <c r="HH96" s="353">
        <v>21382480</v>
      </c>
    </row>
    <row r="97" spans="1:216" ht="15" x14ac:dyDescent="0.25">
      <c r="A97" s="353" t="s">
        <v>453</v>
      </c>
      <c r="B97" s="353">
        <v>436418000</v>
      </c>
      <c r="C97" s="353">
        <v>25726000</v>
      </c>
      <c r="D97" s="353">
        <v>12643190</v>
      </c>
      <c r="E97" s="353">
        <v>6799254</v>
      </c>
      <c r="F97" s="353">
        <v>2096707</v>
      </c>
      <c r="G97" s="353">
        <v>4702547</v>
      </c>
      <c r="H97" s="353">
        <v>4906820</v>
      </c>
      <c r="I97" s="353">
        <v>1559088</v>
      </c>
      <c r="J97" s="353">
        <v>3347732</v>
      </c>
      <c r="K97" s="353">
        <v>773614</v>
      </c>
      <c r="L97" s="353">
        <v>334485</v>
      </c>
      <c r="M97" s="353">
        <v>439129</v>
      </c>
      <c r="N97" s="353">
        <v>163507</v>
      </c>
      <c r="O97" s="353">
        <v>32514</v>
      </c>
      <c r="P97" s="353">
        <v>130993</v>
      </c>
      <c r="Q97" s="353">
        <v>9905814</v>
      </c>
      <c r="R97" s="353">
        <v>2705017</v>
      </c>
      <c r="S97" s="353">
        <v>864254</v>
      </c>
      <c r="T97" s="353">
        <v>1118935</v>
      </c>
      <c r="U97" s="353">
        <v>832368</v>
      </c>
      <c r="V97" s="353">
        <v>286567</v>
      </c>
      <c r="W97" s="353">
        <v>1711393</v>
      </c>
      <c r="X97" s="353">
        <v>1411469</v>
      </c>
      <c r="Y97" s="353">
        <v>299923</v>
      </c>
      <c r="Z97" s="353">
        <v>206949500</v>
      </c>
      <c r="AA97" s="353">
        <v>186204900</v>
      </c>
      <c r="AB97" s="353">
        <v>5789223</v>
      </c>
      <c r="AC97" s="353">
        <v>47850810</v>
      </c>
      <c r="AD97" s="353">
        <v>22124730</v>
      </c>
      <c r="AE97" s="353">
        <v>814245</v>
      </c>
      <c r="AF97" s="353">
        <v>21810050</v>
      </c>
      <c r="AG97" s="353">
        <v>14000790</v>
      </c>
      <c r="AH97" s="353">
        <v>24280820</v>
      </c>
      <c r="AI97" s="353">
        <v>8571401</v>
      </c>
      <c r="AJ97" s="353">
        <v>34643640</v>
      </c>
      <c r="AK97" s="353">
        <v>5128142</v>
      </c>
      <c r="AL97" s="353">
        <v>1148144</v>
      </c>
      <c r="AM97" s="353">
        <v>20545140</v>
      </c>
      <c r="AN97" s="353">
        <v>168004</v>
      </c>
      <c r="AO97" s="353">
        <v>4856805</v>
      </c>
      <c r="AP97" s="353">
        <v>6097581</v>
      </c>
      <c r="AQ97" s="353">
        <v>24681</v>
      </c>
      <c r="AR97" s="353">
        <v>3886272</v>
      </c>
      <c r="AS97" s="353">
        <v>681857</v>
      </c>
      <c r="AT97" s="353">
        <v>1817504</v>
      </c>
      <c r="AU97" s="353">
        <v>790579</v>
      </c>
      <c r="AV97" s="353">
        <v>1847028</v>
      </c>
      <c r="AW97" s="353">
        <v>335461</v>
      </c>
      <c r="AX97" s="353">
        <v>39365</v>
      </c>
      <c r="AY97" s="353">
        <v>32485640</v>
      </c>
      <c r="AZ97" s="353">
        <v>6363027</v>
      </c>
      <c r="BA97" s="353">
        <v>257194</v>
      </c>
      <c r="BB97" s="353">
        <v>88923</v>
      </c>
      <c r="BC97" s="353">
        <v>5815499</v>
      </c>
      <c r="BD97" s="353">
        <v>201411</v>
      </c>
      <c r="BE97" s="353">
        <v>0</v>
      </c>
      <c r="BF97" s="353">
        <v>0</v>
      </c>
      <c r="BG97" s="353">
        <v>318133</v>
      </c>
      <c r="BH97" s="353">
        <v>113593</v>
      </c>
      <c r="BI97" s="353">
        <v>9021</v>
      </c>
      <c r="BJ97" s="353">
        <v>140288</v>
      </c>
      <c r="BK97" s="353">
        <v>55231</v>
      </c>
      <c r="BL97" s="353">
        <v>0</v>
      </c>
      <c r="BM97" s="353">
        <v>0</v>
      </c>
      <c r="BN97" s="353">
        <v>9027206</v>
      </c>
      <c r="BO97" s="353">
        <v>0</v>
      </c>
      <c r="BP97" s="353">
        <v>15465</v>
      </c>
      <c r="BQ97" s="353">
        <v>9011741</v>
      </c>
      <c r="BR97" s="353">
        <v>0</v>
      </c>
      <c r="BS97" s="353">
        <v>0</v>
      </c>
      <c r="BT97" s="353">
        <v>0</v>
      </c>
      <c r="BU97" s="353">
        <v>5894296</v>
      </c>
      <c r="BV97" s="353">
        <v>55416</v>
      </c>
      <c r="BW97" s="353">
        <v>58361</v>
      </c>
      <c r="BX97" s="353">
        <v>5614641</v>
      </c>
      <c r="BY97" s="353">
        <v>165878</v>
      </c>
      <c r="BZ97" s="353">
        <v>0</v>
      </c>
      <c r="CA97" s="353">
        <v>0</v>
      </c>
      <c r="CB97" s="353">
        <v>576248</v>
      </c>
      <c r="CC97" s="353">
        <v>199017</v>
      </c>
      <c r="CD97" s="353">
        <v>140472</v>
      </c>
      <c r="CE97" s="353">
        <v>236759</v>
      </c>
      <c r="CF97" s="353">
        <v>0</v>
      </c>
      <c r="CG97" s="353">
        <v>0</v>
      </c>
      <c r="CH97" s="353">
        <v>0</v>
      </c>
      <c r="CI97" s="353">
        <v>10306730</v>
      </c>
      <c r="CJ97" s="353">
        <v>1479465</v>
      </c>
      <c r="CK97" s="353">
        <v>179502</v>
      </c>
      <c r="CL97" s="353">
        <v>4299213</v>
      </c>
      <c r="CM97" s="353">
        <v>38110</v>
      </c>
      <c r="CN97" s="353">
        <v>0</v>
      </c>
      <c r="CO97" s="353">
        <v>4310444</v>
      </c>
      <c r="CP97" s="353">
        <v>9887733</v>
      </c>
      <c r="CQ97" s="353">
        <v>861164</v>
      </c>
      <c r="CR97" s="353">
        <v>2933820</v>
      </c>
      <c r="CS97" s="353">
        <v>778623</v>
      </c>
      <c r="CT97" s="353">
        <v>3049583</v>
      </c>
      <c r="CU97" s="353">
        <v>1101616</v>
      </c>
      <c r="CV97" s="353">
        <v>1162928</v>
      </c>
      <c r="CW97" s="353">
        <v>1548432</v>
      </c>
      <c r="CX97" s="353">
        <v>0</v>
      </c>
      <c r="CY97" s="353">
        <v>0</v>
      </c>
      <c r="CZ97" s="353">
        <v>0</v>
      </c>
      <c r="DA97" s="353">
        <v>650671</v>
      </c>
      <c r="DB97" s="353">
        <v>516274</v>
      </c>
      <c r="DC97" s="353">
        <v>267677</v>
      </c>
      <c r="DD97" s="353">
        <v>58058630</v>
      </c>
      <c r="DE97" s="353">
        <v>12486180</v>
      </c>
      <c r="DF97" s="353">
        <v>15960110</v>
      </c>
      <c r="DG97" s="353">
        <v>27017910</v>
      </c>
      <c r="DH97" s="353">
        <v>1713847</v>
      </c>
      <c r="DI97" s="353">
        <v>505585</v>
      </c>
      <c r="DJ97" s="353">
        <v>374993</v>
      </c>
      <c r="DK97" s="353">
        <v>101762100</v>
      </c>
      <c r="DL97" s="353">
        <v>65716940</v>
      </c>
      <c r="DM97" s="353">
        <v>30421260</v>
      </c>
      <c r="DN97" s="353">
        <v>5045272</v>
      </c>
      <c r="DO97" s="353">
        <v>3766180</v>
      </c>
      <c r="DP97" s="353">
        <v>1801213</v>
      </c>
      <c r="DQ97" s="353">
        <v>16284700</v>
      </c>
      <c r="DR97" s="353">
        <v>15264</v>
      </c>
      <c r="DS97" s="353">
        <v>602591</v>
      </c>
      <c r="DT97" s="353">
        <v>1893667</v>
      </c>
      <c r="DU97" s="353">
        <v>1012375</v>
      </c>
      <c r="DV97" s="353">
        <v>35141100</v>
      </c>
      <c r="DW97" s="353">
        <v>6238338</v>
      </c>
      <c r="DX97" s="353">
        <v>3958117</v>
      </c>
      <c r="DY97" s="353">
        <v>2231148</v>
      </c>
      <c r="DZ97" s="353">
        <v>19109000</v>
      </c>
      <c r="EA97" s="353">
        <v>10578</v>
      </c>
      <c r="EB97" s="353">
        <v>182364</v>
      </c>
      <c r="EC97" s="353">
        <v>2160050</v>
      </c>
      <c r="ED97" s="353">
        <v>1251510</v>
      </c>
      <c r="EE97" s="353">
        <v>60553370</v>
      </c>
      <c r="EF97" s="353">
        <v>10765440</v>
      </c>
      <c r="EG97" s="353">
        <v>7186376</v>
      </c>
      <c r="EH97" s="353">
        <v>3534877</v>
      </c>
      <c r="EI97" s="353">
        <v>32405300</v>
      </c>
      <c r="EJ97" s="353">
        <v>25842</v>
      </c>
      <c r="EK97" s="353">
        <v>743448</v>
      </c>
      <c r="EL97" s="353">
        <v>3770464</v>
      </c>
      <c r="EM97" s="353">
        <v>2121623</v>
      </c>
      <c r="EN97" s="353">
        <v>4593379</v>
      </c>
      <c r="EO97" s="353">
        <v>490589</v>
      </c>
      <c r="EP97" s="353">
        <v>485702</v>
      </c>
      <c r="EQ97" s="353">
        <v>445801</v>
      </c>
      <c r="ER97" s="353">
        <v>2817940</v>
      </c>
      <c r="ES97" s="353">
        <v>0</v>
      </c>
      <c r="ET97" s="353">
        <v>22226</v>
      </c>
      <c r="EU97" s="353">
        <v>254600</v>
      </c>
      <c r="EV97" s="353">
        <v>76521</v>
      </c>
      <c r="EW97" s="353">
        <v>11302290</v>
      </c>
      <c r="EX97" s="353">
        <v>2648965</v>
      </c>
      <c r="EY97" s="353">
        <v>843400</v>
      </c>
      <c r="EZ97" s="353">
        <v>950114</v>
      </c>
      <c r="FA97" s="353">
        <v>5319756</v>
      </c>
      <c r="FB97" s="353">
        <v>61993</v>
      </c>
      <c r="FC97" s="353">
        <v>289346</v>
      </c>
      <c r="FD97" s="353">
        <v>778596</v>
      </c>
      <c r="FE97" s="353">
        <v>403558</v>
      </c>
      <c r="FF97" s="353">
        <v>3205698</v>
      </c>
      <c r="FG97" s="353">
        <v>1185500</v>
      </c>
      <c r="FH97" s="353">
        <v>406168</v>
      </c>
      <c r="FI97" s="353">
        <v>522924</v>
      </c>
      <c r="FJ97" s="353">
        <v>443994</v>
      </c>
      <c r="FK97" s="353">
        <v>94128</v>
      </c>
      <c r="FL97" s="353">
        <v>60922</v>
      </c>
      <c r="FM97" s="353">
        <v>99350</v>
      </c>
      <c r="FN97" s="353">
        <v>78797</v>
      </c>
      <c r="FO97" s="353">
        <v>2250362</v>
      </c>
      <c r="FP97" s="353">
        <v>1408033</v>
      </c>
      <c r="FQ97" s="353">
        <v>81274</v>
      </c>
      <c r="FR97" s="353">
        <v>3347</v>
      </c>
      <c r="FS97" s="353">
        <v>651530</v>
      </c>
      <c r="FT97" s="353">
        <v>75516</v>
      </c>
      <c r="FU97" s="353">
        <v>12452</v>
      </c>
      <c r="FV97" s="353">
        <v>18210</v>
      </c>
      <c r="FW97" s="353">
        <v>0</v>
      </c>
      <c r="FX97" s="353">
        <v>12288710</v>
      </c>
      <c r="FY97" s="353">
        <v>2539708</v>
      </c>
      <c r="FZ97" s="353">
        <v>2309764</v>
      </c>
      <c r="GA97" s="353">
        <v>868271</v>
      </c>
      <c r="GB97" s="353">
        <v>6179022</v>
      </c>
      <c r="GC97" s="353">
        <v>0</v>
      </c>
      <c r="GD97" s="353">
        <v>126530</v>
      </c>
      <c r="GE97" s="353">
        <v>201752</v>
      </c>
      <c r="GF97" s="353">
        <v>63667</v>
      </c>
      <c r="GG97" s="353">
        <v>3366806</v>
      </c>
      <c r="GH97" s="353">
        <v>49695</v>
      </c>
      <c r="GI97" s="353">
        <v>0</v>
      </c>
      <c r="GJ97" s="353">
        <v>38729</v>
      </c>
      <c r="GK97" s="353">
        <v>1454641</v>
      </c>
      <c r="GL97" s="353">
        <v>1823741</v>
      </c>
      <c r="GM97" s="353">
        <v>0</v>
      </c>
      <c r="GN97" s="353">
        <v>0</v>
      </c>
      <c r="GO97" s="353">
        <v>0</v>
      </c>
      <c r="GP97" s="353">
        <v>574340</v>
      </c>
      <c r="GQ97" s="353">
        <v>93124</v>
      </c>
      <c r="GR97" s="353">
        <v>141861</v>
      </c>
      <c r="GS97" s="353">
        <v>339355</v>
      </c>
      <c r="GT97" s="353">
        <v>0</v>
      </c>
      <c r="GU97" s="353">
        <v>0</v>
      </c>
      <c r="GV97" s="353">
        <v>0</v>
      </c>
      <c r="GW97" s="353">
        <v>0</v>
      </c>
      <c r="GX97" s="353">
        <v>0</v>
      </c>
      <c r="GY97" s="353">
        <v>3056941</v>
      </c>
      <c r="GZ97" s="353">
        <v>886581</v>
      </c>
      <c r="HA97" s="353">
        <v>445801</v>
      </c>
      <c r="HB97" s="353">
        <v>153108</v>
      </c>
      <c r="HC97" s="353">
        <v>1114202</v>
      </c>
      <c r="HD97" s="353">
        <v>106312</v>
      </c>
      <c r="HE97" s="353">
        <v>47265</v>
      </c>
      <c r="HF97" s="353">
        <v>168037</v>
      </c>
      <c r="HG97" s="353">
        <v>93324</v>
      </c>
      <c r="HH97" s="353">
        <v>41173540</v>
      </c>
    </row>
    <row r="98" spans="1:216" ht="15" x14ac:dyDescent="0.25">
      <c r="A98" s="353" t="s">
        <v>454</v>
      </c>
      <c r="B98" s="353">
        <v>718874800</v>
      </c>
      <c r="C98" s="353">
        <v>69111720</v>
      </c>
      <c r="D98" s="353">
        <v>47952570</v>
      </c>
      <c r="E98" s="353">
        <v>27254810</v>
      </c>
      <c r="F98" s="353">
        <v>7230026</v>
      </c>
      <c r="G98" s="353">
        <v>20024790</v>
      </c>
      <c r="H98" s="353">
        <v>18459750</v>
      </c>
      <c r="I98" s="353">
        <v>3904102</v>
      </c>
      <c r="J98" s="353">
        <v>14555650</v>
      </c>
      <c r="K98" s="353">
        <v>1830252</v>
      </c>
      <c r="L98" s="353">
        <v>1273608</v>
      </c>
      <c r="M98" s="353">
        <v>556643</v>
      </c>
      <c r="N98" s="353">
        <v>407753</v>
      </c>
      <c r="O98" s="353">
        <v>129799</v>
      </c>
      <c r="P98" s="353">
        <v>277953</v>
      </c>
      <c r="Q98" s="353">
        <v>11878280</v>
      </c>
      <c r="R98" s="353">
        <v>2670143</v>
      </c>
      <c r="S98" s="353">
        <v>2280332</v>
      </c>
      <c r="T98" s="353">
        <v>5557043</v>
      </c>
      <c r="U98" s="353">
        <v>3923256</v>
      </c>
      <c r="V98" s="353">
        <v>1508807</v>
      </c>
      <c r="W98" s="353">
        <v>3507976</v>
      </c>
      <c r="X98" s="353">
        <v>3105567</v>
      </c>
      <c r="Y98" s="353">
        <v>402408</v>
      </c>
      <c r="Z98" s="353">
        <v>375405200</v>
      </c>
      <c r="AA98" s="353">
        <v>320534400</v>
      </c>
      <c r="AB98" s="353">
        <v>6860199</v>
      </c>
      <c r="AC98" s="353">
        <v>85143060</v>
      </c>
      <c r="AD98" s="353">
        <v>39683040</v>
      </c>
      <c r="AE98" s="353">
        <v>435670</v>
      </c>
      <c r="AF98" s="353">
        <v>39040750</v>
      </c>
      <c r="AG98" s="353">
        <v>19491340</v>
      </c>
      <c r="AH98" s="353">
        <v>48220480</v>
      </c>
      <c r="AI98" s="353">
        <v>10520330</v>
      </c>
      <c r="AJ98" s="353">
        <v>59193030</v>
      </c>
      <c r="AK98" s="353">
        <v>11055770</v>
      </c>
      <c r="AL98" s="353">
        <v>836192</v>
      </c>
      <c r="AM98" s="353">
        <v>54412700</v>
      </c>
      <c r="AN98" s="353">
        <v>202995</v>
      </c>
      <c r="AO98" s="353">
        <v>12303100</v>
      </c>
      <c r="AP98" s="353">
        <v>16410650</v>
      </c>
      <c r="AQ98" s="353">
        <v>137074</v>
      </c>
      <c r="AR98" s="353">
        <v>12257930</v>
      </c>
      <c r="AS98" s="353">
        <v>1286312</v>
      </c>
      <c r="AT98" s="353">
        <v>4493148</v>
      </c>
      <c r="AU98" s="353">
        <v>1531405</v>
      </c>
      <c r="AV98" s="353">
        <v>4282967</v>
      </c>
      <c r="AW98" s="353">
        <v>1460252</v>
      </c>
      <c r="AX98" s="353">
        <v>0</v>
      </c>
      <c r="AY98" s="353">
        <v>50185650</v>
      </c>
      <c r="AZ98" s="353">
        <v>11381540</v>
      </c>
      <c r="BA98" s="353">
        <v>2494803</v>
      </c>
      <c r="BB98" s="353">
        <v>116538</v>
      </c>
      <c r="BC98" s="353">
        <v>8770195</v>
      </c>
      <c r="BD98" s="353">
        <v>0</v>
      </c>
      <c r="BE98" s="353">
        <v>0</v>
      </c>
      <c r="BF98" s="353">
        <v>0</v>
      </c>
      <c r="BG98" s="353">
        <v>2270747</v>
      </c>
      <c r="BH98" s="353">
        <v>2070626</v>
      </c>
      <c r="BI98" s="353">
        <v>35164</v>
      </c>
      <c r="BJ98" s="353">
        <v>131083</v>
      </c>
      <c r="BK98" s="353">
        <v>33875</v>
      </c>
      <c r="BL98" s="353">
        <v>0</v>
      </c>
      <c r="BM98" s="353">
        <v>0</v>
      </c>
      <c r="BN98" s="353">
        <v>9961169</v>
      </c>
      <c r="BO98" s="353">
        <v>16385</v>
      </c>
      <c r="BP98" s="353">
        <v>158330</v>
      </c>
      <c r="BQ98" s="353">
        <v>9729749</v>
      </c>
      <c r="BR98" s="353">
        <v>56704</v>
      </c>
      <c r="BS98" s="353">
        <v>0</v>
      </c>
      <c r="BT98" s="353">
        <v>0</v>
      </c>
      <c r="BU98" s="353">
        <v>6086502</v>
      </c>
      <c r="BV98" s="353">
        <v>56520</v>
      </c>
      <c r="BW98" s="353">
        <v>31850</v>
      </c>
      <c r="BX98" s="353">
        <v>5739096</v>
      </c>
      <c r="BY98" s="353">
        <v>259035</v>
      </c>
      <c r="BZ98" s="353">
        <v>0</v>
      </c>
      <c r="CA98" s="353">
        <v>0</v>
      </c>
      <c r="CB98" s="353">
        <v>1065782</v>
      </c>
      <c r="CC98" s="353">
        <v>403926</v>
      </c>
      <c r="CD98" s="353">
        <v>31850</v>
      </c>
      <c r="CE98" s="353">
        <v>630006</v>
      </c>
      <c r="CF98" s="353">
        <v>0</v>
      </c>
      <c r="CG98" s="353">
        <v>0</v>
      </c>
      <c r="CH98" s="353">
        <v>0</v>
      </c>
      <c r="CI98" s="353">
        <v>19419920</v>
      </c>
      <c r="CJ98" s="353">
        <v>4208081</v>
      </c>
      <c r="CK98" s="353">
        <v>315187</v>
      </c>
      <c r="CL98" s="353">
        <v>11533060</v>
      </c>
      <c r="CM98" s="353">
        <v>0</v>
      </c>
      <c r="CN98" s="353">
        <v>0</v>
      </c>
      <c r="CO98" s="353">
        <v>3363593</v>
      </c>
      <c r="CP98" s="353">
        <v>19275200</v>
      </c>
      <c r="CQ98" s="353">
        <v>1697222</v>
      </c>
      <c r="CR98" s="353">
        <v>6680044</v>
      </c>
      <c r="CS98" s="353">
        <v>3009219</v>
      </c>
      <c r="CT98" s="353">
        <v>4033371</v>
      </c>
      <c r="CU98" s="353">
        <v>1669802</v>
      </c>
      <c r="CV98" s="353">
        <v>2185546</v>
      </c>
      <c r="CW98" s="353">
        <v>2547674</v>
      </c>
      <c r="CX98" s="353">
        <v>0</v>
      </c>
      <c r="CY98" s="353">
        <v>0</v>
      </c>
      <c r="CZ98" s="353">
        <v>0</v>
      </c>
      <c r="DA98" s="353">
        <v>1231437</v>
      </c>
      <c r="DB98" s="353">
        <v>779823</v>
      </c>
      <c r="DC98" s="353">
        <v>502494</v>
      </c>
      <c r="DD98" s="353">
        <v>103274800</v>
      </c>
      <c r="DE98" s="353">
        <v>18308500</v>
      </c>
      <c r="DF98" s="353">
        <v>28579610</v>
      </c>
      <c r="DG98" s="353">
        <v>55194180</v>
      </c>
      <c r="DH98" s="353">
        <v>500319</v>
      </c>
      <c r="DI98" s="353">
        <v>692234</v>
      </c>
      <c r="DJ98" s="353">
        <v>0</v>
      </c>
      <c r="DK98" s="353">
        <v>99074470</v>
      </c>
      <c r="DL98" s="353">
        <v>62978130</v>
      </c>
      <c r="DM98" s="353">
        <v>33393850</v>
      </c>
      <c r="DN98" s="353">
        <v>11979660</v>
      </c>
      <c r="DO98" s="353">
        <v>1975410</v>
      </c>
      <c r="DP98" s="353">
        <v>2216487</v>
      </c>
      <c r="DQ98" s="353">
        <v>14352740</v>
      </c>
      <c r="DR98" s="353">
        <v>0</v>
      </c>
      <c r="DS98" s="353">
        <v>290216</v>
      </c>
      <c r="DT98" s="353">
        <v>2099061</v>
      </c>
      <c r="DU98" s="353">
        <v>480279</v>
      </c>
      <c r="DV98" s="353">
        <v>29218080</v>
      </c>
      <c r="DW98" s="353">
        <v>3550476</v>
      </c>
      <c r="DX98" s="353">
        <v>3741275</v>
      </c>
      <c r="DY98" s="353">
        <v>2278815</v>
      </c>
      <c r="DZ98" s="353">
        <v>16882470</v>
      </c>
      <c r="EA98" s="353">
        <v>41239</v>
      </c>
      <c r="EB98" s="353">
        <v>335673</v>
      </c>
      <c r="EC98" s="353">
        <v>1678633</v>
      </c>
      <c r="ED98" s="353">
        <v>709506</v>
      </c>
      <c r="EE98" s="353">
        <v>58878620</v>
      </c>
      <c r="EF98" s="353">
        <v>14984380</v>
      </c>
      <c r="EG98" s="353">
        <v>5337764</v>
      </c>
      <c r="EH98" s="353">
        <v>3971306</v>
      </c>
      <c r="EI98" s="353">
        <v>29225450</v>
      </c>
      <c r="EJ98" s="353">
        <v>0</v>
      </c>
      <c r="EK98" s="353">
        <v>625889</v>
      </c>
      <c r="EL98" s="353">
        <v>3608988</v>
      </c>
      <c r="EM98" s="353">
        <v>1124846</v>
      </c>
      <c r="EN98" s="353">
        <v>3480248</v>
      </c>
      <c r="EO98" s="353">
        <v>425516</v>
      </c>
      <c r="EP98" s="353">
        <v>361916</v>
      </c>
      <c r="EQ98" s="353">
        <v>535644</v>
      </c>
      <c r="ER98" s="353">
        <v>1901166</v>
      </c>
      <c r="ES98" s="353">
        <v>41239</v>
      </c>
      <c r="ET98" s="353">
        <v>0</v>
      </c>
      <c r="EU98" s="353">
        <v>168707</v>
      </c>
      <c r="EV98" s="353">
        <v>46060</v>
      </c>
      <c r="EW98" s="353">
        <v>9010017</v>
      </c>
      <c r="EX98" s="353">
        <v>1880144</v>
      </c>
      <c r="EY98" s="353">
        <v>325698</v>
      </c>
      <c r="EZ98" s="353">
        <v>1586045</v>
      </c>
      <c r="FA98" s="353">
        <v>4003373</v>
      </c>
      <c r="FB98" s="353">
        <v>83014</v>
      </c>
      <c r="FC98" s="353">
        <v>167368</v>
      </c>
      <c r="FD98" s="353">
        <v>799818</v>
      </c>
      <c r="FE98" s="353">
        <v>131484</v>
      </c>
      <c r="FF98" s="353">
        <v>5006376</v>
      </c>
      <c r="FG98" s="353">
        <v>978098</v>
      </c>
      <c r="FH98" s="353">
        <v>461668</v>
      </c>
      <c r="FI98" s="353">
        <v>882765</v>
      </c>
      <c r="FJ98" s="353">
        <v>1890186</v>
      </c>
      <c r="FK98" s="353">
        <v>101626</v>
      </c>
      <c r="FL98" s="353">
        <v>65474</v>
      </c>
      <c r="FM98" s="353">
        <v>430203</v>
      </c>
      <c r="FN98" s="353">
        <v>26243</v>
      </c>
      <c r="FO98" s="353">
        <v>6291226</v>
      </c>
      <c r="FP98" s="353">
        <v>4841753</v>
      </c>
      <c r="FQ98" s="353">
        <v>262968</v>
      </c>
      <c r="FR98" s="353">
        <v>17072</v>
      </c>
      <c r="FS98" s="353">
        <v>1144328</v>
      </c>
      <c r="FT98" s="353">
        <v>0</v>
      </c>
      <c r="FU98" s="353">
        <v>0</v>
      </c>
      <c r="FV98" s="353">
        <v>25105</v>
      </c>
      <c r="FW98" s="353">
        <v>0</v>
      </c>
      <c r="FX98" s="353">
        <v>9695181</v>
      </c>
      <c r="FY98" s="353">
        <v>2327478</v>
      </c>
      <c r="FZ98" s="353">
        <v>1523784</v>
      </c>
      <c r="GA98" s="353">
        <v>920664</v>
      </c>
      <c r="GB98" s="353">
        <v>4752271</v>
      </c>
      <c r="GC98" s="353">
        <v>0</v>
      </c>
      <c r="GD98" s="353">
        <v>0</v>
      </c>
      <c r="GE98" s="353">
        <v>170983</v>
      </c>
      <c r="GF98" s="353">
        <v>0</v>
      </c>
      <c r="GG98" s="353">
        <v>718618</v>
      </c>
      <c r="GH98" s="353">
        <v>0</v>
      </c>
      <c r="GI98" s="353">
        <v>0</v>
      </c>
      <c r="GJ98" s="353">
        <v>0</v>
      </c>
      <c r="GK98" s="353">
        <v>294862</v>
      </c>
      <c r="GL98" s="353">
        <v>423756</v>
      </c>
      <c r="GM98" s="353">
        <v>0</v>
      </c>
      <c r="GN98" s="353">
        <v>0</v>
      </c>
      <c r="GO98" s="353">
        <v>0</v>
      </c>
      <c r="GP98" s="353">
        <v>1767137</v>
      </c>
      <c r="GQ98" s="353">
        <v>148556</v>
      </c>
      <c r="GR98" s="353">
        <v>1292616</v>
      </c>
      <c r="GS98" s="353">
        <v>282316</v>
      </c>
      <c r="GT98" s="353">
        <v>43650</v>
      </c>
      <c r="GU98" s="353">
        <v>0</v>
      </c>
      <c r="GV98" s="353">
        <v>0</v>
      </c>
      <c r="GW98" s="353">
        <v>0</v>
      </c>
      <c r="GX98" s="353">
        <v>0</v>
      </c>
      <c r="GY98" s="353">
        <v>3607783</v>
      </c>
      <c r="GZ98" s="353">
        <v>647111</v>
      </c>
      <c r="HA98" s="353">
        <v>297781</v>
      </c>
      <c r="HB98" s="353">
        <v>537653</v>
      </c>
      <c r="HC98" s="353">
        <v>1609477</v>
      </c>
      <c r="HD98" s="353">
        <v>181829</v>
      </c>
      <c r="HE98" s="353">
        <v>0</v>
      </c>
      <c r="HF98" s="353">
        <v>237662</v>
      </c>
      <c r="HG98" s="353">
        <v>67884</v>
      </c>
      <c r="HH98" s="353">
        <v>47523960</v>
      </c>
    </row>
    <row r="99" spans="1:216" ht="15" x14ac:dyDescent="0.25">
      <c r="A99" s="353" t="s">
        <v>455</v>
      </c>
      <c r="B99" s="353">
        <v>783907100</v>
      </c>
      <c r="C99" s="353">
        <v>58986120</v>
      </c>
      <c r="D99" s="353">
        <v>42331570</v>
      </c>
      <c r="E99" s="353">
        <v>24548920</v>
      </c>
      <c r="F99" s="353">
        <v>4843477</v>
      </c>
      <c r="G99" s="353">
        <v>19705440</v>
      </c>
      <c r="H99" s="353">
        <v>16029880</v>
      </c>
      <c r="I99" s="353">
        <v>2859576</v>
      </c>
      <c r="J99" s="353">
        <v>13170300</v>
      </c>
      <c r="K99" s="353">
        <v>1302156</v>
      </c>
      <c r="L99" s="353">
        <v>719459</v>
      </c>
      <c r="M99" s="353">
        <v>582697</v>
      </c>
      <c r="N99" s="353">
        <v>450621</v>
      </c>
      <c r="O99" s="353">
        <v>120449</v>
      </c>
      <c r="P99" s="353">
        <v>330172</v>
      </c>
      <c r="Q99" s="353">
        <v>11079290</v>
      </c>
      <c r="R99" s="353">
        <v>3037164</v>
      </c>
      <c r="S99" s="353">
        <v>1235454</v>
      </c>
      <c r="T99" s="353">
        <v>2357734</v>
      </c>
      <c r="U99" s="353">
        <v>1527074</v>
      </c>
      <c r="V99" s="353">
        <v>761306</v>
      </c>
      <c r="W99" s="353">
        <v>2948520</v>
      </c>
      <c r="X99" s="353">
        <v>2505442</v>
      </c>
      <c r="Y99" s="353">
        <v>443079</v>
      </c>
      <c r="Z99" s="353">
        <v>416806000</v>
      </c>
      <c r="AA99" s="353">
        <v>376315300</v>
      </c>
      <c r="AB99" s="353">
        <v>9930819</v>
      </c>
      <c r="AC99" s="353">
        <v>107983200</v>
      </c>
      <c r="AD99" s="353">
        <v>42370940</v>
      </c>
      <c r="AE99" s="353">
        <v>1096907</v>
      </c>
      <c r="AF99" s="353">
        <v>36238970</v>
      </c>
      <c r="AG99" s="353">
        <v>27956600</v>
      </c>
      <c r="AH99" s="353">
        <v>51862050</v>
      </c>
      <c r="AI99" s="353">
        <v>11798120</v>
      </c>
      <c r="AJ99" s="353">
        <v>73688070</v>
      </c>
      <c r="AK99" s="353">
        <v>11020460</v>
      </c>
      <c r="AL99" s="353">
        <v>2281917</v>
      </c>
      <c r="AM99" s="353">
        <v>40176260</v>
      </c>
      <c r="AN99" s="353">
        <v>82245</v>
      </c>
      <c r="AO99" s="353">
        <v>10133890</v>
      </c>
      <c r="AP99" s="353">
        <v>12476580</v>
      </c>
      <c r="AQ99" s="353">
        <v>137074</v>
      </c>
      <c r="AR99" s="353">
        <v>8457652</v>
      </c>
      <c r="AS99" s="353">
        <v>1041687</v>
      </c>
      <c r="AT99" s="353">
        <v>2896369</v>
      </c>
      <c r="AU99" s="353">
        <v>806278</v>
      </c>
      <c r="AV99" s="353">
        <v>2912380</v>
      </c>
      <c r="AW99" s="353">
        <v>1210706</v>
      </c>
      <c r="AX99" s="353">
        <v>3593</v>
      </c>
      <c r="AY99" s="353">
        <v>72716020</v>
      </c>
      <c r="AZ99" s="353">
        <v>14302910</v>
      </c>
      <c r="BA99" s="353">
        <v>2724934</v>
      </c>
      <c r="BB99" s="353">
        <v>213193</v>
      </c>
      <c r="BC99" s="353">
        <v>11032660</v>
      </c>
      <c r="BD99" s="353">
        <v>332125</v>
      </c>
      <c r="BE99" s="353">
        <v>0</v>
      </c>
      <c r="BF99" s="353">
        <v>0</v>
      </c>
      <c r="BG99" s="353">
        <v>2369796</v>
      </c>
      <c r="BH99" s="353">
        <v>2055713</v>
      </c>
      <c r="BI99" s="353">
        <v>0</v>
      </c>
      <c r="BJ99" s="353">
        <v>224976</v>
      </c>
      <c r="BK99" s="353">
        <v>89107</v>
      </c>
      <c r="BL99" s="353">
        <v>0</v>
      </c>
      <c r="BM99" s="353">
        <v>0</v>
      </c>
      <c r="BN99" s="353">
        <v>20021750</v>
      </c>
      <c r="BO99" s="353">
        <v>1023254</v>
      </c>
      <c r="BP99" s="353">
        <v>332125</v>
      </c>
      <c r="BQ99" s="353">
        <v>17739220</v>
      </c>
      <c r="BR99" s="353">
        <v>927151</v>
      </c>
      <c r="BS99" s="353">
        <v>0</v>
      </c>
      <c r="BT99" s="353">
        <v>0</v>
      </c>
      <c r="BU99" s="353">
        <v>15865590</v>
      </c>
      <c r="BV99" s="353">
        <v>149493</v>
      </c>
      <c r="BW99" s="353">
        <v>278550</v>
      </c>
      <c r="BX99" s="353">
        <v>15108740</v>
      </c>
      <c r="BY99" s="353">
        <v>328811</v>
      </c>
      <c r="BZ99" s="353">
        <v>0</v>
      </c>
      <c r="CA99" s="353">
        <v>0</v>
      </c>
      <c r="CB99" s="353">
        <v>2004348</v>
      </c>
      <c r="CC99" s="353">
        <v>898431</v>
      </c>
      <c r="CD99" s="353">
        <v>272475</v>
      </c>
      <c r="CE99" s="353">
        <v>833442</v>
      </c>
      <c r="CF99" s="353">
        <v>0</v>
      </c>
      <c r="CG99" s="353">
        <v>0</v>
      </c>
      <c r="CH99" s="353">
        <v>0</v>
      </c>
      <c r="CI99" s="353">
        <v>18151620</v>
      </c>
      <c r="CJ99" s="353">
        <v>3808758</v>
      </c>
      <c r="CK99" s="353">
        <v>256826</v>
      </c>
      <c r="CL99" s="353">
        <v>9615788</v>
      </c>
      <c r="CM99" s="353">
        <v>241914</v>
      </c>
      <c r="CN99" s="353">
        <v>0</v>
      </c>
      <c r="CO99" s="353">
        <v>4228333</v>
      </c>
      <c r="CP99" s="353">
        <v>15593080</v>
      </c>
      <c r="CQ99" s="353">
        <v>1155899</v>
      </c>
      <c r="CR99" s="353">
        <v>5949232</v>
      </c>
      <c r="CS99" s="353">
        <v>1253167</v>
      </c>
      <c r="CT99" s="353">
        <v>4387076</v>
      </c>
      <c r="CU99" s="353">
        <v>1231242</v>
      </c>
      <c r="CV99" s="353">
        <v>1616467</v>
      </c>
      <c r="CW99" s="353">
        <v>2286246</v>
      </c>
      <c r="CX99" s="353">
        <v>0</v>
      </c>
      <c r="CY99" s="353">
        <v>0</v>
      </c>
      <c r="CZ99" s="353">
        <v>0</v>
      </c>
      <c r="DA99" s="353">
        <v>653293</v>
      </c>
      <c r="DB99" s="353">
        <v>1431498</v>
      </c>
      <c r="DC99" s="353">
        <v>44910</v>
      </c>
      <c r="DD99" s="353">
        <v>94159330</v>
      </c>
      <c r="DE99" s="353">
        <v>14093240</v>
      </c>
      <c r="DF99" s="353">
        <v>26963330</v>
      </c>
      <c r="DG99" s="353">
        <v>51275360</v>
      </c>
      <c r="DH99" s="353">
        <v>976714</v>
      </c>
      <c r="DI99" s="353">
        <v>846301</v>
      </c>
      <c r="DJ99" s="353">
        <v>4374</v>
      </c>
      <c r="DK99" s="353">
        <v>123360400</v>
      </c>
      <c r="DL99" s="353">
        <v>78153710</v>
      </c>
      <c r="DM99" s="353">
        <v>45565580</v>
      </c>
      <c r="DN99" s="353">
        <v>13680120</v>
      </c>
      <c r="DO99" s="353">
        <v>4821334</v>
      </c>
      <c r="DP99" s="353">
        <v>1844394</v>
      </c>
      <c r="DQ99" s="353">
        <v>21916760</v>
      </c>
      <c r="DR99" s="353">
        <v>15264</v>
      </c>
      <c r="DS99" s="353">
        <v>276023</v>
      </c>
      <c r="DT99" s="353">
        <v>2084534</v>
      </c>
      <c r="DU99" s="353">
        <v>927151</v>
      </c>
      <c r="DV99" s="353">
        <v>31984070</v>
      </c>
      <c r="DW99" s="353">
        <v>4433107</v>
      </c>
      <c r="DX99" s="353">
        <v>5009389</v>
      </c>
      <c r="DY99" s="353">
        <v>1864479</v>
      </c>
      <c r="DZ99" s="353">
        <v>17285290</v>
      </c>
      <c r="EA99" s="353">
        <v>51817</v>
      </c>
      <c r="EB99" s="353">
        <v>188657</v>
      </c>
      <c r="EC99" s="353">
        <v>1940932</v>
      </c>
      <c r="ED99" s="353">
        <v>1210405</v>
      </c>
      <c r="EE99" s="353">
        <v>72237530</v>
      </c>
      <c r="EF99" s="353">
        <v>17451320</v>
      </c>
      <c r="EG99" s="353">
        <v>9031239</v>
      </c>
      <c r="EH99" s="353">
        <v>2970914</v>
      </c>
      <c r="EI99" s="353">
        <v>36554620</v>
      </c>
      <c r="EJ99" s="353">
        <v>25842</v>
      </c>
      <c r="EK99" s="353">
        <v>454504</v>
      </c>
      <c r="EL99" s="353">
        <v>3810365</v>
      </c>
      <c r="EM99" s="353">
        <v>1938723</v>
      </c>
      <c r="EN99" s="353">
        <v>4752245</v>
      </c>
      <c r="EO99" s="353">
        <v>604466</v>
      </c>
      <c r="EP99" s="353">
        <v>745791</v>
      </c>
      <c r="EQ99" s="353">
        <v>637404</v>
      </c>
      <c r="ER99" s="353">
        <v>2397646</v>
      </c>
      <c r="ES99" s="353">
        <v>41239</v>
      </c>
      <c r="ET99" s="353">
        <v>10176</v>
      </c>
      <c r="EU99" s="353">
        <v>198766</v>
      </c>
      <c r="EV99" s="353">
        <v>116756</v>
      </c>
      <c r="EW99" s="353">
        <v>12347230</v>
      </c>
      <c r="EX99" s="353">
        <v>2431119</v>
      </c>
      <c r="EY99" s="353">
        <v>906625</v>
      </c>
      <c r="EZ99" s="353">
        <v>1405288</v>
      </c>
      <c r="FA99" s="353">
        <v>5908891</v>
      </c>
      <c r="FB99" s="353">
        <v>147284</v>
      </c>
      <c r="FC99" s="353">
        <v>49273</v>
      </c>
      <c r="FD99" s="353">
        <v>1156178</v>
      </c>
      <c r="FE99" s="353">
        <v>299455</v>
      </c>
      <c r="FF99" s="353">
        <v>4535336</v>
      </c>
      <c r="FG99" s="353">
        <v>1021212</v>
      </c>
      <c r="FH99" s="353">
        <v>402152</v>
      </c>
      <c r="FI99" s="353">
        <v>372360</v>
      </c>
      <c r="FJ99" s="353">
        <v>1808243</v>
      </c>
      <c r="FK99" s="353">
        <v>133493</v>
      </c>
      <c r="FL99" s="353">
        <v>57976</v>
      </c>
      <c r="FM99" s="353">
        <v>225947</v>
      </c>
      <c r="FN99" s="353">
        <v>26243</v>
      </c>
      <c r="FO99" s="353">
        <v>3425887</v>
      </c>
      <c r="FP99" s="353">
        <v>2336121</v>
      </c>
      <c r="FQ99" s="353">
        <v>205528</v>
      </c>
      <c r="FR99" s="353">
        <v>0</v>
      </c>
      <c r="FS99" s="353">
        <v>840923</v>
      </c>
      <c r="FT99" s="353">
        <v>0</v>
      </c>
      <c r="FU99" s="353">
        <v>0</v>
      </c>
      <c r="FV99" s="353">
        <v>43315</v>
      </c>
      <c r="FW99" s="353">
        <v>0</v>
      </c>
      <c r="FX99" s="353">
        <v>15045220</v>
      </c>
      <c r="FY99" s="353">
        <v>2224862</v>
      </c>
      <c r="FZ99" s="353">
        <v>3255868</v>
      </c>
      <c r="GA99" s="353">
        <v>1190555</v>
      </c>
      <c r="GB99" s="353">
        <v>7730710</v>
      </c>
      <c r="GC99" s="353">
        <v>34545</v>
      </c>
      <c r="GD99" s="353">
        <v>104250</v>
      </c>
      <c r="GE99" s="353">
        <v>397278</v>
      </c>
      <c r="GF99" s="353">
        <v>107156</v>
      </c>
      <c r="GG99" s="353">
        <v>4870707</v>
      </c>
      <c r="GH99" s="353">
        <v>89381</v>
      </c>
      <c r="GI99" s="353">
        <v>56744</v>
      </c>
      <c r="GJ99" s="353">
        <v>41514</v>
      </c>
      <c r="GK99" s="353">
        <v>1724090</v>
      </c>
      <c r="GL99" s="353">
        <v>2958978</v>
      </c>
      <c r="GM99" s="353">
        <v>0</v>
      </c>
      <c r="GN99" s="353">
        <v>0</v>
      </c>
      <c r="GO99" s="353">
        <v>0</v>
      </c>
      <c r="GP99" s="353">
        <v>753624</v>
      </c>
      <c r="GQ99" s="353">
        <v>69290</v>
      </c>
      <c r="GR99" s="353">
        <v>469099</v>
      </c>
      <c r="GS99" s="353">
        <v>171586</v>
      </c>
      <c r="GT99" s="353">
        <v>43650</v>
      </c>
      <c r="GU99" s="353">
        <v>0</v>
      </c>
      <c r="GV99" s="353">
        <v>0</v>
      </c>
      <c r="GW99" s="353">
        <v>0</v>
      </c>
      <c r="GX99" s="353">
        <v>0</v>
      </c>
      <c r="GY99" s="353">
        <v>4228637</v>
      </c>
      <c r="GZ99" s="353">
        <v>626224</v>
      </c>
      <c r="HA99" s="353">
        <v>508450</v>
      </c>
      <c r="HB99" s="353">
        <v>587327</v>
      </c>
      <c r="HC99" s="353">
        <v>1893199</v>
      </c>
      <c r="HD99" s="353">
        <v>73910</v>
      </c>
      <c r="HE99" s="353">
        <v>0</v>
      </c>
      <c r="HF99" s="353">
        <v>346519</v>
      </c>
      <c r="HG99" s="353">
        <v>145610</v>
      </c>
      <c r="HH99" s="353">
        <v>68691730</v>
      </c>
    </row>
    <row r="100" spans="1:216" ht="15" x14ac:dyDescent="0.25">
      <c r="A100" s="353" t="s">
        <v>456</v>
      </c>
      <c r="B100" s="353">
        <v>624060300</v>
      </c>
      <c r="C100" s="353">
        <v>46818110</v>
      </c>
      <c r="D100" s="353">
        <v>22648240</v>
      </c>
      <c r="E100" s="353">
        <v>10844580</v>
      </c>
      <c r="F100" s="353">
        <v>5125202</v>
      </c>
      <c r="G100" s="353">
        <v>5719374</v>
      </c>
      <c r="H100" s="353">
        <v>9588786</v>
      </c>
      <c r="I100" s="353">
        <v>3480717</v>
      </c>
      <c r="J100" s="353">
        <v>6108070</v>
      </c>
      <c r="K100" s="353">
        <v>1856986</v>
      </c>
      <c r="L100" s="353">
        <v>1137114</v>
      </c>
      <c r="M100" s="353">
        <v>719872</v>
      </c>
      <c r="N100" s="353">
        <v>357888</v>
      </c>
      <c r="O100" s="353">
        <v>122781</v>
      </c>
      <c r="P100" s="353">
        <v>235107</v>
      </c>
      <c r="Q100" s="353">
        <v>15830370</v>
      </c>
      <c r="R100" s="353">
        <v>3526414</v>
      </c>
      <c r="S100" s="353">
        <v>2694423</v>
      </c>
      <c r="T100" s="353">
        <v>4564134</v>
      </c>
      <c r="U100" s="353">
        <v>3405214</v>
      </c>
      <c r="V100" s="353">
        <v>1086100</v>
      </c>
      <c r="W100" s="353">
        <v>3158009</v>
      </c>
      <c r="X100" s="353">
        <v>2710189</v>
      </c>
      <c r="Y100" s="353">
        <v>447821</v>
      </c>
      <c r="Z100" s="353">
        <v>256887200</v>
      </c>
      <c r="AA100" s="353">
        <v>217077300</v>
      </c>
      <c r="AB100" s="353">
        <v>5967693</v>
      </c>
      <c r="AC100" s="353">
        <v>46152800</v>
      </c>
      <c r="AD100" s="353">
        <v>29727710</v>
      </c>
      <c r="AE100" s="353">
        <v>738952</v>
      </c>
      <c r="AF100" s="353">
        <v>33725200</v>
      </c>
      <c r="AG100" s="353">
        <v>13057910</v>
      </c>
      <c r="AH100" s="353">
        <v>31762320</v>
      </c>
      <c r="AI100" s="353">
        <v>9814990</v>
      </c>
      <c r="AJ100" s="353">
        <v>37082860</v>
      </c>
      <c r="AK100" s="353">
        <v>8111051</v>
      </c>
      <c r="AL100" s="353">
        <v>909143</v>
      </c>
      <c r="AM100" s="353">
        <v>39283780</v>
      </c>
      <c r="AN100" s="353">
        <v>675843</v>
      </c>
      <c r="AO100" s="353">
        <v>8266011</v>
      </c>
      <c r="AP100" s="353">
        <v>11282900</v>
      </c>
      <c r="AQ100" s="353">
        <v>24681</v>
      </c>
      <c r="AR100" s="353">
        <v>8733079</v>
      </c>
      <c r="AS100" s="353">
        <v>998495</v>
      </c>
      <c r="AT100" s="353">
        <v>3581897</v>
      </c>
      <c r="AU100" s="353">
        <v>1647547</v>
      </c>
      <c r="AV100" s="353">
        <v>3415064</v>
      </c>
      <c r="AW100" s="353">
        <v>587818</v>
      </c>
      <c r="AX100" s="353">
        <v>41396</v>
      </c>
      <c r="AY100" s="353">
        <v>43766660</v>
      </c>
      <c r="AZ100" s="353">
        <v>5403657</v>
      </c>
      <c r="BA100" s="353">
        <v>214298</v>
      </c>
      <c r="BB100" s="353">
        <v>112856</v>
      </c>
      <c r="BC100" s="353">
        <v>5076503</v>
      </c>
      <c r="BD100" s="353">
        <v>0</v>
      </c>
      <c r="BE100" s="353">
        <v>0</v>
      </c>
      <c r="BF100" s="353">
        <v>0</v>
      </c>
      <c r="BG100" s="353">
        <v>251855</v>
      </c>
      <c r="BH100" s="353">
        <v>128505</v>
      </c>
      <c r="BI100" s="353">
        <v>52838</v>
      </c>
      <c r="BJ100" s="353">
        <v>70512</v>
      </c>
      <c r="BK100" s="353">
        <v>0</v>
      </c>
      <c r="BL100" s="353">
        <v>0</v>
      </c>
      <c r="BM100" s="353">
        <v>0</v>
      </c>
      <c r="BN100" s="353">
        <v>11666900</v>
      </c>
      <c r="BO100" s="353">
        <v>0</v>
      </c>
      <c r="BP100" s="353">
        <v>306350</v>
      </c>
      <c r="BQ100" s="353">
        <v>11035790</v>
      </c>
      <c r="BR100" s="353">
        <v>324761</v>
      </c>
      <c r="BS100" s="353">
        <v>0</v>
      </c>
      <c r="BT100" s="353">
        <v>0</v>
      </c>
      <c r="BU100" s="353">
        <v>4862942</v>
      </c>
      <c r="BV100" s="353">
        <v>11599</v>
      </c>
      <c r="BW100" s="353">
        <v>128505</v>
      </c>
      <c r="BX100" s="353">
        <v>4163712</v>
      </c>
      <c r="BY100" s="353">
        <v>559126</v>
      </c>
      <c r="BZ100" s="353">
        <v>0</v>
      </c>
      <c r="CA100" s="353">
        <v>0</v>
      </c>
      <c r="CB100" s="353">
        <v>143049</v>
      </c>
      <c r="CC100" s="353">
        <v>54679</v>
      </c>
      <c r="CD100" s="353">
        <v>34796</v>
      </c>
      <c r="CE100" s="353">
        <v>53574</v>
      </c>
      <c r="CF100" s="353">
        <v>0</v>
      </c>
      <c r="CG100" s="353">
        <v>0</v>
      </c>
      <c r="CH100" s="353">
        <v>0</v>
      </c>
      <c r="CI100" s="353">
        <v>21438260</v>
      </c>
      <c r="CJ100" s="353">
        <v>3426925</v>
      </c>
      <c r="CK100" s="353">
        <v>708435</v>
      </c>
      <c r="CL100" s="353">
        <v>9974424</v>
      </c>
      <c r="CM100" s="353">
        <v>176556</v>
      </c>
      <c r="CN100" s="353">
        <v>0</v>
      </c>
      <c r="CO100" s="353">
        <v>7151915</v>
      </c>
      <c r="CP100" s="353">
        <v>21851440</v>
      </c>
      <c r="CQ100" s="353">
        <v>1901467</v>
      </c>
      <c r="CR100" s="353">
        <v>5515163</v>
      </c>
      <c r="CS100" s="353">
        <v>3083893</v>
      </c>
      <c r="CT100" s="353">
        <v>5648667</v>
      </c>
      <c r="CU100" s="353">
        <v>2949357</v>
      </c>
      <c r="CV100" s="353">
        <v>2752895</v>
      </c>
      <c r="CW100" s="353">
        <v>3463456</v>
      </c>
      <c r="CX100" s="353">
        <v>0</v>
      </c>
      <c r="CY100" s="353">
        <v>0</v>
      </c>
      <c r="CZ100" s="353">
        <v>0</v>
      </c>
      <c r="DA100" s="353">
        <v>1577554</v>
      </c>
      <c r="DB100" s="353">
        <v>892183</v>
      </c>
      <c r="DC100" s="353">
        <v>836840</v>
      </c>
      <c r="DD100" s="353">
        <v>105244400</v>
      </c>
      <c r="DE100" s="353">
        <v>24071160</v>
      </c>
      <c r="DF100" s="353">
        <v>30774720</v>
      </c>
      <c r="DG100" s="353">
        <v>47226190</v>
      </c>
      <c r="DH100" s="353">
        <v>1797487</v>
      </c>
      <c r="DI100" s="353">
        <v>962343</v>
      </c>
      <c r="DJ100" s="353">
        <v>412484</v>
      </c>
      <c r="DK100" s="353">
        <v>146029100</v>
      </c>
      <c r="DL100" s="353">
        <v>89984020</v>
      </c>
      <c r="DM100" s="353">
        <v>41138430</v>
      </c>
      <c r="DN100" s="353">
        <v>7583239</v>
      </c>
      <c r="DO100" s="353">
        <v>3784992</v>
      </c>
      <c r="DP100" s="353">
        <v>4791342</v>
      </c>
      <c r="DQ100" s="353">
        <v>19064080</v>
      </c>
      <c r="DR100" s="353">
        <v>0</v>
      </c>
      <c r="DS100" s="353">
        <v>912088</v>
      </c>
      <c r="DT100" s="353">
        <v>3602829</v>
      </c>
      <c r="DU100" s="353">
        <v>1399865</v>
      </c>
      <c r="DV100" s="353">
        <v>48268970</v>
      </c>
      <c r="DW100" s="353">
        <v>8976476</v>
      </c>
      <c r="DX100" s="353">
        <v>4231596</v>
      </c>
      <c r="DY100" s="353">
        <v>3654713</v>
      </c>
      <c r="DZ100" s="353">
        <v>25878290</v>
      </c>
      <c r="EA100" s="353">
        <v>0</v>
      </c>
      <c r="EB100" s="353">
        <v>499024</v>
      </c>
      <c r="EC100" s="353">
        <v>3872425</v>
      </c>
      <c r="ED100" s="353">
        <v>1156445</v>
      </c>
      <c r="EE100" s="353">
        <v>83427080</v>
      </c>
      <c r="EF100" s="353">
        <v>15809440</v>
      </c>
      <c r="EG100" s="353">
        <v>7725837</v>
      </c>
      <c r="EH100" s="353">
        <v>7646169</v>
      </c>
      <c r="EI100" s="353">
        <v>41298300</v>
      </c>
      <c r="EJ100" s="353">
        <v>0</v>
      </c>
      <c r="EK100" s="353">
        <v>1335596</v>
      </c>
      <c r="EL100" s="353">
        <v>7123245</v>
      </c>
      <c r="EM100" s="353">
        <v>2488493</v>
      </c>
      <c r="EN100" s="353">
        <v>5622357</v>
      </c>
      <c r="EO100" s="353">
        <v>654409</v>
      </c>
      <c r="EP100" s="353">
        <v>248709</v>
      </c>
      <c r="EQ100" s="353">
        <v>731197</v>
      </c>
      <c r="ER100" s="353">
        <v>3554961</v>
      </c>
      <c r="ES100" s="353">
        <v>0</v>
      </c>
      <c r="ET100" s="353">
        <v>42311</v>
      </c>
      <c r="EU100" s="353">
        <v>341698</v>
      </c>
      <c r="EV100" s="353">
        <v>49072</v>
      </c>
      <c r="EW100" s="353">
        <v>16171490</v>
      </c>
      <c r="EX100" s="353">
        <v>3929732</v>
      </c>
      <c r="EY100" s="353">
        <v>1227342</v>
      </c>
      <c r="EZ100" s="353">
        <v>1796326</v>
      </c>
      <c r="FA100" s="353">
        <v>6701344</v>
      </c>
      <c r="FB100" s="353">
        <v>114212</v>
      </c>
      <c r="FC100" s="353">
        <v>583779</v>
      </c>
      <c r="FD100" s="353">
        <v>1441908</v>
      </c>
      <c r="FE100" s="353">
        <v>367339</v>
      </c>
      <c r="FF100" s="353">
        <v>6326105</v>
      </c>
      <c r="FG100" s="353">
        <v>2103413</v>
      </c>
      <c r="FH100" s="353">
        <v>788838</v>
      </c>
      <c r="FI100" s="353">
        <v>1298172</v>
      </c>
      <c r="FJ100" s="353">
        <v>885979</v>
      </c>
      <c r="FK100" s="353">
        <v>105375</v>
      </c>
      <c r="FL100" s="353">
        <v>193477</v>
      </c>
      <c r="FM100" s="353">
        <v>581905</v>
      </c>
      <c r="FN100" s="353">
        <v>115752</v>
      </c>
      <c r="FO100" s="353">
        <v>5451173</v>
      </c>
      <c r="FP100" s="353">
        <v>4150657</v>
      </c>
      <c r="FQ100" s="353">
        <v>140589</v>
      </c>
      <c r="FR100" s="353">
        <v>32135</v>
      </c>
      <c r="FS100" s="353">
        <v>1031254</v>
      </c>
      <c r="FT100" s="353">
        <v>75516</v>
      </c>
      <c r="FU100" s="353">
        <v>12452</v>
      </c>
      <c r="FV100" s="353">
        <v>8569</v>
      </c>
      <c r="FW100" s="353">
        <v>0</v>
      </c>
      <c r="FX100" s="353">
        <v>16048510</v>
      </c>
      <c r="FY100" s="353">
        <v>4126543</v>
      </c>
      <c r="FZ100" s="353">
        <v>2312938</v>
      </c>
      <c r="GA100" s="353">
        <v>1160670</v>
      </c>
      <c r="GB100" s="353">
        <v>8128919</v>
      </c>
      <c r="GC100" s="353">
        <v>0</v>
      </c>
      <c r="GD100" s="353">
        <v>69759</v>
      </c>
      <c r="GE100" s="353">
        <v>185912</v>
      </c>
      <c r="GF100" s="353">
        <v>63774</v>
      </c>
      <c r="GG100" s="353">
        <v>2419296</v>
      </c>
      <c r="GH100" s="353">
        <v>32550</v>
      </c>
      <c r="GI100" s="353">
        <v>9486</v>
      </c>
      <c r="GJ100" s="353">
        <v>10270</v>
      </c>
      <c r="GK100" s="353">
        <v>1239239</v>
      </c>
      <c r="GL100" s="353">
        <v>1127752</v>
      </c>
      <c r="GM100" s="353">
        <v>0</v>
      </c>
      <c r="GN100" s="353">
        <v>0</v>
      </c>
      <c r="GO100" s="353">
        <v>0</v>
      </c>
      <c r="GP100" s="353">
        <v>1652591</v>
      </c>
      <c r="GQ100" s="353">
        <v>172389</v>
      </c>
      <c r="GR100" s="353">
        <v>1013245</v>
      </c>
      <c r="GS100" s="353">
        <v>466956</v>
      </c>
      <c r="GT100" s="353">
        <v>0</v>
      </c>
      <c r="GU100" s="353">
        <v>0</v>
      </c>
      <c r="GV100" s="353">
        <v>0</v>
      </c>
      <c r="GW100" s="353">
        <v>0</v>
      </c>
      <c r="GX100" s="353">
        <v>0</v>
      </c>
      <c r="GY100" s="353">
        <v>7975884</v>
      </c>
      <c r="GZ100" s="353">
        <v>2122560</v>
      </c>
      <c r="HA100" s="353">
        <v>1335127</v>
      </c>
      <c r="HB100" s="353">
        <v>549502</v>
      </c>
      <c r="HC100" s="353">
        <v>2969375</v>
      </c>
      <c r="HD100" s="353">
        <v>396595</v>
      </c>
      <c r="HE100" s="353">
        <v>68487</v>
      </c>
      <c r="HF100" s="353">
        <v>392846</v>
      </c>
      <c r="HG100" s="353">
        <v>93860</v>
      </c>
      <c r="HH100" s="353">
        <v>53929790</v>
      </c>
    </row>
    <row r="102" spans="1:216" ht="15" x14ac:dyDescent="0.25">
      <c r="A102" s="357" t="s">
        <v>459</v>
      </c>
      <c r="B102" s="356"/>
      <c r="C102" s="356"/>
      <c r="D102" s="356"/>
      <c r="E102" s="356"/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356"/>
      <c r="AT102" s="356"/>
      <c r="AU102" s="356"/>
      <c r="AV102" s="356"/>
      <c r="AW102" s="356"/>
      <c r="AX102" s="356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6"/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  <c r="CY102" s="356"/>
      <c r="CZ102" s="356"/>
      <c r="DA102" s="356"/>
      <c r="DB102" s="356"/>
      <c r="DC102" s="356"/>
      <c r="DD102" s="356"/>
      <c r="DE102" s="356"/>
      <c r="DF102" s="356"/>
      <c r="DG102" s="356"/>
      <c r="DH102" s="356"/>
      <c r="DI102" s="356"/>
      <c r="DJ102" s="356"/>
      <c r="DK102" s="356"/>
      <c r="DL102" s="356"/>
      <c r="DM102" s="356"/>
      <c r="DN102" s="356"/>
      <c r="DO102" s="356"/>
      <c r="DP102" s="356"/>
      <c r="DQ102" s="356"/>
      <c r="DR102" s="356"/>
      <c r="DS102" s="356"/>
      <c r="DT102" s="356"/>
      <c r="DU102" s="356"/>
      <c r="DV102" s="356"/>
      <c r="DW102" s="356"/>
      <c r="DX102" s="356"/>
      <c r="DY102" s="356"/>
      <c r="DZ102" s="356"/>
      <c r="EA102" s="356"/>
      <c r="EB102" s="356"/>
      <c r="EC102" s="356"/>
      <c r="ED102" s="356"/>
      <c r="EE102" s="356"/>
      <c r="EF102" s="356"/>
      <c r="EG102" s="356"/>
      <c r="EH102" s="356"/>
      <c r="EI102" s="356"/>
      <c r="EJ102" s="356"/>
      <c r="EK102" s="356"/>
      <c r="EL102" s="356"/>
      <c r="EM102" s="356"/>
      <c r="EN102" s="356"/>
      <c r="EO102" s="356"/>
      <c r="EP102" s="356"/>
      <c r="EQ102" s="356"/>
      <c r="ER102" s="356"/>
      <c r="ES102" s="356"/>
      <c r="ET102" s="356"/>
      <c r="EU102" s="356"/>
      <c r="EV102" s="356"/>
      <c r="EW102" s="356"/>
      <c r="EX102" s="356"/>
      <c r="EY102" s="356"/>
      <c r="EZ102" s="356"/>
      <c r="FA102" s="356"/>
      <c r="FB102" s="356"/>
      <c r="FC102" s="356"/>
      <c r="FD102" s="356"/>
      <c r="FE102" s="356"/>
      <c r="FF102" s="356"/>
      <c r="FG102" s="356"/>
      <c r="FH102" s="356"/>
      <c r="FI102" s="356"/>
      <c r="FJ102" s="356"/>
      <c r="FK102" s="356"/>
      <c r="FL102" s="356"/>
      <c r="FM102" s="356"/>
      <c r="FN102" s="356"/>
      <c r="FO102" s="356"/>
      <c r="FP102" s="356"/>
      <c r="FQ102" s="356"/>
      <c r="FR102" s="356"/>
      <c r="FS102" s="356"/>
      <c r="FT102" s="356"/>
      <c r="FU102" s="356"/>
      <c r="FV102" s="356"/>
      <c r="FW102" s="356"/>
      <c r="FX102" s="356"/>
      <c r="FY102" s="356"/>
      <c r="FZ102" s="356"/>
      <c r="GA102" s="356"/>
      <c r="GB102" s="356"/>
      <c r="GC102" s="356"/>
      <c r="GD102" s="356"/>
      <c r="GE102" s="356"/>
      <c r="GF102" s="356"/>
      <c r="GG102" s="356"/>
      <c r="GH102" s="356"/>
      <c r="GI102" s="356"/>
      <c r="GJ102" s="356"/>
      <c r="GK102" s="356"/>
      <c r="GL102" s="356"/>
      <c r="GM102" s="356"/>
      <c r="GN102" s="356"/>
      <c r="GO102" s="356"/>
      <c r="GP102" s="356"/>
      <c r="GQ102" s="356"/>
      <c r="GR102" s="356"/>
      <c r="GS102" s="356"/>
      <c r="GT102" s="356"/>
      <c r="GU102" s="356"/>
      <c r="GV102" s="356"/>
      <c r="GW102" s="356"/>
      <c r="GX102" s="356"/>
      <c r="GY102" s="356"/>
      <c r="GZ102" s="356"/>
      <c r="HA102" s="356"/>
      <c r="HB102" s="356"/>
      <c r="HC102" s="356"/>
      <c r="HD102" s="356"/>
      <c r="HE102" s="356"/>
      <c r="HF102" s="356"/>
      <c r="HG102" s="356"/>
      <c r="HH102" s="356"/>
    </row>
    <row r="103" spans="1:216" s="268" customFormat="1" ht="15" x14ac:dyDescent="0.25">
      <c r="A103" s="356" t="s">
        <v>256</v>
      </c>
      <c r="B103" s="356"/>
      <c r="C103" s="356"/>
      <c r="D103" s="356"/>
      <c r="E103" s="356"/>
      <c r="F103" s="356"/>
      <c r="G103" s="356"/>
      <c r="H103" s="356"/>
      <c r="I103" s="356"/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56"/>
      <c r="AR103" s="356"/>
      <c r="AS103" s="356"/>
      <c r="AT103" s="356"/>
      <c r="AU103" s="356"/>
      <c r="AV103" s="356"/>
      <c r="AW103" s="356"/>
      <c r="AX103" s="356"/>
      <c r="AY103" s="356"/>
      <c r="AZ103" s="356"/>
      <c r="BA103" s="356"/>
      <c r="BB103" s="356"/>
      <c r="BC103" s="356"/>
      <c r="BD103" s="356"/>
      <c r="BE103" s="356"/>
      <c r="BF103" s="356"/>
      <c r="BG103" s="356"/>
      <c r="BH103" s="356"/>
      <c r="BI103" s="356"/>
      <c r="BJ103" s="356"/>
      <c r="BK103" s="356"/>
      <c r="BL103" s="356"/>
      <c r="BM103" s="356"/>
      <c r="BN103" s="356"/>
      <c r="BO103" s="356"/>
      <c r="BP103" s="356"/>
      <c r="BQ103" s="356"/>
      <c r="BR103" s="356"/>
      <c r="BS103" s="356"/>
      <c r="BT103" s="356"/>
      <c r="BU103" s="356"/>
      <c r="BV103" s="356"/>
      <c r="BW103" s="356"/>
      <c r="BX103" s="356"/>
      <c r="BY103" s="356"/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  <c r="CW103" s="356"/>
      <c r="CX103" s="356"/>
      <c r="CY103" s="356"/>
      <c r="CZ103" s="356"/>
      <c r="DA103" s="356"/>
      <c r="DB103" s="356"/>
      <c r="DC103" s="356"/>
      <c r="DD103" s="356"/>
      <c r="DE103" s="356"/>
      <c r="DF103" s="356"/>
      <c r="DG103" s="356"/>
      <c r="DH103" s="356"/>
      <c r="DI103" s="356"/>
      <c r="DJ103" s="356"/>
      <c r="DK103" s="356"/>
      <c r="DL103" s="356"/>
      <c r="DM103" s="356"/>
      <c r="DN103" s="356"/>
      <c r="DO103" s="356"/>
      <c r="DP103" s="356"/>
      <c r="DQ103" s="356"/>
      <c r="DR103" s="356"/>
      <c r="DS103" s="356"/>
      <c r="DT103" s="356"/>
      <c r="DU103" s="356"/>
      <c r="DV103" s="356"/>
      <c r="DW103" s="356"/>
      <c r="DX103" s="356"/>
      <c r="DY103" s="356"/>
      <c r="DZ103" s="356"/>
      <c r="EA103" s="356"/>
      <c r="EB103" s="356"/>
      <c r="EC103" s="356"/>
      <c r="ED103" s="356"/>
      <c r="EE103" s="356"/>
      <c r="EF103" s="356"/>
      <c r="EG103" s="356"/>
      <c r="EH103" s="356"/>
      <c r="EI103" s="356"/>
      <c r="EJ103" s="356"/>
      <c r="EK103" s="356"/>
      <c r="EL103" s="356"/>
      <c r="EM103" s="356"/>
      <c r="EN103" s="356"/>
      <c r="EO103" s="356"/>
      <c r="EP103" s="356"/>
      <c r="EQ103" s="356"/>
      <c r="ER103" s="356"/>
      <c r="ES103" s="356"/>
      <c r="ET103" s="356"/>
      <c r="EU103" s="356"/>
      <c r="EV103" s="356"/>
      <c r="EW103" s="356"/>
      <c r="EX103" s="356"/>
      <c r="EY103" s="356"/>
      <c r="EZ103" s="356"/>
      <c r="FA103" s="356"/>
      <c r="FB103" s="356"/>
      <c r="FC103" s="356"/>
      <c r="FD103" s="356"/>
      <c r="FE103" s="356"/>
      <c r="FF103" s="356"/>
      <c r="FG103" s="356"/>
      <c r="FH103" s="356"/>
      <c r="FI103" s="356"/>
      <c r="FJ103" s="356"/>
      <c r="FK103" s="356"/>
      <c r="FL103" s="356"/>
      <c r="FM103" s="356"/>
      <c r="FN103" s="356"/>
      <c r="FO103" s="356"/>
      <c r="FP103" s="356"/>
      <c r="FQ103" s="356"/>
      <c r="FR103" s="356"/>
      <c r="FS103" s="356"/>
      <c r="FT103" s="356"/>
      <c r="FU103" s="356"/>
      <c r="FV103" s="356"/>
      <c r="FW103" s="356"/>
      <c r="FX103" s="356"/>
      <c r="FY103" s="356"/>
      <c r="FZ103" s="356"/>
      <c r="GA103" s="356"/>
      <c r="GB103" s="356"/>
      <c r="GC103" s="356"/>
      <c r="GD103" s="356"/>
      <c r="GE103" s="356"/>
      <c r="GF103" s="356"/>
      <c r="GG103" s="356"/>
      <c r="GH103" s="356"/>
      <c r="GI103" s="356"/>
      <c r="GJ103" s="356"/>
      <c r="GK103" s="356"/>
      <c r="GL103" s="356"/>
      <c r="GM103" s="356"/>
      <c r="GN103" s="356"/>
      <c r="GO103" s="356"/>
      <c r="GP103" s="356"/>
      <c r="GQ103" s="356"/>
      <c r="GR103" s="356"/>
      <c r="GS103" s="356"/>
      <c r="GT103" s="356"/>
      <c r="GU103" s="356"/>
      <c r="GV103" s="356"/>
      <c r="GW103" s="356"/>
      <c r="GX103" s="356"/>
      <c r="GY103" s="356"/>
      <c r="GZ103" s="356"/>
      <c r="HA103" s="356"/>
      <c r="HB103" s="356"/>
      <c r="HC103" s="356"/>
      <c r="HD103" s="356"/>
      <c r="HE103" s="356"/>
      <c r="HF103" s="356"/>
      <c r="HG103" s="356"/>
      <c r="HH103" s="356"/>
    </row>
    <row r="104" spans="1:216" ht="15" x14ac:dyDescent="0.25">
      <c r="A104" s="356" t="s">
        <v>461</v>
      </c>
      <c r="B104" s="356" t="s">
        <v>23</v>
      </c>
      <c r="C104" s="356" t="s">
        <v>24</v>
      </c>
      <c r="D104" s="356" t="s">
        <v>25</v>
      </c>
      <c r="E104" s="356" t="s">
        <v>26</v>
      </c>
      <c r="F104" s="356" t="s">
        <v>27</v>
      </c>
      <c r="G104" s="356" t="s">
        <v>28</v>
      </c>
      <c r="H104" s="356" t="s">
        <v>29</v>
      </c>
      <c r="I104" s="356" t="s">
        <v>30</v>
      </c>
      <c r="J104" s="356" t="s">
        <v>31</v>
      </c>
      <c r="K104" s="356" t="s">
        <v>32</v>
      </c>
      <c r="L104" s="356" t="s">
        <v>33</v>
      </c>
      <c r="M104" s="356" t="s">
        <v>34</v>
      </c>
      <c r="N104" s="356" t="s">
        <v>386</v>
      </c>
      <c r="O104" s="356" t="s">
        <v>387</v>
      </c>
      <c r="P104" s="356" t="s">
        <v>388</v>
      </c>
      <c r="Q104" s="356" t="s">
        <v>35</v>
      </c>
      <c r="R104" s="356" t="s">
        <v>36</v>
      </c>
      <c r="S104" s="356" t="s">
        <v>37</v>
      </c>
      <c r="T104" s="356" t="s">
        <v>38</v>
      </c>
      <c r="U104" s="356" t="s">
        <v>39</v>
      </c>
      <c r="V104" s="356" t="s">
        <v>40</v>
      </c>
      <c r="W104" s="356" t="s">
        <v>41</v>
      </c>
      <c r="X104" s="356" t="s">
        <v>42</v>
      </c>
      <c r="Y104" s="356" t="s">
        <v>43</v>
      </c>
      <c r="Z104" s="356" t="s">
        <v>44</v>
      </c>
      <c r="AA104" s="356" t="s">
        <v>45</v>
      </c>
      <c r="AB104" s="356" t="s">
        <v>46</v>
      </c>
      <c r="AC104" s="356" t="s">
        <v>47</v>
      </c>
      <c r="AD104" s="356" t="s">
        <v>48</v>
      </c>
      <c r="AE104" s="356" t="s">
        <v>49</v>
      </c>
      <c r="AF104" s="356" t="s">
        <v>50</v>
      </c>
      <c r="AG104" s="356" t="s">
        <v>51</v>
      </c>
      <c r="AH104" s="356" t="s">
        <v>52</v>
      </c>
      <c r="AI104" s="356" t="s">
        <v>53</v>
      </c>
      <c r="AJ104" s="356" t="s">
        <v>54</v>
      </c>
      <c r="AK104" s="356" t="s">
        <v>55</v>
      </c>
      <c r="AL104" s="356" t="s">
        <v>56</v>
      </c>
      <c r="AM104" s="356" t="s">
        <v>57</v>
      </c>
      <c r="AN104" s="356" t="s">
        <v>58</v>
      </c>
      <c r="AO104" s="356" t="s">
        <v>59</v>
      </c>
      <c r="AP104" s="356" t="s">
        <v>60</v>
      </c>
      <c r="AQ104" s="356" t="s">
        <v>61</v>
      </c>
      <c r="AR104" s="356" t="s">
        <v>62</v>
      </c>
      <c r="AS104" s="356" t="s">
        <v>63</v>
      </c>
      <c r="AT104" s="356" t="s">
        <v>64</v>
      </c>
      <c r="AU104" s="356" t="s">
        <v>65</v>
      </c>
      <c r="AV104" s="356" t="s">
        <v>66</v>
      </c>
      <c r="AW104" s="356" t="s">
        <v>67</v>
      </c>
      <c r="AX104" s="356" t="s">
        <v>68</v>
      </c>
      <c r="AY104" s="356" t="s">
        <v>69</v>
      </c>
      <c r="AZ104" s="356" t="s">
        <v>389</v>
      </c>
      <c r="BA104" s="356" t="s">
        <v>390</v>
      </c>
      <c r="BB104" s="356" t="s">
        <v>391</v>
      </c>
      <c r="BC104" s="356" t="s">
        <v>392</v>
      </c>
      <c r="BD104" s="356" t="s">
        <v>393</v>
      </c>
      <c r="BE104" s="356" t="s">
        <v>394</v>
      </c>
      <c r="BF104" s="356" t="s">
        <v>395</v>
      </c>
      <c r="BG104" s="356" t="s">
        <v>396</v>
      </c>
      <c r="BH104" s="356" t="s">
        <v>397</v>
      </c>
      <c r="BI104" s="356" t="s">
        <v>398</v>
      </c>
      <c r="BJ104" s="356" t="s">
        <v>399</v>
      </c>
      <c r="BK104" s="356" t="s">
        <v>400</v>
      </c>
      <c r="BL104" s="356" t="s">
        <v>401</v>
      </c>
      <c r="BM104" s="356" t="s">
        <v>402</v>
      </c>
      <c r="BN104" s="356" t="s">
        <v>70</v>
      </c>
      <c r="BO104" s="356" t="s">
        <v>71</v>
      </c>
      <c r="BP104" s="356" t="s">
        <v>72</v>
      </c>
      <c r="BQ104" s="356" t="s">
        <v>73</v>
      </c>
      <c r="BR104" s="356" t="s">
        <v>74</v>
      </c>
      <c r="BS104" s="356" t="s">
        <v>75</v>
      </c>
      <c r="BT104" s="356" t="s">
        <v>76</v>
      </c>
      <c r="BU104" s="356" t="s">
        <v>77</v>
      </c>
      <c r="BV104" s="356" t="s">
        <v>78</v>
      </c>
      <c r="BW104" s="356" t="s">
        <v>79</v>
      </c>
      <c r="BX104" s="356" t="s">
        <v>80</v>
      </c>
      <c r="BY104" s="356" t="s">
        <v>81</v>
      </c>
      <c r="BZ104" s="356" t="s">
        <v>82</v>
      </c>
      <c r="CA104" s="356" t="s">
        <v>83</v>
      </c>
      <c r="CB104" s="356" t="s">
        <v>84</v>
      </c>
      <c r="CC104" s="356" t="s">
        <v>85</v>
      </c>
      <c r="CD104" s="356" t="s">
        <v>86</v>
      </c>
      <c r="CE104" s="356" t="s">
        <v>87</v>
      </c>
      <c r="CF104" s="356" t="s">
        <v>88</v>
      </c>
      <c r="CG104" s="356" t="s">
        <v>89</v>
      </c>
      <c r="CH104" s="356" t="s">
        <v>90</v>
      </c>
      <c r="CI104" s="356" t="s">
        <v>91</v>
      </c>
      <c r="CJ104" s="356" t="s">
        <v>92</v>
      </c>
      <c r="CK104" s="356" t="s">
        <v>93</v>
      </c>
      <c r="CL104" s="356" t="s">
        <v>94</v>
      </c>
      <c r="CM104" s="356" t="s">
        <v>95</v>
      </c>
      <c r="CN104" s="356" t="s">
        <v>96</v>
      </c>
      <c r="CO104" s="356" t="s">
        <v>97</v>
      </c>
      <c r="CP104" s="356" t="s">
        <v>98</v>
      </c>
      <c r="CQ104" s="356" t="s">
        <v>99</v>
      </c>
      <c r="CR104" s="356" t="s">
        <v>100</v>
      </c>
      <c r="CS104" s="356" t="s">
        <v>101</v>
      </c>
      <c r="CT104" s="356" t="s">
        <v>102</v>
      </c>
      <c r="CU104" s="356" t="s">
        <v>103</v>
      </c>
      <c r="CV104" s="356" t="s">
        <v>104</v>
      </c>
      <c r="CW104" s="356" t="s">
        <v>105</v>
      </c>
      <c r="CX104" s="356" t="s">
        <v>106</v>
      </c>
      <c r="CY104" s="356" t="s">
        <v>107</v>
      </c>
      <c r="CZ104" s="356" t="s">
        <v>108</v>
      </c>
      <c r="DA104" s="356" t="s">
        <v>109</v>
      </c>
      <c r="DB104" s="356" t="s">
        <v>110</v>
      </c>
      <c r="DC104" s="356" t="s">
        <v>111</v>
      </c>
      <c r="DD104" s="356" t="s">
        <v>112</v>
      </c>
      <c r="DE104" s="356" t="s">
        <v>113</v>
      </c>
      <c r="DF104" s="356" t="s">
        <v>114</v>
      </c>
      <c r="DG104" s="356" t="s">
        <v>115</v>
      </c>
      <c r="DH104" s="356" t="s">
        <v>116</v>
      </c>
      <c r="DI104" s="356" t="s">
        <v>117</v>
      </c>
      <c r="DJ104" s="356" t="s">
        <v>118</v>
      </c>
      <c r="DK104" s="356" t="s">
        <v>119</v>
      </c>
      <c r="DL104" s="356" t="s">
        <v>120</v>
      </c>
      <c r="DM104" s="356" t="s">
        <v>121</v>
      </c>
      <c r="DN104" s="356" t="s">
        <v>122</v>
      </c>
      <c r="DO104" s="356" t="s">
        <v>123</v>
      </c>
      <c r="DP104" s="356" t="s">
        <v>124</v>
      </c>
      <c r="DQ104" s="356" t="s">
        <v>125</v>
      </c>
      <c r="DR104" s="356" t="s">
        <v>126</v>
      </c>
      <c r="DS104" s="356" t="s">
        <v>127</v>
      </c>
      <c r="DT104" s="356" t="s">
        <v>128</v>
      </c>
      <c r="DU104" s="356" t="s">
        <v>129</v>
      </c>
      <c r="DV104" s="356" t="s">
        <v>130</v>
      </c>
      <c r="DW104" s="356" t="s">
        <v>131</v>
      </c>
      <c r="DX104" s="356" t="s">
        <v>132</v>
      </c>
      <c r="DY104" s="356" t="s">
        <v>133</v>
      </c>
      <c r="DZ104" s="356" t="s">
        <v>134</v>
      </c>
      <c r="EA104" s="356" t="s">
        <v>135</v>
      </c>
      <c r="EB104" s="356" t="s">
        <v>136</v>
      </c>
      <c r="EC104" s="356" t="s">
        <v>137</v>
      </c>
      <c r="ED104" s="356" t="s">
        <v>138</v>
      </c>
      <c r="EE104" s="356" t="s">
        <v>139</v>
      </c>
      <c r="EF104" s="356" t="s">
        <v>140</v>
      </c>
      <c r="EG104" s="356" t="s">
        <v>141</v>
      </c>
      <c r="EH104" s="356" t="s">
        <v>142</v>
      </c>
      <c r="EI104" s="356" t="s">
        <v>143</v>
      </c>
      <c r="EJ104" s="356" t="s">
        <v>144</v>
      </c>
      <c r="EK104" s="356" t="s">
        <v>145</v>
      </c>
      <c r="EL104" s="356" t="s">
        <v>146</v>
      </c>
      <c r="EM104" s="356" t="s">
        <v>147</v>
      </c>
      <c r="EN104" s="356" t="s">
        <v>148</v>
      </c>
      <c r="EO104" s="356" t="s">
        <v>149</v>
      </c>
      <c r="EP104" s="356" t="s">
        <v>150</v>
      </c>
      <c r="EQ104" s="356" t="s">
        <v>151</v>
      </c>
      <c r="ER104" s="356" t="s">
        <v>152</v>
      </c>
      <c r="ES104" s="356" t="s">
        <v>153</v>
      </c>
      <c r="ET104" s="356" t="s">
        <v>154</v>
      </c>
      <c r="EU104" s="356" t="s">
        <v>155</v>
      </c>
      <c r="EV104" s="356" t="s">
        <v>156</v>
      </c>
      <c r="EW104" s="356" t="s">
        <v>157</v>
      </c>
      <c r="EX104" s="356" t="s">
        <v>158</v>
      </c>
      <c r="EY104" s="356" t="s">
        <v>159</v>
      </c>
      <c r="EZ104" s="356" t="s">
        <v>160</v>
      </c>
      <c r="FA104" s="356" t="s">
        <v>161</v>
      </c>
      <c r="FB104" s="356" t="s">
        <v>162</v>
      </c>
      <c r="FC104" s="356" t="s">
        <v>163</v>
      </c>
      <c r="FD104" s="356" t="s">
        <v>164</v>
      </c>
      <c r="FE104" s="356" t="s">
        <v>165</v>
      </c>
      <c r="FF104" s="356" t="s">
        <v>166</v>
      </c>
      <c r="FG104" s="356" t="s">
        <v>167</v>
      </c>
      <c r="FH104" s="356" t="s">
        <v>168</v>
      </c>
      <c r="FI104" s="356" t="s">
        <v>169</v>
      </c>
      <c r="FJ104" s="356" t="s">
        <v>170</v>
      </c>
      <c r="FK104" s="356" t="s">
        <v>171</v>
      </c>
      <c r="FL104" s="356" t="s">
        <v>172</v>
      </c>
      <c r="FM104" s="356" t="s">
        <v>173</v>
      </c>
      <c r="FN104" s="356" t="s">
        <v>174</v>
      </c>
      <c r="FO104" s="356" t="s">
        <v>175</v>
      </c>
      <c r="FP104" s="356" t="s">
        <v>176</v>
      </c>
      <c r="FQ104" s="356" t="s">
        <v>177</v>
      </c>
      <c r="FR104" s="356" t="s">
        <v>178</v>
      </c>
      <c r="FS104" s="356" t="s">
        <v>179</v>
      </c>
      <c r="FT104" s="356" t="s">
        <v>180</v>
      </c>
      <c r="FU104" s="356" t="s">
        <v>181</v>
      </c>
      <c r="FV104" s="356" t="s">
        <v>182</v>
      </c>
      <c r="FW104" s="356" t="s">
        <v>183</v>
      </c>
      <c r="FX104" s="356" t="s">
        <v>184</v>
      </c>
      <c r="FY104" s="356" t="s">
        <v>185</v>
      </c>
      <c r="FZ104" s="356" t="s">
        <v>186</v>
      </c>
      <c r="GA104" s="356" t="s">
        <v>187</v>
      </c>
      <c r="GB104" s="356" t="s">
        <v>188</v>
      </c>
      <c r="GC104" s="356" t="s">
        <v>189</v>
      </c>
      <c r="GD104" s="356" t="s">
        <v>190</v>
      </c>
      <c r="GE104" s="356" t="s">
        <v>191</v>
      </c>
      <c r="GF104" s="356" t="s">
        <v>192</v>
      </c>
      <c r="GG104" s="356" t="s">
        <v>193</v>
      </c>
      <c r="GH104" s="356" t="s">
        <v>194</v>
      </c>
      <c r="GI104" s="356" t="s">
        <v>195</v>
      </c>
      <c r="GJ104" s="356" t="s">
        <v>196</v>
      </c>
      <c r="GK104" s="356" t="s">
        <v>197</v>
      </c>
      <c r="GL104" s="356" t="s">
        <v>198</v>
      </c>
      <c r="GM104" s="356" t="s">
        <v>199</v>
      </c>
      <c r="GN104" s="356" t="s">
        <v>200</v>
      </c>
      <c r="GO104" s="356" t="s">
        <v>201</v>
      </c>
      <c r="GP104" s="356" t="s">
        <v>202</v>
      </c>
      <c r="GQ104" s="356" t="s">
        <v>203</v>
      </c>
      <c r="GR104" s="356" t="s">
        <v>204</v>
      </c>
      <c r="GS104" s="356" t="s">
        <v>205</v>
      </c>
      <c r="GT104" s="356" t="s">
        <v>206</v>
      </c>
      <c r="GU104" s="356" t="s">
        <v>207</v>
      </c>
      <c r="GV104" s="356" t="s">
        <v>208</v>
      </c>
      <c r="GW104" s="356" t="s">
        <v>209</v>
      </c>
      <c r="GX104" s="356" t="s">
        <v>210</v>
      </c>
      <c r="GY104" s="356" t="s">
        <v>211</v>
      </c>
      <c r="GZ104" s="356" t="s">
        <v>212</v>
      </c>
      <c r="HA104" s="356" t="s">
        <v>213</v>
      </c>
      <c r="HB104" s="356" t="s">
        <v>214</v>
      </c>
      <c r="HC104" s="356" t="s">
        <v>215</v>
      </c>
      <c r="HD104" s="356" t="s">
        <v>216</v>
      </c>
      <c r="HE104" s="356" t="s">
        <v>217</v>
      </c>
      <c r="HF104" s="356" t="s">
        <v>218</v>
      </c>
      <c r="HG104" s="356" t="s">
        <v>219</v>
      </c>
      <c r="HH104" s="356" t="s">
        <v>220</v>
      </c>
    </row>
    <row r="105" spans="1:216" ht="15" x14ac:dyDescent="0.25">
      <c r="A105" s="356" t="s">
        <v>230</v>
      </c>
      <c r="B105" s="356">
        <v>31947360</v>
      </c>
      <c r="C105" s="356">
        <v>7420990</v>
      </c>
      <c r="D105" s="356">
        <v>4489451</v>
      </c>
      <c r="E105" s="356">
        <v>2891092</v>
      </c>
      <c r="F105" s="356">
        <v>1891013</v>
      </c>
      <c r="G105" s="356">
        <v>1664107</v>
      </c>
      <c r="H105" s="356">
        <v>2375096</v>
      </c>
      <c r="I105" s="356">
        <v>1369981</v>
      </c>
      <c r="J105" s="356">
        <v>1554465</v>
      </c>
      <c r="K105" s="356">
        <v>763994</v>
      </c>
      <c r="L105" s="356">
        <v>528865</v>
      </c>
      <c r="M105" s="356">
        <v>286394</v>
      </c>
      <c r="N105" s="356">
        <v>261645</v>
      </c>
      <c r="O105" s="356">
        <v>92501</v>
      </c>
      <c r="P105" s="356">
        <v>201310</v>
      </c>
      <c r="Q105" s="356">
        <v>3542512</v>
      </c>
      <c r="R105" s="356">
        <v>1448835</v>
      </c>
      <c r="S105" s="356">
        <v>658849</v>
      </c>
      <c r="T105" s="356">
        <v>971131</v>
      </c>
      <c r="U105" s="356">
        <v>720583</v>
      </c>
      <c r="V105" s="356">
        <v>370746</v>
      </c>
      <c r="W105" s="356">
        <v>924867</v>
      </c>
      <c r="X105" s="356">
        <v>739478</v>
      </c>
      <c r="Y105" s="356">
        <v>241398</v>
      </c>
      <c r="Z105" s="356">
        <v>21690050</v>
      </c>
      <c r="AA105" s="356">
        <v>20434280</v>
      </c>
      <c r="AB105" s="356">
        <v>2149193</v>
      </c>
      <c r="AC105" s="356">
        <v>10925230</v>
      </c>
      <c r="AD105" s="356">
        <v>6626189</v>
      </c>
      <c r="AE105" s="356">
        <v>561969</v>
      </c>
      <c r="AF105" s="356">
        <v>6011341</v>
      </c>
      <c r="AG105" s="356">
        <v>5413175</v>
      </c>
      <c r="AH105" s="356">
        <v>7993194</v>
      </c>
      <c r="AI105" s="356">
        <v>3630240</v>
      </c>
      <c r="AJ105" s="356">
        <v>9370292</v>
      </c>
      <c r="AK105" s="356">
        <v>2498154</v>
      </c>
      <c r="AL105" s="356">
        <v>841466</v>
      </c>
      <c r="AM105" s="356">
        <v>7187766</v>
      </c>
      <c r="AN105" s="356">
        <v>166729</v>
      </c>
      <c r="AO105" s="356">
        <v>3042607</v>
      </c>
      <c r="AP105" s="356">
        <v>2878555</v>
      </c>
      <c r="AQ105" s="356">
        <v>19826</v>
      </c>
      <c r="AR105" s="356">
        <v>2292156</v>
      </c>
      <c r="AS105" s="356">
        <v>574044</v>
      </c>
      <c r="AT105" s="356">
        <v>954503</v>
      </c>
      <c r="AU105" s="356">
        <v>554967</v>
      </c>
      <c r="AV105" s="356">
        <v>1312518</v>
      </c>
      <c r="AW105" s="356">
        <v>316274</v>
      </c>
      <c r="AX105" s="356">
        <v>86573</v>
      </c>
      <c r="AY105" s="356">
        <v>11456580</v>
      </c>
      <c r="AZ105" s="356">
        <v>1909058</v>
      </c>
      <c r="BA105" s="356">
        <v>314220</v>
      </c>
      <c r="BB105" s="356">
        <v>126874</v>
      </c>
      <c r="BC105" s="356">
        <v>1622306</v>
      </c>
      <c r="BD105" s="356">
        <v>62362</v>
      </c>
      <c r="BE105" s="356">
        <v>0</v>
      </c>
      <c r="BF105" s="356">
        <v>0</v>
      </c>
      <c r="BG105" s="356">
        <v>362775</v>
      </c>
      <c r="BH105" s="356">
        <v>152131</v>
      </c>
      <c r="BI105" s="356">
        <v>40782</v>
      </c>
      <c r="BJ105" s="356">
        <v>216453</v>
      </c>
      <c r="BK105" s="356">
        <v>20765</v>
      </c>
      <c r="BL105" s="356">
        <v>0</v>
      </c>
      <c r="BM105" s="356">
        <v>0</v>
      </c>
      <c r="BN105" s="356">
        <v>4311658</v>
      </c>
      <c r="BO105" s="356">
        <v>20047</v>
      </c>
      <c r="BP105" s="356">
        <v>119281</v>
      </c>
      <c r="BQ105" s="356">
        <v>4189108</v>
      </c>
      <c r="BR105" s="356">
        <v>96967</v>
      </c>
      <c r="BS105" s="356">
        <v>0</v>
      </c>
      <c r="BT105" s="356">
        <v>0</v>
      </c>
      <c r="BU105" s="356">
        <v>2531283</v>
      </c>
      <c r="BV105" s="356">
        <v>72261</v>
      </c>
      <c r="BW105" s="356">
        <v>162085</v>
      </c>
      <c r="BX105" s="356">
        <v>2271913</v>
      </c>
      <c r="BY105" s="356">
        <v>254336</v>
      </c>
      <c r="BZ105" s="356">
        <v>0</v>
      </c>
      <c r="CA105" s="356">
        <v>0</v>
      </c>
      <c r="CB105" s="356">
        <v>364724</v>
      </c>
      <c r="CC105" s="356">
        <v>215356</v>
      </c>
      <c r="CD105" s="356">
        <v>62658</v>
      </c>
      <c r="CE105" s="356">
        <v>176453</v>
      </c>
      <c r="CF105" s="356">
        <v>0</v>
      </c>
      <c r="CG105" s="356">
        <v>0</v>
      </c>
      <c r="CH105" s="356">
        <v>0</v>
      </c>
      <c r="CI105" s="356">
        <v>7287050</v>
      </c>
      <c r="CJ105" s="356">
        <v>1719197</v>
      </c>
      <c r="CK105" s="356">
        <v>342931</v>
      </c>
      <c r="CL105" s="356">
        <v>3850612</v>
      </c>
      <c r="CM105" s="356">
        <v>136385</v>
      </c>
      <c r="CN105" s="356">
        <v>0</v>
      </c>
      <c r="CO105" s="356">
        <v>3710388</v>
      </c>
      <c r="CP105" s="356">
        <v>5182535</v>
      </c>
      <c r="CQ105" s="356">
        <v>878237</v>
      </c>
      <c r="CR105" s="356">
        <v>1808975</v>
      </c>
      <c r="CS105" s="356">
        <v>545322</v>
      </c>
      <c r="CT105" s="356">
        <v>1874545</v>
      </c>
      <c r="CU105" s="356">
        <v>1174616</v>
      </c>
      <c r="CV105" s="356">
        <v>949538</v>
      </c>
      <c r="CW105" s="356">
        <v>789131</v>
      </c>
      <c r="CX105" s="356">
        <v>0</v>
      </c>
      <c r="CY105" s="356">
        <v>0</v>
      </c>
      <c r="CZ105" s="356">
        <v>0</v>
      </c>
      <c r="DA105" s="356">
        <v>252633</v>
      </c>
      <c r="DB105" s="356">
        <v>447203</v>
      </c>
      <c r="DC105" s="356">
        <v>115861</v>
      </c>
      <c r="DD105" s="356">
        <v>17968690</v>
      </c>
      <c r="DE105" s="356">
        <v>8209508</v>
      </c>
      <c r="DF105" s="356">
        <v>9638632</v>
      </c>
      <c r="DG105" s="356">
        <v>10924610</v>
      </c>
      <c r="DH105" s="356">
        <v>622393</v>
      </c>
      <c r="DI105" s="356">
        <v>369035</v>
      </c>
      <c r="DJ105" s="356">
        <v>112516</v>
      </c>
      <c r="DK105" s="356">
        <v>23141640</v>
      </c>
      <c r="DL105" s="356">
        <v>16723000</v>
      </c>
      <c r="DM105" s="356">
        <v>12004080</v>
      </c>
      <c r="DN105" s="356">
        <v>4197349</v>
      </c>
      <c r="DO105" s="356">
        <v>2908692</v>
      </c>
      <c r="DP105" s="356">
        <v>2074198</v>
      </c>
      <c r="DQ105" s="356">
        <v>7743652</v>
      </c>
      <c r="DR105" s="356">
        <v>6451</v>
      </c>
      <c r="DS105" s="356">
        <v>595614</v>
      </c>
      <c r="DT105" s="356">
        <v>1873317</v>
      </c>
      <c r="DU105" s="356">
        <v>847815</v>
      </c>
      <c r="DV105" s="356">
        <v>8451928</v>
      </c>
      <c r="DW105" s="356">
        <v>2869560</v>
      </c>
      <c r="DX105" s="356">
        <v>2303505</v>
      </c>
      <c r="DY105" s="356">
        <v>1179497</v>
      </c>
      <c r="DZ105" s="356">
        <v>5555708</v>
      </c>
      <c r="EA105" s="356">
        <v>27857</v>
      </c>
      <c r="EB105" s="356">
        <v>381538</v>
      </c>
      <c r="EC105" s="356">
        <v>1426541</v>
      </c>
      <c r="ED105" s="356">
        <v>829038</v>
      </c>
      <c r="EE105" s="356">
        <v>15731260</v>
      </c>
      <c r="EF105" s="356">
        <v>6086505</v>
      </c>
      <c r="EG105" s="356">
        <v>4598121</v>
      </c>
      <c r="EH105" s="356">
        <v>2613549</v>
      </c>
      <c r="EI105" s="356">
        <v>10782720</v>
      </c>
      <c r="EJ105" s="356">
        <v>16738</v>
      </c>
      <c r="EK105" s="356">
        <v>809699</v>
      </c>
      <c r="EL105" s="356">
        <v>2898055</v>
      </c>
      <c r="EM105" s="356">
        <v>1490346</v>
      </c>
      <c r="EN105" s="356">
        <v>3149651</v>
      </c>
      <c r="EO105" s="356">
        <v>664170</v>
      </c>
      <c r="EP105" s="356">
        <v>508455</v>
      </c>
      <c r="EQ105" s="356">
        <v>528217</v>
      </c>
      <c r="ER105" s="356">
        <v>1801627</v>
      </c>
      <c r="ES105" s="356">
        <v>17608</v>
      </c>
      <c r="ET105" s="356">
        <v>116611</v>
      </c>
      <c r="EU105" s="356">
        <v>246469</v>
      </c>
      <c r="EV105" s="356">
        <v>92801</v>
      </c>
      <c r="EW105" s="356">
        <v>8104856</v>
      </c>
      <c r="EX105" s="356">
        <v>2400988</v>
      </c>
      <c r="EY105" s="356">
        <v>1298793</v>
      </c>
      <c r="EZ105" s="356">
        <v>1494533</v>
      </c>
      <c r="FA105" s="356">
        <v>4550999</v>
      </c>
      <c r="FB105" s="356">
        <v>88039</v>
      </c>
      <c r="FC105" s="356">
        <v>450585</v>
      </c>
      <c r="FD105" s="356">
        <v>1048778</v>
      </c>
      <c r="FE105" s="356">
        <v>414479</v>
      </c>
      <c r="FF105" s="356">
        <v>3262242</v>
      </c>
      <c r="FG105" s="356">
        <v>1230732</v>
      </c>
      <c r="FH105" s="356">
        <v>393973</v>
      </c>
      <c r="FI105" s="356">
        <v>451204</v>
      </c>
      <c r="FJ105" s="356">
        <v>779534</v>
      </c>
      <c r="FK105" s="356">
        <v>132914</v>
      </c>
      <c r="FL105" s="356">
        <v>135852</v>
      </c>
      <c r="FM105" s="356">
        <v>220343</v>
      </c>
      <c r="FN105" s="356">
        <v>69325</v>
      </c>
      <c r="FO105" s="356">
        <v>2550093</v>
      </c>
      <c r="FP105" s="356">
        <v>2045791</v>
      </c>
      <c r="FQ105" s="356">
        <v>153647</v>
      </c>
      <c r="FR105" s="356">
        <v>22091</v>
      </c>
      <c r="FS105" s="356">
        <v>679359</v>
      </c>
      <c r="FT105" s="356">
        <v>6143</v>
      </c>
      <c r="FU105" s="356">
        <v>22243</v>
      </c>
      <c r="FV105" s="356">
        <v>100474</v>
      </c>
      <c r="FW105" s="356">
        <v>69989</v>
      </c>
      <c r="FX105" s="356">
        <v>6884543</v>
      </c>
      <c r="FY105" s="356">
        <v>2124614</v>
      </c>
      <c r="FZ105" s="356">
        <v>1570919</v>
      </c>
      <c r="GA105" s="356">
        <v>963632</v>
      </c>
      <c r="GB105" s="356">
        <v>4355099</v>
      </c>
      <c r="GC105" s="356">
        <v>16033</v>
      </c>
      <c r="GD105" s="356">
        <v>64503</v>
      </c>
      <c r="GE105" s="356">
        <v>311839</v>
      </c>
      <c r="GF105" s="356">
        <v>157900</v>
      </c>
      <c r="GG105" s="356">
        <v>1262933</v>
      </c>
      <c r="GH105" s="356">
        <v>26981</v>
      </c>
      <c r="GI105" s="356">
        <v>43740</v>
      </c>
      <c r="GJ105" s="356">
        <v>23978</v>
      </c>
      <c r="GK105" s="356">
        <v>697213</v>
      </c>
      <c r="GL105" s="356">
        <v>755503</v>
      </c>
      <c r="GM105" s="356">
        <v>0</v>
      </c>
      <c r="GN105" s="356">
        <v>0</v>
      </c>
      <c r="GO105" s="356">
        <v>0</v>
      </c>
      <c r="GP105" s="356">
        <v>886038</v>
      </c>
      <c r="GQ105" s="356">
        <v>132774</v>
      </c>
      <c r="GR105" s="356">
        <v>588293</v>
      </c>
      <c r="GS105" s="356">
        <v>245673</v>
      </c>
      <c r="GT105" s="356">
        <v>8589</v>
      </c>
      <c r="GU105" s="356">
        <v>0</v>
      </c>
      <c r="GV105" s="356">
        <v>16812</v>
      </c>
      <c r="GW105" s="356">
        <v>0</v>
      </c>
      <c r="GX105" s="356">
        <v>0</v>
      </c>
      <c r="GY105" s="356">
        <v>4028603</v>
      </c>
      <c r="GZ105" s="356">
        <v>1495999</v>
      </c>
      <c r="HA105" s="356">
        <v>772205</v>
      </c>
      <c r="HB105" s="356">
        <v>365702</v>
      </c>
      <c r="HC105" s="356">
        <v>2141022</v>
      </c>
      <c r="HD105" s="356">
        <v>142429</v>
      </c>
      <c r="HE105" s="356">
        <v>62288</v>
      </c>
      <c r="HF105" s="356">
        <v>405777</v>
      </c>
      <c r="HG105" s="356">
        <v>174507</v>
      </c>
      <c r="HH105" s="356">
        <v>11807450</v>
      </c>
    </row>
    <row r="106" spans="1:216" ht="15" x14ac:dyDescent="0.25">
      <c r="A106" s="356" t="s">
        <v>442</v>
      </c>
      <c r="B106" s="356">
        <v>2954771</v>
      </c>
      <c r="C106" s="356">
        <v>642692</v>
      </c>
      <c r="D106" s="356">
        <v>413081</v>
      </c>
      <c r="E106" s="356">
        <v>275542</v>
      </c>
      <c r="F106" s="356">
        <v>229307</v>
      </c>
      <c r="G106" s="356">
        <v>125078</v>
      </c>
      <c r="H106" s="356">
        <v>218883</v>
      </c>
      <c r="I106" s="356">
        <v>155705</v>
      </c>
      <c r="J106" s="356">
        <v>123412</v>
      </c>
      <c r="K106" s="356">
        <v>37906</v>
      </c>
      <c r="L106" s="356">
        <v>37906</v>
      </c>
      <c r="M106" s="356">
        <v>0</v>
      </c>
      <c r="N106" s="356">
        <v>18497</v>
      </c>
      <c r="O106" s="356">
        <v>11259</v>
      </c>
      <c r="P106" s="356">
        <v>7150</v>
      </c>
      <c r="Q106" s="356">
        <v>198619</v>
      </c>
      <c r="R106" s="356">
        <v>76306</v>
      </c>
      <c r="S106" s="356">
        <v>52019</v>
      </c>
      <c r="T106" s="356">
        <v>248410</v>
      </c>
      <c r="U106" s="356">
        <v>203442</v>
      </c>
      <c r="V106" s="356">
        <v>64849</v>
      </c>
      <c r="W106" s="356">
        <v>41864</v>
      </c>
      <c r="X106" s="356">
        <v>29724</v>
      </c>
      <c r="Y106" s="356">
        <v>12116</v>
      </c>
      <c r="Z106" s="356">
        <v>1890280</v>
      </c>
      <c r="AA106" s="356">
        <v>1807540</v>
      </c>
      <c r="AB106" s="356">
        <v>132673</v>
      </c>
      <c r="AC106" s="356">
        <v>1157445</v>
      </c>
      <c r="AD106" s="356">
        <v>592171</v>
      </c>
      <c r="AE106" s="356">
        <v>41674</v>
      </c>
      <c r="AF106" s="356">
        <v>515384</v>
      </c>
      <c r="AG106" s="356">
        <v>431107</v>
      </c>
      <c r="AH106" s="356">
        <v>814368</v>
      </c>
      <c r="AI106" s="356">
        <v>379648</v>
      </c>
      <c r="AJ106" s="356">
        <v>792922</v>
      </c>
      <c r="AK106" s="356">
        <v>175342</v>
      </c>
      <c r="AL106" s="356">
        <v>167696</v>
      </c>
      <c r="AM106" s="356">
        <v>453113</v>
      </c>
      <c r="AN106" s="356">
        <v>2208</v>
      </c>
      <c r="AO106" s="356">
        <v>295375</v>
      </c>
      <c r="AP106" s="356">
        <v>104205</v>
      </c>
      <c r="AQ106" s="356">
        <v>0</v>
      </c>
      <c r="AR106" s="356">
        <v>200984</v>
      </c>
      <c r="AS106" s="356">
        <v>22731</v>
      </c>
      <c r="AT106" s="356">
        <v>56785</v>
      </c>
      <c r="AU106" s="356">
        <v>13247</v>
      </c>
      <c r="AV106" s="356">
        <v>24274</v>
      </c>
      <c r="AW106" s="356">
        <v>14993</v>
      </c>
      <c r="AX106" s="356">
        <v>0</v>
      </c>
      <c r="AY106" s="356">
        <v>934754</v>
      </c>
      <c r="AZ106" s="356">
        <v>169775</v>
      </c>
      <c r="BA106" s="356">
        <v>41611</v>
      </c>
      <c r="BB106" s="356">
        <v>25118</v>
      </c>
      <c r="BC106" s="356">
        <v>130058</v>
      </c>
      <c r="BD106" s="356">
        <v>0</v>
      </c>
      <c r="BE106" s="356">
        <v>0</v>
      </c>
      <c r="BF106" s="356">
        <v>0</v>
      </c>
      <c r="BG106" s="356">
        <v>26072</v>
      </c>
      <c r="BH106" s="356">
        <v>25334</v>
      </c>
      <c r="BI106" s="356">
        <v>0</v>
      </c>
      <c r="BJ106" s="356">
        <v>26894</v>
      </c>
      <c r="BK106" s="356">
        <v>0</v>
      </c>
      <c r="BL106" s="356">
        <v>0</v>
      </c>
      <c r="BM106" s="356">
        <v>0</v>
      </c>
      <c r="BN106" s="356">
        <v>309503</v>
      </c>
      <c r="BO106" s="356">
        <v>0</v>
      </c>
      <c r="BP106" s="356">
        <v>0</v>
      </c>
      <c r="BQ106" s="356">
        <v>304443</v>
      </c>
      <c r="BR106" s="356">
        <v>30411</v>
      </c>
      <c r="BS106" s="356">
        <v>0</v>
      </c>
      <c r="BT106" s="356">
        <v>0</v>
      </c>
      <c r="BU106" s="356">
        <v>157505</v>
      </c>
      <c r="BV106" s="356">
        <v>0</v>
      </c>
      <c r="BW106" s="356">
        <v>0</v>
      </c>
      <c r="BX106" s="356">
        <v>151768</v>
      </c>
      <c r="BY106" s="356">
        <v>6159</v>
      </c>
      <c r="BZ106" s="356">
        <v>0</v>
      </c>
      <c r="CA106" s="356">
        <v>0</v>
      </c>
      <c r="CB106" s="356">
        <v>57202</v>
      </c>
      <c r="CC106" s="356">
        <v>34492</v>
      </c>
      <c r="CD106" s="356">
        <v>0</v>
      </c>
      <c r="CE106" s="356">
        <v>26438</v>
      </c>
      <c r="CF106" s="356">
        <v>0</v>
      </c>
      <c r="CG106" s="356">
        <v>0</v>
      </c>
      <c r="CH106" s="356">
        <v>0</v>
      </c>
      <c r="CI106" s="356">
        <v>707549</v>
      </c>
      <c r="CJ106" s="356">
        <v>117958</v>
      </c>
      <c r="CK106" s="356">
        <v>35787</v>
      </c>
      <c r="CL106" s="356">
        <v>318061</v>
      </c>
      <c r="CM106" s="356">
        <v>5352</v>
      </c>
      <c r="CN106" s="356">
        <v>0</v>
      </c>
      <c r="CO106" s="356">
        <v>454280</v>
      </c>
      <c r="CP106" s="356">
        <v>549885</v>
      </c>
      <c r="CQ106" s="356">
        <v>97383</v>
      </c>
      <c r="CR106" s="356">
        <v>218787</v>
      </c>
      <c r="CS106" s="356">
        <v>60753</v>
      </c>
      <c r="CT106" s="356">
        <v>189793</v>
      </c>
      <c r="CU106" s="356">
        <v>112105</v>
      </c>
      <c r="CV106" s="356">
        <v>124049</v>
      </c>
      <c r="CW106" s="356">
        <v>39865</v>
      </c>
      <c r="CX106" s="356">
        <v>0</v>
      </c>
      <c r="CY106" s="356">
        <v>0</v>
      </c>
      <c r="CZ106" s="356">
        <v>0</v>
      </c>
      <c r="DA106" s="356">
        <v>6371</v>
      </c>
      <c r="DB106" s="356">
        <v>11592</v>
      </c>
      <c r="DC106" s="356">
        <v>7629</v>
      </c>
      <c r="DD106" s="356">
        <v>1917304</v>
      </c>
      <c r="DE106" s="356">
        <v>1126830</v>
      </c>
      <c r="DF106" s="356">
        <v>1055833</v>
      </c>
      <c r="DG106" s="356">
        <v>1188904</v>
      </c>
      <c r="DH106" s="356">
        <v>67353</v>
      </c>
      <c r="DI106" s="356">
        <v>53483</v>
      </c>
      <c r="DJ106" s="356">
        <v>13581</v>
      </c>
      <c r="DK106" s="356">
        <v>2252716</v>
      </c>
      <c r="DL106" s="356">
        <v>1610384</v>
      </c>
      <c r="DM106" s="356">
        <v>1186912</v>
      </c>
      <c r="DN106" s="356">
        <v>232510</v>
      </c>
      <c r="DO106" s="356">
        <v>264874</v>
      </c>
      <c r="DP106" s="356">
        <v>126825</v>
      </c>
      <c r="DQ106" s="356">
        <v>919450</v>
      </c>
      <c r="DR106" s="356">
        <v>6484</v>
      </c>
      <c r="DS106" s="356">
        <v>36441</v>
      </c>
      <c r="DT106" s="356">
        <v>125220</v>
      </c>
      <c r="DU106" s="356">
        <v>96537</v>
      </c>
      <c r="DV106" s="356">
        <v>817225</v>
      </c>
      <c r="DW106" s="356">
        <v>146781</v>
      </c>
      <c r="DX106" s="356">
        <v>253541</v>
      </c>
      <c r="DY106" s="356">
        <v>101703</v>
      </c>
      <c r="DZ106" s="356">
        <v>699489</v>
      </c>
      <c r="EA106" s="356">
        <v>0</v>
      </c>
      <c r="EB106" s="356">
        <v>6782</v>
      </c>
      <c r="EC106" s="356">
        <v>103588</v>
      </c>
      <c r="ED106" s="356">
        <v>71692</v>
      </c>
      <c r="EE106" s="356">
        <v>1548430</v>
      </c>
      <c r="EF106" s="356">
        <v>370565</v>
      </c>
      <c r="EG106" s="356">
        <v>456347</v>
      </c>
      <c r="EH106" s="356">
        <v>202822</v>
      </c>
      <c r="EI106" s="356">
        <v>1300391</v>
      </c>
      <c r="EJ106" s="356">
        <v>6484</v>
      </c>
      <c r="EK106" s="356">
        <v>40209</v>
      </c>
      <c r="EL106" s="356">
        <v>205009</v>
      </c>
      <c r="EM106" s="356">
        <v>155527</v>
      </c>
      <c r="EN106" s="356">
        <v>233600</v>
      </c>
      <c r="EO106" s="356">
        <v>1809</v>
      </c>
      <c r="EP106" s="356">
        <v>44865</v>
      </c>
      <c r="EQ106" s="356">
        <v>12250</v>
      </c>
      <c r="ER106" s="356">
        <v>187694</v>
      </c>
      <c r="ES106" s="356">
        <v>0</v>
      </c>
      <c r="ET106" s="356">
        <v>0</v>
      </c>
      <c r="EU106" s="356">
        <v>9639</v>
      </c>
      <c r="EV106" s="356">
        <v>7511</v>
      </c>
      <c r="EW106" s="356">
        <v>775284</v>
      </c>
      <c r="EX106" s="356">
        <v>152388</v>
      </c>
      <c r="EY106" s="356">
        <v>83945</v>
      </c>
      <c r="EZ106" s="356">
        <v>123273</v>
      </c>
      <c r="FA106" s="356">
        <v>569499</v>
      </c>
      <c r="FB106" s="356">
        <v>0</v>
      </c>
      <c r="FC106" s="356">
        <v>43812</v>
      </c>
      <c r="FD106" s="356">
        <v>90147</v>
      </c>
      <c r="FE106" s="356">
        <v>42718</v>
      </c>
      <c r="FF106" s="356">
        <v>355260</v>
      </c>
      <c r="FG106" s="356">
        <v>128030</v>
      </c>
      <c r="FH106" s="356">
        <v>50294</v>
      </c>
      <c r="FI106" s="356">
        <v>19032</v>
      </c>
      <c r="FJ106" s="356">
        <v>170116</v>
      </c>
      <c r="FK106" s="356">
        <v>16575</v>
      </c>
      <c r="FL106" s="356">
        <v>3115</v>
      </c>
      <c r="FM106" s="356">
        <v>9835</v>
      </c>
      <c r="FN106" s="356">
        <v>12028</v>
      </c>
      <c r="FO106" s="356">
        <v>335508</v>
      </c>
      <c r="FP106" s="356">
        <v>251498</v>
      </c>
      <c r="FQ106" s="356">
        <v>53571</v>
      </c>
      <c r="FR106" s="356">
        <v>4485</v>
      </c>
      <c r="FS106" s="356">
        <v>138587</v>
      </c>
      <c r="FT106" s="356">
        <v>0</v>
      </c>
      <c r="FU106" s="356">
        <v>0</v>
      </c>
      <c r="FV106" s="356">
        <v>0</v>
      </c>
      <c r="FW106" s="356">
        <v>0</v>
      </c>
      <c r="FX106" s="356">
        <v>628603</v>
      </c>
      <c r="FY106" s="356">
        <v>142034</v>
      </c>
      <c r="FZ106" s="356">
        <v>146971</v>
      </c>
      <c r="GA106" s="356">
        <v>77052</v>
      </c>
      <c r="GB106" s="356">
        <v>486855</v>
      </c>
      <c r="GC106" s="356">
        <v>0</v>
      </c>
      <c r="GD106" s="356">
        <v>11631</v>
      </c>
      <c r="GE106" s="356">
        <v>31964</v>
      </c>
      <c r="GF106" s="356">
        <v>0</v>
      </c>
      <c r="GG106" s="356">
        <v>106552</v>
      </c>
      <c r="GH106" s="356">
        <v>0</v>
      </c>
      <c r="GI106" s="356">
        <v>0</v>
      </c>
      <c r="GJ106" s="356">
        <v>8442</v>
      </c>
      <c r="GK106" s="356">
        <v>28309</v>
      </c>
      <c r="GL106" s="356">
        <v>75925</v>
      </c>
      <c r="GM106" s="356">
        <v>0</v>
      </c>
      <c r="GN106" s="356">
        <v>0</v>
      </c>
      <c r="GO106" s="356">
        <v>0</v>
      </c>
      <c r="GP106" s="356">
        <v>127827</v>
      </c>
      <c r="GQ106" s="356">
        <v>10943</v>
      </c>
      <c r="GR106" s="356">
        <v>94944</v>
      </c>
      <c r="GS106" s="356">
        <v>8121</v>
      </c>
      <c r="GT106" s="356">
        <v>0</v>
      </c>
      <c r="GU106" s="356">
        <v>0</v>
      </c>
      <c r="GV106" s="356">
        <v>0</v>
      </c>
      <c r="GW106" s="356">
        <v>0</v>
      </c>
      <c r="GX106" s="356">
        <v>0</v>
      </c>
      <c r="GY106" s="356">
        <v>409237</v>
      </c>
      <c r="GZ106" s="356">
        <v>115607</v>
      </c>
      <c r="HA106" s="356">
        <v>79241</v>
      </c>
      <c r="HB106" s="356">
        <v>52444</v>
      </c>
      <c r="HC106" s="356">
        <v>277894</v>
      </c>
      <c r="HD106" s="356">
        <v>48618</v>
      </c>
      <c r="HE106" s="356">
        <v>1653</v>
      </c>
      <c r="HF106" s="356">
        <v>23933</v>
      </c>
      <c r="HG106" s="356">
        <v>38300</v>
      </c>
      <c r="HH106" s="356">
        <v>1016848</v>
      </c>
    </row>
    <row r="107" spans="1:216" ht="15" x14ac:dyDescent="0.25">
      <c r="A107" s="356" t="s">
        <v>443</v>
      </c>
      <c r="B107" s="356">
        <v>3989444</v>
      </c>
      <c r="C107" s="356">
        <v>832156</v>
      </c>
      <c r="D107" s="356">
        <v>672924</v>
      </c>
      <c r="E107" s="356">
        <v>490235</v>
      </c>
      <c r="F107" s="356">
        <v>409114</v>
      </c>
      <c r="G107" s="356">
        <v>211241</v>
      </c>
      <c r="H107" s="356">
        <v>331276</v>
      </c>
      <c r="I107" s="356">
        <v>272827</v>
      </c>
      <c r="J107" s="356">
        <v>138895</v>
      </c>
      <c r="K107" s="356">
        <v>136900</v>
      </c>
      <c r="L107" s="356">
        <v>82991</v>
      </c>
      <c r="M107" s="356">
        <v>62014</v>
      </c>
      <c r="N107" s="356">
        <v>46398</v>
      </c>
      <c r="O107" s="356">
        <v>34482</v>
      </c>
      <c r="P107" s="356">
        <v>12041</v>
      </c>
      <c r="Q107" s="356">
        <v>197918</v>
      </c>
      <c r="R107" s="356">
        <v>81392</v>
      </c>
      <c r="S107" s="356">
        <v>23350</v>
      </c>
      <c r="T107" s="356">
        <v>242917</v>
      </c>
      <c r="U107" s="356">
        <v>186591</v>
      </c>
      <c r="V107" s="356">
        <v>124627</v>
      </c>
      <c r="W107" s="356">
        <v>64987</v>
      </c>
      <c r="X107" s="356">
        <v>28230</v>
      </c>
      <c r="Y107" s="356">
        <v>41598</v>
      </c>
      <c r="Z107" s="356">
        <v>2559372</v>
      </c>
      <c r="AA107" s="356">
        <v>2477850</v>
      </c>
      <c r="AB107" s="356">
        <v>197040</v>
      </c>
      <c r="AC107" s="356">
        <v>1367505</v>
      </c>
      <c r="AD107" s="356">
        <v>637731</v>
      </c>
      <c r="AE107" s="356">
        <v>77135</v>
      </c>
      <c r="AF107" s="356">
        <v>849969</v>
      </c>
      <c r="AG107" s="356">
        <v>621884</v>
      </c>
      <c r="AH107" s="356">
        <v>1126589</v>
      </c>
      <c r="AI107" s="356">
        <v>360816</v>
      </c>
      <c r="AJ107" s="356">
        <v>1178001</v>
      </c>
      <c r="AK107" s="356">
        <v>335666</v>
      </c>
      <c r="AL107" s="356">
        <v>81368</v>
      </c>
      <c r="AM107" s="356">
        <v>657791</v>
      </c>
      <c r="AN107" s="356">
        <v>0</v>
      </c>
      <c r="AO107" s="356">
        <v>304611</v>
      </c>
      <c r="AP107" s="356">
        <v>205019</v>
      </c>
      <c r="AQ107" s="356">
        <v>0</v>
      </c>
      <c r="AR107" s="356">
        <v>328958</v>
      </c>
      <c r="AS107" s="356">
        <v>9868</v>
      </c>
      <c r="AT107" s="356">
        <v>53784</v>
      </c>
      <c r="AU107" s="356">
        <v>21173</v>
      </c>
      <c r="AV107" s="356">
        <v>93905</v>
      </c>
      <c r="AW107" s="356">
        <v>14596</v>
      </c>
      <c r="AX107" s="356">
        <v>0</v>
      </c>
      <c r="AY107" s="356">
        <v>1423835</v>
      </c>
      <c r="AZ107" s="356">
        <v>211735</v>
      </c>
      <c r="BA107" s="356">
        <v>41367</v>
      </c>
      <c r="BB107" s="356">
        <v>0</v>
      </c>
      <c r="BC107" s="356">
        <v>198097</v>
      </c>
      <c r="BD107" s="356">
        <v>0</v>
      </c>
      <c r="BE107" s="356">
        <v>0</v>
      </c>
      <c r="BF107" s="356">
        <v>0</v>
      </c>
      <c r="BG107" s="356">
        <v>85372</v>
      </c>
      <c r="BH107" s="356">
        <v>25228</v>
      </c>
      <c r="BI107" s="356">
        <v>6014</v>
      </c>
      <c r="BJ107" s="356">
        <v>72261</v>
      </c>
      <c r="BK107" s="356">
        <v>0</v>
      </c>
      <c r="BL107" s="356">
        <v>0</v>
      </c>
      <c r="BM107" s="356">
        <v>0</v>
      </c>
      <c r="BN107" s="356">
        <v>478280</v>
      </c>
      <c r="BO107" s="356">
        <v>10718</v>
      </c>
      <c r="BP107" s="356">
        <v>0</v>
      </c>
      <c r="BQ107" s="356">
        <v>487481</v>
      </c>
      <c r="BR107" s="356">
        <v>1193</v>
      </c>
      <c r="BS107" s="356">
        <v>0</v>
      </c>
      <c r="BT107" s="356">
        <v>0</v>
      </c>
      <c r="BU107" s="356">
        <v>274102</v>
      </c>
      <c r="BV107" s="356">
        <v>0</v>
      </c>
      <c r="BW107" s="356">
        <v>25479</v>
      </c>
      <c r="BX107" s="356">
        <v>254789</v>
      </c>
      <c r="BY107" s="356">
        <v>0</v>
      </c>
      <c r="BZ107" s="356">
        <v>0</v>
      </c>
      <c r="CA107" s="356">
        <v>0</v>
      </c>
      <c r="CB107" s="356">
        <v>21131</v>
      </c>
      <c r="CC107" s="356">
        <v>1894</v>
      </c>
      <c r="CD107" s="356">
        <v>0</v>
      </c>
      <c r="CE107" s="356">
        <v>19245</v>
      </c>
      <c r="CF107" s="356">
        <v>0</v>
      </c>
      <c r="CG107" s="356">
        <v>0</v>
      </c>
      <c r="CH107" s="356">
        <v>0</v>
      </c>
      <c r="CI107" s="356">
        <v>1022638</v>
      </c>
      <c r="CJ107" s="356">
        <v>237192</v>
      </c>
      <c r="CK107" s="356">
        <v>44616</v>
      </c>
      <c r="CL107" s="356">
        <v>717076</v>
      </c>
      <c r="CM107" s="356">
        <v>62329</v>
      </c>
      <c r="CN107" s="356">
        <v>0</v>
      </c>
      <c r="CO107" s="356">
        <v>505567</v>
      </c>
      <c r="CP107" s="356">
        <v>644677</v>
      </c>
      <c r="CQ107" s="356">
        <v>119432</v>
      </c>
      <c r="CR107" s="356">
        <v>183958</v>
      </c>
      <c r="CS107" s="356">
        <v>29751</v>
      </c>
      <c r="CT107" s="356">
        <v>316449</v>
      </c>
      <c r="CU107" s="356">
        <v>115104</v>
      </c>
      <c r="CV107" s="356">
        <v>141573</v>
      </c>
      <c r="CW107" s="356">
        <v>63171</v>
      </c>
      <c r="CX107" s="356">
        <v>0</v>
      </c>
      <c r="CY107" s="356">
        <v>0</v>
      </c>
      <c r="CZ107" s="356">
        <v>0</v>
      </c>
      <c r="DA107" s="356">
        <v>11531</v>
      </c>
      <c r="DB107" s="356">
        <v>36287</v>
      </c>
      <c r="DC107" s="356">
        <v>6802</v>
      </c>
      <c r="DD107" s="356">
        <v>2333678</v>
      </c>
      <c r="DE107" s="356">
        <v>1187633</v>
      </c>
      <c r="DF107" s="356">
        <v>1303748</v>
      </c>
      <c r="DG107" s="356">
        <v>1606942</v>
      </c>
      <c r="DH107" s="356">
        <v>99977</v>
      </c>
      <c r="DI107" s="356">
        <v>59796</v>
      </c>
      <c r="DJ107" s="356">
        <v>18450</v>
      </c>
      <c r="DK107" s="356">
        <v>2980485</v>
      </c>
      <c r="DL107" s="356">
        <v>2017252</v>
      </c>
      <c r="DM107" s="356">
        <v>1501988</v>
      </c>
      <c r="DN107" s="356">
        <v>412244</v>
      </c>
      <c r="DO107" s="356">
        <v>414162</v>
      </c>
      <c r="DP107" s="356">
        <v>330391</v>
      </c>
      <c r="DQ107" s="356">
        <v>999735</v>
      </c>
      <c r="DR107" s="356">
        <v>0</v>
      </c>
      <c r="DS107" s="356">
        <v>77016</v>
      </c>
      <c r="DT107" s="356">
        <v>262314</v>
      </c>
      <c r="DU107" s="356">
        <v>104167</v>
      </c>
      <c r="DV107" s="356">
        <v>1008837</v>
      </c>
      <c r="DW107" s="356">
        <v>187912</v>
      </c>
      <c r="DX107" s="356">
        <v>245876</v>
      </c>
      <c r="DY107" s="356">
        <v>74464</v>
      </c>
      <c r="DZ107" s="356">
        <v>754593</v>
      </c>
      <c r="EA107" s="356">
        <v>0</v>
      </c>
      <c r="EB107" s="356">
        <v>33182</v>
      </c>
      <c r="EC107" s="356">
        <v>115743</v>
      </c>
      <c r="ED107" s="356">
        <v>57991</v>
      </c>
      <c r="EE107" s="356">
        <v>1924275</v>
      </c>
      <c r="EF107" s="356">
        <v>566571</v>
      </c>
      <c r="EG107" s="356">
        <v>631199</v>
      </c>
      <c r="EH107" s="356">
        <v>330669</v>
      </c>
      <c r="EI107" s="356">
        <v>1374636</v>
      </c>
      <c r="EJ107" s="356">
        <v>0</v>
      </c>
      <c r="EK107" s="356">
        <v>73502</v>
      </c>
      <c r="EL107" s="356">
        <v>347391</v>
      </c>
      <c r="EM107" s="356">
        <v>164673</v>
      </c>
      <c r="EN107" s="356">
        <v>375571</v>
      </c>
      <c r="EO107" s="356">
        <v>34082</v>
      </c>
      <c r="EP107" s="356">
        <v>61500</v>
      </c>
      <c r="EQ107" s="356">
        <v>57926</v>
      </c>
      <c r="ER107" s="356">
        <v>237446</v>
      </c>
      <c r="ES107" s="356">
        <v>0</v>
      </c>
      <c r="ET107" s="356">
        <v>27895</v>
      </c>
      <c r="EU107" s="356">
        <v>22634</v>
      </c>
      <c r="EV107" s="356">
        <v>0</v>
      </c>
      <c r="EW107" s="356">
        <v>1017161</v>
      </c>
      <c r="EX107" s="356">
        <v>273369</v>
      </c>
      <c r="EY107" s="356">
        <v>199009</v>
      </c>
      <c r="EZ107" s="356">
        <v>175918</v>
      </c>
      <c r="FA107" s="356">
        <v>662929</v>
      </c>
      <c r="FB107" s="356">
        <v>3757</v>
      </c>
      <c r="FC107" s="356">
        <v>25049</v>
      </c>
      <c r="FD107" s="356">
        <v>153341</v>
      </c>
      <c r="FE107" s="356">
        <v>55543</v>
      </c>
      <c r="FF107" s="356">
        <v>334137</v>
      </c>
      <c r="FG107" s="356">
        <v>130530</v>
      </c>
      <c r="FH107" s="356">
        <v>17712</v>
      </c>
      <c r="FI107" s="356">
        <v>44777</v>
      </c>
      <c r="FJ107" s="356">
        <v>128104</v>
      </c>
      <c r="FK107" s="356">
        <v>2040</v>
      </c>
      <c r="FL107" s="356">
        <v>0</v>
      </c>
      <c r="FM107" s="356">
        <v>31998</v>
      </c>
      <c r="FN107" s="356">
        <v>15695</v>
      </c>
      <c r="FO107" s="356">
        <v>386409</v>
      </c>
      <c r="FP107" s="356">
        <v>315985</v>
      </c>
      <c r="FQ107" s="356">
        <v>13106</v>
      </c>
      <c r="FR107" s="356">
        <v>0</v>
      </c>
      <c r="FS107" s="356">
        <v>99104</v>
      </c>
      <c r="FT107" s="356">
        <v>0</v>
      </c>
      <c r="FU107" s="356">
        <v>10128</v>
      </c>
      <c r="FV107" s="356">
        <v>10591</v>
      </c>
      <c r="FW107" s="356">
        <v>13980</v>
      </c>
      <c r="FX107" s="356">
        <v>819269</v>
      </c>
      <c r="FY107" s="356">
        <v>239133</v>
      </c>
      <c r="FZ107" s="356">
        <v>231859</v>
      </c>
      <c r="GA107" s="356">
        <v>104700</v>
      </c>
      <c r="GB107" s="356">
        <v>469853</v>
      </c>
      <c r="GC107" s="356">
        <v>0</v>
      </c>
      <c r="GD107" s="356">
        <v>4990</v>
      </c>
      <c r="GE107" s="356">
        <v>37313</v>
      </c>
      <c r="GF107" s="356">
        <v>66700</v>
      </c>
      <c r="GG107" s="356">
        <v>169878</v>
      </c>
      <c r="GH107" s="356">
        <v>0</v>
      </c>
      <c r="GI107" s="356">
        <v>19063</v>
      </c>
      <c r="GJ107" s="356">
        <v>0</v>
      </c>
      <c r="GK107" s="356">
        <v>82525</v>
      </c>
      <c r="GL107" s="356">
        <v>130532</v>
      </c>
      <c r="GM107" s="356">
        <v>0</v>
      </c>
      <c r="GN107" s="356">
        <v>0</v>
      </c>
      <c r="GO107" s="356">
        <v>0</v>
      </c>
      <c r="GP107" s="356">
        <v>259730</v>
      </c>
      <c r="GQ107" s="356">
        <v>69510</v>
      </c>
      <c r="GR107" s="356">
        <v>167274</v>
      </c>
      <c r="GS107" s="356">
        <v>67032</v>
      </c>
      <c r="GT107" s="356">
        <v>0</v>
      </c>
      <c r="GU107" s="356">
        <v>0</v>
      </c>
      <c r="GV107" s="356">
        <v>0</v>
      </c>
      <c r="GW107" s="356">
        <v>0</v>
      </c>
      <c r="GX107" s="356">
        <v>0</v>
      </c>
      <c r="GY107" s="356">
        <v>550124</v>
      </c>
      <c r="GZ107" s="356">
        <v>156324</v>
      </c>
      <c r="HA107" s="356">
        <v>93859</v>
      </c>
      <c r="HB107" s="356">
        <v>25759</v>
      </c>
      <c r="HC107" s="356">
        <v>373331</v>
      </c>
      <c r="HD107" s="356">
        <v>20491</v>
      </c>
      <c r="HE107" s="356">
        <v>9983</v>
      </c>
      <c r="HF107" s="356">
        <v>101444</v>
      </c>
      <c r="HG107" s="356">
        <v>9671</v>
      </c>
      <c r="HH107" s="356">
        <v>1508368</v>
      </c>
    </row>
    <row r="108" spans="1:216" ht="15" x14ac:dyDescent="0.25">
      <c r="A108" s="356" t="s">
        <v>444</v>
      </c>
      <c r="B108" s="356">
        <v>4827632</v>
      </c>
      <c r="C108" s="356">
        <v>982213</v>
      </c>
      <c r="D108" s="356">
        <v>528914</v>
      </c>
      <c r="E108" s="356">
        <v>400271</v>
      </c>
      <c r="F108" s="356">
        <v>276373</v>
      </c>
      <c r="G108" s="356">
        <v>215271</v>
      </c>
      <c r="H108" s="356">
        <v>219759</v>
      </c>
      <c r="I108" s="356">
        <v>150789</v>
      </c>
      <c r="J108" s="356">
        <v>106639</v>
      </c>
      <c r="K108" s="356">
        <v>88664</v>
      </c>
      <c r="L108" s="356">
        <v>83236</v>
      </c>
      <c r="M108" s="356">
        <v>10451</v>
      </c>
      <c r="N108" s="356">
        <v>24577</v>
      </c>
      <c r="O108" s="356">
        <v>0</v>
      </c>
      <c r="P108" s="356">
        <v>24577</v>
      </c>
      <c r="Q108" s="356">
        <v>471421</v>
      </c>
      <c r="R108" s="356">
        <v>232775</v>
      </c>
      <c r="S108" s="356">
        <v>52679</v>
      </c>
      <c r="T108" s="356">
        <v>122011</v>
      </c>
      <c r="U108" s="356">
        <v>82201</v>
      </c>
      <c r="V108" s="356">
        <v>54468</v>
      </c>
      <c r="W108" s="356">
        <v>92546</v>
      </c>
      <c r="X108" s="356">
        <v>66988</v>
      </c>
      <c r="Y108" s="356">
        <v>35564</v>
      </c>
      <c r="Z108" s="356">
        <v>3334781</v>
      </c>
      <c r="AA108" s="356">
        <v>3178115</v>
      </c>
      <c r="AB108" s="356">
        <v>590733</v>
      </c>
      <c r="AC108" s="356">
        <v>2020819</v>
      </c>
      <c r="AD108" s="356">
        <v>966429</v>
      </c>
      <c r="AE108" s="356">
        <v>113447</v>
      </c>
      <c r="AF108" s="356">
        <v>1055936</v>
      </c>
      <c r="AG108" s="356">
        <v>951427</v>
      </c>
      <c r="AH108" s="356">
        <v>1166939</v>
      </c>
      <c r="AI108" s="356">
        <v>432487</v>
      </c>
      <c r="AJ108" s="356">
        <v>1128314</v>
      </c>
      <c r="AK108" s="356">
        <v>224034</v>
      </c>
      <c r="AL108" s="356">
        <v>64727</v>
      </c>
      <c r="AM108" s="356">
        <v>851517</v>
      </c>
      <c r="AN108" s="356">
        <v>24703</v>
      </c>
      <c r="AO108" s="356">
        <v>512551</v>
      </c>
      <c r="AP108" s="356">
        <v>218584</v>
      </c>
      <c r="AQ108" s="356">
        <v>0</v>
      </c>
      <c r="AR108" s="356">
        <v>285328</v>
      </c>
      <c r="AS108" s="356">
        <v>99841</v>
      </c>
      <c r="AT108" s="356">
        <v>62939</v>
      </c>
      <c r="AU108" s="356">
        <v>11802</v>
      </c>
      <c r="AV108" s="356">
        <v>93626</v>
      </c>
      <c r="AW108" s="356">
        <v>17078</v>
      </c>
      <c r="AX108" s="356">
        <v>10717</v>
      </c>
      <c r="AY108" s="356">
        <v>1656318</v>
      </c>
      <c r="AZ108" s="356">
        <v>181334</v>
      </c>
      <c r="BA108" s="356">
        <v>61394</v>
      </c>
      <c r="BB108" s="356">
        <v>23543</v>
      </c>
      <c r="BC108" s="356">
        <v>129775</v>
      </c>
      <c r="BD108" s="356">
        <v>1309</v>
      </c>
      <c r="BE108" s="356">
        <v>0</v>
      </c>
      <c r="BF108" s="356">
        <v>0</v>
      </c>
      <c r="BG108" s="356">
        <v>118281</v>
      </c>
      <c r="BH108" s="356">
        <v>39792</v>
      </c>
      <c r="BI108" s="356">
        <v>10396</v>
      </c>
      <c r="BJ108" s="356">
        <v>63907</v>
      </c>
      <c r="BK108" s="356">
        <v>10419</v>
      </c>
      <c r="BL108" s="356">
        <v>0</v>
      </c>
      <c r="BM108" s="356">
        <v>0</v>
      </c>
      <c r="BN108" s="356">
        <v>836220</v>
      </c>
      <c r="BO108" s="356">
        <v>10689</v>
      </c>
      <c r="BP108" s="356">
        <v>27634</v>
      </c>
      <c r="BQ108" s="356">
        <v>821523</v>
      </c>
      <c r="BR108" s="356">
        <v>9846</v>
      </c>
      <c r="BS108" s="356">
        <v>0</v>
      </c>
      <c r="BT108" s="356">
        <v>0</v>
      </c>
      <c r="BU108" s="356">
        <v>324295</v>
      </c>
      <c r="BV108" s="356">
        <v>17371</v>
      </c>
      <c r="BW108" s="356">
        <v>29084</v>
      </c>
      <c r="BX108" s="356">
        <v>274828</v>
      </c>
      <c r="BY108" s="356">
        <v>29834</v>
      </c>
      <c r="BZ108" s="356">
        <v>0</v>
      </c>
      <c r="CA108" s="356">
        <v>0</v>
      </c>
      <c r="CB108" s="356">
        <v>69222</v>
      </c>
      <c r="CC108" s="356">
        <v>42560</v>
      </c>
      <c r="CD108" s="356">
        <v>9533</v>
      </c>
      <c r="CE108" s="356">
        <v>56142</v>
      </c>
      <c r="CF108" s="356">
        <v>0</v>
      </c>
      <c r="CG108" s="356">
        <v>0</v>
      </c>
      <c r="CH108" s="356">
        <v>0</v>
      </c>
      <c r="CI108" s="356">
        <v>885528</v>
      </c>
      <c r="CJ108" s="356">
        <v>269288</v>
      </c>
      <c r="CK108" s="356">
        <v>46192</v>
      </c>
      <c r="CL108" s="356">
        <v>396892</v>
      </c>
      <c r="CM108" s="356">
        <v>10276</v>
      </c>
      <c r="CN108" s="356">
        <v>0</v>
      </c>
      <c r="CO108" s="356">
        <v>490691</v>
      </c>
      <c r="CP108" s="356">
        <v>696539</v>
      </c>
      <c r="CQ108" s="356">
        <v>143829</v>
      </c>
      <c r="CR108" s="356">
        <v>286791</v>
      </c>
      <c r="CS108" s="356">
        <v>58252</v>
      </c>
      <c r="CT108" s="356">
        <v>176280</v>
      </c>
      <c r="CU108" s="356">
        <v>162033</v>
      </c>
      <c r="CV108" s="356">
        <v>94661</v>
      </c>
      <c r="CW108" s="356">
        <v>99378</v>
      </c>
      <c r="CX108" s="356">
        <v>0</v>
      </c>
      <c r="CY108" s="356">
        <v>0</v>
      </c>
      <c r="CZ108" s="356">
        <v>0</v>
      </c>
      <c r="DA108" s="356">
        <v>30740</v>
      </c>
      <c r="DB108" s="356">
        <v>64423</v>
      </c>
      <c r="DC108" s="356">
        <v>8286</v>
      </c>
      <c r="DD108" s="356">
        <v>3011968</v>
      </c>
      <c r="DE108" s="356">
        <v>1126110</v>
      </c>
      <c r="DF108" s="356">
        <v>1378748</v>
      </c>
      <c r="DG108" s="356">
        <v>2120262</v>
      </c>
      <c r="DH108" s="356">
        <v>75905</v>
      </c>
      <c r="DI108" s="356">
        <v>82371</v>
      </c>
      <c r="DJ108" s="356">
        <v>25485</v>
      </c>
      <c r="DK108" s="356">
        <v>3357856</v>
      </c>
      <c r="DL108" s="356">
        <v>2391488</v>
      </c>
      <c r="DM108" s="356">
        <v>1740962</v>
      </c>
      <c r="DN108" s="356">
        <v>466678</v>
      </c>
      <c r="DO108" s="356">
        <v>439159</v>
      </c>
      <c r="DP108" s="356">
        <v>292182</v>
      </c>
      <c r="DQ108" s="356">
        <v>1300079</v>
      </c>
      <c r="DR108" s="356">
        <v>0</v>
      </c>
      <c r="DS108" s="356">
        <v>135279</v>
      </c>
      <c r="DT108" s="356">
        <v>422028</v>
      </c>
      <c r="DU108" s="356">
        <v>105138</v>
      </c>
      <c r="DV108" s="356">
        <v>1164798</v>
      </c>
      <c r="DW108" s="356">
        <v>267459</v>
      </c>
      <c r="DX108" s="356">
        <v>320076</v>
      </c>
      <c r="DY108" s="356">
        <v>224073</v>
      </c>
      <c r="DZ108" s="356">
        <v>838176</v>
      </c>
      <c r="EA108" s="356">
        <v>10295</v>
      </c>
      <c r="EB108" s="356">
        <v>69975</v>
      </c>
      <c r="EC108" s="356">
        <v>180092</v>
      </c>
      <c r="ED108" s="356">
        <v>160444</v>
      </c>
      <c r="EE108" s="356">
        <v>2247492</v>
      </c>
      <c r="EF108" s="356">
        <v>640141</v>
      </c>
      <c r="EG108" s="356">
        <v>692422</v>
      </c>
      <c r="EH108" s="356">
        <v>395155</v>
      </c>
      <c r="EI108" s="356">
        <v>1698309</v>
      </c>
      <c r="EJ108" s="356">
        <v>10295</v>
      </c>
      <c r="EK108" s="356">
        <v>166048</v>
      </c>
      <c r="EL108" s="356">
        <v>560670</v>
      </c>
      <c r="EM108" s="356">
        <v>226088</v>
      </c>
      <c r="EN108" s="356">
        <v>460754</v>
      </c>
      <c r="EO108" s="356">
        <v>70447</v>
      </c>
      <c r="EP108" s="356">
        <v>67511</v>
      </c>
      <c r="EQ108" s="356">
        <v>77096</v>
      </c>
      <c r="ER108" s="356">
        <v>312129</v>
      </c>
      <c r="ES108" s="356">
        <v>0</v>
      </c>
      <c r="ET108" s="356">
        <v>25486</v>
      </c>
      <c r="EU108" s="356">
        <v>40660</v>
      </c>
      <c r="EV108" s="356">
        <v>3260</v>
      </c>
      <c r="EW108" s="356">
        <v>1331916</v>
      </c>
      <c r="EX108" s="356">
        <v>279096</v>
      </c>
      <c r="EY108" s="356">
        <v>223120</v>
      </c>
      <c r="EZ108" s="356">
        <v>303735</v>
      </c>
      <c r="FA108" s="356">
        <v>822846</v>
      </c>
      <c r="FB108" s="356">
        <v>9181</v>
      </c>
      <c r="FC108" s="356">
        <v>58354</v>
      </c>
      <c r="FD108" s="356">
        <v>171050</v>
      </c>
      <c r="FE108" s="356">
        <v>30790</v>
      </c>
      <c r="FF108" s="356">
        <v>422774</v>
      </c>
      <c r="FG108" s="356">
        <v>90194</v>
      </c>
      <c r="FH108" s="356">
        <v>38869</v>
      </c>
      <c r="FI108" s="356">
        <v>63825</v>
      </c>
      <c r="FJ108" s="356">
        <v>151226</v>
      </c>
      <c r="FK108" s="356">
        <v>14457</v>
      </c>
      <c r="FL108" s="356">
        <v>50514</v>
      </c>
      <c r="FM108" s="356">
        <v>30539</v>
      </c>
      <c r="FN108" s="356">
        <v>14775</v>
      </c>
      <c r="FO108" s="356">
        <v>372486</v>
      </c>
      <c r="FP108" s="356">
        <v>283665</v>
      </c>
      <c r="FQ108" s="356">
        <v>2300</v>
      </c>
      <c r="FR108" s="356">
        <v>0</v>
      </c>
      <c r="FS108" s="356">
        <v>171177</v>
      </c>
      <c r="FT108" s="356">
        <v>0</v>
      </c>
      <c r="FU108" s="356">
        <v>0</v>
      </c>
      <c r="FV108" s="356">
        <v>0</v>
      </c>
      <c r="FW108" s="356">
        <v>52593</v>
      </c>
      <c r="FX108" s="356">
        <v>965861</v>
      </c>
      <c r="FY108" s="356">
        <v>157214</v>
      </c>
      <c r="FZ108" s="356">
        <v>171185</v>
      </c>
      <c r="GA108" s="356">
        <v>124752</v>
      </c>
      <c r="GB108" s="356">
        <v>701074</v>
      </c>
      <c r="GC108" s="356">
        <v>8383</v>
      </c>
      <c r="GD108" s="356">
        <v>2739</v>
      </c>
      <c r="GE108" s="356">
        <v>20182</v>
      </c>
      <c r="GF108" s="356">
        <v>2902</v>
      </c>
      <c r="GG108" s="356">
        <v>171671</v>
      </c>
      <c r="GH108" s="356">
        <v>0</v>
      </c>
      <c r="GI108" s="356">
        <v>6790</v>
      </c>
      <c r="GJ108" s="356">
        <v>2516</v>
      </c>
      <c r="GK108" s="356">
        <v>119730</v>
      </c>
      <c r="GL108" s="356">
        <v>85481</v>
      </c>
      <c r="GM108" s="356">
        <v>0</v>
      </c>
      <c r="GN108" s="356">
        <v>0</v>
      </c>
      <c r="GO108" s="356">
        <v>0</v>
      </c>
      <c r="GP108" s="356">
        <v>151422</v>
      </c>
      <c r="GQ108" s="356">
        <v>4735</v>
      </c>
      <c r="GR108" s="356">
        <v>109941</v>
      </c>
      <c r="GS108" s="356">
        <v>26486</v>
      </c>
      <c r="GT108" s="356">
        <v>0</v>
      </c>
      <c r="GU108" s="356">
        <v>0</v>
      </c>
      <c r="GV108" s="356">
        <v>0</v>
      </c>
      <c r="GW108" s="356">
        <v>0</v>
      </c>
      <c r="GX108" s="356">
        <v>0</v>
      </c>
      <c r="GY108" s="356">
        <v>511049</v>
      </c>
      <c r="GZ108" s="356">
        <v>143147</v>
      </c>
      <c r="HA108" s="356">
        <v>103790</v>
      </c>
      <c r="HB108" s="356">
        <v>55059</v>
      </c>
      <c r="HC108" s="356">
        <v>196120</v>
      </c>
      <c r="HD108" s="356">
        <v>20600</v>
      </c>
      <c r="HE108" s="356">
        <v>7162</v>
      </c>
      <c r="HF108" s="356">
        <v>45599</v>
      </c>
      <c r="HG108" s="356">
        <v>41995</v>
      </c>
      <c r="HH108" s="356">
        <v>1549830</v>
      </c>
    </row>
    <row r="109" spans="1:216" ht="15" x14ac:dyDescent="0.25">
      <c r="A109" s="356" t="s">
        <v>445</v>
      </c>
      <c r="B109" s="356">
        <v>6753641</v>
      </c>
      <c r="C109" s="356">
        <v>1662782</v>
      </c>
      <c r="D109" s="356">
        <v>730134</v>
      </c>
      <c r="E109" s="356">
        <v>402622</v>
      </c>
      <c r="F109" s="356">
        <v>236318</v>
      </c>
      <c r="G109" s="356">
        <v>250420</v>
      </c>
      <c r="H109" s="356">
        <v>352060</v>
      </c>
      <c r="I109" s="356">
        <v>176588</v>
      </c>
      <c r="J109" s="356">
        <v>253621</v>
      </c>
      <c r="K109" s="356">
        <v>85234</v>
      </c>
      <c r="L109" s="356">
        <v>54025</v>
      </c>
      <c r="M109" s="356">
        <v>32049</v>
      </c>
      <c r="N109" s="356">
        <v>92858</v>
      </c>
      <c r="O109" s="356">
        <v>24054</v>
      </c>
      <c r="P109" s="356">
        <v>81122</v>
      </c>
      <c r="Q109" s="356">
        <v>1253112</v>
      </c>
      <c r="R109" s="356">
        <v>484238</v>
      </c>
      <c r="S109" s="356">
        <v>328584</v>
      </c>
      <c r="T109" s="356">
        <v>91761</v>
      </c>
      <c r="U109" s="356">
        <v>60220</v>
      </c>
      <c r="V109" s="356">
        <v>29147</v>
      </c>
      <c r="W109" s="356">
        <v>77141</v>
      </c>
      <c r="X109" s="356">
        <v>59778</v>
      </c>
      <c r="Y109" s="356">
        <v>21764</v>
      </c>
      <c r="Z109" s="356">
        <v>4487969</v>
      </c>
      <c r="AA109" s="356">
        <v>4216527</v>
      </c>
      <c r="AB109" s="356">
        <v>665630</v>
      </c>
      <c r="AC109" s="356">
        <v>2188537</v>
      </c>
      <c r="AD109" s="356">
        <v>1378964</v>
      </c>
      <c r="AE109" s="356">
        <v>101094</v>
      </c>
      <c r="AF109" s="356">
        <v>1268505</v>
      </c>
      <c r="AG109" s="356">
        <v>909744</v>
      </c>
      <c r="AH109" s="356">
        <v>1457376</v>
      </c>
      <c r="AI109" s="356">
        <v>505737</v>
      </c>
      <c r="AJ109" s="356">
        <v>2009915</v>
      </c>
      <c r="AK109" s="356">
        <v>1008156</v>
      </c>
      <c r="AL109" s="356">
        <v>168619</v>
      </c>
      <c r="AM109" s="356">
        <v>1620921</v>
      </c>
      <c r="AN109" s="356">
        <v>39994</v>
      </c>
      <c r="AO109" s="356">
        <v>711959</v>
      </c>
      <c r="AP109" s="356">
        <v>763797</v>
      </c>
      <c r="AQ109" s="356">
        <v>8714</v>
      </c>
      <c r="AR109" s="356">
        <v>499165</v>
      </c>
      <c r="AS109" s="356">
        <v>137214</v>
      </c>
      <c r="AT109" s="356">
        <v>261147</v>
      </c>
      <c r="AU109" s="356">
        <v>58000</v>
      </c>
      <c r="AV109" s="356">
        <v>330714</v>
      </c>
      <c r="AW109" s="356">
        <v>159629</v>
      </c>
      <c r="AX109" s="356">
        <v>35326</v>
      </c>
      <c r="AY109" s="356">
        <v>2671130</v>
      </c>
      <c r="AZ109" s="356">
        <v>651707</v>
      </c>
      <c r="BA109" s="356">
        <v>56986</v>
      </c>
      <c r="BB109" s="356">
        <v>58839</v>
      </c>
      <c r="BC109" s="356">
        <v>562683</v>
      </c>
      <c r="BD109" s="356">
        <v>24950</v>
      </c>
      <c r="BE109" s="356">
        <v>0</v>
      </c>
      <c r="BF109" s="356">
        <v>0</v>
      </c>
      <c r="BG109" s="356">
        <v>0</v>
      </c>
      <c r="BH109" s="356">
        <v>0</v>
      </c>
      <c r="BI109" s="356">
        <v>0</v>
      </c>
      <c r="BJ109" s="356">
        <v>0</v>
      </c>
      <c r="BK109" s="356">
        <v>0</v>
      </c>
      <c r="BL109" s="356">
        <v>0</v>
      </c>
      <c r="BM109" s="356">
        <v>0</v>
      </c>
      <c r="BN109" s="356">
        <v>1100265</v>
      </c>
      <c r="BO109" s="356">
        <v>0</v>
      </c>
      <c r="BP109" s="356">
        <v>34132</v>
      </c>
      <c r="BQ109" s="356">
        <v>1046518</v>
      </c>
      <c r="BR109" s="356">
        <v>28946</v>
      </c>
      <c r="BS109" s="356">
        <v>0</v>
      </c>
      <c r="BT109" s="356">
        <v>0</v>
      </c>
      <c r="BU109" s="356">
        <v>687556</v>
      </c>
      <c r="BV109" s="356">
        <v>28874</v>
      </c>
      <c r="BW109" s="356">
        <v>41426</v>
      </c>
      <c r="BX109" s="356">
        <v>629235</v>
      </c>
      <c r="BY109" s="356">
        <v>57892</v>
      </c>
      <c r="BZ109" s="356">
        <v>0</v>
      </c>
      <c r="CA109" s="356">
        <v>0</v>
      </c>
      <c r="CB109" s="356">
        <v>146794</v>
      </c>
      <c r="CC109" s="356">
        <v>93221</v>
      </c>
      <c r="CD109" s="356">
        <v>27060</v>
      </c>
      <c r="CE109" s="356">
        <v>69285</v>
      </c>
      <c r="CF109" s="356">
        <v>0</v>
      </c>
      <c r="CG109" s="356">
        <v>0</v>
      </c>
      <c r="CH109" s="356">
        <v>0</v>
      </c>
      <c r="CI109" s="356">
        <v>1380688</v>
      </c>
      <c r="CJ109" s="356">
        <v>215823</v>
      </c>
      <c r="CK109" s="356">
        <v>56381</v>
      </c>
      <c r="CL109" s="356">
        <v>605368</v>
      </c>
      <c r="CM109" s="356">
        <v>11415</v>
      </c>
      <c r="CN109" s="356">
        <v>0</v>
      </c>
      <c r="CO109" s="356">
        <v>939739</v>
      </c>
      <c r="CP109" s="356">
        <v>1194064</v>
      </c>
      <c r="CQ109" s="356">
        <v>170389</v>
      </c>
      <c r="CR109" s="356">
        <v>465047</v>
      </c>
      <c r="CS109" s="356">
        <v>136824</v>
      </c>
      <c r="CT109" s="356">
        <v>422961</v>
      </c>
      <c r="CU109" s="356">
        <v>261652</v>
      </c>
      <c r="CV109" s="356">
        <v>193832</v>
      </c>
      <c r="CW109" s="356">
        <v>281691</v>
      </c>
      <c r="CX109" s="356">
        <v>0</v>
      </c>
      <c r="CY109" s="356">
        <v>0</v>
      </c>
      <c r="CZ109" s="356">
        <v>0</v>
      </c>
      <c r="DA109" s="356">
        <v>98990</v>
      </c>
      <c r="DB109" s="356">
        <v>187306</v>
      </c>
      <c r="DC109" s="356">
        <v>33479</v>
      </c>
      <c r="DD109" s="356">
        <v>3227238</v>
      </c>
      <c r="DE109" s="356">
        <v>1198495</v>
      </c>
      <c r="DF109" s="356">
        <v>1501872</v>
      </c>
      <c r="DG109" s="356">
        <v>2051216</v>
      </c>
      <c r="DH109" s="356">
        <v>108877</v>
      </c>
      <c r="DI109" s="356">
        <v>74040</v>
      </c>
      <c r="DJ109" s="356">
        <v>2300</v>
      </c>
      <c r="DK109" s="356">
        <v>4958210</v>
      </c>
      <c r="DL109" s="356">
        <v>3674231</v>
      </c>
      <c r="DM109" s="356">
        <v>2692024</v>
      </c>
      <c r="DN109" s="356">
        <v>1111185</v>
      </c>
      <c r="DO109" s="356">
        <v>604700</v>
      </c>
      <c r="DP109" s="356">
        <v>506714</v>
      </c>
      <c r="DQ109" s="356">
        <v>1665408</v>
      </c>
      <c r="DR109" s="356">
        <v>0</v>
      </c>
      <c r="DS109" s="356">
        <v>110309</v>
      </c>
      <c r="DT109" s="356">
        <v>431447</v>
      </c>
      <c r="DU109" s="356">
        <v>179615</v>
      </c>
      <c r="DV109" s="356">
        <v>1895459</v>
      </c>
      <c r="DW109" s="356">
        <v>850519</v>
      </c>
      <c r="DX109" s="356">
        <v>482667</v>
      </c>
      <c r="DY109" s="356">
        <v>297818</v>
      </c>
      <c r="DZ109" s="356">
        <v>1165683</v>
      </c>
      <c r="EA109" s="356">
        <v>0</v>
      </c>
      <c r="EB109" s="356">
        <v>100838</v>
      </c>
      <c r="EC109" s="356">
        <v>334061</v>
      </c>
      <c r="ED109" s="356">
        <v>250041</v>
      </c>
      <c r="EE109" s="356">
        <v>3445568</v>
      </c>
      <c r="EF109" s="356">
        <v>1611837</v>
      </c>
      <c r="EG109" s="356">
        <v>925067</v>
      </c>
      <c r="EH109" s="356">
        <v>648545</v>
      </c>
      <c r="EI109" s="356">
        <v>2314854</v>
      </c>
      <c r="EJ109" s="356">
        <v>0</v>
      </c>
      <c r="EK109" s="356">
        <v>188188</v>
      </c>
      <c r="EL109" s="356">
        <v>625189</v>
      </c>
      <c r="EM109" s="356">
        <v>357182</v>
      </c>
      <c r="EN109" s="356">
        <v>716169</v>
      </c>
      <c r="EO109" s="356">
        <v>263123</v>
      </c>
      <c r="EP109" s="356">
        <v>106632</v>
      </c>
      <c r="EQ109" s="356">
        <v>172083</v>
      </c>
      <c r="ER109" s="356">
        <v>295077</v>
      </c>
      <c r="ES109" s="356">
        <v>0</v>
      </c>
      <c r="ET109" s="356">
        <v>6844</v>
      </c>
      <c r="EU109" s="356">
        <v>73718</v>
      </c>
      <c r="EV109" s="356">
        <v>18901</v>
      </c>
      <c r="EW109" s="356">
        <v>1961266</v>
      </c>
      <c r="EX109" s="356">
        <v>698227</v>
      </c>
      <c r="EY109" s="356">
        <v>317564</v>
      </c>
      <c r="EZ109" s="356">
        <v>348587</v>
      </c>
      <c r="FA109" s="356">
        <v>990202</v>
      </c>
      <c r="FB109" s="356">
        <v>27733</v>
      </c>
      <c r="FC109" s="356">
        <v>139209</v>
      </c>
      <c r="FD109" s="356">
        <v>253212</v>
      </c>
      <c r="FE109" s="356">
        <v>179259</v>
      </c>
      <c r="FF109" s="356">
        <v>467501</v>
      </c>
      <c r="FG109" s="356">
        <v>170532</v>
      </c>
      <c r="FH109" s="356">
        <v>26227</v>
      </c>
      <c r="FI109" s="356">
        <v>93502</v>
      </c>
      <c r="FJ109" s="356">
        <v>69057</v>
      </c>
      <c r="FK109" s="356">
        <v>27782</v>
      </c>
      <c r="FL109" s="356">
        <v>19558</v>
      </c>
      <c r="FM109" s="356">
        <v>56569</v>
      </c>
      <c r="FN109" s="356">
        <v>3679</v>
      </c>
      <c r="FO109" s="356">
        <v>376394</v>
      </c>
      <c r="FP109" s="356">
        <v>266790</v>
      </c>
      <c r="FQ109" s="356">
        <v>34264</v>
      </c>
      <c r="FR109" s="356">
        <v>14616</v>
      </c>
      <c r="FS109" s="356">
        <v>112560</v>
      </c>
      <c r="FT109" s="356">
        <v>6134</v>
      </c>
      <c r="FU109" s="356">
        <v>0</v>
      </c>
      <c r="FV109" s="356">
        <v>29622</v>
      </c>
      <c r="FW109" s="356">
        <v>10165</v>
      </c>
      <c r="FX109" s="356">
        <v>1486003</v>
      </c>
      <c r="FY109" s="356">
        <v>581928</v>
      </c>
      <c r="FZ109" s="356">
        <v>267392</v>
      </c>
      <c r="GA109" s="356">
        <v>167327</v>
      </c>
      <c r="GB109" s="356">
        <v>934952</v>
      </c>
      <c r="GC109" s="356">
        <v>6262</v>
      </c>
      <c r="GD109" s="356">
        <v>8446</v>
      </c>
      <c r="GE109" s="356">
        <v>98991</v>
      </c>
      <c r="GF109" s="356">
        <v>21466</v>
      </c>
      <c r="GG109" s="356">
        <v>360722</v>
      </c>
      <c r="GH109" s="356">
        <v>22427</v>
      </c>
      <c r="GI109" s="356">
        <v>0</v>
      </c>
      <c r="GJ109" s="356">
        <v>9193</v>
      </c>
      <c r="GK109" s="356">
        <v>210124</v>
      </c>
      <c r="GL109" s="356">
        <v>200622</v>
      </c>
      <c r="GM109" s="356">
        <v>0</v>
      </c>
      <c r="GN109" s="356">
        <v>0</v>
      </c>
      <c r="GO109" s="356">
        <v>0</v>
      </c>
      <c r="GP109" s="356">
        <v>93178</v>
      </c>
      <c r="GQ109" s="356">
        <v>2974</v>
      </c>
      <c r="GR109" s="356">
        <v>47167</v>
      </c>
      <c r="GS109" s="356">
        <v>44946</v>
      </c>
      <c r="GT109" s="356">
        <v>8571</v>
      </c>
      <c r="GU109" s="356">
        <v>0</v>
      </c>
      <c r="GV109" s="356">
        <v>0</v>
      </c>
      <c r="GW109" s="356">
        <v>0</v>
      </c>
      <c r="GX109" s="356">
        <v>0</v>
      </c>
      <c r="GY109" s="356">
        <v>774220</v>
      </c>
      <c r="GZ109" s="356">
        <v>359800</v>
      </c>
      <c r="HA109" s="356">
        <v>199741</v>
      </c>
      <c r="HB109" s="356">
        <v>79330</v>
      </c>
      <c r="HC109" s="356">
        <v>406360</v>
      </c>
      <c r="HD109" s="356">
        <v>13313</v>
      </c>
      <c r="HE109" s="356">
        <v>24190</v>
      </c>
      <c r="HF109" s="356">
        <v>71099</v>
      </c>
      <c r="HG109" s="356">
        <v>8216</v>
      </c>
      <c r="HH109" s="356">
        <v>2281300</v>
      </c>
    </row>
    <row r="110" spans="1:216" ht="15" x14ac:dyDescent="0.25">
      <c r="A110" s="356" t="s">
        <v>446</v>
      </c>
      <c r="B110" s="356">
        <v>4342297</v>
      </c>
      <c r="C110" s="356">
        <v>1163996</v>
      </c>
      <c r="D110" s="356">
        <v>719487</v>
      </c>
      <c r="E110" s="356">
        <v>424161</v>
      </c>
      <c r="F110" s="356">
        <v>272226</v>
      </c>
      <c r="G110" s="356">
        <v>242036</v>
      </c>
      <c r="H110" s="356">
        <v>421961</v>
      </c>
      <c r="I110" s="356">
        <v>293139</v>
      </c>
      <c r="J110" s="356">
        <v>262233</v>
      </c>
      <c r="K110" s="356">
        <v>184887</v>
      </c>
      <c r="L110" s="356">
        <v>149348</v>
      </c>
      <c r="M110" s="356">
        <v>57690</v>
      </c>
      <c r="N110" s="356">
        <v>12790</v>
      </c>
      <c r="O110" s="356">
        <v>3625</v>
      </c>
      <c r="P110" s="356">
        <v>8856</v>
      </c>
      <c r="Q110" s="356">
        <v>790486</v>
      </c>
      <c r="R110" s="356">
        <v>321583</v>
      </c>
      <c r="S110" s="356">
        <v>133003</v>
      </c>
      <c r="T110" s="356">
        <v>84017</v>
      </c>
      <c r="U110" s="356">
        <v>84017</v>
      </c>
      <c r="V110" s="356">
        <v>0</v>
      </c>
      <c r="W110" s="356">
        <v>133070</v>
      </c>
      <c r="X110" s="356">
        <v>106406</v>
      </c>
      <c r="Y110" s="356">
        <v>30382</v>
      </c>
      <c r="Z110" s="356">
        <v>2914801</v>
      </c>
      <c r="AA110" s="356">
        <v>2764922</v>
      </c>
      <c r="AB110" s="356">
        <v>210141</v>
      </c>
      <c r="AC110" s="356">
        <v>1348124</v>
      </c>
      <c r="AD110" s="356">
        <v>854710</v>
      </c>
      <c r="AE110" s="356">
        <v>116050</v>
      </c>
      <c r="AF110" s="356">
        <v>918690</v>
      </c>
      <c r="AG110" s="356">
        <v>1058322</v>
      </c>
      <c r="AH110" s="356">
        <v>1371691</v>
      </c>
      <c r="AI110" s="356">
        <v>451699</v>
      </c>
      <c r="AJ110" s="356">
        <v>1119950</v>
      </c>
      <c r="AK110" s="356">
        <v>330150</v>
      </c>
      <c r="AL110" s="356">
        <v>141563</v>
      </c>
      <c r="AM110" s="356">
        <v>1146996</v>
      </c>
      <c r="AN110" s="356">
        <v>20803</v>
      </c>
      <c r="AO110" s="356">
        <v>366284</v>
      </c>
      <c r="AP110" s="356">
        <v>473110</v>
      </c>
      <c r="AQ110" s="356">
        <v>7546</v>
      </c>
      <c r="AR110" s="356">
        <v>471278</v>
      </c>
      <c r="AS110" s="356">
        <v>172728</v>
      </c>
      <c r="AT110" s="356">
        <v>342323</v>
      </c>
      <c r="AU110" s="356">
        <v>233764</v>
      </c>
      <c r="AV110" s="356">
        <v>272065</v>
      </c>
      <c r="AW110" s="356">
        <v>104935</v>
      </c>
      <c r="AX110" s="356">
        <v>5380</v>
      </c>
      <c r="AY110" s="356">
        <v>1377343</v>
      </c>
      <c r="AZ110" s="356">
        <v>272907</v>
      </c>
      <c r="BA110" s="356">
        <v>30217</v>
      </c>
      <c r="BB110" s="356">
        <v>20954</v>
      </c>
      <c r="BC110" s="356">
        <v>247297</v>
      </c>
      <c r="BD110" s="356">
        <v>30135</v>
      </c>
      <c r="BE110" s="356">
        <v>0</v>
      </c>
      <c r="BF110" s="356">
        <v>0</v>
      </c>
      <c r="BG110" s="356">
        <v>14532</v>
      </c>
      <c r="BH110" s="356">
        <v>0</v>
      </c>
      <c r="BI110" s="356">
        <v>9404</v>
      </c>
      <c r="BJ110" s="356">
        <v>5129</v>
      </c>
      <c r="BK110" s="356">
        <v>0</v>
      </c>
      <c r="BL110" s="356">
        <v>0</v>
      </c>
      <c r="BM110" s="356">
        <v>0</v>
      </c>
      <c r="BN110" s="356">
        <v>535094</v>
      </c>
      <c r="BO110" s="356">
        <v>0</v>
      </c>
      <c r="BP110" s="356">
        <v>25944</v>
      </c>
      <c r="BQ110" s="356">
        <v>518079</v>
      </c>
      <c r="BR110" s="356">
        <v>19545</v>
      </c>
      <c r="BS110" s="356">
        <v>0</v>
      </c>
      <c r="BT110" s="356">
        <v>0</v>
      </c>
      <c r="BU110" s="356">
        <v>320616</v>
      </c>
      <c r="BV110" s="356">
        <v>0</v>
      </c>
      <c r="BW110" s="356">
        <v>24594</v>
      </c>
      <c r="BX110" s="356">
        <v>271083</v>
      </c>
      <c r="BY110" s="356">
        <v>47693</v>
      </c>
      <c r="BZ110" s="356">
        <v>0</v>
      </c>
      <c r="CA110" s="356">
        <v>0</v>
      </c>
      <c r="CB110" s="356">
        <v>22826</v>
      </c>
      <c r="CC110" s="356">
        <v>3722</v>
      </c>
      <c r="CD110" s="356">
        <v>9287</v>
      </c>
      <c r="CE110" s="356">
        <v>11844</v>
      </c>
      <c r="CF110" s="356">
        <v>0</v>
      </c>
      <c r="CG110" s="356">
        <v>0</v>
      </c>
      <c r="CH110" s="356">
        <v>0</v>
      </c>
      <c r="CI110" s="356">
        <v>957656</v>
      </c>
      <c r="CJ110" s="356">
        <v>215938</v>
      </c>
      <c r="CK110" s="356">
        <v>83973</v>
      </c>
      <c r="CL110" s="356">
        <v>404607</v>
      </c>
      <c r="CM110" s="356">
        <v>14243</v>
      </c>
      <c r="CN110" s="356">
        <v>0</v>
      </c>
      <c r="CO110" s="356">
        <v>504744</v>
      </c>
      <c r="CP110" s="356">
        <v>752845</v>
      </c>
      <c r="CQ110" s="356">
        <v>188859</v>
      </c>
      <c r="CR110" s="356">
        <v>243750</v>
      </c>
      <c r="CS110" s="356">
        <v>102498</v>
      </c>
      <c r="CT110" s="356">
        <v>274112</v>
      </c>
      <c r="CU110" s="356">
        <v>156045</v>
      </c>
      <c r="CV110" s="356">
        <v>143870</v>
      </c>
      <c r="CW110" s="356">
        <v>88127</v>
      </c>
      <c r="CX110" s="356">
        <v>0</v>
      </c>
      <c r="CY110" s="356">
        <v>0</v>
      </c>
      <c r="CZ110" s="356">
        <v>0</v>
      </c>
      <c r="DA110" s="356">
        <v>34677</v>
      </c>
      <c r="DB110" s="356">
        <v>35262</v>
      </c>
      <c r="DC110" s="356">
        <v>22354</v>
      </c>
      <c r="DD110" s="356">
        <v>2372444</v>
      </c>
      <c r="DE110" s="356">
        <v>885527</v>
      </c>
      <c r="DF110" s="356">
        <v>1592937</v>
      </c>
      <c r="DG110" s="356">
        <v>1246361</v>
      </c>
      <c r="DH110" s="356">
        <v>153390</v>
      </c>
      <c r="DI110" s="356">
        <v>33674</v>
      </c>
      <c r="DJ110" s="356">
        <v>27167</v>
      </c>
      <c r="DK110" s="356">
        <v>3440095</v>
      </c>
      <c r="DL110" s="356">
        <v>2623638</v>
      </c>
      <c r="DM110" s="356">
        <v>1732339</v>
      </c>
      <c r="DN110" s="356">
        <v>603451</v>
      </c>
      <c r="DO110" s="356">
        <v>446020</v>
      </c>
      <c r="DP110" s="356">
        <v>325711</v>
      </c>
      <c r="DQ110" s="356">
        <v>1108224</v>
      </c>
      <c r="DR110" s="356">
        <v>0</v>
      </c>
      <c r="DS110" s="356">
        <v>117287</v>
      </c>
      <c r="DT110" s="356">
        <v>340648</v>
      </c>
      <c r="DU110" s="356">
        <v>168756</v>
      </c>
      <c r="DV110" s="356">
        <v>1509573</v>
      </c>
      <c r="DW110" s="356">
        <v>637035</v>
      </c>
      <c r="DX110" s="356">
        <v>476241</v>
      </c>
      <c r="DY110" s="356">
        <v>235753</v>
      </c>
      <c r="DZ110" s="356">
        <v>950741</v>
      </c>
      <c r="EA110" s="356">
        <v>17740</v>
      </c>
      <c r="EB110" s="356">
        <v>68935</v>
      </c>
      <c r="EC110" s="356">
        <v>362354</v>
      </c>
      <c r="ED110" s="356">
        <v>155650</v>
      </c>
      <c r="EE110" s="356">
        <v>2534611</v>
      </c>
      <c r="EF110" s="356">
        <v>1074978</v>
      </c>
      <c r="EG110" s="356">
        <v>795996</v>
      </c>
      <c r="EH110" s="356">
        <v>437328</v>
      </c>
      <c r="EI110" s="356">
        <v>1735736</v>
      </c>
      <c r="EJ110" s="356">
        <v>0</v>
      </c>
      <c r="EK110" s="356">
        <v>154214</v>
      </c>
      <c r="EL110" s="356">
        <v>620308</v>
      </c>
      <c r="EM110" s="356">
        <v>293336</v>
      </c>
      <c r="EN110" s="356">
        <v>436760</v>
      </c>
      <c r="EO110" s="356">
        <v>50132</v>
      </c>
      <c r="EP110" s="356">
        <v>122396</v>
      </c>
      <c r="EQ110" s="356">
        <v>79966</v>
      </c>
      <c r="ER110" s="356">
        <v>252602</v>
      </c>
      <c r="ES110" s="356">
        <v>17740</v>
      </c>
      <c r="ET110" s="356">
        <v>11545</v>
      </c>
      <c r="EU110" s="356">
        <v>29364</v>
      </c>
      <c r="EV110" s="356">
        <v>20061</v>
      </c>
      <c r="EW110" s="356">
        <v>1010771</v>
      </c>
      <c r="EX110" s="356">
        <v>314995</v>
      </c>
      <c r="EY110" s="356">
        <v>216708</v>
      </c>
      <c r="EZ110" s="356">
        <v>149198</v>
      </c>
      <c r="FA110" s="356">
        <v>632028</v>
      </c>
      <c r="FB110" s="356">
        <v>7861</v>
      </c>
      <c r="FC110" s="356">
        <v>62423</v>
      </c>
      <c r="FD110" s="356">
        <v>137925</v>
      </c>
      <c r="FE110" s="356">
        <v>71970</v>
      </c>
      <c r="FF110" s="356">
        <v>676391</v>
      </c>
      <c r="FG110" s="356">
        <v>274536</v>
      </c>
      <c r="FH110" s="356">
        <v>129347</v>
      </c>
      <c r="FI110" s="356">
        <v>118621</v>
      </c>
      <c r="FJ110" s="356">
        <v>169397</v>
      </c>
      <c r="FK110" s="356">
        <v>54662</v>
      </c>
      <c r="FL110" s="356">
        <v>34643</v>
      </c>
      <c r="FM110" s="356">
        <v>35289</v>
      </c>
      <c r="FN110" s="356">
        <v>3851</v>
      </c>
      <c r="FO110" s="356">
        <v>285317</v>
      </c>
      <c r="FP110" s="356">
        <v>216611</v>
      </c>
      <c r="FQ110" s="356">
        <v>14499</v>
      </c>
      <c r="FR110" s="356">
        <v>0</v>
      </c>
      <c r="FS110" s="356">
        <v>60752</v>
      </c>
      <c r="FT110" s="356">
        <v>0</v>
      </c>
      <c r="FU110" s="356">
        <v>0</v>
      </c>
      <c r="FV110" s="356">
        <v>17057</v>
      </c>
      <c r="FW110" s="356">
        <v>0</v>
      </c>
      <c r="FX110" s="356">
        <v>1077684</v>
      </c>
      <c r="FY110" s="356">
        <v>350080</v>
      </c>
      <c r="FZ110" s="356">
        <v>247224</v>
      </c>
      <c r="GA110" s="356">
        <v>163869</v>
      </c>
      <c r="GB110" s="356">
        <v>610010</v>
      </c>
      <c r="GC110" s="356">
        <v>0</v>
      </c>
      <c r="GD110" s="356">
        <v>18754</v>
      </c>
      <c r="GE110" s="356">
        <v>45904</v>
      </c>
      <c r="GF110" s="356">
        <v>32109</v>
      </c>
      <c r="GG110" s="356">
        <v>176223</v>
      </c>
      <c r="GH110" s="356">
        <v>0</v>
      </c>
      <c r="GI110" s="356">
        <v>27367</v>
      </c>
      <c r="GJ110" s="356">
        <v>0</v>
      </c>
      <c r="GK110" s="356">
        <v>116174</v>
      </c>
      <c r="GL110" s="356">
        <v>97743</v>
      </c>
      <c r="GM110" s="356">
        <v>0</v>
      </c>
      <c r="GN110" s="356">
        <v>0</v>
      </c>
      <c r="GO110" s="356">
        <v>0</v>
      </c>
      <c r="GP110" s="356">
        <v>141198</v>
      </c>
      <c r="GQ110" s="356">
        <v>11395</v>
      </c>
      <c r="GR110" s="356">
        <v>85257</v>
      </c>
      <c r="GS110" s="356">
        <v>66009</v>
      </c>
      <c r="GT110" s="356">
        <v>0</v>
      </c>
      <c r="GU110" s="356">
        <v>0</v>
      </c>
      <c r="GV110" s="356">
        <v>0</v>
      </c>
      <c r="GW110" s="356">
        <v>0</v>
      </c>
      <c r="GX110" s="356">
        <v>0</v>
      </c>
      <c r="GY110" s="356">
        <v>724846</v>
      </c>
      <c r="GZ110" s="356">
        <v>231515</v>
      </c>
      <c r="HA110" s="356">
        <v>139655</v>
      </c>
      <c r="HB110" s="356">
        <v>100180</v>
      </c>
      <c r="HC110" s="356">
        <v>346648</v>
      </c>
      <c r="HD110" s="356">
        <v>13501</v>
      </c>
      <c r="HE110" s="356">
        <v>10925</v>
      </c>
      <c r="HF110" s="356">
        <v>111397</v>
      </c>
      <c r="HG110" s="356">
        <v>50279</v>
      </c>
      <c r="HH110" s="356">
        <v>1685000</v>
      </c>
    </row>
    <row r="111" spans="1:216" ht="15" x14ac:dyDescent="0.25">
      <c r="A111" s="356" t="s">
        <v>447</v>
      </c>
      <c r="B111" s="356">
        <v>3101486</v>
      </c>
      <c r="C111" s="356">
        <v>624177</v>
      </c>
      <c r="D111" s="356">
        <v>350674</v>
      </c>
      <c r="E111" s="356">
        <v>209734</v>
      </c>
      <c r="F111" s="356">
        <v>112919</v>
      </c>
      <c r="G111" s="356">
        <v>138672</v>
      </c>
      <c r="H111" s="356">
        <v>177592</v>
      </c>
      <c r="I111" s="356">
        <v>52050</v>
      </c>
      <c r="J111" s="356">
        <v>150424</v>
      </c>
      <c r="K111" s="356">
        <v>42243</v>
      </c>
      <c r="L111" s="356">
        <v>16671</v>
      </c>
      <c r="M111" s="356">
        <v>25880</v>
      </c>
      <c r="N111" s="356">
        <v>19801</v>
      </c>
      <c r="O111" s="356">
        <v>9208</v>
      </c>
      <c r="P111" s="356">
        <v>12489</v>
      </c>
      <c r="Q111" s="356">
        <v>334708</v>
      </c>
      <c r="R111" s="356">
        <v>135060</v>
      </c>
      <c r="S111" s="356">
        <v>56002</v>
      </c>
      <c r="T111" s="356">
        <v>30596</v>
      </c>
      <c r="U111" s="356">
        <v>19434</v>
      </c>
      <c r="V111" s="356">
        <v>11479</v>
      </c>
      <c r="W111" s="356">
        <v>67486</v>
      </c>
      <c r="X111" s="356">
        <v>48559</v>
      </c>
      <c r="Y111" s="356">
        <v>20476</v>
      </c>
      <c r="Z111" s="356">
        <v>2229487</v>
      </c>
      <c r="AA111" s="356">
        <v>2025897</v>
      </c>
      <c r="AB111" s="356">
        <v>173342</v>
      </c>
      <c r="AC111" s="356">
        <v>818220</v>
      </c>
      <c r="AD111" s="356">
        <v>928559</v>
      </c>
      <c r="AE111" s="356">
        <v>29694</v>
      </c>
      <c r="AF111" s="356">
        <v>525475</v>
      </c>
      <c r="AG111" s="356">
        <v>473102</v>
      </c>
      <c r="AH111" s="356">
        <v>789642</v>
      </c>
      <c r="AI111" s="356">
        <v>347831</v>
      </c>
      <c r="AJ111" s="356">
        <v>963933</v>
      </c>
      <c r="AK111" s="356">
        <v>174872</v>
      </c>
      <c r="AL111" s="356">
        <v>85357</v>
      </c>
      <c r="AM111" s="356">
        <v>870965</v>
      </c>
      <c r="AN111" s="356">
        <v>46483</v>
      </c>
      <c r="AO111" s="356">
        <v>231797</v>
      </c>
      <c r="AP111" s="356">
        <v>501720</v>
      </c>
      <c r="AQ111" s="356">
        <v>0</v>
      </c>
      <c r="AR111" s="356">
        <v>152655</v>
      </c>
      <c r="AS111" s="356">
        <v>71855</v>
      </c>
      <c r="AT111" s="356">
        <v>129198</v>
      </c>
      <c r="AU111" s="356">
        <v>71124</v>
      </c>
      <c r="AV111" s="356">
        <v>168248</v>
      </c>
      <c r="AW111" s="356">
        <v>45130</v>
      </c>
      <c r="AX111" s="356">
        <v>31768</v>
      </c>
      <c r="AY111" s="356">
        <v>1151648</v>
      </c>
      <c r="AZ111" s="356">
        <v>221249</v>
      </c>
      <c r="BA111" s="356">
        <v>20308</v>
      </c>
      <c r="BB111" s="356">
        <v>2666</v>
      </c>
      <c r="BC111" s="356">
        <v>200051</v>
      </c>
      <c r="BD111" s="356">
        <v>7363</v>
      </c>
      <c r="BE111" s="356">
        <v>0</v>
      </c>
      <c r="BF111" s="356">
        <v>0</v>
      </c>
      <c r="BG111" s="356">
        <v>25431</v>
      </c>
      <c r="BH111" s="356">
        <v>7385</v>
      </c>
      <c r="BI111" s="356">
        <v>0</v>
      </c>
      <c r="BJ111" s="356">
        <v>20888</v>
      </c>
      <c r="BK111" s="356">
        <v>9933</v>
      </c>
      <c r="BL111" s="356">
        <v>0</v>
      </c>
      <c r="BM111" s="356">
        <v>0</v>
      </c>
      <c r="BN111" s="356">
        <v>340570</v>
      </c>
      <c r="BO111" s="356">
        <v>0</v>
      </c>
      <c r="BP111" s="356">
        <v>14803</v>
      </c>
      <c r="BQ111" s="356">
        <v>332322</v>
      </c>
      <c r="BR111" s="356">
        <v>8104</v>
      </c>
      <c r="BS111" s="356">
        <v>0</v>
      </c>
      <c r="BT111" s="356">
        <v>0</v>
      </c>
      <c r="BU111" s="356">
        <v>371055</v>
      </c>
      <c r="BV111" s="356">
        <v>11600</v>
      </c>
      <c r="BW111" s="356">
        <v>32786</v>
      </c>
      <c r="BX111" s="356">
        <v>350120</v>
      </c>
      <c r="BY111" s="356">
        <v>43155</v>
      </c>
      <c r="BZ111" s="356">
        <v>0</v>
      </c>
      <c r="CA111" s="356">
        <v>0</v>
      </c>
      <c r="CB111" s="356">
        <v>17804</v>
      </c>
      <c r="CC111" s="356">
        <v>11611</v>
      </c>
      <c r="CD111" s="356">
        <v>8307</v>
      </c>
      <c r="CE111" s="356">
        <v>7363</v>
      </c>
      <c r="CF111" s="356">
        <v>0</v>
      </c>
      <c r="CG111" s="356">
        <v>0</v>
      </c>
      <c r="CH111" s="356">
        <v>0</v>
      </c>
      <c r="CI111" s="356">
        <v>603067</v>
      </c>
      <c r="CJ111" s="356">
        <v>155238</v>
      </c>
      <c r="CK111" s="356">
        <v>29935</v>
      </c>
      <c r="CL111" s="356">
        <v>309145</v>
      </c>
      <c r="CM111" s="356">
        <v>8496</v>
      </c>
      <c r="CN111" s="356">
        <v>0</v>
      </c>
      <c r="CO111" s="356">
        <v>218508</v>
      </c>
      <c r="CP111" s="356">
        <v>433226</v>
      </c>
      <c r="CQ111" s="356">
        <v>58169</v>
      </c>
      <c r="CR111" s="356">
        <v>117562</v>
      </c>
      <c r="CS111" s="356">
        <v>43970</v>
      </c>
      <c r="CT111" s="356">
        <v>150346</v>
      </c>
      <c r="CU111" s="356">
        <v>106609</v>
      </c>
      <c r="CV111" s="356">
        <v>110792</v>
      </c>
      <c r="CW111" s="356">
        <v>97583</v>
      </c>
      <c r="CX111" s="356">
        <v>0</v>
      </c>
      <c r="CY111" s="356">
        <v>0</v>
      </c>
      <c r="CZ111" s="356">
        <v>0</v>
      </c>
      <c r="DA111" s="356">
        <v>23337</v>
      </c>
      <c r="DB111" s="356">
        <v>54820</v>
      </c>
      <c r="DC111" s="356">
        <v>21556</v>
      </c>
      <c r="DD111" s="356">
        <v>1534365</v>
      </c>
      <c r="DE111" s="356">
        <v>695165</v>
      </c>
      <c r="DF111" s="356">
        <v>803864</v>
      </c>
      <c r="DG111" s="356">
        <v>899047</v>
      </c>
      <c r="DH111" s="356">
        <v>59296</v>
      </c>
      <c r="DI111" s="356">
        <v>56625</v>
      </c>
      <c r="DJ111" s="356">
        <v>11550</v>
      </c>
      <c r="DK111" s="356">
        <v>2274050</v>
      </c>
      <c r="DL111" s="356">
        <v>1686215</v>
      </c>
      <c r="DM111" s="356">
        <v>1152609</v>
      </c>
      <c r="DN111" s="356">
        <v>563809</v>
      </c>
      <c r="DO111" s="356">
        <v>252089</v>
      </c>
      <c r="DP111" s="356">
        <v>211318</v>
      </c>
      <c r="DQ111" s="356">
        <v>687714</v>
      </c>
      <c r="DR111" s="356">
        <v>0</v>
      </c>
      <c r="DS111" s="356">
        <v>44053</v>
      </c>
      <c r="DT111" s="356">
        <v>92155</v>
      </c>
      <c r="DU111" s="356">
        <v>82837</v>
      </c>
      <c r="DV111" s="356">
        <v>827013</v>
      </c>
      <c r="DW111" s="356">
        <v>400706</v>
      </c>
      <c r="DX111" s="356">
        <v>197485</v>
      </c>
      <c r="DY111" s="356">
        <v>132248</v>
      </c>
      <c r="DZ111" s="356">
        <v>486098</v>
      </c>
      <c r="EA111" s="356">
        <v>0</v>
      </c>
      <c r="EB111" s="356">
        <v>75586</v>
      </c>
      <c r="EC111" s="356">
        <v>162982</v>
      </c>
      <c r="ED111" s="356">
        <v>68917</v>
      </c>
      <c r="EE111" s="356">
        <v>1599927</v>
      </c>
      <c r="EF111" s="356">
        <v>846874</v>
      </c>
      <c r="EG111" s="356">
        <v>400166</v>
      </c>
      <c r="EH111" s="356">
        <v>284015</v>
      </c>
      <c r="EI111" s="356">
        <v>989318</v>
      </c>
      <c r="EJ111" s="356">
        <v>0</v>
      </c>
      <c r="EK111" s="356">
        <v>82023</v>
      </c>
      <c r="EL111" s="356">
        <v>207368</v>
      </c>
      <c r="EM111" s="356">
        <v>135140</v>
      </c>
      <c r="EN111" s="356">
        <v>337879</v>
      </c>
      <c r="EO111" s="356">
        <v>90790</v>
      </c>
      <c r="EP111" s="356">
        <v>37242</v>
      </c>
      <c r="EQ111" s="356">
        <v>57011</v>
      </c>
      <c r="ER111" s="356">
        <v>182096</v>
      </c>
      <c r="ES111" s="356">
        <v>0</v>
      </c>
      <c r="ET111" s="356">
        <v>44669</v>
      </c>
      <c r="EU111" s="356">
        <v>73622</v>
      </c>
      <c r="EV111" s="356">
        <v>0</v>
      </c>
      <c r="EW111" s="356">
        <v>820327</v>
      </c>
      <c r="EX111" s="356">
        <v>321410</v>
      </c>
      <c r="EY111" s="356">
        <v>87864</v>
      </c>
      <c r="EZ111" s="356">
        <v>147106</v>
      </c>
      <c r="FA111" s="356">
        <v>346405</v>
      </c>
      <c r="FB111" s="356">
        <v>7209</v>
      </c>
      <c r="FC111" s="356">
        <v>61905</v>
      </c>
      <c r="FD111" s="356">
        <v>96716</v>
      </c>
      <c r="FE111" s="356">
        <v>18204</v>
      </c>
      <c r="FF111" s="356">
        <v>405399</v>
      </c>
      <c r="FG111" s="356">
        <v>181241</v>
      </c>
      <c r="FH111" s="356">
        <v>39911</v>
      </c>
      <c r="FI111" s="356">
        <v>56721</v>
      </c>
      <c r="FJ111" s="356">
        <v>28265</v>
      </c>
      <c r="FK111" s="356">
        <v>0</v>
      </c>
      <c r="FL111" s="356">
        <v>6337</v>
      </c>
      <c r="FM111" s="356">
        <v>40035</v>
      </c>
      <c r="FN111" s="356">
        <v>9559</v>
      </c>
      <c r="FO111" s="356">
        <v>209084</v>
      </c>
      <c r="FP111" s="356">
        <v>189608</v>
      </c>
      <c r="FQ111" s="356">
        <v>9536</v>
      </c>
      <c r="FR111" s="356">
        <v>3169</v>
      </c>
      <c r="FS111" s="356">
        <v>32103</v>
      </c>
      <c r="FT111" s="356">
        <v>0</v>
      </c>
      <c r="FU111" s="356">
        <v>0</v>
      </c>
      <c r="FV111" s="356">
        <v>0</v>
      </c>
      <c r="FW111" s="356">
        <v>0</v>
      </c>
      <c r="FX111" s="356">
        <v>628567</v>
      </c>
      <c r="FY111" s="356">
        <v>249233</v>
      </c>
      <c r="FZ111" s="356">
        <v>164547</v>
      </c>
      <c r="GA111" s="356">
        <v>116806</v>
      </c>
      <c r="GB111" s="356">
        <v>368573</v>
      </c>
      <c r="GC111" s="356">
        <v>0</v>
      </c>
      <c r="GD111" s="356">
        <v>10948</v>
      </c>
      <c r="GE111" s="356">
        <v>15336</v>
      </c>
      <c r="GF111" s="356">
        <v>10814</v>
      </c>
      <c r="GG111" s="356">
        <v>184439</v>
      </c>
      <c r="GH111" s="356">
        <v>2986</v>
      </c>
      <c r="GI111" s="356">
        <v>0</v>
      </c>
      <c r="GJ111" s="356">
        <v>4480</v>
      </c>
      <c r="GK111" s="356">
        <v>77215</v>
      </c>
      <c r="GL111" s="356">
        <v>121771</v>
      </c>
      <c r="GM111" s="356">
        <v>0</v>
      </c>
      <c r="GN111" s="356">
        <v>0</v>
      </c>
      <c r="GO111" s="356">
        <v>0</v>
      </c>
      <c r="GP111" s="356">
        <v>44253</v>
      </c>
      <c r="GQ111" s="356">
        <v>0</v>
      </c>
      <c r="GR111" s="356">
        <v>27305</v>
      </c>
      <c r="GS111" s="356">
        <v>17466</v>
      </c>
      <c r="GT111" s="356">
        <v>0</v>
      </c>
      <c r="GU111" s="356">
        <v>0</v>
      </c>
      <c r="GV111" s="356">
        <v>0</v>
      </c>
      <c r="GW111" s="356">
        <v>0</v>
      </c>
      <c r="GX111" s="356">
        <v>0</v>
      </c>
      <c r="GY111" s="356">
        <v>359056</v>
      </c>
      <c r="GZ111" s="356">
        <v>183572</v>
      </c>
      <c r="HA111" s="356">
        <v>41336</v>
      </c>
      <c r="HB111" s="356">
        <v>17815</v>
      </c>
      <c r="HC111" s="356">
        <v>169595</v>
      </c>
      <c r="HD111" s="356">
        <v>5165</v>
      </c>
      <c r="HE111" s="356">
        <v>1771</v>
      </c>
      <c r="HF111" s="356">
        <v>22608</v>
      </c>
      <c r="HG111" s="356">
        <v>6797</v>
      </c>
      <c r="HH111" s="356">
        <v>1338340</v>
      </c>
    </row>
    <row r="112" spans="1:216" ht="15" x14ac:dyDescent="0.25">
      <c r="A112" s="356" t="s">
        <v>448</v>
      </c>
      <c r="B112" s="356">
        <v>2989630</v>
      </c>
      <c r="C112" s="356">
        <v>736375</v>
      </c>
      <c r="D112" s="356">
        <v>529584</v>
      </c>
      <c r="E112" s="356">
        <v>361715</v>
      </c>
      <c r="F112" s="356">
        <v>142247</v>
      </c>
      <c r="G112" s="356">
        <v>278644</v>
      </c>
      <c r="H112" s="356">
        <v>251857</v>
      </c>
      <c r="I112" s="356">
        <v>69138</v>
      </c>
      <c r="J112" s="356">
        <v>223452</v>
      </c>
      <c r="K112" s="356">
        <v>118725</v>
      </c>
      <c r="L112" s="356">
        <v>72282</v>
      </c>
      <c r="M112" s="356">
        <v>57360</v>
      </c>
      <c r="N112" s="356">
        <v>27034</v>
      </c>
      <c r="O112" s="356">
        <v>0</v>
      </c>
      <c r="P112" s="356">
        <v>27034</v>
      </c>
      <c r="Q112" s="356">
        <v>136368</v>
      </c>
      <c r="R112" s="356">
        <v>58302</v>
      </c>
      <c r="S112" s="356">
        <v>21006</v>
      </c>
      <c r="T112" s="356">
        <v>145824</v>
      </c>
      <c r="U112" s="356">
        <v>83127</v>
      </c>
      <c r="V112" s="356">
        <v>88737</v>
      </c>
      <c r="W112" s="356">
        <v>134881</v>
      </c>
      <c r="X112" s="356">
        <v>100561</v>
      </c>
      <c r="Y112" s="356">
        <v>49880</v>
      </c>
      <c r="Z112" s="356">
        <v>2140461</v>
      </c>
      <c r="AA112" s="356">
        <v>1999291</v>
      </c>
      <c r="AB112" s="356">
        <v>121699</v>
      </c>
      <c r="AC112" s="356">
        <v>848560</v>
      </c>
      <c r="AD112" s="356">
        <v>753383</v>
      </c>
      <c r="AE112" s="356">
        <v>31547</v>
      </c>
      <c r="AF112" s="356">
        <v>550223</v>
      </c>
      <c r="AG112" s="356">
        <v>557054</v>
      </c>
      <c r="AH112" s="356">
        <v>702644</v>
      </c>
      <c r="AI112" s="356">
        <v>617296</v>
      </c>
      <c r="AJ112" s="356">
        <v>1180290</v>
      </c>
      <c r="AK112" s="356">
        <v>162499</v>
      </c>
      <c r="AL112" s="356">
        <v>92244</v>
      </c>
      <c r="AM112" s="356">
        <v>791469</v>
      </c>
      <c r="AN112" s="356">
        <v>18994</v>
      </c>
      <c r="AO112" s="356">
        <v>248372</v>
      </c>
      <c r="AP112" s="356">
        <v>314700</v>
      </c>
      <c r="AQ112" s="356">
        <v>0</v>
      </c>
      <c r="AR112" s="356">
        <v>143025</v>
      </c>
      <c r="AS112" s="356">
        <v>67116</v>
      </c>
      <c r="AT112" s="356">
        <v>35998</v>
      </c>
      <c r="AU112" s="356">
        <v>148164</v>
      </c>
      <c r="AV112" s="356">
        <v>235684</v>
      </c>
      <c r="AW112" s="356">
        <v>7172</v>
      </c>
      <c r="AX112" s="356">
        <v>3640</v>
      </c>
      <c r="AY112" s="356">
        <v>1085263</v>
      </c>
      <c r="AZ112" s="356">
        <v>136800</v>
      </c>
      <c r="BA112" s="356">
        <v>58095</v>
      </c>
      <c r="BB112" s="356">
        <v>4994</v>
      </c>
      <c r="BC112" s="356">
        <v>89173</v>
      </c>
      <c r="BD112" s="356">
        <v>0</v>
      </c>
      <c r="BE112" s="356">
        <v>0</v>
      </c>
      <c r="BF112" s="356">
        <v>0</v>
      </c>
      <c r="BG112" s="356">
        <v>49909</v>
      </c>
      <c r="BH112" s="356">
        <v>27339</v>
      </c>
      <c r="BI112" s="356">
        <v>15249</v>
      </c>
      <c r="BJ112" s="356">
        <v>26204</v>
      </c>
      <c r="BK112" s="356">
        <v>0</v>
      </c>
      <c r="BL112" s="356">
        <v>0</v>
      </c>
      <c r="BM112" s="356">
        <v>0</v>
      </c>
      <c r="BN112" s="356">
        <v>356400</v>
      </c>
      <c r="BO112" s="356">
        <v>0</v>
      </c>
      <c r="BP112" s="356">
        <v>4636</v>
      </c>
      <c r="BQ112" s="356">
        <v>347680</v>
      </c>
      <c r="BR112" s="356">
        <v>5193</v>
      </c>
      <c r="BS112" s="356">
        <v>0</v>
      </c>
      <c r="BT112" s="356">
        <v>0</v>
      </c>
      <c r="BU112" s="356">
        <v>221114</v>
      </c>
      <c r="BV112" s="356">
        <v>4843</v>
      </c>
      <c r="BW112" s="356">
        <v>9102</v>
      </c>
      <c r="BX112" s="356">
        <v>189246</v>
      </c>
      <c r="BY112" s="356">
        <v>55377</v>
      </c>
      <c r="BZ112" s="356">
        <v>0</v>
      </c>
      <c r="CA112" s="356">
        <v>0</v>
      </c>
      <c r="CB112" s="356">
        <v>16011</v>
      </c>
      <c r="CC112" s="356">
        <v>10055</v>
      </c>
      <c r="CD112" s="356">
        <v>0</v>
      </c>
      <c r="CE112" s="356">
        <v>7189</v>
      </c>
      <c r="CF112" s="356">
        <v>0</v>
      </c>
      <c r="CG112" s="356">
        <v>0</v>
      </c>
      <c r="CH112" s="356">
        <v>0</v>
      </c>
      <c r="CI112" s="356">
        <v>863251</v>
      </c>
      <c r="CJ112" s="356">
        <v>367430</v>
      </c>
      <c r="CK112" s="356">
        <v>33620</v>
      </c>
      <c r="CL112" s="356">
        <v>608266</v>
      </c>
      <c r="CM112" s="356">
        <v>22640</v>
      </c>
      <c r="CN112" s="356">
        <v>0</v>
      </c>
      <c r="CO112" s="356">
        <v>265037</v>
      </c>
      <c r="CP112" s="356">
        <v>445962</v>
      </c>
      <c r="CQ112" s="356">
        <v>44521</v>
      </c>
      <c r="CR112" s="356">
        <v>176706</v>
      </c>
      <c r="CS112" s="356">
        <v>59712</v>
      </c>
      <c r="CT112" s="356">
        <v>113901</v>
      </c>
      <c r="CU112" s="356">
        <v>133564</v>
      </c>
      <c r="CV112" s="356">
        <v>88753</v>
      </c>
      <c r="CW112" s="356">
        <v>65458</v>
      </c>
      <c r="CX112" s="356">
        <v>0</v>
      </c>
      <c r="CY112" s="356">
        <v>0</v>
      </c>
      <c r="CZ112" s="356">
        <v>0</v>
      </c>
      <c r="DA112" s="356">
        <v>26674</v>
      </c>
      <c r="DB112" s="356">
        <v>37635</v>
      </c>
      <c r="DC112" s="356">
        <v>7722</v>
      </c>
      <c r="DD112" s="356">
        <v>1609390</v>
      </c>
      <c r="DE112" s="356">
        <v>850699</v>
      </c>
      <c r="DF112" s="356">
        <v>926673</v>
      </c>
      <c r="DG112" s="356">
        <v>791745</v>
      </c>
      <c r="DH112" s="356">
        <v>31991</v>
      </c>
      <c r="DI112" s="356">
        <v>4950</v>
      </c>
      <c r="DJ112" s="356">
        <v>14787</v>
      </c>
      <c r="DK112" s="356">
        <v>1993679</v>
      </c>
      <c r="DL112" s="356">
        <v>1488675</v>
      </c>
      <c r="DM112" s="356">
        <v>1047810</v>
      </c>
      <c r="DN112" s="356">
        <v>524157</v>
      </c>
      <c r="DO112" s="356">
        <v>264874</v>
      </c>
      <c r="DP112" s="356">
        <v>108388</v>
      </c>
      <c r="DQ112" s="356">
        <v>437351</v>
      </c>
      <c r="DR112" s="356">
        <v>0</v>
      </c>
      <c r="DS112" s="356">
        <v>40351</v>
      </c>
      <c r="DT112" s="356">
        <v>142416</v>
      </c>
      <c r="DU112" s="356">
        <v>76622</v>
      </c>
      <c r="DV112" s="356">
        <v>729968</v>
      </c>
      <c r="DW112" s="356">
        <v>256781</v>
      </c>
      <c r="DX112" s="356">
        <v>195845</v>
      </c>
      <c r="DY112" s="356">
        <v>66572</v>
      </c>
      <c r="DZ112" s="356">
        <v>345249</v>
      </c>
      <c r="EA112" s="356">
        <v>0</v>
      </c>
      <c r="EB112" s="356">
        <v>33664</v>
      </c>
      <c r="EC112" s="356">
        <v>129738</v>
      </c>
      <c r="ED112" s="356">
        <v>64243</v>
      </c>
      <c r="EE112" s="356">
        <v>1335530</v>
      </c>
      <c r="EF112" s="356">
        <v>643419</v>
      </c>
      <c r="EG112" s="356">
        <v>407099</v>
      </c>
      <c r="EH112" s="356">
        <v>127339</v>
      </c>
      <c r="EI112" s="356">
        <v>609470</v>
      </c>
      <c r="EJ112" s="356">
        <v>0</v>
      </c>
      <c r="EK112" s="356">
        <v>64862</v>
      </c>
      <c r="EL112" s="356">
        <v>243032</v>
      </c>
      <c r="EM112" s="356">
        <v>106285</v>
      </c>
      <c r="EN112" s="356">
        <v>349794</v>
      </c>
      <c r="EO112" s="356">
        <v>84883</v>
      </c>
      <c r="EP112" s="356">
        <v>51080</v>
      </c>
      <c r="EQ112" s="356">
        <v>50396</v>
      </c>
      <c r="ER112" s="356">
        <v>166555</v>
      </c>
      <c r="ES112" s="356">
        <v>0</v>
      </c>
      <c r="ET112" s="356">
        <v>8470</v>
      </c>
      <c r="EU112" s="356">
        <v>34386</v>
      </c>
      <c r="EV112" s="356">
        <v>28978</v>
      </c>
      <c r="EW112" s="356">
        <v>628622</v>
      </c>
      <c r="EX112" s="356">
        <v>255836</v>
      </c>
      <c r="EY112" s="356">
        <v>95193</v>
      </c>
      <c r="EZ112" s="356">
        <v>140084</v>
      </c>
      <c r="FA112" s="356">
        <v>242670</v>
      </c>
      <c r="FB112" s="356">
        <v>4304</v>
      </c>
      <c r="FC112" s="356">
        <v>38918</v>
      </c>
      <c r="FD112" s="356">
        <v>87045</v>
      </c>
      <c r="FE112" s="356">
        <v>10735</v>
      </c>
      <c r="FF112" s="356">
        <v>208955</v>
      </c>
      <c r="FG112" s="356">
        <v>79621</v>
      </c>
      <c r="FH112" s="356">
        <v>11981</v>
      </c>
      <c r="FI112" s="356">
        <v>15846</v>
      </c>
      <c r="FJ112" s="356">
        <v>13978</v>
      </c>
      <c r="FK112" s="356">
        <v>0</v>
      </c>
      <c r="FL112" s="356">
        <v>7221</v>
      </c>
      <c r="FM112" s="356">
        <v>17091</v>
      </c>
      <c r="FN112" s="356">
        <v>9516</v>
      </c>
      <c r="FO112" s="356">
        <v>357637</v>
      </c>
      <c r="FP112" s="356">
        <v>339449</v>
      </c>
      <c r="FQ112" s="356">
        <v>2592</v>
      </c>
      <c r="FR112" s="356">
        <v>0</v>
      </c>
      <c r="FS112" s="356">
        <v>40299</v>
      </c>
      <c r="FT112" s="356">
        <v>0</v>
      </c>
      <c r="FU112" s="356">
        <v>13514</v>
      </c>
      <c r="FV112" s="356">
        <v>41821</v>
      </c>
      <c r="FW112" s="356">
        <v>0</v>
      </c>
      <c r="FX112" s="356">
        <v>516941</v>
      </c>
      <c r="FY112" s="356">
        <v>116880</v>
      </c>
      <c r="FZ112" s="356">
        <v>195483</v>
      </c>
      <c r="GA112" s="356">
        <v>75417</v>
      </c>
      <c r="GB112" s="356">
        <v>289481</v>
      </c>
      <c r="GC112" s="356">
        <v>0</v>
      </c>
      <c r="GD112" s="356">
        <v>5171</v>
      </c>
      <c r="GE112" s="356">
        <v>31942</v>
      </c>
      <c r="GF112" s="356">
        <v>16553</v>
      </c>
      <c r="GG112" s="356">
        <v>47018</v>
      </c>
      <c r="GH112" s="356">
        <v>0</v>
      </c>
      <c r="GI112" s="356">
        <v>0</v>
      </c>
      <c r="GJ112" s="356">
        <v>0</v>
      </c>
      <c r="GK112" s="356">
        <v>37354</v>
      </c>
      <c r="GL112" s="356">
        <v>23342</v>
      </c>
      <c r="GM112" s="356">
        <v>0</v>
      </c>
      <c r="GN112" s="356">
        <v>0</v>
      </c>
      <c r="GO112" s="356">
        <v>0</v>
      </c>
      <c r="GP112" s="356">
        <v>53499</v>
      </c>
      <c r="GQ112" s="356">
        <v>3245</v>
      </c>
      <c r="GR112" s="356">
        <v>47107</v>
      </c>
      <c r="GS112" s="356">
        <v>17935</v>
      </c>
      <c r="GT112" s="356">
        <v>0</v>
      </c>
      <c r="GU112" s="356">
        <v>0</v>
      </c>
      <c r="GV112" s="356">
        <v>16928</v>
      </c>
      <c r="GW112" s="356">
        <v>0</v>
      </c>
      <c r="GX112" s="356">
        <v>0</v>
      </c>
      <c r="GY112" s="356">
        <v>306954</v>
      </c>
      <c r="GZ112" s="356">
        <v>114809</v>
      </c>
      <c r="HA112" s="356">
        <v>56665</v>
      </c>
      <c r="HB112" s="356">
        <v>18565</v>
      </c>
      <c r="HC112" s="356">
        <v>133903</v>
      </c>
      <c r="HD112" s="356">
        <v>4303</v>
      </c>
      <c r="HE112" s="356">
        <v>0</v>
      </c>
      <c r="HF112" s="356">
        <v>13590</v>
      </c>
      <c r="HG112" s="356">
        <v>23791</v>
      </c>
      <c r="HH112" s="356">
        <v>1278343</v>
      </c>
    </row>
    <row r="113" spans="1:216" ht="15" x14ac:dyDescent="0.25">
      <c r="A113" s="356" t="s">
        <v>449</v>
      </c>
      <c r="B113" s="356">
        <v>2988692</v>
      </c>
      <c r="C113" s="356">
        <v>785997</v>
      </c>
      <c r="D113" s="356">
        <v>547146</v>
      </c>
      <c r="E113" s="356">
        <v>325715</v>
      </c>
      <c r="F113" s="356">
        <v>208026</v>
      </c>
      <c r="G113" s="356">
        <v>214899</v>
      </c>
      <c r="H113" s="356">
        <v>395995</v>
      </c>
      <c r="I113" s="356">
        <v>194440</v>
      </c>
      <c r="J113" s="356">
        <v>284173</v>
      </c>
      <c r="K113" s="356">
        <v>55240</v>
      </c>
      <c r="L113" s="356">
        <v>17121</v>
      </c>
      <c r="M113" s="356">
        <v>38263</v>
      </c>
      <c r="N113" s="356">
        <v>24647</v>
      </c>
      <c r="O113" s="356">
        <v>11411</v>
      </c>
      <c r="P113" s="356">
        <v>21749</v>
      </c>
      <c r="Q113" s="356">
        <v>137846</v>
      </c>
      <c r="R113" s="356">
        <v>41484</v>
      </c>
      <c r="S113" s="356">
        <v>0</v>
      </c>
      <c r="T113" s="356">
        <v>14016</v>
      </c>
      <c r="U113" s="356">
        <v>7785</v>
      </c>
      <c r="V113" s="356">
        <v>6119</v>
      </c>
      <c r="W113" s="356">
        <v>311452</v>
      </c>
      <c r="X113" s="356">
        <v>296509</v>
      </c>
      <c r="Y113" s="356">
        <v>29200</v>
      </c>
      <c r="Z113" s="356">
        <v>2143259</v>
      </c>
      <c r="AA113" s="356">
        <v>1976652</v>
      </c>
      <c r="AB113" s="356">
        <v>100406</v>
      </c>
      <c r="AC113" s="356">
        <v>1179165</v>
      </c>
      <c r="AD113" s="356">
        <v>538612</v>
      </c>
      <c r="AE113" s="356">
        <v>48815</v>
      </c>
      <c r="AF113" s="356">
        <v>339572</v>
      </c>
      <c r="AG113" s="356">
        <v>419017</v>
      </c>
      <c r="AH113" s="356">
        <v>585331</v>
      </c>
      <c r="AI113" s="356">
        <v>587373</v>
      </c>
      <c r="AJ113" s="356">
        <v>1087912</v>
      </c>
      <c r="AK113" s="356">
        <v>97638</v>
      </c>
      <c r="AL113" s="356">
        <v>71437</v>
      </c>
      <c r="AM113" s="356">
        <v>780733</v>
      </c>
      <c r="AN113" s="356">
        <v>7530</v>
      </c>
      <c r="AO113" s="356">
        <v>368780</v>
      </c>
      <c r="AP113" s="356">
        <v>320590</v>
      </c>
      <c r="AQ113" s="356">
        <v>7348</v>
      </c>
      <c r="AR113" s="356">
        <v>218528</v>
      </c>
      <c r="AS113" s="356">
        <v>8285</v>
      </c>
      <c r="AT113" s="356">
        <v>17577</v>
      </c>
      <c r="AU113" s="356">
        <v>39792</v>
      </c>
      <c r="AV113" s="356">
        <v>99245</v>
      </c>
      <c r="AW113" s="356">
        <v>0</v>
      </c>
      <c r="AX113" s="356">
        <v>0</v>
      </c>
      <c r="AY113" s="356">
        <v>1196976</v>
      </c>
      <c r="AZ113" s="356">
        <v>96139</v>
      </c>
      <c r="BA113" s="356">
        <v>48517</v>
      </c>
      <c r="BB113" s="356">
        <v>2005</v>
      </c>
      <c r="BC113" s="356">
        <v>84195</v>
      </c>
      <c r="BD113" s="356">
        <v>0</v>
      </c>
      <c r="BE113" s="356">
        <v>0</v>
      </c>
      <c r="BF113" s="356">
        <v>0</v>
      </c>
      <c r="BG113" s="356">
        <v>67355</v>
      </c>
      <c r="BH113" s="356">
        <v>56133</v>
      </c>
      <c r="BI113" s="356">
        <v>0</v>
      </c>
      <c r="BJ113" s="356">
        <v>10501</v>
      </c>
      <c r="BK113" s="356">
        <v>0</v>
      </c>
      <c r="BL113" s="356">
        <v>0</v>
      </c>
      <c r="BM113" s="356">
        <v>0</v>
      </c>
      <c r="BN113" s="356">
        <v>364811</v>
      </c>
      <c r="BO113" s="356">
        <v>0</v>
      </c>
      <c r="BP113" s="356">
        <v>12466</v>
      </c>
      <c r="BQ113" s="356">
        <v>349369</v>
      </c>
      <c r="BR113" s="356">
        <v>0</v>
      </c>
      <c r="BS113" s="356">
        <v>0</v>
      </c>
      <c r="BT113" s="356">
        <v>0</v>
      </c>
      <c r="BU113" s="356">
        <v>218348</v>
      </c>
      <c r="BV113" s="356">
        <v>11927</v>
      </c>
      <c r="BW113" s="356">
        <v>10611</v>
      </c>
      <c r="BX113" s="356">
        <v>195452</v>
      </c>
      <c r="BY113" s="356">
        <v>12856</v>
      </c>
      <c r="BZ113" s="356">
        <v>0</v>
      </c>
      <c r="CA113" s="356">
        <v>0</v>
      </c>
      <c r="CB113" s="356">
        <v>26395</v>
      </c>
      <c r="CC113" s="356">
        <v>26966</v>
      </c>
      <c r="CD113" s="356">
        <v>11598</v>
      </c>
      <c r="CE113" s="356">
        <v>11598</v>
      </c>
      <c r="CF113" s="356">
        <v>0</v>
      </c>
      <c r="CG113" s="356">
        <v>0</v>
      </c>
      <c r="CH113" s="356">
        <v>0</v>
      </c>
      <c r="CI113" s="356">
        <v>932838</v>
      </c>
      <c r="CJ113" s="356">
        <v>196157</v>
      </c>
      <c r="CK113" s="356">
        <v>21110</v>
      </c>
      <c r="CL113" s="356">
        <v>545615</v>
      </c>
      <c r="CM113" s="356">
        <v>0</v>
      </c>
      <c r="CN113" s="356">
        <v>0</v>
      </c>
      <c r="CO113" s="356">
        <v>335775</v>
      </c>
      <c r="CP113" s="356">
        <v>472599</v>
      </c>
      <c r="CQ113" s="356">
        <v>67054</v>
      </c>
      <c r="CR113" s="356">
        <v>133422</v>
      </c>
      <c r="CS113" s="356">
        <v>76663</v>
      </c>
      <c r="CT113" s="356">
        <v>210489</v>
      </c>
      <c r="CU113" s="356">
        <v>124476</v>
      </c>
      <c r="CV113" s="356">
        <v>44480</v>
      </c>
      <c r="CW113" s="356">
        <v>49090</v>
      </c>
      <c r="CX113" s="356">
        <v>0</v>
      </c>
      <c r="CY113" s="356">
        <v>0</v>
      </c>
      <c r="CZ113" s="356">
        <v>0</v>
      </c>
      <c r="DA113" s="356">
        <v>21643</v>
      </c>
      <c r="DB113" s="356">
        <v>15022</v>
      </c>
      <c r="DC113" s="356">
        <v>5187</v>
      </c>
      <c r="DD113" s="356">
        <v>1952967</v>
      </c>
      <c r="DE113" s="356">
        <v>1150277</v>
      </c>
      <c r="DF113" s="356">
        <v>1100538</v>
      </c>
      <c r="DG113" s="356">
        <v>1016483</v>
      </c>
      <c r="DH113" s="356">
        <v>32155</v>
      </c>
      <c r="DI113" s="356">
        <v>6356</v>
      </c>
      <c r="DJ113" s="356">
        <v>2742</v>
      </c>
      <c r="DK113" s="356">
        <v>1897562</v>
      </c>
      <c r="DL113" s="356">
        <v>1249655</v>
      </c>
      <c r="DM113" s="356">
        <v>957331</v>
      </c>
      <c r="DN113" s="356">
        <v>316786</v>
      </c>
      <c r="DO113" s="356">
        <v>237977</v>
      </c>
      <c r="DP113" s="356">
        <v>150486</v>
      </c>
      <c r="DQ113" s="356">
        <v>637096</v>
      </c>
      <c r="DR113" s="356">
        <v>0</v>
      </c>
      <c r="DS113" s="356">
        <v>46066</v>
      </c>
      <c r="DT113" s="356">
        <v>69172</v>
      </c>
      <c r="DU113" s="356">
        <v>51813</v>
      </c>
      <c r="DV113" s="356">
        <v>519275</v>
      </c>
      <c r="DW113" s="356">
        <v>151639</v>
      </c>
      <c r="DX113" s="356">
        <v>124748</v>
      </c>
      <c r="DY113" s="356">
        <v>84903</v>
      </c>
      <c r="DZ113" s="356">
        <v>321259</v>
      </c>
      <c r="EA113" s="356">
        <v>0</v>
      </c>
      <c r="EB113" s="356">
        <v>3582</v>
      </c>
      <c r="EC113" s="356">
        <v>44579</v>
      </c>
      <c r="ED113" s="356">
        <v>34217</v>
      </c>
      <c r="EE113" s="356">
        <v>1111211</v>
      </c>
      <c r="EF113" s="356">
        <v>383637</v>
      </c>
      <c r="EG113" s="356">
        <v>304570</v>
      </c>
      <c r="EH113" s="356">
        <v>184793</v>
      </c>
      <c r="EI113" s="356">
        <v>752131</v>
      </c>
      <c r="EJ113" s="356">
        <v>0</v>
      </c>
      <c r="EK113" s="356">
        <v>49433</v>
      </c>
      <c r="EL113" s="356">
        <v>107135</v>
      </c>
      <c r="EM113" s="356">
        <v>65098</v>
      </c>
      <c r="EN113" s="356">
        <v>251955</v>
      </c>
      <c r="EO113" s="356">
        <v>70977</v>
      </c>
      <c r="EP113" s="356">
        <v>27605</v>
      </c>
      <c r="EQ113" s="356">
        <v>23184</v>
      </c>
      <c r="ER113" s="356">
        <v>169863</v>
      </c>
      <c r="ES113" s="356">
        <v>0</v>
      </c>
      <c r="ET113" s="356">
        <v>0</v>
      </c>
      <c r="EU113" s="356">
        <v>0</v>
      </c>
      <c r="EV113" s="356">
        <v>15669</v>
      </c>
      <c r="EW113" s="356">
        <v>572742</v>
      </c>
      <c r="EX113" s="356">
        <v>145525</v>
      </c>
      <c r="EY113" s="356">
        <v>75133</v>
      </c>
      <c r="EZ113" s="356">
        <v>112043</v>
      </c>
      <c r="FA113" s="356">
        <v>267784</v>
      </c>
      <c r="FB113" s="356">
        <v>30190</v>
      </c>
      <c r="FC113" s="356">
        <v>24901</v>
      </c>
      <c r="FD113" s="356">
        <v>55819</v>
      </c>
      <c r="FE113" s="356">
        <v>21034</v>
      </c>
      <c r="FF113" s="356">
        <v>404732</v>
      </c>
      <c r="FG113" s="356">
        <v>192488</v>
      </c>
      <c r="FH113" s="356">
        <v>87674</v>
      </c>
      <c r="FI113" s="356">
        <v>42118</v>
      </c>
      <c r="FJ113" s="356">
        <v>80186</v>
      </c>
      <c r="FK113" s="356">
        <v>19757</v>
      </c>
      <c r="FL113" s="356">
        <v>21568</v>
      </c>
      <c r="FM113" s="356">
        <v>3253</v>
      </c>
      <c r="FN113" s="356">
        <v>0</v>
      </c>
      <c r="FO113" s="356">
        <v>207630</v>
      </c>
      <c r="FP113" s="356">
        <v>162679</v>
      </c>
      <c r="FQ113" s="356">
        <v>23764</v>
      </c>
      <c r="FR113" s="356">
        <v>0</v>
      </c>
      <c r="FS113" s="356">
        <v>35503</v>
      </c>
      <c r="FT113" s="356">
        <v>0</v>
      </c>
      <c r="FU113" s="356">
        <v>0</v>
      </c>
      <c r="FV113" s="356">
        <v>3380</v>
      </c>
      <c r="FW113" s="356">
        <v>0</v>
      </c>
      <c r="FX113" s="356">
        <v>787568</v>
      </c>
      <c r="FY113" s="356">
        <v>309179</v>
      </c>
      <c r="FZ113" s="356">
        <v>171392</v>
      </c>
      <c r="GA113" s="356">
        <v>128640</v>
      </c>
      <c r="GB113" s="356">
        <v>541434</v>
      </c>
      <c r="GC113" s="356">
        <v>0</v>
      </c>
      <c r="GD113" s="356">
        <v>7136</v>
      </c>
      <c r="GE113" s="356">
        <v>24072</v>
      </c>
      <c r="GF113" s="356">
        <v>13583</v>
      </c>
      <c r="GG113" s="356">
        <v>49167</v>
      </c>
      <c r="GH113" s="356">
        <v>2423</v>
      </c>
      <c r="GI113" s="356">
        <v>0</v>
      </c>
      <c r="GJ113" s="356">
        <v>0</v>
      </c>
      <c r="GK113" s="356">
        <v>36150</v>
      </c>
      <c r="GL113" s="356">
        <v>22454</v>
      </c>
      <c r="GM113" s="356">
        <v>0</v>
      </c>
      <c r="GN113" s="356">
        <v>0</v>
      </c>
      <c r="GO113" s="356">
        <v>0</v>
      </c>
      <c r="GP113" s="356">
        <v>52234</v>
      </c>
      <c r="GQ113" s="356">
        <v>23306</v>
      </c>
      <c r="GR113" s="356">
        <v>22013</v>
      </c>
      <c r="GS113" s="356">
        <v>18539</v>
      </c>
      <c r="GT113" s="356">
        <v>0</v>
      </c>
      <c r="GU113" s="356">
        <v>0</v>
      </c>
      <c r="GV113" s="356">
        <v>0</v>
      </c>
      <c r="GW113" s="356">
        <v>0</v>
      </c>
      <c r="GX113" s="356">
        <v>0</v>
      </c>
      <c r="GY113" s="356">
        <v>407483</v>
      </c>
      <c r="GZ113" s="356">
        <v>166343</v>
      </c>
      <c r="HA113" s="356">
        <v>78339</v>
      </c>
      <c r="HB113" s="356">
        <v>23872</v>
      </c>
      <c r="HC113" s="356">
        <v>233313</v>
      </c>
      <c r="HD113" s="356">
        <v>14139</v>
      </c>
      <c r="HE113" s="356">
        <v>8580</v>
      </c>
      <c r="HF113" s="356">
        <v>23567</v>
      </c>
      <c r="HG113" s="356">
        <v>0</v>
      </c>
      <c r="HH113" s="356">
        <v>1180010</v>
      </c>
    </row>
    <row r="114" spans="1:216" ht="15" x14ac:dyDescent="0.25">
      <c r="A114" s="356" t="s">
        <v>450</v>
      </c>
      <c r="B114" s="356">
        <v>2717514</v>
      </c>
      <c r="C114" s="356">
        <v>10511</v>
      </c>
      <c r="D114" s="356">
        <v>5909</v>
      </c>
      <c r="E114" s="356">
        <v>0</v>
      </c>
      <c r="F114" s="356">
        <v>0</v>
      </c>
      <c r="G114" s="356">
        <v>0</v>
      </c>
      <c r="H114" s="356">
        <v>5909</v>
      </c>
      <c r="I114" s="356">
        <v>5909</v>
      </c>
      <c r="J114" s="356">
        <v>0</v>
      </c>
      <c r="K114" s="356">
        <v>0</v>
      </c>
      <c r="L114" s="356">
        <v>0</v>
      </c>
      <c r="M114" s="356">
        <v>0</v>
      </c>
      <c r="N114" s="356">
        <v>0</v>
      </c>
      <c r="O114" s="356">
        <v>0</v>
      </c>
      <c r="P114" s="356">
        <v>0</v>
      </c>
      <c r="Q114" s="356">
        <v>1665</v>
      </c>
      <c r="R114" s="356">
        <v>0</v>
      </c>
      <c r="S114" s="356">
        <v>0</v>
      </c>
      <c r="T114" s="356">
        <v>0</v>
      </c>
      <c r="U114" s="356">
        <v>0</v>
      </c>
      <c r="V114" s="356">
        <v>0</v>
      </c>
      <c r="W114" s="356">
        <v>3168</v>
      </c>
      <c r="X114" s="356">
        <v>3168</v>
      </c>
      <c r="Y114" s="356">
        <v>0</v>
      </c>
      <c r="Z114" s="356">
        <v>50229</v>
      </c>
      <c r="AA114" s="356">
        <v>45270</v>
      </c>
      <c r="AB114" s="356">
        <v>1694</v>
      </c>
      <c r="AC114" s="356">
        <v>9853</v>
      </c>
      <c r="AD114" s="356">
        <v>8182</v>
      </c>
      <c r="AE114" s="356">
        <v>0</v>
      </c>
      <c r="AF114" s="356">
        <v>7572</v>
      </c>
      <c r="AG114" s="356">
        <v>17038</v>
      </c>
      <c r="AH114" s="356">
        <v>1466</v>
      </c>
      <c r="AI114" s="356">
        <v>0</v>
      </c>
      <c r="AJ114" s="356">
        <v>9489</v>
      </c>
      <c r="AK114" s="356">
        <v>0</v>
      </c>
      <c r="AL114" s="356">
        <v>0</v>
      </c>
      <c r="AM114" s="356">
        <v>11146</v>
      </c>
      <c r="AN114" s="356">
        <v>0</v>
      </c>
      <c r="AO114" s="356">
        <v>4262</v>
      </c>
      <c r="AP114" s="356">
        <v>0</v>
      </c>
      <c r="AQ114" s="356">
        <v>0</v>
      </c>
      <c r="AR114" s="356">
        <v>0</v>
      </c>
      <c r="AS114" s="356">
        <v>0</v>
      </c>
      <c r="AT114" s="356">
        <v>0</v>
      </c>
      <c r="AU114" s="356">
        <v>6580</v>
      </c>
      <c r="AV114" s="356">
        <v>0</v>
      </c>
      <c r="AW114" s="356">
        <v>0</v>
      </c>
      <c r="AX114" s="356">
        <v>0</v>
      </c>
      <c r="AY114" s="356">
        <v>63747</v>
      </c>
      <c r="AZ114" s="356">
        <v>0</v>
      </c>
      <c r="BA114" s="356">
        <v>0</v>
      </c>
      <c r="BB114" s="356">
        <v>0</v>
      </c>
      <c r="BC114" s="356">
        <v>0</v>
      </c>
      <c r="BD114" s="356">
        <v>0</v>
      </c>
      <c r="BE114" s="356">
        <v>0</v>
      </c>
      <c r="BF114" s="356">
        <v>0</v>
      </c>
      <c r="BG114" s="356">
        <v>0</v>
      </c>
      <c r="BH114" s="356">
        <v>0</v>
      </c>
      <c r="BI114" s="356">
        <v>0</v>
      </c>
      <c r="BJ114" s="356">
        <v>0</v>
      </c>
      <c r="BK114" s="356">
        <v>0</v>
      </c>
      <c r="BL114" s="356">
        <v>0</v>
      </c>
      <c r="BM114" s="356">
        <v>0</v>
      </c>
      <c r="BN114" s="356">
        <v>50525</v>
      </c>
      <c r="BO114" s="356">
        <v>2331</v>
      </c>
      <c r="BP114" s="356">
        <v>0</v>
      </c>
      <c r="BQ114" s="356">
        <v>49719</v>
      </c>
      <c r="BR114" s="356">
        <v>4083</v>
      </c>
      <c r="BS114" s="356">
        <v>0</v>
      </c>
      <c r="BT114" s="356">
        <v>0</v>
      </c>
      <c r="BU114" s="356">
        <v>11309</v>
      </c>
      <c r="BV114" s="356">
        <v>0</v>
      </c>
      <c r="BW114" s="356">
        <v>0</v>
      </c>
      <c r="BX114" s="356">
        <v>11309</v>
      </c>
      <c r="BY114" s="356">
        <v>0</v>
      </c>
      <c r="BZ114" s="356">
        <v>0</v>
      </c>
      <c r="CA114" s="356">
        <v>0</v>
      </c>
      <c r="CB114" s="356">
        <v>0</v>
      </c>
      <c r="CC114" s="356">
        <v>0</v>
      </c>
      <c r="CD114" s="356">
        <v>0</v>
      </c>
      <c r="CE114" s="356">
        <v>0</v>
      </c>
      <c r="CF114" s="356">
        <v>0</v>
      </c>
      <c r="CG114" s="356">
        <v>0</v>
      </c>
      <c r="CH114" s="356">
        <v>0</v>
      </c>
      <c r="CI114" s="356">
        <v>20339</v>
      </c>
      <c r="CJ114" s="356">
        <v>10077</v>
      </c>
      <c r="CK114" s="356">
        <v>10155</v>
      </c>
      <c r="CL114" s="356">
        <v>0</v>
      </c>
      <c r="CM114" s="356">
        <v>0</v>
      </c>
      <c r="CN114" s="356">
        <v>0</v>
      </c>
      <c r="CO114" s="356">
        <v>13526</v>
      </c>
      <c r="CP114" s="356">
        <v>88836</v>
      </c>
      <c r="CQ114" s="356">
        <v>16725</v>
      </c>
      <c r="CR114" s="356">
        <v>21718</v>
      </c>
      <c r="CS114" s="356">
        <v>3247</v>
      </c>
      <c r="CT114" s="356">
        <v>26363</v>
      </c>
      <c r="CU114" s="356">
        <v>45353</v>
      </c>
      <c r="CV114" s="356">
        <v>16952</v>
      </c>
      <c r="CW114" s="356">
        <v>11929</v>
      </c>
      <c r="CX114" s="356">
        <v>0</v>
      </c>
      <c r="CY114" s="356">
        <v>0</v>
      </c>
      <c r="CZ114" s="356">
        <v>0</v>
      </c>
      <c r="DA114" s="356">
        <v>4001</v>
      </c>
      <c r="DB114" s="356">
        <v>6962</v>
      </c>
      <c r="DC114" s="356">
        <v>0</v>
      </c>
      <c r="DD114" s="356">
        <v>1597460</v>
      </c>
      <c r="DE114" s="356">
        <v>824764</v>
      </c>
      <c r="DF114" s="356">
        <v>1063511</v>
      </c>
      <c r="DG114" s="356">
        <v>674492</v>
      </c>
      <c r="DH114" s="356">
        <v>1962</v>
      </c>
      <c r="DI114" s="356">
        <v>0</v>
      </c>
      <c r="DJ114" s="356">
        <v>0</v>
      </c>
      <c r="DK114" s="356">
        <v>2428543</v>
      </c>
      <c r="DL114" s="356">
        <v>1554488</v>
      </c>
      <c r="DM114" s="356">
        <v>1359778</v>
      </c>
      <c r="DN114" s="356">
        <v>429658</v>
      </c>
      <c r="DO114" s="356">
        <v>260719</v>
      </c>
      <c r="DP114" s="356">
        <v>276907</v>
      </c>
      <c r="DQ114" s="356">
        <v>1056615</v>
      </c>
      <c r="DR114" s="356">
        <v>0</v>
      </c>
      <c r="DS114" s="356">
        <v>95760</v>
      </c>
      <c r="DT114" s="356">
        <v>188994</v>
      </c>
      <c r="DU114" s="356">
        <v>75724</v>
      </c>
      <c r="DV114" s="356">
        <v>516183</v>
      </c>
      <c r="DW114" s="356">
        <v>135571</v>
      </c>
      <c r="DX114" s="356">
        <v>140621</v>
      </c>
      <c r="DY114" s="356">
        <v>53606</v>
      </c>
      <c r="DZ114" s="356">
        <v>299811</v>
      </c>
      <c r="EA114" s="356">
        <v>0</v>
      </c>
      <c r="EB114" s="356">
        <v>46650</v>
      </c>
      <c r="EC114" s="356">
        <v>40907</v>
      </c>
      <c r="ED114" s="356">
        <v>47163</v>
      </c>
      <c r="EE114" s="356">
        <v>1407025</v>
      </c>
      <c r="EF114" s="356">
        <v>452220</v>
      </c>
      <c r="EG114" s="356">
        <v>319854</v>
      </c>
      <c r="EH114" s="356">
        <v>276479</v>
      </c>
      <c r="EI114" s="356">
        <v>1119740</v>
      </c>
      <c r="EJ114" s="356">
        <v>0</v>
      </c>
      <c r="EK114" s="356">
        <v>77877</v>
      </c>
      <c r="EL114" s="356">
        <v>165353</v>
      </c>
      <c r="EM114" s="356">
        <v>98565</v>
      </c>
      <c r="EN114" s="356">
        <v>448909</v>
      </c>
      <c r="EO114" s="356">
        <v>72253</v>
      </c>
      <c r="EP114" s="356">
        <v>80103</v>
      </c>
      <c r="EQ114" s="356">
        <v>58283</v>
      </c>
      <c r="ER114" s="356">
        <v>268501</v>
      </c>
      <c r="ES114" s="356">
        <v>0</v>
      </c>
      <c r="ET114" s="356">
        <v>60465</v>
      </c>
      <c r="EU114" s="356">
        <v>107945</v>
      </c>
      <c r="EV114" s="356">
        <v>4645</v>
      </c>
      <c r="EW114" s="356">
        <v>1279057</v>
      </c>
      <c r="EX114" s="356">
        <v>369276</v>
      </c>
      <c r="EY114" s="356">
        <v>301627</v>
      </c>
      <c r="EZ114" s="356">
        <v>149122</v>
      </c>
      <c r="FA114" s="356">
        <v>957539</v>
      </c>
      <c r="FB114" s="356">
        <v>0</v>
      </c>
      <c r="FC114" s="356">
        <v>148701</v>
      </c>
      <c r="FD114" s="356">
        <v>145578</v>
      </c>
      <c r="FE114" s="356">
        <v>41083</v>
      </c>
      <c r="FF114" s="356">
        <v>442505</v>
      </c>
      <c r="FG114" s="356">
        <v>133346</v>
      </c>
      <c r="FH114" s="356">
        <v>24131</v>
      </c>
      <c r="FI114" s="356">
        <v>41187</v>
      </c>
      <c r="FJ114" s="356">
        <v>140662</v>
      </c>
      <c r="FK114" s="356">
        <v>20482</v>
      </c>
      <c r="FL114" s="356">
        <v>30284</v>
      </c>
      <c r="FM114" s="356">
        <v>27423</v>
      </c>
      <c r="FN114" s="356">
        <v>4845</v>
      </c>
      <c r="FO114" s="356">
        <v>21414</v>
      </c>
      <c r="FP114" s="356">
        <v>21414</v>
      </c>
      <c r="FQ114" s="356">
        <v>0</v>
      </c>
      <c r="FR114" s="356">
        <v>0</v>
      </c>
      <c r="FS114" s="356">
        <v>0</v>
      </c>
      <c r="FT114" s="356">
        <v>0</v>
      </c>
      <c r="FU114" s="356">
        <v>0</v>
      </c>
      <c r="FV114" s="356">
        <v>0</v>
      </c>
      <c r="FW114" s="356">
        <v>0</v>
      </c>
      <c r="FX114" s="356">
        <v>837660</v>
      </c>
      <c r="FY114" s="356">
        <v>355331</v>
      </c>
      <c r="FZ114" s="356">
        <v>162018</v>
      </c>
      <c r="GA114" s="356">
        <v>66431</v>
      </c>
      <c r="GB114" s="356">
        <v>596649</v>
      </c>
      <c r="GC114" s="356">
        <v>5015</v>
      </c>
      <c r="GD114" s="356">
        <v>0</v>
      </c>
      <c r="GE114" s="356">
        <v>31816</v>
      </c>
      <c r="GF114" s="356">
        <v>3761</v>
      </c>
      <c r="GG114" s="356">
        <v>230616</v>
      </c>
      <c r="GH114" s="356">
        <v>7724</v>
      </c>
      <c r="GI114" s="356">
        <v>25350</v>
      </c>
      <c r="GJ114" s="356">
        <v>0</v>
      </c>
      <c r="GK114" s="356">
        <v>137365</v>
      </c>
      <c r="GL114" s="356">
        <v>128523</v>
      </c>
      <c r="GM114" s="356">
        <v>0</v>
      </c>
      <c r="GN114" s="356">
        <v>0</v>
      </c>
      <c r="GO114" s="356">
        <v>0</v>
      </c>
      <c r="GP114" s="356">
        <v>18987</v>
      </c>
      <c r="GQ114" s="356">
        <v>3352</v>
      </c>
      <c r="GR114" s="356">
        <v>13718</v>
      </c>
      <c r="GS114" s="356">
        <v>0</v>
      </c>
      <c r="GT114" s="356">
        <v>0</v>
      </c>
      <c r="GU114" s="356">
        <v>0</v>
      </c>
      <c r="GV114" s="356">
        <v>0</v>
      </c>
      <c r="GW114" s="356">
        <v>0</v>
      </c>
      <c r="GX114" s="356">
        <v>0</v>
      </c>
      <c r="GY114" s="356">
        <v>488808</v>
      </c>
      <c r="GZ114" s="356">
        <v>179884</v>
      </c>
      <c r="HA114" s="356">
        <v>71477</v>
      </c>
      <c r="HB114" s="356">
        <v>47424</v>
      </c>
      <c r="HC114" s="356">
        <v>337831</v>
      </c>
      <c r="HD114" s="356">
        <v>7238</v>
      </c>
      <c r="HE114" s="356">
        <v>1691</v>
      </c>
      <c r="HF114" s="356">
        <v>52008</v>
      </c>
      <c r="HG114" s="356">
        <v>20459</v>
      </c>
      <c r="HH114" s="356">
        <v>56045</v>
      </c>
    </row>
    <row r="115" spans="1:216" ht="15" x14ac:dyDescent="0.25">
      <c r="A115" s="356" t="s">
        <v>451</v>
      </c>
      <c r="B115" s="356">
        <v>2749873</v>
      </c>
      <c r="C115" s="356">
        <v>505685</v>
      </c>
      <c r="D115" s="356">
        <v>206535</v>
      </c>
      <c r="E115" s="356">
        <v>88900</v>
      </c>
      <c r="F115" s="356">
        <v>75997</v>
      </c>
      <c r="G115" s="356">
        <v>19155</v>
      </c>
      <c r="H115" s="356">
        <v>86700</v>
      </c>
      <c r="I115" s="356">
        <v>45882</v>
      </c>
      <c r="J115" s="356">
        <v>55939</v>
      </c>
      <c r="K115" s="356">
        <v>40370</v>
      </c>
      <c r="L115" s="356">
        <v>19090</v>
      </c>
      <c r="M115" s="356">
        <v>21524</v>
      </c>
      <c r="N115" s="356">
        <v>14493</v>
      </c>
      <c r="O115" s="356">
        <v>0</v>
      </c>
      <c r="P115" s="356">
        <v>14493</v>
      </c>
      <c r="Q115" s="356">
        <v>351807</v>
      </c>
      <c r="R115" s="356">
        <v>133158</v>
      </c>
      <c r="S115" s="356">
        <v>95645</v>
      </c>
      <c r="T115" s="356">
        <v>25471</v>
      </c>
      <c r="U115" s="356">
        <v>3833</v>
      </c>
      <c r="V115" s="356">
        <v>19375</v>
      </c>
      <c r="W115" s="356">
        <v>54217</v>
      </c>
      <c r="X115" s="356">
        <v>33310</v>
      </c>
      <c r="Y115" s="356">
        <v>22563</v>
      </c>
      <c r="Z115" s="356">
        <v>1542700</v>
      </c>
      <c r="AA115" s="356">
        <v>1475784</v>
      </c>
      <c r="AB115" s="356">
        <v>279475</v>
      </c>
      <c r="AC115" s="356">
        <v>705963</v>
      </c>
      <c r="AD115" s="356">
        <v>387466</v>
      </c>
      <c r="AE115" s="356">
        <v>64728</v>
      </c>
      <c r="AF115" s="356">
        <v>352007</v>
      </c>
      <c r="AG115" s="356">
        <v>452880</v>
      </c>
      <c r="AH115" s="356">
        <v>554711</v>
      </c>
      <c r="AI115" s="356">
        <v>271965</v>
      </c>
      <c r="AJ115" s="356">
        <v>610203</v>
      </c>
      <c r="AK115" s="356">
        <v>97998</v>
      </c>
      <c r="AL115" s="356">
        <v>55937</v>
      </c>
      <c r="AM115" s="356">
        <v>242639</v>
      </c>
      <c r="AN115" s="356">
        <v>10367</v>
      </c>
      <c r="AO115" s="356">
        <v>66980</v>
      </c>
      <c r="AP115" s="356">
        <v>59125</v>
      </c>
      <c r="AQ115" s="356">
        <v>0</v>
      </c>
      <c r="AR115" s="356">
        <v>129652</v>
      </c>
      <c r="AS115" s="356">
        <v>3504</v>
      </c>
      <c r="AT115" s="356">
        <v>19079</v>
      </c>
      <c r="AU115" s="356">
        <v>0</v>
      </c>
      <c r="AV115" s="356">
        <v>8735</v>
      </c>
      <c r="AW115" s="356">
        <v>0</v>
      </c>
      <c r="AX115" s="356">
        <v>7221</v>
      </c>
      <c r="AY115" s="356">
        <v>1218214</v>
      </c>
      <c r="AZ115" s="356">
        <v>194571</v>
      </c>
      <c r="BA115" s="356">
        <v>50611</v>
      </c>
      <c r="BB115" s="356">
        <v>45285</v>
      </c>
      <c r="BC115" s="356">
        <v>97523</v>
      </c>
      <c r="BD115" s="356">
        <v>19213</v>
      </c>
      <c r="BE115" s="356">
        <v>0</v>
      </c>
      <c r="BF115" s="356">
        <v>0</v>
      </c>
      <c r="BG115" s="356">
        <v>5258</v>
      </c>
      <c r="BH115" s="356">
        <v>0</v>
      </c>
      <c r="BI115" s="356">
        <v>7326</v>
      </c>
      <c r="BJ115" s="356">
        <v>7512</v>
      </c>
      <c r="BK115" s="356">
        <v>0</v>
      </c>
      <c r="BL115" s="356">
        <v>0</v>
      </c>
      <c r="BM115" s="356">
        <v>0</v>
      </c>
      <c r="BN115" s="356">
        <v>440123</v>
      </c>
      <c r="BO115" s="356">
        <v>0</v>
      </c>
      <c r="BP115" s="356">
        <v>63471</v>
      </c>
      <c r="BQ115" s="356">
        <v>363822</v>
      </c>
      <c r="BR115" s="356">
        <v>60680</v>
      </c>
      <c r="BS115" s="356">
        <v>0</v>
      </c>
      <c r="BT115" s="356">
        <v>0</v>
      </c>
      <c r="BU115" s="356">
        <v>443899</v>
      </c>
      <c r="BV115" s="356">
        <v>5634</v>
      </c>
      <c r="BW115" s="356">
        <v>98674</v>
      </c>
      <c r="BX115" s="356">
        <v>339515</v>
      </c>
      <c r="BY115" s="356">
        <v>55823</v>
      </c>
      <c r="BZ115" s="356">
        <v>0</v>
      </c>
      <c r="CA115" s="356">
        <v>0</v>
      </c>
      <c r="CB115" s="356">
        <v>59040</v>
      </c>
      <c r="CC115" s="356">
        <v>60484</v>
      </c>
      <c r="CD115" s="356">
        <v>9225</v>
      </c>
      <c r="CE115" s="356">
        <v>0</v>
      </c>
      <c r="CF115" s="356">
        <v>0</v>
      </c>
      <c r="CG115" s="356">
        <v>0</v>
      </c>
      <c r="CH115" s="356">
        <v>0</v>
      </c>
      <c r="CI115" s="356">
        <v>763643</v>
      </c>
      <c r="CJ115" s="356">
        <v>156524</v>
      </c>
      <c r="CK115" s="356">
        <v>60517</v>
      </c>
      <c r="CL115" s="356">
        <v>310024</v>
      </c>
      <c r="CM115" s="356">
        <v>38846</v>
      </c>
      <c r="CN115" s="356">
        <v>0</v>
      </c>
      <c r="CO115" s="356">
        <v>503118</v>
      </c>
      <c r="CP115" s="356">
        <v>562166</v>
      </c>
      <c r="CQ115" s="356">
        <v>82426</v>
      </c>
      <c r="CR115" s="356">
        <v>247806</v>
      </c>
      <c r="CS115" s="356">
        <v>82100</v>
      </c>
      <c r="CT115" s="356">
        <v>197801</v>
      </c>
      <c r="CU115" s="356">
        <v>160017</v>
      </c>
      <c r="CV115" s="356">
        <v>95673</v>
      </c>
      <c r="CW115" s="356">
        <v>124741</v>
      </c>
      <c r="CX115" s="356">
        <v>0</v>
      </c>
      <c r="CY115" s="356">
        <v>0</v>
      </c>
      <c r="CZ115" s="356">
        <v>0</v>
      </c>
      <c r="DA115" s="356">
        <v>16922</v>
      </c>
      <c r="DB115" s="356">
        <v>107942</v>
      </c>
      <c r="DC115" s="356">
        <v>17777</v>
      </c>
      <c r="DD115" s="356">
        <v>1454700</v>
      </c>
      <c r="DE115" s="356">
        <v>633321</v>
      </c>
      <c r="DF115" s="356">
        <v>895763</v>
      </c>
      <c r="DG115" s="356">
        <v>855158</v>
      </c>
      <c r="DH115" s="356">
        <v>18601</v>
      </c>
      <c r="DI115" s="356">
        <v>26897</v>
      </c>
      <c r="DJ115" s="356">
        <v>11999</v>
      </c>
      <c r="DK115" s="356">
        <v>2177666</v>
      </c>
      <c r="DL115" s="356">
        <v>1538018</v>
      </c>
      <c r="DM115" s="356">
        <v>1194720</v>
      </c>
      <c r="DN115" s="356">
        <v>422458</v>
      </c>
      <c r="DO115" s="356">
        <v>378695</v>
      </c>
      <c r="DP115" s="356">
        <v>298674</v>
      </c>
      <c r="DQ115" s="356">
        <v>810112</v>
      </c>
      <c r="DR115" s="356">
        <v>0</v>
      </c>
      <c r="DS115" s="356">
        <v>33798</v>
      </c>
      <c r="DT115" s="356">
        <v>177380</v>
      </c>
      <c r="DU115" s="356">
        <v>93239</v>
      </c>
      <c r="DV115" s="356">
        <v>652900</v>
      </c>
      <c r="DW115" s="356">
        <v>221575</v>
      </c>
      <c r="DX115" s="356">
        <v>177793</v>
      </c>
      <c r="DY115" s="356">
        <v>102666</v>
      </c>
      <c r="DZ115" s="356">
        <v>419893</v>
      </c>
      <c r="EA115" s="356">
        <v>0</v>
      </c>
      <c r="EB115" s="356">
        <v>13479</v>
      </c>
      <c r="EC115" s="356">
        <v>111331</v>
      </c>
      <c r="ED115" s="356">
        <v>25007</v>
      </c>
      <c r="EE115" s="356">
        <v>1464078</v>
      </c>
      <c r="EF115" s="356">
        <v>534845</v>
      </c>
      <c r="EG115" s="356">
        <v>478691</v>
      </c>
      <c r="EH115" s="356">
        <v>352188</v>
      </c>
      <c r="EI115" s="356">
        <v>1031642</v>
      </c>
      <c r="EJ115" s="356">
        <v>0</v>
      </c>
      <c r="EK115" s="356">
        <v>38998</v>
      </c>
      <c r="EL115" s="356">
        <v>245095</v>
      </c>
      <c r="EM115" s="356">
        <v>109372</v>
      </c>
      <c r="EN115" s="356">
        <v>174561</v>
      </c>
      <c r="EO115" s="356">
        <v>40728</v>
      </c>
      <c r="EP115" s="356">
        <v>43959</v>
      </c>
      <c r="EQ115" s="356">
        <v>43039</v>
      </c>
      <c r="ER115" s="356">
        <v>99892</v>
      </c>
      <c r="ES115" s="356">
        <v>0</v>
      </c>
      <c r="ET115" s="356">
        <v>7254</v>
      </c>
      <c r="EU115" s="356">
        <v>11698</v>
      </c>
      <c r="EV115" s="356">
        <v>9483</v>
      </c>
      <c r="EW115" s="356">
        <v>826237</v>
      </c>
      <c r="EX115" s="356">
        <v>193944</v>
      </c>
      <c r="EY115" s="356">
        <v>132106</v>
      </c>
      <c r="EZ115" s="356">
        <v>178813</v>
      </c>
      <c r="FA115" s="356">
        <v>529868</v>
      </c>
      <c r="FB115" s="356">
        <v>0</v>
      </c>
      <c r="FC115" s="356">
        <v>36696</v>
      </c>
      <c r="FD115" s="356">
        <v>75514</v>
      </c>
      <c r="FE115" s="356">
        <v>13635</v>
      </c>
      <c r="FF115" s="356">
        <v>322926</v>
      </c>
      <c r="FG115" s="356">
        <v>121597</v>
      </c>
      <c r="FH115" s="356">
        <v>33781</v>
      </c>
      <c r="FI115" s="356">
        <v>50407</v>
      </c>
      <c r="FJ115" s="356">
        <v>64432</v>
      </c>
      <c r="FK115" s="356">
        <v>4073</v>
      </c>
      <c r="FL115" s="356">
        <v>25092</v>
      </c>
      <c r="FM115" s="356">
        <v>29406</v>
      </c>
      <c r="FN115" s="356">
        <v>14473</v>
      </c>
      <c r="FO115" s="356">
        <v>23336</v>
      </c>
      <c r="FP115" s="356">
        <v>9241</v>
      </c>
      <c r="FQ115" s="356">
        <v>0</v>
      </c>
      <c r="FR115" s="356">
        <v>0</v>
      </c>
      <c r="FS115" s="356">
        <v>13026</v>
      </c>
      <c r="FT115" s="356">
        <v>0</v>
      </c>
      <c r="FU115" s="356">
        <v>0</v>
      </c>
      <c r="FV115" s="356">
        <v>2325</v>
      </c>
      <c r="FW115" s="356">
        <v>0</v>
      </c>
      <c r="FX115" s="356">
        <v>667143</v>
      </c>
      <c r="FY115" s="356">
        <v>142589</v>
      </c>
      <c r="FZ115" s="356">
        <v>206694</v>
      </c>
      <c r="GA115" s="356">
        <v>141776</v>
      </c>
      <c r="GB115" s="356">
        <v>400760</v>
      </c>
      <c r="GC115" s="356">
        <v>2966</v>
      </c>
      <c r="GD115" s="356">
        <v>12508</v>
      </c>
      <c r="GE115" s="356">
        <v>30392</v>
      </c>
      <c r="GF115" s="356">
        <v>25481</v>
      </c>
      <c r="GG115" s="356">
        <v>272786</v>
      </c>
      <c r="GH115" s="356">
        <v>9553</v>
      </c>
      <c r="GI115" s="356">
        <v>21542</v>
      </c>
      <c r="GJ115" s="356">
        <v>0</v>
      </c>
      <c r="GK115" s="356">
        <v>99626</v>
      </c>
      <c r="GL115" s="356">
        <v>217674</v>
      </c>
      <c r="GM115" s="356">
        <v>0</v>
      </c>
      <c r="GN115" s="356">
        <v>0</v>
      </c>
      <c r="GO115" s="356">
        <v>0</v>
      </c>
      <c r="GP115" s="356">
        <v>10059</v>
      </c>
      <c r="GQ115" s="356">
        <v>0</v>
      </c>
      <c r="GR115" s="356">
        <v>4562</v>
      </c>
      <c r="GS115" s="356">
        <v>4722</v>
      </c>
      <c r="GT115" s="356">
        <v>0</v>
      </c>
      <c r="GU115" s="356">
        <v>0</v>
      </c>
      <c r="GV115" s="356">
        <v>0</v>
      </c>
      <c r="GW115" s="356">
        <v>0</v>
      </c>
      <c r="GX115" s="356">
        <v>0</v>
      </c>
      <c r="GY115" s="356">
        <v>524216</v>
      </c>
      <c r="GZ115" s="356">
        <v>125063</v>
      </c>
      <c r="HA115" s="356">
        <v>172846</v>
      </c>
      <c r="HB115" s="356">
        <v>70145</v>
      </c>
      <c r="HC115" s="356">
        <v>319675</v>
      </c>
      <c r="HD115" s="356">
        <v>23907</v>
      </c>
      <c r="HE115" s="356">
        <v>0</v>
      </c>
      <c r="HF115" s="356">
        <v>51639</v>
      </c>
      <c r="HG115" s="356">
        <v>15275</v>
      </c>
      <c r="HH115" s="356">
        <v>1016268</v>
      </c>
    </row>
    <row r="116" spans="1:216" ht="15" x14ac:dyDescent="0.25">
      <c r="A116" s="356" t="s">
        <v>452</v>
      </c>
      <c r="B116" s="356">
        <v>5086691</v>
      </c>
      <c r="C116" s="356">
        <v>1445629</v>
      </c>
      <c r="D116" s="356">
        <v>713417</v>
      </c>
      <c r="E116" s="356">
        <v>295458</v>
      </c>
      <c r="F116" s="356">
        <v>175883</v>
      </c>
      <c r="G116" s="356">
        <v>169376</v>
      </c>
      <c r="H116" s="356">
        <v>446749</v>
      </c>
      <c r="I116" s="356">
        <v>237421</v>
      </c>
      <c r="J116" s="356">
        <v>286205</v>
      </c>
      <c r="K116" s="356">
        <v>83245</v>
      </c>
      <c r="L116" s="356">
        <v>61476</v>
      </c>
      <c r="M116" s="356">
        <v>26373</v>
      </c>
      <c r="N116" s="356">
        <v>65177</v>
      </c>
      <c r="O116" s="356">
        <v>23105</v>
      </c>
      <c r="P116" s="356">
        <v>47051</v>
      </c>
      <c r="Q116" s="356">
        <v>773464</v>
      </c>
      <c r="R116" s="356">
        <v>290818</v>
      </c>
      <c r="S116" s="356">
        <v>150190</v>
      </c>
      <c r="T116" s="356">
        <v>66041</v>
      </c>
      <c r="U116" s="356">
        <v>56041</v>
      </c>
      <c r="V116" s="356">
        <v>22719</v>
      </c>
      <c r="W116" s="356">
        <v>234946</v>
      </c>
      <c r="X116" s="356">
        <v>180743</v>
      </c>
      <c r="Y116" s="356">
        <v>71292</v>
      </c>
      <c r="Z116" s="356">
        <v>3319896</v>
      </c>
      <c r="AA116" s="356">
        <v>3205894</v>
      </c>
      <c r="AB116" s="356">
        <v>516213</v>
      </c>
      <c r="AC116" s="356">
        <v>1674042</v>
      </c>
      <c r="AD116" s="356">
        <v>1042493</v>
      </c>
      <c r="AE116" s="356">
        <v>110959</v>
      </c>
      <c r="AF116" s="356">
        <v>792153</v>
      </c>
      <c r="AG116" s="356">
        <v>887303</v>
      </c>
      <c r="AH116" s="356">
        <v>1076868</v>
      </c>
      <c r="AI116" s="356">
        <v>441489</v>
      </c>
      <c r="AJ116" s="356">
        <v>1300696</v>
      </c>
      <c r="AK116" s="356">
        <v>333288</v>
      </c>
      <c r="AL116" s="356">
        <v>85761</v>
      </c>
      <c r="AM116" s="356">
        <v>661516</v>
      </c>
      <c r="AN116" s="356">
        <v>46914</v>
      </c>
      <c r="AO116" s="356">
        <v>260235</v>
      </c>
      <c r="AP116" s="356">
        <v>250509</v>
      </c>
      <c r="AQ116" s="356">
        <v>0</v>
      </c>
      <c r="AR116" s="356">
        <v>165673</v>
      </c>
      <c r="AS116" s="356">
        <v>14059</v>
      </c>
      <c r="AT116" s="356">
        <v>37937</v>
      </c>
      <c r="AU116" s="356">
        <v>58447</v>
      </c>
      <c r="AV116" s="356">
        <v>31834</v>
      </c>
      <c r="AW116" s="356">
        <v>4028</v>
      </c>
      <c r="AX116" s="356">
        <v>4028</v>
      </c>
      <c r="AY116" s="356">
        <v>2226778</v>
      </c>
      <c r="AZ116" s="356">
        <v>235396</v>
      </c>
      <c r="BA116" s="356">
        <v>21899</v>
      </c>
      <c r="BB116" s="356">
        <v>16063</v>
      </c>
      <c r="BC116" s="356">
        <v>214214</v>
      </c>
      <c r="BD116" s="356">
        <v>5267</v>
      </c>
      <c r="BE116" s="356">
        <v>0</v>
      </c>
      <c r="BF116" s="356">
        <v>0</v>
      </c>
      <c r="BG116" s="356">
        <v>5267</v>
      </c>
      <c r="BH116" s="356">
        <v>0</v>
      </c>
      <c r="BI116" s="356">
        <v>0</v>
      </c>
      <c r="BJ116" s="356">
        <v>5267</v>
      </c>
      <c r="BK116" s="356">
        <v>0</v>
      </c>
      <c r="BL116" s="356">
        <v>0</v>
      </c>
      <c r="BM116" s="356">
        <v>0</v>
      </c>
      <c r="BN116" s="356">
        <v>757414</v>
      </c>
      <c r="BO116" s="356">
        <v>10839</v>
      </c>
      <c r="BP116" s="356">
        <v>32887</v>
      </c>
      <c r="BQ116" s="356">
        <v>751473</v>
      </c>
      <c r="BR116" s="356">
        <v>10469</v>
      </c>
      <c r="BS116" s="356">
        <v>0</v>
      </c>
      <c r="BT116" s="356">
        <v>0</v>
      </c>
      <c r="BU116" s="356">
        <v>631835</v>
      </c>
      <c r="BV116" s="356">
        <v>1092</v>
      </c>
      <c r="BW116" s="356">
        <v>25579</v>
      </c>
      <c r="BX116" s="356">
        <v>573495</v>
      </c>
      <c r="BY116" s="356">
        <v>79297</v>
      </c>
      <c r="BZ116" s="356">
        <v>0</v>
      </c>
      <c r="CA116" s="356">
        <v>0</v>
      </c>
      <c r="CB116" s="356">
        <v>49784</v>
      </c>
      <c r="CC116" s="356">
        <v>24099</v>
      </c>
      <c r="CD116" s="356">
        <v>28159</v>
      </c>
      <c r="CE116" s="356">
        <v>24459</v>
      </c>
      <c r="CF116" s="356">
        <v>0</v>
      </c>
      <c r="CG116" s="356">
        <v>0</v>
      </c>
      <c r="CH116" s="356">
        <v>0</v>
      </c>
      <c r="CI116" s="356">
        <v>1490423</v>
      </c>
      <c r="CJ116" s="356">
        <v>199186</v>
      </c>
      <c r="CK116" s="356">
        <v>119221</v>
      </c>
      <c r="CL116" s="356">
        <v>690687</v>
      </c>
      <c r="CM116" s="356">
        <v>64041</v>
      </c>
      <c r="CN116" s="356">
        <v>0</v>
      </c>
      <c r="CO116" s="356">
        <v>926227</v>
      </c>
      <c r="CP116" s="356">
        <v>1270477</v>
      </c>
      <c r="CQ116" s="356">
        <v>226774</v>
      </c>
      <c r="CR116" s="356">
        <v>440761</v>
      </c>
      <c r="CS116" s="356">
        <v>88538</v>
      </c>
      <c r="CT116" s="356">
        <v>372357</v>
      </c>
      <c r="CU116" s="356">
        <v>293713</v>
      </c>
      <c r="CV116" s="356">
        <v>240204</v>
      </c>
      <c r="CW116" s="356">
        <v>202327</v>
      </c>
      <c r="CX116" s="356">
        <v>0</v>
      </c>
      <c r="CY116" s="356">
        <v>0</v>
      </c>
      <c r="CZ116" s="356">
        <v>0</v>
      </c>
      <c r="DA116" s="356">
        <v>68248</v>
      </c>
      <c r="DB116" s="356">
        <v>119541</v>
      </c>
      <c r="DC116" s="356">
        <v>15152</v>
      </c>
      <c r="DD116" s="356">
        <v>3089006</v>
      </c>
      <c r="DE116" s="356">
        <v>1312647</v>
      </c>
      <c r="DF116" s="356">
        <v>1516536</v>
      </c>
      <c r="DG116" s="356">
        <v>1808161</v>
      </c>
      <c r="DH116" s="356">
        <v>110662</v>
      </c>
      <c r="DI116" s="356">
        <v>92133</v>
      </c>
      <c r="DJ116" s="356">
        <v>2358</v>
      </c>
      <c r="DK116" s="356">
        <v>3982500</v>
      </c>
      <c r="DL116" s="356">
        <v>2948937</v>
      </c>
      <c r="DM116" s="356">
        <v>2013378</v>
      </c>
      <c r="DN116" s="356">
        <v>703994</v>
      </c>
      <c r="DO116" s="356">
        <v>607519</v>
      </c>
      <c r="DP116" s="356">
        <v>404984</v>
      </c>
      <c r="DQ116" s="356">
        <v>1357289</v>
      </c>
      <c r="DR116" s="356">
        <v>0</v>
      </c>
      <c r="DS116" s="356">
        <v>106447</v>
      </c>
      <c r="DT116" s="356">
        <v>298627</v>
      </c>
      <c r="DU116" s="356">
        <v>169209</v>
      </c>
      <c r="DV116" s="356">
        <v>1644288</v>
      </c>
      <c r="DW116" s="356">
        <v>544101</v>
      </c>
      <c r="DX116" s="356">
        <v>480736</v>
      </c>
      <c r="DY116" s="356">
        <v>168783</v>
      </c>
      <c r="DZ116" s="356">
        <v>1069605</v>
      </c>
      <c r="EA116" s="356">
        <v>0</v>
      </c>
      <c r="EB116" s="356">
        <v>69134</v>
      </c>
      <c r="EC116" s="356">
        <v>289766</v>
      </c>
      <c r="ED116" s="356">
        <v>173783</v>
      </c>
      <c r="EE116" s="356">
        <v>2830520</v>
      </c>
      <c r="EF116" s="356">
        <v>1071894</v>
      </c>
      <c r="EG116" s="356">
        <v>1014769</v>
      </c>
      <c r="EH116" s="356">
        <v>485774</v>
      </c>
      <c r="EI116" s="356">
        <v>1965050</v>
      </c>
      <c r="EJ116" s="356">
        <v>0</v>
      </c>
      <c r="EK116" s="356">
        <v>167917</v>
      </c>
      <c r="EL116" s="356">
        <v>542011</v>
      </c>
      <c r="EM116" s="356">
        <v>301466</v>
      </c>
      <c r="EN116" s="356">
        <v>442908</v>
      </c>
      <c r="EO116" s="356">
        <v>99504</v>
      </c>
      <c r="EP116" s="356">
        <v>70462</v>
      </c>
      <c r="EQ116" s="356">
        <v>69651</v>
      </c>
      <c r="ER116" s="356">
        <v>248374</v>
      </c>
      <c r="ES116" s="356">
        <v>0</v>
      </c>
      <c r="ET116" s="356">
        <v>8434</v>
      </c>
      <c r="EU116" s="356">
        <v>21188</v>
      </c>
      <c r="EV116" s="356">
        <v>13005</v>
      </c>
      <c r="EW116" s="356">
        <v>1209149</v>
      </c>
      <c r="EX116" s="356">
        <v>358766</v>
      </c>
      <c r="EY116" s="356">
        <v>189613</v>
      </c>
      <c r="EZ116" s="356">
        <v>215007</v>
      </c>
      <c r="FA116" s="356">
        <v>676040</v>
      </c>
      <c r="FB116" s="356">
        <v>38174</v>
      </c>
      <c r="FC116" s="356">
        <v>70792</v>
      </c>
      <c r="FD116" s="356">
        <v>146404</v>
      </c>
      <c r="FE116" s="356">
        <v>62551</v>
      </c>
      <c r="FF116" s="356">
        <v>500715</v>
      </c>
      <c r="FG116" s="356">
        <v>220210</v>
      </c>
      <c r="FH116" s="356">
        <v>65330</v>
      </c>
      <c r="FI116" s="356">
        <v>62360</v>
      </c>
      <c r="FJ116" s="356">
        <v>80018</v>
      </c>
      <c r="FK116" s="356">
        <v>23941</v>
      </c>
      <c r="FL116" s="356">
        <v>21446</v>
      </c>
      <c r="FM116" s="356">
        <v>54311</v>
      </c>
      <c r="FN116" s="356">
        <v>11759</v>
      </c>
      <c r="FO116" s="356">
        <v>141407</v>
      </c>
      <c r="FP116" s="356">
        <v>135408</v>
      </c>
      <c r="FQ116" s="356">
        <v>2663</v>
      </c>
      <c r="FR116" s="356">
        <v>13194</v>
      </c>
      <c r="FS116" s="356">
        <v>41254</v>
      </c>
      <c r="FT116" s="356">
        <v>0</v>
      </c>
      <c r="FU116" s="356">
        <v>0</v>
      </c>
      <c r="FV116" s="356">
        <v>0</v>
      </c>
      <c r="FW116" s="356">
        <v>0</v>
      </c>
      <c r="FX116" s="356">
        <v>1415676</v>
      </c>
      <c r="FY116" s="356">
        <v>414475</v>
      </c>
      <c r="FZ116" s="356">
        <v>344029</v>
      </c>
      <c r="GA116" s="356">
        <v>168419</v>
      </c>
      <c r="GB116" s="356">
        <v>940343</v>
      </c>
      <c r="GC116" s="356">
        <v>8746</v>
      </c>
      <c r="GD116" s="356">
        <v>14979</v>
      </c>
      <c r="GE116" s="356">
        <v>46113</v>
      </c>
      <c r="GF116" s="356">
        <v>47516</v>
      </c>
      <c r="GG116" s="356">
        <v>293927</v>
      </c>
      <c r="GH116" s="356">
        <v>5961</v>
      </c>
      <c r="GI116" s="356">
        <v>5909</v>
      </c>
      <c r="GJ116" s="356">
        <v>2561</v>
      </c>
      <c r="GK116" s="356">
        <v>193465</v>
      </c>
      <c r="GL116" s="356">
        <v>149684</v>
      </c>
      <c r="GM116" s="356">
        <v>0</v>
      </c>
      <c r="GN116" s="356">
        <v>0</v>
      </c>
      <c r="GO116" s="356">
        <v>0</v>
      </c>
      <c r="GP116" s="356">
        <v>39098</v>
      </c>
      <c r="GQ116" s="356">
        <v>0</v>
      </c>
      <c r="GR116" s="356">
        <v>33621</v>
      </c>
      <c r="GS116" s="356">
        <v>5439</v>
      </c>
      <c r="GT116" s="356">
        <v>0</v>
      </c>
      <c r="GU116" s="356">
        <v>0</v>
      </c>
      <c r="GV116" s="356">
        <v>0</v>
      </c>
      <c r="GW116" s="356">
        <v>0</v>
      </c>
      <c r="GX116" s="356">
        <v>0</v>
      </c>
      <c r="GY116" s="356">
        <v>796734</v>
      </c>
      <c r="GZ116" s="356">
        <v>304644</v>
      </c>
      <c r="HA116" s="356">
        <v>239826</v>
      </c>
      <c r="HB116" s="356">
        <v>88310</v>
      </c>
      <c r="HC116" s="356">
        <v>405719</v>
      </c>
      <c r="HD116" s="356">
        <v>50665</v>
      </c>
      <c r="HE116" s="356">
        <v>30706</v>
      </c>
      <c r="HF116" s="356">
        <v>113399</v>
      </c>
      <c r="HG116" s="356">
        <v>40380</v>
      </c>
      <c r="HH116" s="356">
        <v>2138880</v>
      </c>
    </row>
    <row r="117" spans="1:216" ht="15" x14ac:dyDescent="0.25">
      <c r="A117" s="356" t="s">
        <v>453</v>
      </c>
      <c r="B117" s="356">
        <v>10071000</v>
      </c>
      <c r="C117" s="356">
        <v>3008996</v>
      </c>
      <c r="D117" s="356">
        <v>1722327</v>
      </c>
      <c r="E117" s="356">
        <v>1103645</v>
      </c>
      <c r="F117" s="356">
        <v>695568</v>
      </c>
      <c r="G117" s="356">
        <v>667360</v>
      </c>
      <c r="H117" s="356">
        <v>887859</v>
      </c>
      <c r="I117" s="356">
        <v>505240</v>
      </c>
      <c r="J117" s="356">
        <v>563361</v>
      </c>
      <c r="K117" s="356">
        <v>248457</v>
      </c>
      <c r="L117" s="356">
        <v>144309</v>
      </c>
      <c r="M117" s="356">
        <v>118215</v>
      </c>
      <c r="N117" s="356">
        <v>78752</v>
      </c>
      <c r="O117" s="356">
        <v>20878</v>
      </c>
      <c r="P117" s="356">
        <v>69389</v>
      </c>
      <c r="Q117" s="356">
        <v>1537609</v>
      </c>
      <c r="R117" s="356">
        <v>636548</v>
      </c>
      <c r="S117" s="356">
        <v>229789</v>
      </c>
      <c r="T117" s="356">
        <v>322668</v>
      </c>
      <c r="U117" s="356">
        <v>226647</v>
      </c>
      <c r="V117" s="356">
        <v>106533</v>
      </c>
      <c r="W117" s="356">
        <v>374040</v>
      </c>
      <c r="X117" s="356">
        <v>318998</v>
      </c>
      <c r="Y117" s="356">
        <v>72829</v>
      </c>
      <c r="Z117" s="356">
        <v>7517148</v>
      </c>
      <c r="AA117" s="356">
        <v>7090314</v>
      </c>
      <c r="AB117" s="356">
        <v>756828</v>
      </c>
      <c r="AC117" s="356">
        <v>4060210</v>
      </c>
      <c r="AD117" s="356">
        <v>2264274</v>
      </c>
      <c r="AE117" s="356">
        <v>196693</v>
      </c>
      <c r="AF117" s="356">
        <v>2114137</v>
      </c>
      <c r="AG117" s="356">
        <v>2260566</v>
      </c>
      <c r="AH117" s="356">
        <v>2979459</v>
      </c>
      <c r="AI117" s="356">
        <v>1350309</v>
      </c>
      <c r="AJ117" s="356">
        <v>3028072</v>
      </c>
      <c r="AK117" s="356">
        <v>704553</v>
      </c>
      <c r="AL117" s="356">
        <v>254661</v>
      </c>
      <c r="AM117" s="356">
        <v>2400281</v>
      </c>
      <c r="AN117" s="356">
        <v>50384</v>
      </c>
      <c r="AO117" s="356">
        <v>990323</v>
      </c>
      <c r="AP117" s="356">
        <v>962677</v>
      </c>
      <c r="AQ117" s="356">
        <v>7241</v>
      </c>
      <c r="AR117" s="356">
        <v>710500</v>
      </c>
      <c r="AS117" s="356">
        <v>172790</v>
      </c>
      <c r="AT117" s="356">
        <v>283182</v>
      </c>
      <c r="AU117" s="356">
        <v>200828</v>
      </c>
      <c r="AV117" s="356">
        <v>333650</v>
      </c>
      <c r="AW117" s="356">
        <v>86429</v>
      </c>
      <c r="AX117" s="356">
        <v>27217</v>
      </c>
      <c r="AY117" s="356">
        <v>4063790</v>
      </c>
      <c r="AZ117" s="356">
        <v>734071</v>
      </c>
      <c r="BA117" s="356">
        <v>75152</v>
      </c>
      <c r="BB117" s="356">
        <v>34682</v>
      </c>
      <c r="BC117" s="356">
        <v>665355</v>
      </c>
      <c r="BD117" s="356">
        <v>24458</v>
      </c>
      <c r="BE117" s="356">
        <v>0</v>
      </c>
      <c r="BF117" s="356">
        <v>0</v>
      </c>
      <c r="BG117" s="356">
        <v>87773</v>
      </c>
      <c r="BH117" s="356">
        <v>48826</v>
      </c>
      <c r="BI117" s="356">
        <v>9229</v>
      </c>
      <c r="BJ117" s="356">
        <v>44663</v>
      </c>
      <c r="BK117" s="356">
        <v>9852</v>
      </c>
      <c r="BL117" s="356">
        <v>0</v>
      </c>
      <c r="BM117" s="356">
        <v>0</v>
      </c>
      <c r="BN117" s="356">
        <v>1710526</v>
      </c>
      <c r="BO117" s="356">
        <v>0</v>
      </c>
      <c r="BP117" s="356">
        <v>9283</v>
      </c>
      <c r="BQ117" s="356">
        <v>1692514</v>
      </c>
      <c r="BR117" s="356">
        <v>8643</v>
      </c>
      <c r="BS117" s="356">
        <v>0</v>
      </c>
      <c r="BT117" s="356">
        <v>0</v>
      </c>
      <c r="BU117" s="356">
        <v>886670</v>
      </c>
      <c r="BV117" s="356">
        <v>32239</v>
      </c>
      <c r="BW117" s="356">
        <v>17711</v>
      </c>
      <c r="BX117" s="356">
        <v>815588</v>
      </c>
      <c r="BY117" s="356">
        <v>100701</v>
      </c>
      <c r="BZ117" s="356">
        <v>0</v>
      </c>
      <c r="CA117" s="356">
        <v>0</v>
      </c>
      <c r="CB117" s="356">
        <v>103901</v>
      </c>
      <c r="CC117" s="356">
        <v>77884</v>
      </c>
      <c r="CD117" s="356">
        <v>9525</v>
      </c>
      <c r="CE117" s="356">
        <v>39095</v>
      </c>
      <c r="CF117" s="356">
        <v>0</v>
      </c>
      <c r="CG117" s="356">
        <v>0</v>
      </c>
      <c r="CH117" s="356">
        <v>0</v>
      </c>
      <c r="CI117" s="356">
        <v>2474370</v>
      </c>
      <c r="CJ117" s="356">
        <v>549273</v>
      </c>
      <c r="CK117" s="356">
        <v>101203</v>
      </c>
      <c r="CL117" s="356">
        <v>1179243</v>
      </c>
      <c r="CM117" s="356">
        <v>8426</v>
      </c>
      <c r="CN117" s="356">
        <v>0</v>
      </c>
      <c r="CO117" s="356">
        <v>1512211</v>
      </c>
      <c r="CP117" s="356">
        <v>2185366</v>
      </c>
      <c r="CQ117" s="356">
        <v>337682</v>
      </c>
      <c r="CR117" s="356">
        <v>689854</v>
      </c>
      <c r="CS117" s="356">
        <v>188630</v>
      </c>
      <c r="CT117" s="356">
        <v>895582</v>
      </c>
      <c r="CU117" s="356">
        <v>464048</v>
      </c>
      <c r="CV117" s="356">
        <v>378518</v>
      </c>
      <c r="CW117" s="356">
        <v>290180</v>
      </c>
      <c r="CX117" s="356">
        <v>0</v>
      </c>
      <c r="CY117" s="356">
        <v>0</v>
      </c>
      <c r="CZ117" s="356">
        <v>0</v>
      </c>
      <c r="DA117" s="356">
        <v>83167</v>
      </c>
      <c r="DB117" s="356">
        <v>157017</v>
      </c>
      <c r="DC117" s="356">
        <v>58596</v>
      </c>
      <c r="DD117" s="356">
        <v>5839924</v>
      </c>
      <c r="DE117" s="356">
        <v>2706122</v>
      </c>
      <c r="DF117" s="356">
        <v>2859976</v>
      </c>
      <c r="DG117" s="356">
        <v>3596414</v>
      </c>
      <c r="DH117" s="356">
        <v>289227</v>
      </c>
      <c r="DI117" s="356">
        <v>164737</v>
      </c>
      <c r="DJ117" s="356">
        <v>38383</v>
      </c>
      <c r="DK117" s="356">
        <v>7455041</v>
      </c>
      <c r="DL117" s="356">
        <v>5871920</v>
      </c>
      <c r="DM117" s="356">
        <v>3969345</v>
      </c>
      <c r="DN117" s="356">
        <v>1465118</v>
      </c>
      <c r="DO117" s="356">
        <v>1007661</v>
      </c>
      <c r="DP117" s="356">
        <v>624975</v>
      </c>
      <c r="DQ117" s="356">
        <v>2515730</v>
      </c>
      <c r="DR117" s="356">
        <v>6379</v>
      </c>
      <c r="DS117" s="356">
        <v>219097</v>
      </c>
      <c r="DT117" s="356">
        <v>667943</v>
      </c>
      <c r="DU117" s="356">
        <v>314600</v>
      </c>
      <c r="DV117" s="356">
        <v>3308537</v>
      </c>
      <c r="DW117" s="356">
        <v>1217321</v>
      </c>
      <c r="DX117" s="356">
        <v>961722</v>
      </c>
      <c r="DY117" s="356">
        <v>516634</v>
      </c>
      <c r="DZ117" s="356">
        <v>2260890</v>
      </c>
      <c r="EA117" s="356">
        <v>10265</v>
      </c>
      <c r="EB117" s="356">
        <v>122294</v>
      </c>
      <c r="EC117" s="356">
        <v>664420</v>
      </c>
      <c r="ED117" s="356">
        <v>382010</v>
      </c>
      <c r="EE117" s="356">
        <v>5593439</v>
      </c>
      <c r="EF117" s="356">
        <v>2295096</v>
      </c>
      <c r="EG117" s="356">
        <v>1723971</v>
      </c>
      <c r="EH117" s="356">
        <v>951777</v>
      </c>
      <c r="EI117" s="356">
        <v>3840154</v>
      </c>
      <c r="EJ117" s="356">
        <v>16550</v>
      </c>
      <c r="EK117" s="356">
        <v>286075</v>
      </c>
      <c r="EL117" s="356">
        <v>1177081</v>
      </c>
      <c r="EM117" s="356">
        <v>640764</v>
      </c>
      <c r="EN117" s="356">
        <v>980678</v>
      </c>
      <c r="EO117" s="356">
        <v>250383</v>
      </c>
      <c r="EP117" s="356">
        <v>171305</v>
      </c>
      <c r="EQ117" s="356">
        <v>155313</v>
      </c>
      <c r="ER117" s="356">
        <v>571867</v>
      </c>
      <c r="ES117" s="356">
        <v>0</v>
      </c>
      <c r="ET117" s="356">
        <v>25326</v>
      </c>
      <c r="EU117" s="356">
        <v>54296</v>
      </c>
      <c r="EV117" s="356">
        <v>30813</v>
      </c>
      <c r="EW117" s="356">
        <v>2466236</v>
      </c>
      <c r="EX117" s="356">
        <v>639625</v>
      </c>
      <c r="EY117" s="356">
        <v>368191</v>
      </c>
      <c r="EZ117" s="356">
        <v>468292</v>
      </c>
      <c r="FA117" s="356">
        <v>1386820</v>
      </c>
      <c r="FB117" s="356">
        <v>23706</v>
      </c>
      <c r="FC117" s="356">
        <v>160613</v>
      </c>
      <c r="FD117" s="356">
        <v>389256</v>
      </c>
      <c r="FE117" s="356">
        <v>203139</v>
      </c>
      <c r="FF117" s="356">
        <v>1103624</v>
      </c>
      <c r="FG117" s="356">
        <v>408335</v>
      </c>
      <c r="FH117" s="356">
        <v>166154</v>
      </c>
      <c r="FI117" s="356">
        <v>179789</v>
      </c>
      <c r="FJ117" s="356">
        <v>287550</v>
      </c>
      <c r="FK117" s="356">
        <v>40904</v>
      </c>
      <c r="FL117" s="356">
        <v>37594</v>
      </c>
      <c r="FM117" s="356">
        <v>43877</v>
      </c>
      <c r="FN117" s="356">
        <v>34763</v>
      </c>
      <c r="FO117" s="356">
        <v>596929</v>
      </c>
      <c r="FP117" s="356">
        <v>451238</v>
      </c>
      <c r="FQ117" s="356">
        <v>66593</v>
      </c>
      <c r="FR117" s="356">
        <v>4362</v>
      </c>
      <c r="FS117" s="356">
        <v>163214</v>
      </c>
      <c r="FT117" s="356">
        <v>6095</v>
      </c>
      <c r="FU117" s="356">
        <v>10040</v>
      </c>
      <c r="FV117" s="356">
        <v>17780</v>
      </c>
      <c r="FW117" s="356">
        <v>0</v>
      </c>
      <c r="FX117" s="356">
        <v>2316923</v>
      </c>
      <c r="FY117" s="356">
        <v>743804</v>
      </c>
      <c r="FZ117" s="356">
        <v>523581</v>
      </c>
      <c r="GA117" s="356">
        <v>351215</v>
      </c>
      <c r="GB117" s="356">
        <v>1516433</v>
      </c>
      <c r="GC117" s="356">
        <v>0</v>
      </c>
      <c r="GD117" s="356">
        <v>41353</v>
      </c>
      <c r="GE117" s="356">
        <v>112246</v>
      </c>
      <c r="GF117" s="356">
        <v>21700</v>
      </c>
      <c r="GG117" s="356">
        <v>383000</v>
      </c>
      <c r="GH117" s="356">
        <v>7414</v>
      </c>
      <c r="GI117" s="356">
        <v>0</v>
      </c>
      <c r="GJ117" s="356">
        <v>13105</v>
      </c>
      <c r="GK117" s="356">
        <v>226504</v>
      </c>
      <c r="GL117" s="356">
        <v>235058</v>
      </c>
      <c r="GM117" s="356">
        <v>0</v>
      </c>
      <c r="GN117" s="356">
        <v>0</v>
      </c>
      <c r="GO117" s="356">
        <v>0</v>
      </c>
      <c r="GP117" s="356">
        <v>262328</v>
      </c>
      <c r="GQ117" s="356">
        <v>38376</v>
      </c>
      <c r="GR117" s="356">
        <v>161656</v>
      </c>
      <c r="GS117" s="356">
        <v>70990</v>
      </c>
      <c r="GT117" s="356">
        <v>0</v>
      </c>
      <c r="GU117" s="356">
        <v>0</v>
      </c>
      <c r="GV117" s="356">
        <v>0</v>
      </c>
      <c r="GW117" s="356">
        <v>0</v>
      </c>
      <c r="GX117" s="356">
        <v>0</v>
      </c>
      <c r="GY117" s="356">
        <v>1183935</v>
      </c>
      <c r="GZ117" s="356">
        <v>432780</v>
      </c>
      <c r="HA117" s="356">
        <v>231512</v>
      </c>
      <c r="HB117" s="356">
        <v>72961</v>
      </c>
      <c r="HC117" s="356">
        <v>550812</v>
      </c>
      <c r="HD117" s="356">
        <v>43879</v>
      </c>
      <c r="HE117" s="356">
        <v>26950</v>
      </c>
      <c r="HF117" s="356">
        <v>103414</v>
      </c>
      <c r="HG117" s="356">
        <v>54353</v>
      </c>
      <c r="HH117" s="356">
        <v>4472055</v>
      </c>
    </row>
    <row r="118" spans="1:216" ht="15" x14ac:dyDescent="0.25">
      <c r="A118" s="356" t="s">
        <v>454</v>
      </c>
      <c r="B118" s="356">
        <v>11401650</v>
      </c>
      <c r="C118" s="356">
        <v>2456793</v>
      </c>
      <c r="D118" s="356">
        <v>1819705</v>
      </c>
      <c r="E118" s="356">
        <v>1378757</v>
      </c>
      <c r="F118" s="356">
        <v>925713</v>
      </c>
      <c r="G118" s="356">
        <v>782248</v>
      </c>
      <c r="H118" s="356">
        <v>938868</v>
      </c>
      <c r="I118" s="356">
        <v>567343</v>
      </c>
      <c r="J118" s="356">
        <v>640794</v>
      </c>
      <c r="K118" s="356">
        <v>405663</v>
      </c>
      <c r="L118" s="356">
        <v>309242</v>
      </c>
      <c r="M118" s="356">
        <v>127007</v>
      </c>
      <c r="N118" s="356">
        <v>114505</v>
      </c>
      <c r="O118" s="356">
        <v>52112</v>
      </c>
      <c r="P118" s="356">
        <v>71876</v>
      </c>
      <c r="Q118" s="356">
        <v>902865</v>
      </c>
      <c r="R118" s="356">
        <v>399214</v>
      </c>
      <c r="S118" s="356">
        <v>193025</v>
      </c>
      <c r="T118" s="356">
        <v>560058</v>
      </c>
      <c r="U118" s="356">
        <v>428363</v>
      </c>
      <c r="V118" s="356">
        <v>223061</v>
      </c>
      <c r="W118" s="356">
        <v>270671</v>
      </c>
      <c r="X118" s="356">
        <v>209522</v>
      </c>
      <c r="Y118" s="356">
        <v>75512</v>
      </c>
      <c r="Z118" s="356">
        <v>9223966</v>
      </c>
      <c r="AA118" s="356">
        <v>8595232</v>
      </c>
      <c r="AB118" s="356">
        <v>632507</v>
      </c>
      <c r="AC118" s="356">
        <v>4484137</v>
      </c>
      <c r="AD118" s="356">
        <v>2938055</v>
      </c>
      <c r="AE118" s="356">
        <v>189182</v>
      </c>
      <c r="AF118" s="356">
        <v>2750098</v>
      </c>
      <c r="AG118" s="356">
        <v>1816287</v>
      </c>
      <c r="AH118" s="356">
        <v>3407709</v>
      </c>
      <c r="AI118" s="356">
        <v>1596115</v>
      </c>
      <c r="AJ118" s="356">
        <v>4431094</v>
      </c>
      <c r="AK118" s="356">
        <v>1341595</v>
      </c>
      <c r="AL118" s="356">
        <v>449435</v>
      </c>
      <c r="AM118" s="356">
        <v>3841847</v>
      </c>
      <c r="AN118" s="356">
        <v>53278</v>
      </c>
      <c r="AO118" s="356">
        <v>1688767</v>
      </c>
      <c r="AP118" s="356">
        <v>1582251</v>
      </c>
      <c r="AQ118" s="356">
        <v>13750</v>
      </c>
      <c r="AR118" s="356">
        <v>1299278</v>
      </c>
      <c r="AS118" s="356">
        <v>374794</v>
      </c>
      <c r="AT118" s="356">
        <v>600572</v>
      </c>
      <c r="AU118" s="356">
        <v>281800</v>
      </c>
      <c r="AV118" s="356">
        <v>920053</v>
      </c>
      <c r="AW118" s="356">
        <v>227400</v>
      </c>
      <c r="AX118" s="356">
        <v>45358</v>
      </c>
      <c r="AY118" s="356">
        <v>3942492</v>
      </c>
      <c r="AZ118" s="356">
        <v>793962</v>
      </c>
      <c r="BA118" s="356">
        <v>185876</v>
      </c>
      <c r="BB118" s="356">
        <v>39814</v>
      </c>
      <c r="BC118" s="356">
        <v>668133</v>
      </c>
      <c r="BD118" s="356">
        <v>17537</v>
      </c>
      <c r="BE118" s="356">
        <v>0</v>
      </c>
      <c r="BF118" s="356">
        <v>0</v>
      </c>
      <c r="BG118" s="356">
        <v>266240</v>
      </c>
      <c r="BH118" s="356">
        <v>108778</v>
      </c>
      <c r="BI118" s="356">
        <v>23996</v>
      </c>
      <c r="BJ118" s="356">
        <v>162417</v>
      </c>
      <c r="BK118" s="356">
        <v>10039</v>
      </c>
      <c r="BL118" s="356">
        <v>0</v>
      </c>
      <c r="BM118" s="356">
        <v>0</v>
      </c>
      <c r="BN118" s="356">
        <v>1370475</v>
      </c>
      <c r="BO118" s="356">
        <v>9872</v>
      </c>
      <c r="BP118" s="356">
        <v>23515</v>
      </c>
      <c r="BQ118" s="356">
        <v>1351102</v>
      </c>
      <c r="BR118" s="356">
        <v>24867</v>
      </c>
      <c r="BS118" s="356">
        <v>0</v>
      </c>
      <c r="BT118" s="356">
        <v>0</v>
      </c>
      <c r="BU118" s="356">
        <v>628778</v>
      </c>
      <c r="BV118" s="356">
        <v>35343</v>
      </c>
      <c r="BW118" s="356">
        <v>30780</v>
      </c>
      <c r="BX118" s="356">
        <v>591286</v>
      </c>
      <c r="BY118" s="356">
        <v>25738</v>
      </c>
      <c r="BZ118" s="356">
        <v>0</v>
      </c>
      <c r="CA118" s="356">
        <v>0</v>
      </c>
      <c r="CB118" s="356">
        <v>158602</v>
      </c>
      <c r="CC118" s="356">
        <v>65491</v>
      </c>
      <c r="CD118" s="356">
        <v>17484</v>
      </c>
      <c r="CE118" s="356">
        <v>115635</v>
      </c>
      <c r="CF118" s="356">
        <v>0</v>
      </c>
      <c r="CG118" s="356">
        <v>0</v>
      </c>
      <c r="CH118" s="356">
        <v>0</v>
      </c>
      <c r="CI118" s="356">
        <v>2609346</v>
      </c>
      <c r="CJ118" s="356">
        <v>811125</v>
      </c>
      <c r="CK118" s="356">
        <v>62880</v>
      </c>
      <c r="CL118" s="356">
        <v>1718067</v>
      </c>
      <c r="CM118" s="356">
        <v>20720</v>
      </c>
      <c r="CN118" s="356">
        <v>0</v>
      </c>
      <c r="CO118" s="356">
        <v>783957</v>
      </c>
      <c r="CP118" s="356">
        <v>1160582</v>
      </c>
      <c r="CQ118" s="356">
        <v>243144</v>
      </c>
      <c r="CR118" s="356">
        <v>472211</v>
      </c>
      <c r="CS118" s="356">
        <v>186419</v>
      </c>
      <c r="CT118" s="356">
        <v>369085</v>
      </c>
      <c r="CU118" s="356">
        <v>215476</v>
      </c>
      <c r="CV118" s="356">
        <v>230877</v>
      </c>
      <c r="CW118" s="356">
        <v>159830</v>
      </c>
      <c r="CX118" s="356">
        <v>0</v>
      </c>
      <c r="CY118" s="356">
        <v>0</v>
      </c>
      <c r="CZ118" s="356">
        <v>0</v>
      </c>
      <c r="DA118" s="356">
        <v>81096</v>
      </c>
      <c r="DB118" s="356">
        <v>41380</v>
      </c>
      <c r="DC118" s="356">
        <v>26687</v>
      </c>
      <c r="DD118" s="356">
        <v>6117499</v>
      </c>
      <c r="DE118" s="356">
        <v>2769093</v>
      </c>
      <c r="DF118" s="356">
        <v>3406574</v>
      </c>
      <c r="DG118" s="356">
        <v>4113708</v>
      </c>
      <c r="DH118" s="356">
        <v>187614</v>
      </c>
      <c r="DI118" s="356">
        <v>89644</v>
      </c>
      <c r="DJ118" s="356">
        <v>62080</v>
      </c>
      <c r="DK118" s="356">
        <v>7140633</v>
      </c>
      <c r="DL118" s="356">
        <v>4888189</v>
      </c>
      <c r="DM118" s="356">
        <v>3517387</v>
      </c>
      <c r="DN118" s="356">
        <v>1259577</v>
      </c>
      <c r="DO118" s="356">
        <v>699589</v>
      </c>
      <c r="DP118" s="356">
        <v>506868</v>
      </c>
      <c r="DQ118" s="356">
        <v>2067980</v>
      </c>
      <c r="DR118" s="356">
        <v>0</v>
      </c>
      <c r="DS118" s="356">
        <v>131104</v>
      </c>
      <c r="DT118" s="356">
        <v>523299</v>
      </c>
      <c r="DU118" s="356">
        <v>232520</v>
      </c>
      <c r="DV118" s="356">
        <v>2405936</v>
      </c>
      <c r="DW118" s="356">
        <v>785107</v>
      </c>
      <c r="DX118" s="356">
        <v>579566</v>
      </c>
      <c r="DY118" s="356">
        <v>338453</v>
      </c>
      <c r="DZ118" s="356">
        <v>1572683</v>
      </c>
      <c r="EA118" s="356">
        <v>16925</v>
      </c>
      <c r="EB118" s="356">
        <v>130187</v>
      </c>
      <c r="EC118" s="356">
        <v>311605</v>
      </c>
      <c r="ED118" s="356">
        <v>200468</v>
      </c>
      <c r="EE118" s="356">
        <v>4511696</v>
      </c>
      <c r="EF118" s="356">
        <v>1797721</v>
      </c>
      <c r="EG118" s="356">
        <v>1123301</v>
      </c>
      <c r="EH118" s="356">
        <v>594533</v>
      </c>
      <c r="EI118" s="356">
        <v>2919606</v>
      </c>
      <c r="EJ118" s="356">
        <v>0</v>
      </c>
      <c r="EK118" s="356">
        <v>229886</v>
      </c>
      <c r="EL118" s="356">
        <v>739970</v>
      </c>
      <c r="EM118" s="356">
        <v>369434</v>
      </c>
      <c r="EN118" s="356">
        <v>1135103</v>
      </c>
      <c r="EO118" s="356">
        <v>209509</v>
      </c>
      <c r="EP118" s="356">
        <v>152587</v>
      </c>
      <c r="EQ118" s="356">
        <v>201951</v>
      </c>
      <c r="ER118" s="356">
        <v>641808</v>
      </c>
      <c r="ES118" s="356">
        <v>16925</v>
      </c>
      <c r="ET118" s="356">
        <v>21182</v>
      </c>
      <c r="EU118" s="356">
        <v>92743</v>
      </c>
      <c r="EV118" s="356">
        <v>33853</v>
      </c>
      <c r="EW118" s="356">
        <v>2372538</v>
      </c>
      <c r="EX118" s="356">
        <v>860137</v>
      </c>
      <c r="EY118" s="356">
        <v>353755</v>
      </c>
      <c r="EZ118" s="356">
        <v>483702</v>
      </c>
      <c r="FA118" s="356">
        <v>1112282</v>
      </c>
      <c r="FB118" s="356">
        <v>22443</v>
      </c>
      <c r="FC118" s="356">
        <v>59516</v>
      </c>
      <c r="FD118" s="356">
        <v>278148</v>
      </c>
      <c r="FE118" s="356">
        <v>100584</v>
      </c>
      <c r="FF118" s="356">
        <v>913198</v>
      </c>
      <c r="FG118" s="356">
        <v>353703</v>
      </c>
      <c r="FH118" s="356">
        <v>106437</v>
      </c>
      <c r="FI118" s="356">
        <v>122310</v>
      </c>
      <c r="FJ118" s="356">
        <v>236830</v>
      </c>
      <c r="FK118" s="356">
        <v>35496</v>
      </c>
      <c r="FL118" s="356">
        <v>28270</v>
      </c>
      <c r="FM118" s="356">
        <v>67540</v>
      </c>
      <c r="FN118" s="356">
        <v>4162</v>
      </c>
      <c r="FO118" s="356">
        <v>1746293</v>
      </c>
      <c r="FP118" s="356">
        <v>1419568</v>
      </c>
      <c r="FQ118" s="356">
        <v>78544</v>
      </c>
      <c r="FR118" s="356">
        <v>5617</v>
      </c>
      <c r="FS118" s="356">
        <v>454289</v>
      </c>
      <c r="FT118" s="356">
        <v>0</v>
      </c>
      <c r="FU118" s="356">
        <v>12901</v>
      </c>
      <c r="FV118" s="356">
        <v>77644</v>
      </c>
      <c r="FW118" s="356">
        <v>67272</v>
      </c>
      <c r="FX118" s="356">
        <v>1709940</v>
      </c>
      <c r="FY118" s="356">
        <v>547191</v>
      </c>
      <c r="FZ118" s="356">
        <v>362761</v>
      </c>
      <c r="GA118" s="356">
        <v>263786</v>
      </c>
      <c r="GB118" s="356">
        <v>956326</v>
      </c>
      <c r="GC118" s="356">
        <v>0</v>
      </c>
      <c r="GD118" s="356">
        <v>0</v>
      </c>
      <c r="GE118" s="356">
        <v>94247</v>
      </c>
      <c r="GF118" s="356">
        <v>63233</v>
      </c>
      <c r="GG118" s="356">
        <v>107298</v>
      </c>
      <c r="GH118" s="356">
        <v>0</v>
      </c>
      <c r="GI118" s="356">
        <v>0</v>
      </c>
      <c r="GJ118" s="356">
        <v>6970</v>
      </c>
      <c r="GK118" s="356">
        <v>59349</v>
      </c>
      <c r="GL118" s="356">
        <v>45535</v>
      </c>
      <c r="GM118" s="356">
        <v>0</v>
      </c>
      <c r="GN118" s="356">
        <v>0</v>
      </c>
      <c r="GO118" s="356">
        <v>0</v>
      </c>
      <c r="GP118" s="356">
        <v>555446</v>
      </c>
      <c r="GQ118" s="356">
        <v>86600</v>
      </c>
      <c r="GR118" s="356">
        <v>366075</v>
      </c>
      <c r="GS118" s="356">
        <v>163773</v>
      </c>
      <c r="GT118" s="356">
        <v>8256</v>
      </c>
      <c r="GU118" s="356">
        <v>0</v>
      </c>
      <c r="GV118" s="356">
        <v>16159</v>
      </c>
      <c r="GW118" s="356">
        <v>0</v>
      </c>
      <c r="GX118" s="356">
        <v>0</v>
      </c>
      <c r="GY118" s="356">
        <v>1046676</v>
      </c>
      <c r="GZ118" s="356">
        <v>443365</v>
      </c>
      <c r="HA118" s="356">
        <v>105629</v>
      </c>
      <c r="HB118" s="356">
        <v>96548</v>
      </c>
      <c r="HC118" s="356">
        <v>545398</v>
      </c>
      <c r="HD118" s="356">
        <v>21190</v>
      </c>
      <c r="HE118" s="356">
        <v>0</v>
      </c>
      <c r="HF118" s="356">
        <v>89208</v>
      </c>
      <c r="HG118" s="356">
        <v>49240</v>
      </c>
      <c r="HH118" s="356">
        <v>4113832</v>
      </c>
    </row>
    <row r="119" spans="1:216" ht="15" x14ac:dyDescent="0.25">
      <c r="A119" s="356" t="s">
        <v>455</v>
      </c>
      <c r="B119" s="356">
        <v>16087310</v>
      </c>
      <c r="C119" s="356">
        <v>3550826</v>
      </c>
      <c r="D119" s="356">
        <v>2277321</v>
      </c>
      <c r="E119" s="356">
        <v>1667956</v>
      </c>
      <c r="F119" s="356">
        <v>1039240</v>
      </c>
      <c r="G119" s="356">
        <v>981795</v>
      </c>
      <c r="H119" s="356">
        <v>1155902</v>
      </c>
      <c r="I119" s="356">
        <v>662192</v>
      </c>
      <c r="J119" s="356">
        <v>705950</v>
      </c>
      <c r="K119" s="356">
        <v>330270</v>
      </c>
      <c r="L119" s="356">
        <v>212517</v>
      </c>
      <c r="M119" s="356">
        <v>149775</v>
      </c>
      <c r="N119" s="356">
        <v>133790</v>
      </c>
      <c r="O119" s="356">
        <v>57464</v>
      </c>
      <c r="P119" s="356">
        <v>84679</v>
      </c>
      <c r="Q119" s="356">
        <v>1544152</v>
      </c>
      <c r="R119" s="356">
        <v>650727</v>
      </c>
      <c r="S119" s="356">
        <v>236116</v>
      </c>
      <c r="T119" s="356">
        <v>359732</v>
      </c>
      <c r="U119" s="356">
        <v>246093</v>
      </c>
      <c r="V119" s="356">
        <v>169774</v>
      </c>
      <c r="W119" s="356">
        <v>425242</v>
      </c>
      <c r="X119" s="356">
        <v>336966</v>
      </c>
      <c r="Y119" s="356">
        <v>103399</v>
      </c>
      <c r="Z119" s="356">
        <v>11929070</v>
      </c>
      <c r="AA119" s="356">
        <v>11527290</v>
      </c>
      <c r="AB119" s="356">
        <v>1347247</v>
      </c>
      <c r="AC119" s="356">
        <v>6798056</v>
      </c>
      <c r="AD119" s="356">
        <v>3831541</v>
      </c>
      <c r="AE119" s="356">
        <v>369744</v>
      </c>
      <c r="AF119" s="356">
        <v>3437522</v>
      </c>
      <c r="AG119" s="356">
        <v>3587299</v>
      </c>
      <c r="AH119" s="356">
        <v>4710928</v>
      </c>
      <c r="AI119" s="356">
        <v>1842458</v>
      </c>
      <c r="AJ119" s="356">
        <v>5083884</v>
      </c>
      <c r="AK119" s="356">
        <v>1630791</v>
      </c>
      <c r="AL119" s="356">
        <v>525053</v>
      </c>
      <c r="AM119" s="356">
        <v>3482735</v>
      </c>
      <c r="AN119" s="356">
        <v>37991</v>
      </c>
      <c r="AO119" s="356">
        <v>1557066</v>
      </c>
      <c r="AP119" s="356">
        <v>1400933</v>
      </c>
      <c r="AQ119" s="356">
        <v>14071</v>
      </c>
      <c r="AR119" s="356">
        <v>1062604</v>
      </c>
      <c r="AS119" s="356">
        <v>271156</v>
      </c>
      <c r="AT119" s="356">
        <v>425216</v>
      </c>
      <c r="AU119" s="356">
        <v>258971</v>
      </c>
      <c r="AV119" s="356">
        <v>659206</v>
      </c>
      <c r="AW119" s="356">
        <v>121709</v>
      </c>
      <c r="AX119" s="356">
        <v>34880</v>
      </c>
      <c r="AY119" s="356">
        <v>6162689</v>
      </c>
      <c r="AZ119" s="356">
        <v>1369816</v>
      </c>
      <c r="BA119" s="356">
        <v>271488</v>
      </c>
      <c r="BB119" s="356">
        <v>84439</v>
      </c>
      <c r="BC119" s="356">
        <v>1149836</v>
      </c>
      <c r="BD119" s="356">
        <v>62408</v>
      </c>
      <c r="BE119" s="356">
        <v>0</v>
      </c>
      <c r="BF119" s="356">
        <v>0</v>
      </c>
      <c r="BG119" s="356">
        <v>271740</v>
      </c>
      <c r="BH119" s="356">
        <v>128809</v>
      </c>
      <c r="BI119" s="356">
        <v>0</v>
      </c>
      <c r="BJ119" s="356">
        <v>182231</v>
      </c>
      <c r="BK119" s="356">
        <v>20787</v>
      </c>
      <c r="BL119" s="356">
        <v>0</v>
      </c>
      <c r="BM119" s="356">
        <v>0</v>
      </c>
      <c r="BN119" s="356">
        <v>2521837</v>
      </c>
      <c r="BO119" s="356">
        <v>20051</v>
      </c>
      <c r="BP119" s="356">
        <v>60737</v>
      </c>
      <c r="BQ119" s="356">
        <v>2464336</v>
      </c>
      <c r="BR119" s="356">
        <v>37556</v>
      </c>
      <c r="BS119" s="356">
        <v>0</v>
      </c>
      <c r="BT119" s="356">
        <v>0</v>
      </c>
      <c r="BU119" s="356">
        <v>1586829</v>
      </c>
      <c r="BV119" s="356">
        <v>67373</v>
      </c>
      <c r="BW119" s="356">
        <v>103975</v>
      </c>
      <c r="BX119" s="356">
        <v>1405412</v>
      </c>
      <c r="BY119" s="356">
        <v>147708</v>
      </c>
      <c r="BZ119" s="356">
        <v>0</v>
      </c>
      <c r="CA119" s="356">
        <v>0</v>
      </c>
      <c r="CB119" s="356">
        <v>284333</v>
      </c>
      <c r="CC119" s="356">
        <v>173495</v>
      </c>
      <c r="CD119" s="356">
        <v>39422</v>
      </c>
      <c r="CE119" s="356">
        <v>154469</v>
      </c>
      <c r="CF119" s="356">
        <v>0</v>
      </c>
      <c r="CG119" s="356">
        <v>0</v>
      </c>
      <c r="CH119" s="356">
        <v>0</v>
      </c>
      <c r="CI119" s="356">
        <v>3375812</v>
      </c>
      <c r="CJ119" s="356">
        <v>993256</v>
      </c>
      <c r="CK119" s="356">
        <v>112516</v>
      </c>
      <c r="CL119" s="356">
        <v>1920144</v>
      </c>
      <c r="CM119" s="356">
        <v>47865</v>
      </c>
      <c r="CN119" s="356">
        <v>0</v>
      </c>
      <c r="CO119" s="356">
        <v>1455391</v>
      </c>
      <c r="CP119" s="356">
        <v>2063725</v>
      </c>
      <c r="CQ119" s="356">
        <v>260699</v>
      </c>
      <c r="CR119" s="356">
        <v>782568</v>
      </c>
      <c r="CS119" s="356">
        <v>240405</v>
      </c>
      <c r="CT119" s="356">
        <v>778679</v>
      </c>
      <c r="CU119" s="356">
        <v>368665</v>
      </c>
      <c r="CV119" s="356">
        <v>405119</v>
      </c>
      <c r="CW119" s="356">
        <v>311243</v>
      </c>
      <c r="CX119" s="356">
        <v>0</v>
      </c>
      <c r="CY119" s="356">
        <v>0</v>
      </c>
      <c r="CZ119" s="356">
        <v>0</v>
      </c>
      <c r="DA119" s="356">
        <v>84069</v>
      </c>
      <c r="DB119" s="356">
        <v>173399</v>
      </c>
      <c r="DC119" s="356">
        <v>31050</v>
      </c>
      <c r="DD119" s="356">
        <v>7975703</v>
      </c>
      <c r="DE119" s="356">
        <v>3276130</v>
      </c>
      <c r="DF119" s="356">
        <v>4066231</v>
      </c>
      <c r="DG119" s="356">
        <v>5036150</v>
      </c>
      <c r="DH119" s="356">
        <v>249747</v>
      </c>
      <c r="DI119" s="356">
        <v>139914</v>
      </c>
      <c r="DJ119" s="356">
        <v>19938</v>
      </c>
      <c r="DK119" s="356">
        <v>11105730</v>
      </c>
      <c r="DL119" s="356">
        <v>8072936</v>
      </c>
      <c r="DM119" s="356">
        <v>6079642</v>
      </c>
      <c r="DN119" s="356">
        <v>2104816</v>
      </c>
      <c r="DO119" s="356">
        <v>1658111</v>
      </c>
      <c r="DP119" s="356">
        <v>897294</v>
      </c>
      <c r="DQ119" s="356">
        <v>4025803</v>
      </c>
      <c r="DR119" s="356">
        <v>6456</v>
      </c>
      <c r="DS119" s="356">
        <v>252202</v>
      </c>
      <c r="DT119" s="356">
        <v>804832</v>
      </c>
      <c r="DU119" s="356">
        <v>390169</v>
      </c>
      <c r="DV119" s="356">
        <v>3739137</v>
      </c>
      <c r="DW119" s="356">
        <v>1027184</v>
      </c>
      <c r="DX119" s="356">
        <v>1086473</v>
      </c>
      <c r="DY119" s="356">
        <v>533881</v>
      </c>
      <c r="DZ119" s="356">
        <v>2544463</v>
      </c>
      <c r="EA119" s="356">
        <v>27877</v>
      </c>
      <c r="EB119" s="356">
        <v>133833</v>
      </c>
      <c r="EC119" s="356">
        <v>586531</v>
      </c>
      <c r="ED119" s="356">
        <v>367952</v>
      </c>
      <c r="EE119" s="356">
        <v>7571858</v>
      </c>
      <c r="EF119" s="356">
        <v>2718705</v>
      </c>
      <c r="EG119" s="356">
        <v>2370293</v>
      </c>
      <c r="EH119" s="356">
        <v>1155594</v>
      </c>
      <c r="EI119" s="356">
        <v>5324553</v>
      </c>
      <c r="EJ119" s="356">
        <v>16750</v>
      </c>
      <c r="EK119" s="356">
        <v>305829</v>
      </c>
      <c r="EL119" s="356">
        <v>1236469</v>
      </c>
      <c r="EM119" s="356">
        <v>660808</v>
      </c>
      <c r="EN119" s="356">
        <v>1401140</v>
      </c>
      <c r="EO119" s="356">
        <v>274584</v>
      </c>
      <c r="EP119" s="356">
        <v>249867</v>
      </c>
      <c r="EQ119" s="356">
        <v>258463</v>
      </c>
      <c r="ER119" s="356">
        <v>789033</v>
      </c>
      <c r="ES119" s="356">
        <v>17620</v>
      </c>
      <c r="ET119" s="356">
        <v>68813</v>
      </c>
      <c r="EU119" s="356">
        <v>85377</v>
      </c>
      <c r="EV119" s="356">
        <v>58124</v>
      </c>
      <c r="EW119" s="356">
        <v>3851902</v>
      </c>
      <c r="EX119" s="356">
        <v>935572</v>
      </c>
      <c r="EY119" s="356">
        <v>703934</v>
      </c>
      <c r="EZ119" s="356">
        <v>746220</v>
      </c>
      <c r="FA119" s="356">
        <v>2423592</v>
      </c>
      <c r="FB119" s="356">
        <v>50820</v>
      </c>
      <c r="FC119" s="356">
        <v>167275</v>
      </c>
      <c r="FD119" s="356">
        <v>378970</v>
      </c>
      <c r="FE119" s="356">
        <v>143534</v>
      </c>
      <c r="FF119" s="356">
        <v>1505187</v>
      </c>
      <c r="FG119" s="356">
        <v>461211</v>
      </c>
      <c r="FH119" s="356">
        <v>145728</v>
      </c>
      <c r="FI119" s="356">
        <v>154623</v>
      </c>
      <c r="FJ119" s="356">
        <v>396883</v>
      </c>
      <c r="FK119" s="356">
        <v>66823</v>
      </c>
      <c r="FL119" s="356">
        <v>49309</v>
      </c>
      <c r="FM119" s="356">
        <v>51027</v>
      </c>
      <c r="FN119" s="356">
        <v>21687</v>
      </c>
      <c r="FO119" s="356">
        <v>975441</v>
      </c>
      <c r="FP119" s="356">
        <v>824162</v>
      </c>
      <c r="FQ119" s="356">
        <v>36773</v>
      </c>
      <c r="FR119" s="356">
        <v>0</v>
      </c>
      <c r="FS119" s="356">
        <v>259696</v>
      </c>
      <c r="FT119" s="356">
        <v>0</v>
      </c>
      <c r="FU119" s="356">
        <v>0</v>
      </c>
      <c r="FV119" s="356">
        <v>19624</v>
      </c>
      <c r="FW119" s="356">
        <v>0</v>
      </c>
      <c r="FX119" s="356">
        <v>3424294</v>
      </c>
      <c r="FY119" s="356">
        <v>1092176</v>
      </c>
      <c r="FZ119" s="356">
        <v>799845</v>
      </c>
      <c r="GA119" s="356">
        <v>534802</v>
      </c>
      <c r="GB119" s="356">
        <v>2076947</v>
      </c>
      <c r="GC119" s="356">
        <v>13585</v>
      </c>
      <c r="GD119" s="356">
        <v>36987</v>
      </c>
      <c r="GE119" s="356">
        <v>151316</v>
      </c>
      <c r="GF119" s="356">
        <v>48001</v>
      </c>
      <c r="GG119" s="356">
        <v>872249</v>
      </c>
      <c r="GH119" s="356">
        <v>16217</v>
      </c>
      <c r="GI119" s="356">
        <v>45460</v>
      </c>
      <c r="GJ119" s="356">
        <v>10480</v>
      </c>
      <c r="GK119" s="356">
        <v>494552</v>
      </c>
      <c r="GL119" s="356">
        <v>525571</v>
      </c>
      <c r="GM119" s="356">
        <v>0</v>
      </c>
      <c r="GN119" s="356">
        <v>0</v>
      </c>
      <c r="GO119" s="356">
        <v>0</v>
      </c>
      <c r="GP119" s="356">
        <v>452631</v>
      </c>
      <c r="GQ119" s="356">
        <v>63753</v>
      </c>
      <c r="GR119" s="356">
        <v>326710</v>
      </c>
      <c r="GS119" s="356">
        <v>104883</v>
      </c>
      <c r="GT119" s="356">
        <v>8595</v>
      </c>
      <c r="GU119" s="356">
        <v>0</v>
      </c>
      <c r="GV119" s="356">
        <v>0</v>
      </c>
      <c r="GW119" s="356">
        <v>0</v>
      </c>
      <c r="GX119" s="356">
        <v>0</v>
      </c>
      <c r="GY119" s="356">
        <v>1533152</v>
      </c>
      <c r="GZ119" s="356">
        <v>458941</v>
      </c>
      <c r="HA119" s="356">
        <v>264981</v>
      </c>
      <c r="HB119" s="356">
        <v>163534</v>
      </c>
      <c r="HC119" s="356">
        <v>880860</v>
      </c>
      <c r="HD119" s="356">
        <v>21728</v>
      </c>
      <c r="HE119" s="356">
        <v>0</v>
      </c>
      <c r="HF119" s="356">
        <v>127699</v>
      </c>
      <c r="HG119" s="356">
        <v>78368</v>
      </c>
      <c r="HH119" s="356">
        <v>6193748</v>
      </c>
    </row>
    <row r="120" spans="1:216" ht="15" x14ac:dyDescent="0.25">
      <c r="A120" s="356" t="s">
        <v>456</v>
      </c>
      <c r="B120" s="356">
        <v>15869400</v>
      </c>
      <c r="C120" s="356">
        <v>3890491</v>
      </c>
      <c r="D120" s="356">
        <v>2226051</v>
      </c>
      <c r="E120" s="356">
        <v>1236940</v>
      </c>
      <c r="F120" s="356">
        <v>855287</v>
      </c>
      <c r="G120" s="356">
        <v>694265</v>
      </c>
      <c r="H120" s="356">
        <v>1223928</v>
      </c>
      <c r="I120" s="356">
        <v>707870</v>
      </c>
      <c r="J120" s="356">
        <v>854834</v>
      </c>
      <c r="K120" s="356">
        <v>428390</v>
      </c>
      <c r="L120" s="356">
        <v>311419</v>
      </c>
      <c r="M120" s="356">
        <v>138680</v>
      </c>
      <c r="N120" s="356">
        <v>131343</v>
      </c>
      <c r="O120" s="356">
        <v>38042</v>
      </c>
      <c r="P120" s="356">
        <v>116078</v>
      </c>
      <c r="Q120" s="356">
        <v>1998496</v>
      </c>
      <c r="R120" s="356">
        <v>806494</v>
      </c>
      <c r="S120" s="356">
        <v>423644</v>
      </c>
      <c r="T120" s="356">
        <v>619095</v>
      </c>
      <c r="U120" s="356">
        <v>483883</v>
      </c>
      <c r="V120" s="356">
        <v>201183</v>
      </c>
      <c r="W120" s="356">
        <v>497248</v>
      </c>
      <c r="X120" s="356">
        <v>401129</v>
      </c>
      <c r="Y120" s="356">
        <v>138419</v>
      </c>
      <c r="Z120" s="356">
        <v>9803253</v>
      </c>
      <c r="AA120" s="356">
        <v>8947453</v>
      </c>
      <c r="AB120" s="356">
        <v>804841</v>
      </c>
      <c r="AC120" s="356">
        <v>4153102</v>
      </c>
      <c r="AD120" s="356">
        <v>2812558</v>
      </c>
      <c r="AE120" s="356">
        <v>192513</v>
      </c>
      <c r="AF120" s="356">
        <v>2577000</v>
      </c>
      <c r="AG120" s="356">
        <v>1828936</v>
      </c>
      <c r="AH120" s="356">
        <v>3297910</v>
      </c>
      <c r="AI120" s="356">
        <v>1805070</v>
      </c>
      <c r="AJ120" s="356">
        <v>4360295</v>
      </c>
      <c r="AK120" s="356">
        <v>868221</v>
      </c>
      <c r="AL120" s="356">
        <v>317503</v>
      </c>
      <c r="AM120" s="356">
        <v>3717399</v>
      </c>
      <c r="AN120" s="356">
        <v>127630</v>
      </c>
      <c r="AO120" s="356">
        <v>1496820</v>
      </c>
      <c r="AP120" s="356">
        <v>1495460</v>
      </c>
      <c r="AQ120" s="356">
        <v>7319</v>
      </c>
      <c r="AR120" s="356">
        <v>1212284</v>
      </c>
      <c r="AS120" s="356">
        <v>304643</v>
      </c>
      <c r="AT120" s="356">
        <v>530573</v>
      </c>
      <c r="AU120" s="356">
        <v>289604</v>
      </c>
      <c r="AV120" s="356">
        <v>653296</v>
      </c>
      <c r="AW120" s="356">
        <v>193952</v>
      </c>
      <c r="AX120" s="356">
        <v>52909</v>
      </c>
      <c r="AY120" s="356">
        <v>5333009</v>
      </c>
      <c r="AZ120" s="356">
        <v>539401</v>
      </c>
      <c r="BA120" s="356">
        <v>48303</v>
      </c>
      <c r="BB120" s="356">
        <v>51788</v>
      </c>
      <c r="BC120" s="356">
        <v>472424</v>
      </c>
      <c r="BD120" s="356">
        <v>0</v>
      </c>
      <c r="BE120" s="356">
        <v>0</v>
      </c>
      <c r="BF120" s="356">
        <v>0</v>
      </c>
      <c r="BG120" s="356">
        <v>95104</v>
      </c>
      <c r="BH120" s="356">
        <v>32383</v>
      </c>
      <c r="BI120" s="356">
        <v>40756</v>
      </c>
      <c r="BJ120" s="356">
        <v>33964</v>
      </c>
      <c r="BK120" s="356">
        <v>0</v>
      </c>
      <c r="BL120" s="356">
        <v>0</v>
      </c>
      <c r="BM120" s="356">
        <v>0</v>
      </c>
      <c r="BN120" s="356">
        <v>1792215</v>
      </c>
      <c r="BO120" s="356">
        <v>0</v>
      </c>
      <c r="BP120" s="356">
        <v>61307</v>
      </c>
      <c r="BQ120" s="356">
        <v>1725214</v>
      </c>
      <c r="BR120" s="356">
        <v>59631</v>
      </c>
      <c r="BS120" s="356">
        <v>0</v>
      </c>
      <c r="BT120" s="356">
        <v>0</v>
      </c>
      <c r="BU120" s="356">
        <v>974490</v>
      </c>
      <c r="BV120" s="356">
        <v>5079</v>
      </c>
      <c r="BW120" s="356">
        <v>58281</v>
      </c>
      <c r="BX120" s="356">
        <v>900496</v>
      </c>
      <c r="BY120" s="356">
        <v>106849</v>
      </c>
      <c r="BZ120" s="356">
        <v>0</v>
      </c>
      <c r="CA120" s="356">
        <v>0</v>
      </c>
      <c r="CB120" s="356">
        <v>80772</v>
      </c>
      <c r="CC120" s="356">
        <v>43892</v>
      </c>
      <c r="CD120" s="356">
        <v>20227</v>
      </c>
      <c r="CE120" s="356">
        <v>27223</v>
      </c>
      <c r="CF120" s="356">
        <v>0</v>
      </c>
      <c r="CG120" s="356">
        <v>0</v>
      </c>
      <c r="CH120" s="356">
        <v>0</v>
      </c>
      <c r="CI120" s="356">
        <v>3916239</v>
      </c>
      <c r="CJ120" s="356">
        <v>737081</v>
      </c>
      <c r="CK120" s="356">
        <v>230750</v>
      </c>
      <c r="CL120" s="356">
        <v>1932870</v>
      </c>
      <c r="CM120" s="356">
        <v>90632</v>
      </c>
      <c r="CN120" s="356">
        <v>0</v>
      </c>
      <c r="CO120" s="356">
        <v>2247477</v>
      </c>
      <c r="CP120" s="356">
        <v>3152388</v>
      </c>
      <c r="CQ120" s="356">
        <v>629901</v>
      </c>
      <c r="CR120" s="356">
        <v>1055014</v>
      </c>
      <c r="CS120" s="356">
        <v>303678</v>
      </c>
      <c r="CT120" s="356">
        <v>1098702</v>
      </c>
      <c r="CU120" s="356">
        <v>804691</v>
      </c>
      <c r="CV120" s="356">
        <v>542537</v>
      </c>
      <c r="CW120" s="356">
        <v>470856</v>
      </c>
      <c r="CX120" s="356">
        <v>0</v>
      </c>
      <c r="CY120" s="356">
        <v>0</v>
      </c>
      <c r="CZ120" s="356">
        <v>0</v>
      </c>
      <c r="DA120" s="356">
        <v>166267</v>
      </c>
      <c r="DB120" s="356">
        <v>264109</v>
      </c>
      <c r="DC120" s="356">
        <v>84541</v>
      </c>
      <c r="DD120" s="356">
        <v>10002810</v>
      </c>
      <c r="DE120" s="356">
        <v>4929442</v>
      </c>
      <c r="DF120" s="356">
        <v>5595069</v>
      </c>
      <c r="DG120" s="356">
        <v>5925043</v>
      </c>
      <c r="DH120" s="356">
        <v>359121</v>
      </c>
      <c r="DI120" s="356">
        <v>229907</v>
      </c>
      <c r="DJ120" s="356">
        <v>90290</v>
      </c>
      <c r="DK120" s="356">
        <v>12033540</v>
      </c>
      <c r="DL120" s="356">
        <v>8650561</v>
      </c>
      <c r="DM120" s="356">
        <v>5925253</v>
      </c>
      <c r="DN120" s="356">
        <v>2093352</v>
      </c>
      <c r="DO120" s="356">
        <v>1248879</v>
      </c>
      <c r="DP120" s="356">
        <v>1187518</v>
      </c>
      <c r="DQ120" s="356">
        <v>3718950</v>
      </c>
      <c r="DR120" s="356">
        <v>0</v>
      </c>
      <c r="DS120" s="356">
        <v>355917</v>
      </c>
      <c r="DT120" s="356">
        <v>1063341</v>
      </c>
      <c r="DU120" s="356">
        <v>460357</v>
      </c>
      <c r="DV120" s="356">
        <v>4710929</v>
      </c>
      <c r="DW120" s="356">
        <v>1838364</v>
      </c>
      <c r="DX120" s="356">
        <v>1231378</v>
      </c>
      <c r="DY120" s="356">
        <v>642687</v>
      </c>
      <c r="DZ120" s="356">
        <v>3011992</v>
      </c>
      <c r="EA120" s="356">
        <v>0</v>
      </c>
      <c r="EB120" s="356">
        <v>245069</v>
      </c>
      <c r="EC120" s="356">
        <v>839193</v>
      </c>
      <c r="ED120" s="356">
        <v>468136</v>
      </c>
      <c r="EE120" s="356">
        <v>8160549</v>
      </c>
      <c r="EF120" s="356">
        <v>3369274</v>
      </c>
      <c r="EG120" s="356">
        <v>2229888</v>
      </c>
      <c r="EH120" s="356">
        <v>1474627</v>
      </c>
      <c r="EI120" s="356">
        <v>5462097</v>
      </c>
      <c r="EJ120" s="356">
        <v>0</v>
      </c>
      <c r="EK120" s="356">
        <v>507358</v>
      </c>
      <c r="EL120" s="356">
        <v>1655592</v>
      </c>
      <c r="EM120" s="356">
        <v>829523</v>
      </c>
      <c r="EN120" s="356">
        <v>1747314</v>
      </c>
      <c r="EO120" s="356">
        <v>390975</v>
      </c>
      <c r="EP120" s="356">
        <v>265002</v>
      </c>
      <c r="EQ120" s="356">
        <v>269279</v>
      </c>
      <c r="ER120" s="356">
        <v>1003700</v>
      </c>
      <c r="ES120" s="356">
        <v>0</v>
      </c>
      <c r="ET120" s="356">
        <v>47479</v>
      </c>
      <c r="EU120" s="356">
        <v>162497</v>
      </c>
      <c r="EV120" s="356">
        <v>34317</v>
      </c>
      <c r="EW120" s="356">
        <v>4252446</v>
      </c>
      <c r="EX120" s="356">
        <v>1467716</v>
      </c>
      <c r="EY120" s="356">
        <v>596344</v>
      </c>
      <c r="EZ120" s="356">
        <v>745227</v>
      </c>
      <c r="FA120" s="356">
        <v>2118826</v>
      </c>
      <c r="FB120" s="356">
        <v>34879</v>
      </c>
      <c r="FC120" s="356">
        <v>301434</v>
      </c>
      <c r="FD120" s="356">
        <v>679104</v>
      </c>
      <c r="FE120" s="356">
        <v>266920</v>
      </c>
      <c r="FF120" s="356">
        <v>1757716</v>
      </c>
      <c r="FG120" s="356">
        <v>769530</v>
      </c>
      <c r="FH120" s="356">
        <v>248138</v>
      </c>
      <c r="FI120" s="356">
        <v>293671</v>
      </c>
      <c r="FJ120" s="356">
        <v>390079</v>
      </c>
      <c r="FK120" s="356">
        <v>62432</v>
      </c>
      <c r="FL120" s="356">
        <v>87307</v>
      </c>
      <c r="FM120" s="356">
        <v>173089</v>
      </c>
      <c r="FN120" s="356">
        <v>43553</v>
      </c>
      <c r="FO120" s="356">
        <v>1567410</v>
      </c>
      <c r="FP120" s="356">
        <v>1208461</v>
      </c>
      <c r="FQ120" s="356">
        <v>126711</v>
      </c>
      <c r="FR120" s="356">
        <v>22076</v>
      </c>
      <c r="FS120" s="356">
        <v>431213</v>
      </c>
      <c r="FT120" s="356">
        <v>6140</v>
      </c>
      <c r="FU120" s="356">
        <v>22228</v>
      </c>
      <c r="FV120" s="356">
        <v>89891</v>
      </c>
      <c r="FW120" s="356">
        <v>69941</v>
      </c>
      <c r="FX120" s="356">
        <v>3460552</v>
      </c>
      <c r="FY120" s="356">
        <v>1040729</v>
      </c>
      <c r="FZ120" s="356">
        <v>772202</v>
      </c>
      <c r="GA120" s="356">
        <v>411745</v>
      </c>
      <c r="GB120" s="356">
        <v>2282094</v>
      </c>
      <c r="GC120" s="356">
        <v>2630</v>
      </c>
      <c r="GD120" s="356">
        <v>27543</v>
      </c>
      <c r="GE120" s="356">
        <v>163381</v>
      </c>
      <c r="GF120" s="356">
        <v>116754</v>
      </c>
      <c r="GG120" s="356">
        <v>387360</v>
      </c>
      <c r="GH120" s="356">
        <v>12582</v>
      </c>
      <c r="GI120" s="356">
        <v>6835</v>
      </c>
      <c r="GJ120" s="356">
        <v>11519</v>
      </c>
      <c r="GK120" s="356">
        <v>201290</v>
      </c>
      <c r="GL120" s="356">
        <v>228859</v>
      </c>
      <c r="GM120" s="356">
        <v>0</v>
      </c>
      <c r="GN120" s="356">
        <v>0</v>
      </c>
      <c r="GO120" s="356">
        <v>0</v>
      </c>
      <c r="GP120" s="356">
        <v>428224</v>
      </c>
      <c r="GQ120" s="356">
        <v>67477</v>
      </c>
      <c r="GR120" s="356">
        <v>257791</v>
      </c>
      <c r="GS120" s="356">
        <v>140986</v>
      </c>
      <c r="GT120" s="356">
        <v>0</v>
      </c>
      <c r="GU120" s="356">
        <v>0</v>
      </c>
      <c r="GV120" s="356">
        <v>16801</v>
      </c>
      <c r="GW120" s="356">
        <v>0</v>
      </c>
      <c r="GX120" s="356">
        <v>0</v>
      </c>
      <c r="GY120" s="356">
        <v>2480572</v>
      </c>
      <c r="GZ120" s="356">
        <v>1018496</v>
      </c>
      <c r="HA120" s="356">
        <v>508167</v>
      </c>
      <c r="HB120" s="356">
        <v>200885</v>
      </c>
      <c r="HC120" s="356">
        <v>1257954</v>
      </c>
      <c r="HD120" s="356">
        <v>121191</v>
      </c>
      <c r="HE120" s="356">
        <v>62237</v>
      </c>
      <c r="HF120" s="356">
        <v>283238</v>
      </c>
      <c r="HG120" s="356">
        <v>96785</v>
      </c>
      <c r="HH120" s="356">
        <v>5606981</v>
      </c>
    </row>
    <row r="124" spans="1:216" ht="15" x14ac:dyDescent="0.25">
      <c r="A124" s="357" t="s">
        <v>460</v>
      </c>
      <c r="B124" s="354"/>
      <c r="C124" s="354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B124" s="354"/>
      <c r="AC124" s="354"/>
      <c r="AD124" s="354"/>
      <c r="AE124" s="354"/>
      <c r="AF124" s="354"/>
      <c r="AG124" s="354"/>
      <c r="AH124" s="354"/>
      <c r="AI124" s="354"/>
      <c r="AJ124" s="354"/>
      <c r="AK124" s="354"/>
      <c r="AL124" s="354"/>
      <c r="AM124" s="354"/>
      <c r="AN124" s="354"/>
      <c r="AO124" s="354"/>
      <c r="AP124" s="354"/>
      <c r="AQ124" s="354"/>
      <c r="AR124" s="354"/>
      <c r="AS124" s="354"/>
      <c r="AT124" s="354"/>
      <c r="AU124" s="354"/>
      <c r="AV124" s="354"/>
      <c r="AW124" s="354"/>
      <c r="AX124" s="354"/>
      <c r="AY124" s="354"/>
      <c r="AZ124" s="354"/>
      <c r="BA124" s="354"/>
      <c r="BB124" s="354"/>
      <c r="BC124" s="354"/>
      <c r="BD124" s="354"/>
      <c r="BE124" s="354"/>
      <c r="BF124" s="354"/>
      <c r="BG124" s="354"/>
      <c r="BH124" s="354"/>
      <c r="BI124" s="354"/>
      <c r="BJ124" s="354"/>
      <c r="BK124" s="354"/>
      <c r="BL124" s="354"/>
      <c r="BM124" s="354"/>
      <c r="BN124" s="354"/>
      <c r="BO124" s="354"/>
      <c r="BP124" s="354"/>
      <c r="BQ124" s="354"/>
      <c r="BR124" s="354"/>
      <c r="BS124" s="354"/>
      <c r="BT124" s="354"/>
      <c r="BU124" s="354"/>
      <c r="BV124" s="354"/>
      <c r="BW124" s="354"/>
      <c r="BX124" s="354"/>
      <c r="BY124" s="354"/>
      <c r="BZ124" s="354"/>
      <c r="CA124" s="354"/>
      <c r="CB124" s="354"/>
      <c r="CC124" s="354"/>
      <c r="CD124" s="354"/>
      <c r="CE124" s="354"/>
      <c r="CF124" s="354"/>
      <c r="CG124" s="354"/>
      <c r="CH124" s="354"/>
      <c r="CI124" s="354"/>
      <c r="CJ124" s="354"/>
      <c r="CK124" s="354"/>
      <c r="CL124" s="354"/>
      <c r="CM124" s="354"/>
      <c r="CN124" s="354"/>
      <c r="CO124" s="354"/>
      <c r="CP124" s="354"/>
      <c r="CQ124" s="354"/>
      <c r="CR124" s="354"/>
      <c r="CS124" s="354"/>
      <c r="CT124" s="354"/>
      <c r="CU124" s="354"/>
      <c r="CV124" s="354"/>
      <c r="CW124" s="354"/>
      <c r="CX124" s="354"/>
      <c r="CY124" s="354"/>
      <c r="CZ124" s="354"/>
      <c r="DA124" s="354"/>
      <c r="DB124" s="354"/>
      <c r="DC124" s="354"/>
      <c r="DD124" s="354"/>
      <c r="DE124" s="354"/>
      <c r="DF124" s="354"/>
      <c r="DG124" s="354"/>
      <c r="DH124" s="354"/>
      <c r="DI124" s="354"/>
      <c r="DJ124" s="354"/>
      <c r="DK124" s="354"/>
      <c r="DL124" s="354"/>
      <c r="DM124" s="354"/>
      <c r="DN124" s="354"/>
      <c r="DO124" s="354"/>
      <c r="DP124" s="354"/>
      <c r="DQ124" s="354"/>
      <c r="DR124" s="354"/>
      <c r="DS124" s="354"/>
      <c r="DT124" s="354"/>
      <c r="DU124" s="354"/>
      <c r="DV124" s="354"/>
      <c r="DW124" s="354"/>
      <c r="DX124" s="354"/>
      <c r="DY124" s="354"/>
      <c r="DZ124" s="354"/>
      <c r="EA124" s="354"/>
      <c r="EB124" s="354"/>
      <c r="EC124" s="354"/>
      <c r="ED124" s="354"/>
      <c r="EE124" s="354"/>
      <c r="EF124" s="354"/>
      <c r="EG124" s="354"/>
      <c r="EH124" s="354"/>
      <c r="EI124" s="354"/>
      <c r="EJ124" s="354"/>
      <c r="EK124" s="354"/>
      <c r="EL124" s="354"/>
      <c r="EM124" s="354"/>
      <c r="EN124" s="354"/>
      <c r="EO124" s="354"/>
      <c r="EP124" s="354"/>
      <c r="EQ124" s="354"/>
      <c r="ER124" s="354"/>
      <c r="ES124" s="354"/>
      <c r="ET124" s="354"/>
      <c r="EU124" s="354"/>
      <c r="EV124" s="354"/>
      <c r="EW124" s="354"/>
      <c r="EX124" s="354"/>
      <c r="EY124" s="354"/>
      <c r="EZ124" s="354"/>
      <c r="FA124" s="354"/>
      <c r="FB124" s="354"/>
      <c r="FC124" s="354"/>
      <c r="FD124" s="354"/>
      <c r="FE124" s="354"/>
      <c r="FF124" s="354"/>
      <c r="FG124" s="354"/>
      <c r="FH124" s="354"/>
      <c r="FI124" s="354"/>
      <c r="FJ124" s="354"/>
      <c r="FK124" s="354"/>
      <c r="FL124" s="354"/>
      <c r="FM124" s="354"/>
      <c r="FN124" s="354"/>
      <c r="FO124" s="354"/>
      <c r="FP124" s="354"/>
      <c r="FQ124" s="354"/>
      <c r="FR124" s="354"/>
      <c r="FS124" s="354"/>
      <c r="FT124" s="354"/>
      <c r="FU124" s="354"/>
      <c r="FV124" s="354"/>
      <c r="FW124" s="354"/>
      <c r="FX124" s="354"/>
      <c r="FY124" s="354"/>
      <c r="FZ124" s="354"/>
      <c r="GA124" s="354"/>
      <c r="GB124" s="354"/>
      <c r="GC124" s="354"/>
      <c r="GD124" s="354"/>
      <c r="GE124" s="354"/>
      <c r="GF124" s="354"/>
      <c r="GG124" s="354"/>
      <c r="GH124" s="354"/>
      <c r="GI124" s="354"/>
      <c r="GJ124" s="354"/>
      <c r="GK124" s="354"/>
      <c r="GL124" s="354"/>
      <c r="GM124" s="354"/>
      <c r="GN124" s="354"/>
      <c r="GO124" s="354"/>
      <c r="GP124" s="354"/>
      <c r="GQ124" s="354"/>
      <c r="GR124" s="354"/>
      <c r="GS124" s="354"/>
      <c r="GT124" s="354"/>
      <c r="GU124" s="354"/>
      <c r="GV124" s="354"/>
      <c r="GW124" s="354"/>
      <c r="GX124" s="354"/>
      <c r="GY124" s="354"/>
      <c r="GZ124" s="354"/>
      <c r="HA124" s="354"/>
      <c r="HB124" s="354"/>
      <c r="HC124" s="354"/>
      <c r="HD124" s="354"/>
      <c r="HE124" s="354"/>
      <c r="HF124" s="354"/>
      <c r="HG124" s="354"/>
      <c r="HH124" s="354"/>
    </row>
    <row r="125" spans="1:216" ht="15" x14ac:dyDescent="0.25">
      <c r="A125" s="354" t="s">
        <v>256</v>
      </c>
      <c r="B125" s="354"/>
      <c r="C125" s="354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B125" s="354"/>
      <c r="AC125" s="354"/>
      <c r="AD125" s="354"/>
      <c r="AE125" s="354"/>
      <c r="AF125" s="354"/>
      <c r="AG125" s="354"/>
      <c r="AH125" s="354"/>
      <c r="AI125" s="354"/>
      <c r="AJ125" s="354"/>
      <c r="AK125" s="354"/>
      <c r="AL125" s="354"/>
      <c r="AM125" s="354"/>
      <c r="AN125" s="354"/>
      <c r="AO125" s="354"/>
      <c r="AP125" s="354"/>
      <c r="AQ125" s="354"/>
      <c r="AR125" s="354"/>
      <c r="AS125" s="354"/>
      <c r="AT125" s="354"/>
      <c r="AU125" s="354"/>
      <c r="AV125" s="354"/>
      <c r="AW125" s="354"/>
      <c r="AX125" s="354"/>
      <c r="AY125" s="354"/>
      <c r="AZ125" s="354"/>
      <c r="BA125" s="354"/>
      <c r="BB125" s="354"/>
      <c r="BC125" s="354"/>
      <c r="BD125" s="354"/>
      <c r="BE125" s="354"/>
      <c r="BF125" s="354"/>
      <c r="BG125" s="354"/>
      <c r="BH125" s="354"/>
      <c r="BI125" s="354"/>
      <c r="BJ125" s="354"/>
      <c r="BK125" s="354"/>
      <c r="BL125" s="354"/>
      <c r="BM125" s="354"/>
      <c r="BN125" s="354"/>
      <c r="BO125" s="354"/>
      <c r="BP125" s="354"/>
      <c r="BQ125" s="354"/>
      <c r="BR125" s="354"/>
      <c r="BS125" s="354"/>
      <c r="BT125" s="354"/>
      <c r="BU125" s="354"/>
      <c r="BV125" s="354"/>
      <c r="BW125" s="354"/>
      <c r="BX125" s="354"/>
      <c r="BY125" s="354"/>
      <c r="BZ125" s="354"/>
      <c r="CA125" s="354"/>
      <c r="CB125" s="354"/>
      <c r="CC125" s="354"/>
      <c r="CD125" s="354"/>
      <c r="CE125" s="354"/>
      <c r="CF125" s="354"/>
      <c r="CG125" s="354"/>
      <c r="CH125" s="354"/>
      <c r="CI125" s="354"/>
      <c r="CJ125" s="354"/>
      <c r="CK125" s="354"/>
      <c r="CL125" s="354"/>
      <c r="CM125" s="354"/>
      <c r="CN125" s="354"/>
      <c r="CO125" s="354"/>
      <c r="CP125" s="354"/>
      <c r="CQ125" s="354"/>
      <c r="CR125" s="354"/>
      <c r="CS125" s="354"/>
      <c r="CT125" s="354"/>
      <c r="CU125" s="354"/>
      <c r="CV125" s="354"/>
      <c r="CW125" s="354"/>
      <c r="CX125" s="354"/>
      <c r="CY125" s="354"/>
      <c r="CZ125" s="354"/>
      <c r="DA125" s="354"/>
      <c r="DB125" s="354"/>
      <c r="DC125" s="354"/>
      <c r="DD125" s="354"/>
      <c r="DE125" s="354"/>
      <c r="DF125" s="354"/>
      <c r="DG125" s="354"/>
      <c r="DH125" s="354"/>
      <c r="DI125" s="354"/>
      <c r="DJ125" s="354"/>
      <c r="DK125" s="354"/>
      <c r="DL125" s="354"/>
      <c r="DM125" s="354"/>
      <c r="DN125" s="354"/>
      <c r="DO125" s="354"/>
      <c r="DP125" s="354"/>
      <c r="DQ125" s="354"/>
      <c r="DR125" s="354"/>
      <c r="DS125" s="354"/>
      <c r="DT125" s="354"/>
      <c r="DU125" s="354"/>
      <c r="DV125" s="354"/>
      <c r="DW125" s="354"/>
      <c r="DX125" s="354"/>
      <c r="DY125" s="354"/>
      <c r="DZ125" s="354"/>
      <c r="EA125" s="354"/>
      <c r="EB125" s="354"/>
      <c r="EC125" s="354"/>
      <c r="ED125" s="354"/>
      <c r="EE125" s="354"/>
      <c r="EF125" s="354"/>
      <c r="EG125" s="354"/>
      <c r="EH125" s="354"/>
      <c r="EI125" s="354"/>
      <c r="EJ125" s="354"/>
      <c r="EK125" s="354"/>
      <c r="EL125" s="354"/>
      <c r="EM125" s="354"/>
      <c r="EN125" s="354"/>
      <c r="EO125" s="354"/>
      <c r="EP125" s="354"/>
      <c r="EQ125" s="354"/>
      <c r="ER125" s="354"/>
      <c r="ES125" s="354"/>
      <c r="ET125" s="354"/>
      <c r="EU125" s="354"/>
      <c r="EV125" s="354"/>
      <c r="EW125" s="354"/>
      <c r="EX125" s="354"/>
      <c r="EY125" s="354"/>
      <c r="EZ125" s="354"/>
      <c r="FA125" s="354"/>
      <c r="FB125" s="354"/>
      <c r="FC125" s="354"/>
      <c r="FD125" s="354"/>
      <c r="FE125" s="354"/>
      <c r="FF125" s="354"/>
      <c r="FG125" s="354"/>
      <c r="FH125" s="354"/>
      <c r="FI125" s="354"/>
      <c r="FJ125" s="354"/>
      <c r="FK125" s="354"/>
      <c r="FL125" s="354"/>
      <c r="FM125" s="354"/>
      <c r="FN125" s="354"/>
      <c r="FO125" s="354"/>
      <c r="FP125" s="354"/>
      <c r="FQ125" s="354"/>
      <c r="FR125" s="354"/>
      <c r="FS125" s="354"/>
      <c r="FT125" s="354"/>
      <c r="FU125" s="354"/>
      <c r="FV125" s="354"/>
      <c r="FW125" s="354"/>
      <c r="FX125" s="354"/>
      <c r="FY125" s="354"/>
      <c r="FZ125" s="354"/>
      <c r="GA125" s="354"/>
      <c r="GB125" s="354"/>
      <c r="GC125" s="354"/>
      <c r="GD125" s="354"/>
      <c r="GE125" s="354"/>
      <c r="GF125" s="354"/>
      <c r="GG125" s="354"/>
      <c r="GH125" s="354"/>
      <c r="GI125" s="354"/>
      <c r="GJ125" s="354"/>
      <c r="GK125" s="354"/>
      <c r="GL125" s="354"/>
      <c r="GM125" s="354"/>
      <c r="GN125" s="354"/>
      <c r="GO125" s="354"/>
      <c r="GP125" s="354"/>
      <c r="GQ125" s="354"/>
      <c r="GR125" s="354"/>
      <c r="GS125" s="354"/>
      <c r="GT125" s="354"/>
      <c r="GU125" s="354"/>
      <c r="GV125" s="354"/>
      <c r="GW125" s="354"/>
      <c r="GX125" s="354"/>
      <c r="GY125" s="354"/>
      <c r="GZ125" s="354"/>
      <c r="HA125" s="354"/>
      <c r="HB125" s="354"/>
      <c r="HC125" s="354"/>
      <c r="HD125" s="354"/>
      <c r="HE125" s="354"/>
      <c r="HF125" s="354"/>
      <c r="HG125" s="354"/>
      <c r="HH125" s="354"/>
    </row>
    <row r="126" spans="1:216" ht="15" x14ac:dyDescent="0.25">
      <c r="A126" s="354" t="s">
        <v>463</v>
      </c>
      <c r="B126" s="354" t="s">
        <v>23</v>
      </c>
      <c r="C126" s="354" t="s">
        <v>24</v>
      </c>
      <c r="D126" s="354" t="s">
        <v>25</v>
      </c>
      <c r="E126" s="354" t="s">
        <v>26</v>
      </c>
      <c r="F126" s="354" t="s">
        <v>27</v>
      </c>
      <c r="G126" s="354" t="s">
        <v>28</v>
      </c>
      <c r="H126" s="354" t="s">
        <v>29</v>
      </c>
      <c r="I126" s="354" t="s">
        <v>30</v>
      </c>
      <c r="J126" s="354" t="s">
        <v>31</v>
      </c>
      <c r="K126" s="354" t="s">
        <v>32</v>
      </c>
      <c r="L126" s="354" t="s">
        <v>33</v>
      </c>
      <c r="M126" s="354" t="s">
        <v>34</v>
      </c>
      <c r="N126" s="354" t="s">
        <v>386</v>
      </c>
      <c r="O126" s="354" t="s">
        <v>387</v>
      </c>
      <c r="P126" s="354" t="s">
        <v>388</v>
      </c>
      <c r="Q126" s="354" t="s">
        <v>35</v>
      </c>
      <c r="R126" s="354" t="s">
        <v>36</v>
      </c>
      <c r="S126" s="354" t="s">
        <v>37</v>
      </c>
      <c r="T126" s="354" t="s">
        <v>38</v>
      </c>
      <c r="U126" s="354" t="s">
        <v>39</v>
      </c>
      <c r="V126" s="354" t="s">
        <v>40</v>
      </c>
      <c r="W126" s="354" t="s">
        <v>41</v>
      </c>
      <c r="X126" s="354" t="s">
        <v>42</v>
      </c>
      <c r="Y126" s="354" t="s">
        <v>43</v>
      </c>
      <c r="Z126" s="354" t="s">
        <v>44</v>
      </c>
      <c r="AA126" s="354" t="s">
        <v>45</v>
      </c>
      <c r="AB126" s="354" t="s">
        <v>46</v>
      </c>
      <c r="AC126" s="354" t="s">
        <v>47</v>
      </c>
      <c r="AD126" s="354" t="s">
        <v>48</v>
      </c>
      <c r="AE126" s="354" t="s">
        <v>49</v>
      </c>
      <c r="AF126" s="354" t="s">
        <v>50</v>
      </c>
      <c r="AG126" s="354" t="s">
        <v>51</v>
      </c>
      <c r="AH126" s="354" t="s">
        <v>52</v>
      </c>
      <c r="AI126" s="354" t="s">
        <v>53</v>
      </c>
      <c r="AJ126" s="354" t="s">
        <v>54</v>
      </c>
      <c r="AK126" s="354" t="s">
        <v>55</v>
      </c>
      <c r="AL126" s="354" t="s">
        <v>56</v>
      </c>
      <c r="AM126" s="354" t="s">
        <v>57</v>
      </c>
      <c r="AN126" s="354" t="s">
        <v>58</v>
      </c>
      <c r="AO126" s="354" t="s">
        <v>59</v>
      </c>
      <c r="AP126" s="354" t="s">
        <v>60</v>
      </c>
      <c r="AQ126" s="354" t="s">
        <v>61</v>
      </c>
      <c r="AR126" s="354" t="s">
        <v>62</v>
      </c>
      <c r="AS126" s="354" t="s">
        <v>63</v>
      </c>
      <c r="AT126" s="354" t="s">
        <v>64</v>
      </c>
      <c r="AU126" s="354" t="s">
        <v>65</v>
      </c>
      <c r="AV126" s="354" t="s">
        <v>66</v>
      </c>
      <c r="AW126" s="354" t="s">
        <v>67</v>
      </c>
      <c r="AX126" s="354" t="s">
        <v>68</v>
      </c>
      <c r="AY126" s="354" t="s">
        <v>69</v>
      </c>
      <c r="AZ126" s="354" t="s">
        <v>389</v>
      </c>
      <c r="BA126" s="354" t="s">
        <v>390</v>
      </c>
      <c r="BB126" s="354" t="s">
        <v>391</v>
      </c>
      <c r="BC126" s="354" t="s">
        <v>392</v>
      </c>
      <c r="BD126" s="354" t="s">
        <v>393</v>
      </c>
      <c r="BE126" s="354" t="s">
        <v>394</v>
      </c>
      <c r="BF126" s="354" t="s">
        <v>395</v>
      </c>
      <c r="BG126" s="354" t="s">
        <v>396</v>
      </c>
      <c r="BH126" s="354" t="s">
        <v>397</v>
      </c>
      <c r="BI126" s="354" t="s">
        <v>398</v>
      </c>
      <c r="BJ126" s="354" t="s">
        <v>399</v>
      </c>
      <c r="BK126" s="354" t="s">
        <v>400</v>
      </c>
      <c r="BL126" s="354" t="s">
        <v>401</v>
      </c>
      <c r="BM126" s="354" t="s">
        <v>402</v>
      </c>
      <c r="BN126" s="354" t="s">
        <v>70</v>
      </c>
      <c r="BO126" s="354" t="s">
        <v>71</v>
      </c>
      <c r="BP126" s="354" t="s">
        <v>72</v>
      </c>
      <c r="BQ126" s="354" t="s">
        <v>73</v>
      </c>
      <c r="BR126" s="354" t="s">
        <v>74</v>
      </c>
      <c r="BS126" s="354" t="s">
        <v>75</v>
      </c>
      <c r="BT126" s="354" t="s">
        <v>76</v>
      </c>
      <c r="BU126" s="354" t="s">
        <v>77</v>
      </c>
      <c r="BV126" s="354" t="s">
        <v>78</v>
      </c>
      <c r="BW126" s="354" t="s">
        <v>79</v>
      </c>
      <c r="BX126" s="354" t="s">
        <v>80</v>
      </c>
      <c r="BY126" s="354" t="s">
        <v>81</v>
      </c>
      <c r="BZ126" s="354" t="s">
        <v>82</v>
      </c>
      <c r="CA126" s="354" t="s">
        <v>83</v>
      </c>
      <c r="CB126" s="354" t="s">
        <v>84</v>
      </c>
      <c r="CC126" s="354" t="s">
        <v>85</v>
      </c>
      <c r="CD126" s="354" t="s">
        <v>86</v>
      </c>
      <c r="CE126" s="354" t="s">
        <v>87</v>
      </c>
      <c r="CF126" s="354" t="s">
        <v>88</v>
      </c>
      <c r="CG126" s="354" t="s">
        <v>89</v>
      </c>
      <c r="CH126" s="354" t="s">
        <v>90</v>
      </c>
      <c r="CI126" s="354" t="s">
        <v>91</v>
      </c>
      <c r="CJ126" s="354" t="s">
        <v>92</v>
      </c>
      <c r="CK126" s="354" t="s">
        <v>93</v>
      </c>
      <c r="CL126" s="354" t="s">
        <v>94</v>
      </c>
      <c r="CM126" s="354" t="s">
        <v>95</v>
      </c>
      <c r="CN126" s="354" t="s">
        <v>96</v>
      </c>
      <c r="CO126" s="354" t="s">
        <v>97</v>
      </c>
      <c r="CP126" s="354" t="s">
        <v>98</v>
      </c>
      <c r="CQ126" s="354" t="s">
        <v>99</v>
      </c>
      <c r="CR126" s="354" t="s">
        <v>100</v>
      </c>
      <c r="CS126" s="354" t="s">
        <v>101</v>
      </c>
      <c r="CT126" s="354" t="s">
        <v>102</v>
      </c>
      <c r="CU126" s="354" t="s">
        <v>103</v>
      </c>
      <c r="CV126" s="354" t="s">
        <v>104</v>
      </c>
      <c r="CW126" s="354" t="s">
        <v>105</v>
      </c>
      <c r="CX126" s="354" t="s">
        <v>106</v>
      </c>
      <c r="CY126" s="354" t="s">
        <v>107</v>
      </c>
      <c r="CZ126" s="354" t="s">
        <v>108</v>
      </c>
      <c r="DA126" s="354" t="s">
        <v>109</v>
      </c>
      <c r="DB126" s="354" t="s">
        <v>110</v>
      </c>
      <c r="DC126" s="354" t="s">
        <v>111</v>
      </c>
      <c r="DD126" s="354" t="s">
        <v>112</v>
      </c>
      <c r="DE126" s="354" t="s">
        <v>113</v>
      </c>
      <c r="DF126" s="354" t="s">
        <v>114</v>
      </c>
      <c r="DG126" s="354" t="s">
        <v>115</v>
      </c>
      <c r="DH126" s="354" t="s">
        <v>116</v>
      </c>
      <c r="DI126" s="354" t="s">
        <v>117</v>
      </c>
      <c r="DJ126" s="354" t="s">
        <v>118</v>
      </c>
      <c r="DK126" s="354" t="s">
        <v>119</v>
      </c>
      <c r="DL126" s="354" t="s">
        <v>120</v>
      </c>
      <c r="DM126" s="354" t="s">
        <v>121</v>
      </c>
      <c r="DN126" s="354" t="s">
        <v>122</v>
      </c>
      <c r="DO126" s="354" t="s">
        <v>123</v>
      </c>
      <c r="DP126" s="354" t="s">
        <v>124</v>
      </c>
      <c r="DQ126" s="354" t="s">
        <v>125</v>
      </c>
      <c r="DR126" s="354" t="s">
        <v>126</v>
      </c>
      <c r="DS126" s="354" t="s">
        <v>127</v>
      </c>
      <c r="DT126" s="354" t="s">
        <v>128</v>
      </c>
      <c r="DU126" s="354" t="s">
        <v>129</v>
      </c>
      <c r="DV126" s="354" t="s">
        <v>130</v>
      </c>
      <c r="DW126" s="354" t="s">
        <v>131</v>
      </c>
      <c r="DX126" s="354" t="s">
        <v>132</v>
      </c>
      <c r="DY126" s="354" t="s">
        <v>133</v>
      </c>
      <c r="DZ126" s="354" t="s">
        <v>134</v>
      </c>
      <c r="EA126" s="354" t="s">
        <v>135</v>
      </c>
      <c r="EB126" s="354" t="s">
        <v>136</v>
      </c>
      <c r="EC126" s="354" t="s">
        <v>137</v>
      </c>
      <c r="ED126" s="354" t="s">
        <v>138</v>
      </c>
      <c r="EE126" s="354" t="s">
        <v>139</v>
      </c>
      <c r="EF126" s="354" t="s">
        <v>140</v>
      </c>
      <c r="EG126" s="354" t="s">
        <v>141</v>
      </c>
      <c r="EH126" s="354" t="s">
        <v>142</v>
      </c>
      <c r="EI126" s="354" t="s">
        <v>143</v>
      </c>
      <c r="EJ126" s="354" t="s">
        <v>144</v>
      </c>
      <c r="EK126" s="354" t="s">
        <v>145</v>
      </c>
      <c r="EL126" s="354" t="s">
        <v>146</v>
      </c>
      <c r="EM126" s="354" t="s">
        <v>147</v>
      </c>
      <c r="EN126" s="354" t="s">
        <v>148</v>
      </c>
      <c r="EO126" s="354" t="s">
        <v>149</v>
      </c>
      <c r="EP126" s="354" t="s">
        <v>150</v>
      </c>
      <c r="EQ126" s="354" t="s">
        <v>151</v>
      </c>
      <c r="ER126" s="354" t="s">
        <v>152</v>
      </c>
      <c r="ES126" s="354" t="s">
        <v>153</v>
      </c>
      <c r="ET126" s="354" t="s">
        <v>154</v>
      </c>
      <c r="EU126" s="354" t="s">
        <v>155</v>
      </c>
      <c r="EV126" s="354" t="s">
        <v>156</v>
      </c>
      <c r="EW126" s="354" t="s">
        <v>157</v>
      </c>
      <c r="EX126" s="354" t="s">
        <v>158</v>
      </c>
      <c r="EY126" s="354" t="s">
        <v>159</v>
      </c>
      <c r="EZ126" s="354" t="s">
        <v>160</v>
      </c>
      <c r="FA126" s="354" t="s">
        <v>161</v>
      </c>
      <c r="FB126" s="354" t="s">
        <v>162</v>
      </c>
      <c r="FC126" s="354" t="s">
        <v>163</v>
      </c>
      <c r="FD126" s="354" t="s">
        <v>164</v>
      </c>
      <c r="FE126" s="354" t="s">
        <v>165</v>
      </c>
      <c r="FF126" s="354" t="s">
        <v>166</v>
      </c>
      <c r="FG126" s="354" t="s">
        <v>167</v>
      </c>
      <c r="FH126" s="354" t="s">
        <v>168</v>
      </c>
      <c r="FI126" s="354" t="s">
        <v>169</v>
      </c>
      <c r="FJ126" s="354" t="s">
        <v>170</v>
      </c>
      <c r="FK126" s="354" t="s">
        <v>171</v>
      </c>
      <c r="FL126" s="354" t="s">
        <v>172</v>
      </c>
      <c r="FM126" s="354" t="s">
        <v>173</v>
      </c>
      <c r="FN126" s="354" t="s">
        <v>174</v>
      </c>
      <c r="FO126" s="354" t="s">
        <v>175</v>
      </c>
      <c r="FP126" s="354" t="s">
        <v>176</v>
      </c>
      <c r="FQ126" s="354" t="s">
        <v>177</v>
      </c>
      <c r="FR126" s="354" t="s">
        <v>178</v>
      </c>
      <c r="FS126" s="354" t="s">
        <v>179</v>
      </c>
      <c r="FT126" s="354" t="s">
        <v>180</v>
      </c>
      <c r="FU126" s="354" t="s">
        <v>181</v>
      </c>
      <c r="FV126" s="354" t="s">
        <v>182</v>
      </c>
      <c r="FW126" s="354" t="s">
        <v>183</v>
      </c>
      <c r="FX126" s="354" t="s">
        <v>184</v>
      </c>
      <c r="FY126" s="354" t="s">
        <v>185</v>
      </c>
      <c r="FZ126" s="354" t="s">
        <v>186</v>
      </c>
      <c r="GA126" s="354" t="s">
        <v>187</v>
      </c>
      <c r="GB126" s="354" t="s">
        <v>188</v>
      </c>
      <c r="GC126" s="354" t="s">
        <v>189</v>
      </c>
      <c r="GD126" s="354" t="s">
        <v>190</v>
      </c>
      <c r="GE126" s="354" t="s">
        <v>191</v>
      </c>
      <c r="GF126" s="354" t="s">
        <v>192</v>
      </c>
      <c r="GG126" s="354" t="s">
        <v>193</v>
      </c>
      <c r="GH126" s="354" t="s">
        <v>194</v>
      </c>
      <c r="GI126" s="354" t="s">
        <v>195</v>
      </c>
      <c r="GJ126" s="354" t="s">
        <v>196</v>
      </c>
      <c r="GK126" s="354" t="s">
        <v>197</v>
      </c>
      <c r="GL126" s="354" t="s">
        <v>198</v>
      </c>
      <c r="GM126" s="354" t="s">
        <v>199</v>
      </c>
      <c r="GN126" s="354" t="s">
        <v>200</v>
      </c>
      <c r="GO126" s="354" t="s">
        <v>201</v>
      </c>
      <c r="GP126" s="354" t="s">
        <v>202</v>
      </c>
      <c r="GQ126" s="354" t="s">
        <v>203</v>
      </c>
      <c r="GR126" s="354" t="s">
        <v>204</v>
      </c>
      <c r="GS126" s="354" t="s">
        <v>205</v>
      </c>
      <c r="GT126" s="354" t="s">
        <v>206</v>
      </c>
      <c r="GU126" s="354" t="s">
        <v>207</v>
      </c>
      <c r="GV126" s="354" t="s">
        <v>208</v>
      </c>
      <c r="GW126" s="354" t="s">
        <v>209</v>
      </c>
      <c r="GX126" s="354" t="s">
        <v>210</v>
      </c>
      <c r="GY126" s="354" t="s">
        <v>211</v>
      </c>
      <c r="GZ126" s="354" t="s">
        <v>212</v>
      </c>
      <c r="HA126" s="354" t="s">
        <v>213</v>
      </c>
      <c r="HB126" s="354" t="s">
        <v>214</v>
      </c>
      <c r="HC126" s="354" t="s">
        <v>215</v>
      </c>
      <c r="HD126" s="354" t="s">
        <v>216</v>
      </c>
      <c r="HE126" s="354" t="s">
        <v>217</v>
      </c>
      <c r="HF126" s="354" t="s">
        <v>218</v>
      </c>
      <c r="HG126" s="354" t="s">
        <v>219</v>
      </c>
      <c r="HH126" s="354" t="s">
        <v>220</v>
      </c>
    </row>
    <row r="127" spans="1:216" ht="15" x14ac:dyDescent="0.25">
      <c r="A127" s="354" t="s">
        <v>230</v>
      </c>
      <c r="B127" s="354">
        <v>31648540</v>
      </c>
      <c r="C127" s="354">
        <v>11855930</v>
      </c>
      <c r="D127" s="354">
        <v>7418902</v>
      </c>
      <c r="E127" s="354">
        <v>5080737</v>
      </c>
      <c r="F127" s="354">
        <v>3378909</v>
      </c>
      <c r="G127" s="354">
        <v>2869181</v>
      </c>
      <c r="H127" s="354">
        <v>3818440</v>
      </c>
      <c r="I127" s="354">
        <v>2237984</v>
      </c>
      <c r="J127" s="354">
        <v>2535562</v>
      </c>
      <c r="K127" s="354">
        <v>1421794</v>
      </c>
      <c r="L127" s="354">
        <v>1004883</v>
      </c>
      <c r="M127" s="354">
        <v>505659</v>
      </c>
      <c r="N127" s="354">
        <v>455382</v>
      </c>
      <c r="O127" s="354">
        <v>174662</v>
      </c>
      <c r="P127" s="354">
        <v>331913</v>
      </c>
      <c r="Q127" s="354">
        <v>5464814</v>
      </c>
      <c r="R127" s="354">
        <v>2242746</v>
      </c>
      <c r="S127" s="354">
        <v>1026914</v>
      </c>
      <c r="T127" s="354">
        <v>1960239</v>
      </c>
      <c r="U127" s="354">
        <v>1515432</v>
      </c>
      <c r="V127" s="354">
        <v>744900</v>
      </c>
      <c r="W127" s="354">
        <v>1382928</v>
      </c>
      <c r="X127" s="354">
        <v>1104909</v>
      </c>
      <c r="Y127" s="354">
        <v>366524</v>
      </c>
      <c r="Z127" s="354">
        <v>22846410</v>
      </c>
      <c r="AA127" s="354">
        <v>21539760</v>
      </c>
      <c r="AB127" s="354">
        <v>2733048</v>
      </c>
      <c r="AC127" s="354">
        <v>11762190</v>
      </c>
      <c r="AD127" s="354">
        <v>6986954</v>
      </c>
      <c r="AE127" s="354">
        <v>664463</v>
      </c>
      <c r="AF127" s="354">
        <v>6768930</v>
      </c>
      <c r="AG127" s="354">
        <v>6653244</v>
      </c>
      <c r="AH127" s="354">
        <v>9540938</v>
      </c>
      <c r="AI127" s="354">
        <v>3949218</v>
      </c>
      <c r="AJ127" s="354">
        <v>8239076</v>
      </c>
      <c r="AK127" s="354">
        <v>2389984</v>
      </c>
      <c r="AL127" s="354">
        <v>614741</v>
      </c>
      <c r="AM127" s="354">
        <v>7485993</v>
      </c>
      <c r="AN127" s="354">
        <v>267978</v>
      </c>
      <c r="AO127" s="354">
        <v>3088366</v>
      </c>
      <c r="AP127" s="354">
        <v>2677629</v>
      </c>
      <c r="AQ127" s="354">
        <v>32532</v>
      </c>
      <c r="AR127" s="354">
        <v>2209566</v>
      </c>
      <c r="AS127" s="354">
        <v>609639</v>
      </c>
      <c r="AT127" s="354">
        <v>1317088</v>
      </c>
      <c r="AU127" s="354">
        <v>705204</v>
      </c>
      <c r="AV127" s="354">
        <v>1243326</v>
      </c>
      <c r="AW127" s="354">
        <v>246355</v>
      </c>
      <c r="AX127" s="354">
        <v>32588</v>
      </c>
      <c r="AY127" s="354">
        <v>13504260</v>
      </c>
      <c r="AZ127" s="354">
        <v>2133872</v>
      </c>
      <c r="BA127" s="354">
        <v>346614</v>
      </c>
      <c r="BB127" s="354">
        <v>188080</v>
      </c>
      <c r="BC127" s="354">
        <v>1815398</v>
      </c>
      <c r="BD127" s="354">
        <v>56458</v>
      </c>
      <c r="BE127" s="354">
        <v>0</v>
      </c>
      <c r="BF127" s="354">
        <v>0</v>
      </c>
      <c r="BG127" s="354">
        <v>328990</v>
      </c>
      <c r="BH127" s="354">
        <v>190289</v>
      </c>
      <c r="BI127" s="354">
        <v>59185</v>
      </c>
      <c r="BJ127" s="354">
        <v>130064</v>
      </c>
      <c r="BK127" s="354">
        <v>23286</v>
      </c>
      <c r="BL127" s="354">
        <v>0</v>
      </c>
      <c r="BM127" s="354">
        <v>0</v>
      </c>
      <c r="BN127" s="354">
        <v>5166112</v>
      </c>
      <c r="BO127" s="354">
        <v>36572</v>
      </c>
      <c r="BP127" s="354">
        <v>123876</v>
      </c>
      <c r="BQ127" s="354">
        <v>5063844</v>
      </c>
      <c r="BR127" s="354">
        <v>134163</v>
      </c>
      <c r="BS127" s="354">
        <v>0</v>
      </c>
      <c r="BT127" s="354">
        <v>0</v>
      </c>
      <c r="BU127" s="354">
        <v>2810335</v>
      </c>
      <c r="BV127" s="354">
        <v>61178</v>
      </c>
      <c r="BW127" s="354">
        <v>205038</v>
      </c>
      <c r="BX127" s="354">
        <v>2535166</v>
      </c>
      <c r="BY127" s="354">
        <v>291551</v>
      </c>
      <c r="BZ127" s="354">
        <v>0</v>
      </c>
      <c r="CA127" s="354">
        <v>0</v>
      </c>
      <c r="CB127" s="354">
        <v>435912</v>
      </c>
      <c r="CC127" s="354">
        <v>285462</v>
      </c>
      <c r="CD127" s="354">
        <v>86276</v>
      </c>
      <c r="CE127" s="354">
        <v>206882</v>
      </c>
      <c r="CF127" s="354">
        <v>0</v>
      </c>
      <c r="CG127" s="354">
        <v>0</v>
      </c>
      <c r="CH127" s="354">
        <v>0</v>
      </c>
      <c r="CI127" s="354">
        <v>9056723</v>
      </c>
      <c r="CJ127" s="354">
        <v>2588803</v>
      </c>
      <c r="CK127" s="354">
        <v>373291</v>
      </c>
      <c r="CL127" s="354">
        <v>4676309</v>
      </c>
      <c r="CM127" s="354">
        <v>125941</v>
      </c>
      <c r="CN127" s="354">
        <v>0</v>
      </c>
      <c r="CO127" s="354">
        <v>4742190</v>
      </c>
      <c r="CP127" s="354">
        <v>7971752</v>
      </c>
      <c r="CQ127" s="354">
        <v>1377027</v>
      </c>
      <c r="CR127" s="354">
        <v>2782468</v>
      </c>
      <c r="CS127" s="354">
        <v>936786</v>
      </c>
      <c r="CT127" s="354">
        <v>2882862</v>
      </c>
      <c r="CU127" s="354">
        <v>1822847</v>
      </c>
      <c r="CV127" s="354">
        <v>1561444</v>
      </c>
      <c r="CW127" s="354">
        <v>1194259</v>
      </c>
      <c r="CX127" s="354">
        <v>0</v>
      </c>
      <c r="CY127" s="354">
        <v>0</v>
      </c>
      <c r="CZ127" s="354">
        <v>0</v>
      </c>
      <c r="DA127" s="354">
        <v>427932</v>
      </c>
      <c r="DB127" s="354">
        <v>621276</v>
      </c>
      <c r="DC127" s="354">
        <v>199980</v>
      </c>
      <c r="DD127" s="354">
        <v>18064750</v>
      </c>
      <c r="DE127" s="354">
        <v>8571251</v>
      </c>
      <c r="DF127" s="354">
        <v>9375743</v>
      </c>
      <c r="DG127" s="354">
        <v>11089820</v>
      </c>
      <c r="DH127" s="354">
        <v>690428</v>
      </c>
      <c r="DI127" s="354">
        <v>393717</v>
      </c>
      <c r="DJ127" s="354">
        <v>58570</v>
      </c>
      <c r="DK127" s="354">
        <v>22708070</v>
      </c>
      <c r="DL127" s="354">
        <v>16764710</v>
      </c>
      <c r="DM127" s="354">
        <v>11223400</v>
      </c>
      <c r="DN127" s="354">
        <v>4241933</v>
      </c>
      <c r="DO127" s="354">
        <v>3004187</v>
      </c>
      <c r="DP127" s="354">
        <v>1990813</v>
      </c>
      <c r="DQ127" s="354">
        <v>6742490</v>
      </c>
      <c r="DR127" s="354">
        <v>8682</v>
      </c>
      <c r="DS127" s="354">
        <v>550249</v>
      </c>
      <c r="DT127" s="354">
        <v>1834492</v>
      </c>
      <c r="DU127" s="354">
        <v>805851</v>
      </c>
      <c r="DV127" s="354">
        <v>9116546</v>
      </c>
      <c r="DW127" s="354">
        <v>3129208</v>
      </c>
      <c r="DX127" s="354">
        <v>2548245</v>
      </c>
      <c r="DY127" s="354">
        <v>1318915</v>
      </c>
      <c r="DZ127" s="354">
        <v>5911164</v>
      </c>
      <c r="EA127" s="354">
        <v>35919</v>
      </c>
      <c r="EB127" s="354">
        <v>389606</v>
      </c>
      <c r="EC127" s="354">
        <v>1672035</v>
      </c>
      <c r="ED127" s="354">
        <v>887564</v>
      </c>
      <c r="EE127" s="354">
        <v>15662150</v>
      </c>
      <c r="EF127" s="354">
        <v>6488048</v>
      </c>
      <c r="EG127" s="354">
        <v>4963599</v>
      </c>
      <c r="EH127" s="354">
        <v>2672240</v>
      </c>
      <c r="EI127" s="354">
        <v>10375730</v>
      </c>
      <c r="EJ127" s="354">
        <v>21432</v>
      </c>
      <c r="EK127" s="354">
        <v>857107</v>
      </c>
      <c r="EL127" s="354">
        <v>3099595</v>
      </c>
      <c r="EM127" s="354">
        <v>1509795</v>
      </c>
      <c r="EN127" s="354">
        <v>2757699</v>
      </c>
      <c r="EO127" s="354">
        <v>556956</v>
      </c>
      <c r="EP127" s="354">
        <v>360335</v>
      </c>
      <c r="EQ127" s="354">
        <v>507725</v>
      </c>
      <c r="ER127" s="354">
        <v>1429878</v>
      </c>
      <c r="ES127" s="354">
        <v>23216</v>
      </c>
      <c r="ET127" s="354">
        <v>34526</v>
      </c>
      <c r="EU127" s="354">
        <v>223383</v>
      </c>
      <c r="EV127" s="354">
        <v>104692</v>
      </c>
      <c r="EW127" s="354">
        <v>7065991</v>
      </c>
      <c r="EX127" s="354">
        <v>1891190</v>
      </c>
      <c r="EY127" s="354">
        <v>1266949</v>
      </c>
      <c r="EZ127" s="354">
        <v>1218559</v>
      </c>
      <c r="FA127" s="354">
        <v>3601594</v>
      </c>
      <c r="FB127" s="354">
        <v>144671</v>
      </c>
      <c r="FC127" s="354">
        <v>366597</v>
      </c>
      <c r="FD127" s="354">
        <v>985824</v>
      </c>
      <c r="FE127" s="354">
        <v>427150</v>
      </c>
      <c r="FF127" s="354">
        <v>3178059</v>
      </c>
      <c r="FG127" s="354">
        <v>1051741</v>
      </c>
      <c r="FH127" s="354">
        <v>619240</v>
      </c>
      <c r="FI127" s="354">
        <v>533210</v>
      </c>
      <c r="FJ127" s="354">
        <v>614363</v>
      </c>
      <c r="FK127" s="354">
        <v>156625</v>
      </c>
      <c r="FL127" s="354">
        <v>189699</v>
      </c>
      <c r="FM127" s="354">
        <v>334074</v>
      </c>
      <c r="FN127" s="354">
        <v>56132</v>
      </c>
      <c r="FO127" s="354">
        <v>2187510</v>
      </c>
      <c r="FP127" s="354">
        <v>1683601</v>
      </c>
      <c r="FQ127" s="354">
        <v>177223</v>
      </c>
      <c r="FR127" s="354">
        <v>35297</v>
      </c>
      <c r="FS127" s="354">
        <v>629975</v>
      </c>
      <c r="FT127" s="354">
        <v>6314</v>
      </c>
      <c r="FU127" s="354">
        <v>14082</v>
      </c>
      <c r="FV127" s="354">
        <v>21281</v>
      </c>
      <c r="FW127" s="354">
        <v>0</v>
      </c>
      <c r="FX127" s="354">
        <v>7215261</v>
      </c>
      <c r="FY127" s="354">
        <v>2082053</v>
      </c>
      <c r="FZ127" s="354">
        <v>1743171</v>
      </c>
      <c r="GA127" s="354">
        <v>1137731</v>
      </c>
      <c r="GB127" s="354">
        <v>4570788</v>
      </c>
      <c r="GC127" s="354">
        <v>18082</v>
      </c>
      <c r="GD127" s="354">
        <v>68566</v>
      </c>
      <c r="GE127" s="354">
        <v>305509</v>
      </c>
      <c r="GF127" s="354">
        <v>93672</v>
      </c>
      <c r="GG127" s="354">
        <v>1356205</v>
      </c>
      <c r="GH127" s="354">
        <v>24085</v>
      </c>
      <c r="GI127" s="354">
        <v>32785</v>
      </c>
      <c r="GJ127" s="354">
        <v>20575</v>
      </c>
      <c r="GK127" s="354">
        <v>731973</v>
      </c>
      <c r="GL127" s="354">
        <v>850389</v>
      </c>
      <c r="GM127" s="354">
        <v>0</v>
      </c>
      <c r="GN127" s="354">
        <v>0</v>
      </c>
      <c r="GO127" s="354">
        <v>0</v>
      </c>
      <c r="GP127" s="354">
        <v>768143</v>
      </c>
      <c r="GQ127" s="354">
        <v>150133</v>
      </c>
      <c r="GR127" s="354">
        <v>502678</v>
      </c>
      <c r="GS127" s="354">
        <v>176529</v>
      </c>
      <c r="GT127" s="354">
        <v>25232</v>
      </c>
      <c r="GU127" s="354">
        <v>0</v>
      </c>
      <c r="GV127" s="354">
        <v>0</v>
      </c>
      <c r="GW127" s="354">
        <v>0</v>
      </c>
      <c r="GX127" s="354">
        <v>0</v>
      </c>
      <c r="GY127" s="354">
        <v>3831725</v>
      </c>
      <c r="GZ127" s="354">
        <v>1370924</v>
      </c>
      <c r="HA127" s="354">
        <v>786565</v>
      </c>
      <c r="HB127" s="354">
        <v>408204</v>
      </c>
      <c r="HC127" s="354">
        <v>1782742</v>
      </c>
      <c r="HD127" s="354">
        <v>207817</v>
      </c>
      <c r="HE127" s="354">
        <v>47107</v>
      </c>
      <c r="HF127" s="354">
        <v>392551</v>
      </c>
      <c r="HG127" s="354">
        <v>148494</v>
      </c>
      <c r="HH127" s="354">
        <v>13473460</v>
      </c>
    </row>
    <row r="128" spans="1:216" ht="15" x14ac:dyDescent="0.25">
      <c r="A128" s="354" t="s">
        <v>442</v>
      </c>
      <c r="B128" s="354">
        <v>2797683</v>
      </c>
      <c r="C128" s="354">
        <v>1052629</v>
      </c>
      <c r="D128" s="354">
        <v>665794</v>
      </c>
      <c r="E128" s="354">
        <v>497646</v>
      </c>
      <c r="F128" s="354">
        <v>425929</v>
      </c>
      <c r="G128" s="354">
        <v>224942</v>
      </c>
      <c r="H128" s="354">
        <v>348963</v>
      </c>
      <c r="I128" s="354">
        <v>257169</v>
      </c>
      <c r="J128" s="354">
        <v>189766</v>
      </c>
      <c r="K128" s="354">
        <v>67931</v>
      </c>
      <c r="L128" s="354">
        <v>67931</v>
      </c>
      <c r="M128" s="354">
        <v>0</v>
      </c>
      <c r="N128" s="354">
        <v>25826</v>
      </c>
      <c r="O128" s="354">
        <v>10154</v>
      </c>
      <c r="P128" s="354">
        <v>18082</v>
      </c>
      <c r="Q128" s="354">
        <v>299212</v>
      </c>
      <c r="R128" s="354">
        <v>122351</v>
      </c>
      <c r="S128" s="354">
        <v>69519</v>
      </c>
      <c r="T128" s="354">
        <v>507660</v>
      </c>
      <c r="U128" s="354">
        <v>437953</v>
      </c>
      <c r="V128" s="354">
        <v>115253</v>
      </c>
      <c r="W128" s="354">
        <v>48655</v>
      </c>
      <c r="X128" s="354">
        <v>33330</v>
      </c>
      <c r="Y128" s="354">
        <v>15287</v>
      </c>
      <c r="Z128" s="354">
        <v>1887119</v>
      </c>
      <c r="AA128" s="354">
        <v>1777360</v>
      </c>
      <c r="AB128" s="354">
        <v>166473</v>
      </c>
      <c r="AC128" s="354">
        <v>1205920</v>
      </c>
      <c r="AD128" s="354">
        <v>587264</v>
      </c>
      <c r="AE128" s="354">
        <v>52303</v>
      </c>
      <c r="AF128" s="354">
        <v>560250</v>
      </c>
      <c r="AG128" s="354">
        <v>500992</v>
      </c>
      <c r="AH128" s="354">
        <v>908509</v>
      </c>
      <c r="AI128" s="354">
        <v>411841</v>
      </c>
      <c r="AJ128" s="354">
        <v>580035</v>
      </c>
      <c r="AK128" s="354">
        <v>178469</v>
      </c>
      <c r="AL128" s="354">
        <v>87476</v>
      </c>
      <c r="AM128" s="354">
        <v>522443</v>
      </c>
      <c r="AN128" s="354">
        <v>1813</v>
      </c>
      <c r="AO128" s="354">
        <v>317724</v>
      </c>
      <c r="AP128" s="354">
        <v>118364</v>
      </c>
      <c r="AQ128" s="354">
        <v>0</v>
      </c>
      <c r="AR128" s="354">
        <v>235682</v>
      </c>
      <c r="AS128" s="354">
        <v>7765</v>
      </c>
      <c r="AT128" s="354">
        <v>66747</v>
      </c>
      <c r="AU128" s="354">
        <v>12415</v>
      </c>
      <c r="AV128" s="354">
        <v>55375</v>
      </c>
      <c r="AW128" s="354">
        <v>0</v>
      </c>
      <c r="AX128" s="354">
        <v>0</v>
      </c>
      <c r="AY128" s="354">
        <v>1129288</v>
      </c>
      <c r="AZ128" s="354">
        <v>213013</v>
      </c>
      <c r="BA128" s="354">
        <v>41271</v>
      </c>
      <c r="BB128" s="354">
        <v>44731</v>
      </c>
      <c r="BC128" s="354">
        <v>140931</v>
      </c>
      <c r="BD128" s="354">
        <v>0</v>
      </c>
      <c r="BE128" s="354">
        <v>0</v>
      </c>
      <c r="BF128" s="354">
        <v>0</v>
      </c>
      <c r="BG128" s="354">
        <v>26306</v>
      </c>
      <c r="BH128" s="354">
        <v>0</v>
      </c>
      <c r="BI128" s="354">
        <v>0</v>
      </c>
      <c r="BJ128" s="354">
        <v>26306</v>
      </c>
      <c r="BK128" s="354">
        <v>0</v>
      </c>
      <c r="BL128" s="354">
        <v>0</v>
      </c>
      <c r="BM128" s="354">
        <v>0</v>
      </c>
      <c r="BN128" s="354">
        <v>348306</v>
      </c>
      <c r="BO128" s="354">
        <v>0</v>
      </c>
      <c r="BP128" s="354">
        <v>0</v>
      </c>
      <c r="BQ128" s="354">
        <v>344467</v>
      </c>
      <c r="BR128" s="354">
        <v>71559</v>
      </c>
      <c r="BS128" s="354">
        <v>0</v>
      </c>
      <c r="BT128" s="354">
        <v>0</v>
      </c>
      <c r="BU128" s="354">
        <v>184518</v>
      </c>
      <c r="BV128" s="354">
        <v>0</v>
      </c>
      <c r="BW128" s="354">
        <v>0</v>
      </c>
      <c r="BX128" s="354">
        <v>178984</v>
      </c>
      <c r="BY128" s="354">
        <v>5637</v>
      </c>
      <c r="BZ128" s="354">
        <v>0</v>
      </c>
      <c r="CA128" s="354">
        <v>0</v>
      </c>
      <c r="CB128" s="354">
        <v>24306</v>
      </c>
      <c r="CC128" s="354">
        <v>17435</v>
      </c>
      <c r="CD128" s="354">
        <v>0</v>
      </c>
      <c r="CE128" s="354">
        <v>9332</v>
      </c>
      <c r="CF128" s="354">
        <v>0</v>
      </c>
      <c r="CG128" s="354">
        <v>0</v>
      </c>
      <c r="CH128" s="354">
        <v>0</v>
      </c>
      <c r="CI128" s="354">
        <v>871574</v>
      </c>
      <c r="CJ128" s="354">
        <v>185513</v>
      </c>
      <c r="CK128" s="354">
        <v>66813</v>
      </c>
      <c r="CL128" s="354">
        <v>366650</v>
      </c>
      <c r="CM128" s="354">
        <v>10643</v>
      </c>
      <c r="CN128" s="354">
        <v>0</v>
      </c>
      <c r="CO128" s="354">
        <v>653134</v>
      </c>
      <c r="CP128" s="354">
        <v>812161</v>
      </c>
      <c r="CQ128" s="354">
        <v>162378</v>
      </c>
      <c r="CR128" s="354">
        <v>320568</v>
      </c>
      <c r="CS128" s="354">
        <v>122614</v>
      </c>
      <c r="CT128" s="354">
        <v>231184</v>
      </c>
      <c r="CU128" s="354">
        <v>159938</v>
      </c>
      <c r="CV128" s="354">
        <v>204809</v>
      </c>
      <c r="CW128" s="354">
        <v>54215</v>
      </c>
      <c r="CX128" s="354">
        <v>0</v>
      </c>
      <c r="CY128" s="354">
        <v>0</v>
      </c>
      <c r="CZ128" s="354">
        <v>0</v>
      </c>
      <c r="DA128" s="354">
        <v>7804</v>
      </c>
      <c r="DB128" s="354">
        <v>17464</v>
      </c>
      <c r="DC128" s="354">
        <v>11649</v>
      </c>
      <c r="DD128" s="354">
        <v>1807812</v>
      </c>
      <c r="DE128" s="354">
        <v>992752</v>
      </c>
      <c r="DF128" s="354">
        <v>862946</v>
      </c>
      <c r="DG128" s="354">
        <v>1170248</v>
      </c>
      <c r="DH128" s="354">
        <v>113635</v>
      </c>
      <c r="DI128" s="354">
        <v>93550</v>
      </c>
      <c r="DJ128" s="354">
        <v>20442</v>
      </c>
      <c r="DK128" s="354">
        <v>2183893</v>
      </c>
      <c r="DL128" s="354">
        <v>1634116</v>
      </c>
      <c r="DM128" s="354">
        <v>1089652</v>
      </c>
      <c r="DN128" s="354">
        <v>229971</v>
      </c>
      <c r="DO128" s="354">
        <v>291845</v>
      </c>
      <c r="DP128" s="354">
        <v>159841</v>
      </c>
      <c r="DQ128" s="354">
        <v>794883</v>
      </c>
      <c r="DR128" s="354">
        <v>8649</v>
      </c>
      <c r="DS128" s="354">
        <v>34760</v>
      </c>
      <c r="DT128" s="354">
        <v>134221</v>
      </c>
      <c r="DU128" s="354">
        <v>62590</v>
      </c>
      <c r="DV128" s="354">
        <v>952758</v>
      </c>
      <c r="DW128" s="354">
        <v>216051</v>
      </c>
      <c r="DX128" s="354">
        <v>304971</v>
      </c>
      <c r="DY128" s="354">
        <v>175231</v>
      </c>
      <c r="DZ128" s="354">
        <v>814493</v>
      </c>
      <c r="EA128" s="354">
        <v>0</v>
      </c>
      <c r="EB128" s="354">
        <v>12215</v>
      </c>
      <c r="EC128" s="354">
        <v>125083</v>
      </c>
      <c r="ED128" s="354">
        <v>78204</v>
      </c>
      <c r="EE128" s="354">
        <v>1594292</v>
      </c>
      <c r="EF128" s="354">
        <v>443487</v>
      </c>
      <c r="EG128" s="354">
        <v>530942</v>
      </c>
      <c r="EH128" s="354">
        <v>305208</v>
      </c>
      <c r="EI128" s="354">
        <v>1320474</v>
      </c>
      <c r="EJ128" s="354">
        <v>8649</v>
      </c>
      <c r="EK128" s="354">
        <v>40440</v>
      </c>
      <c r="EL128" s="354">
        <v>242459</v>
      </c>
      <c r="EM128" s="354">
        <v>129097</v>
      </c>
      <c r="EN128" s="354">
        <v>159450</v>
      </c>
      <c r="EO128" s="354">
        <v>2125</v>
      </c>
      <c r="EP128" s="354">
        <v>44782</v>
      </c>
      <c r="EQ128" s="354">
        <v>30178</v>
      </c>
      <c r="ER128" s="354">
        <v>86717</v>
      </c>
      <c r="ES128" s="354">
        <v>0</v>
      </c>
      <c r="ET128" s="354">
        <v>0</v>
      </c>
      <c r="EU128" s="354">
        <v>11299</v>
      </c>
      <c r="EV128" s="354">
        <v>9437</v>
      </c>
      <c r="EW128" s="354">
        <v>601698</v>
      </c>
      <c r="EX128" s="354">
        <v>58630</v>
      </c>
      <c r="EY128" s="354">
        <v>93065</v>
      </c>
      <c r="EZ128" s="354">
        <v>102303</v>
      </c>
      <c r="FA128" s="354">
        <v>436424</v>
      </c>
      <c r="FB128" s="354">
        <v>0</v>
      </c>
      <c r="FC128" s="354">
        <v>35368</v>
      </c>
      <c r="FD128" s="354">
        <v>86536</v>
      </c>
      <c r="FE128" s="354">
        <v>69385</v>
      </c>
      <c r="FF128" s="354">
        <v>254494</v>
      </c>
      <c r="FG128" s="354">
        <v>92837</v>
      </c>
      <c r="FH128" s="354">
        <v>89156</v>
      </c>
      <c r="FI128" s="354">
        <v>24610</v>
      </c>
      <c r="FJ128" s="354">
        <v>54741</v>
      </c>
      <c r="FK128" s="354">
        <v>20532</v>
      </c>
      <c r="FL128" s="354">
        <v>0</v>
      </c>
      <c r="FM128" s="354">
        <v>12760</v>
      </c>
      <c r="FN128" s="354">
        <v>11865</v>
      </c>
      <c r="FO128" s="354">
        <v>313384</v>
      </c>
      <c r="FP128" s="354">
        <v>222340</v>
      </c>
      <c r="FQ128" s="354">
        <v>74203</v>
      </c>
      <c r="FR128" s="354">
        <v>2191</v>
      </c>
      <c r="FS128" s="354">
        <v>110604</v>
      </c>
      <c r="FT128" s="354">
        <v>0</v>
      </c>
      <c r="FU128" s="354">
        <v>0</v>
      </c>
      <c r="FV128" s="354">
        <v>0</v>
      </c>
      <c r="FW128" s="354">
        <v>0</v>
      </c>
      <c r="FX128" s="354">
        <v>621806</v>
      </c>
      <c r="FY128" s="354">
        <v>93723</v>
      </c>
      <c r="FZ128" s="354">
        <v>185662</v>
      </c>
      <c r="GA128" s="354">
        <v>95909</v>
      </c>
      <c r="GB128" s="354">
        <v>428500</v>
      </c>
      <c r="GC128" s="354">
        <v>0</v>
      </c>
      <c r="GD128" s="354">
        <v>16475</v>
      </c>
      <c r="GE128" s="354">
        <v>32422</v>
      </c>
      <c r="GF128" s="354">
        <v>0</v>
      </c>
      <c r="GG128" s="354">
        <v>105611</v>
      </c>
      <c r="GH128" s="354">
        <v>0</v>
      </c>
      <c r="GI128" s="354">
        <v>0</v>
      </c>
      <c r="GJ128" s="354">
        <v>11261</v>
      </c>
      <c r="GK128" s="354">
        <v>14567</v>
      </c>
      <c r="GL128" s="354">
        <v>88503</v>
      </c>
      <c r="GM128" s="354">
        <v>0</v>
      </c>
      <c r="GN128" s="354">
        <v>0</v>
      </c>
      <c r="GO128" s="354">
        <v>0</v>
      </c>
      <c r="GP128" s="354">
        <v>111310</v>
      </c>
      <c r="GQ128" s="354">
        <v>3341</v>
      </c>
      <c r="GR128" s="354">
        <v>89732</v>
      </c>
      <c r="GS128" s="354">
        <v>9401</v>
      </c>
      <c r="GT128" s="354">
        <v>0</v>
      </c>
      <c r="GU128" s="354">
        <v>0</v>
      </c>
      <c r="GV128" s="354">
        <v>0</v>
      </c>
      <c r="GW128" s="354">
        <v>0</v>
      </c>
      <c r="GX128" s="354">
        <v>0</v>
      </c>
      <c r="GY128" s="354">
        <v>425883</v>
      </c>
      <c r="GZ128" s="354">
        <v>115381</v>
      </c>
      <c r="HA128" s="354">
        <v>101967</v>
      </c>
      <c r="HB128" s="354">
        <v>81950</v>
      </c>
      <c r="HC128" s="354">
        <v>254732</v>
      </c>
      <c r="HD128" s="354">
        <v>54587</v>
      </c>
      <c r="HE128" s="354">
        <v>5815</v>
      </c>
      <c r="HF128" s="354">
        <v>36253</v>
      </c>
      <c r="HG128" s="354">
        <v>51093</v>
      </c>
      <c r="HH128" s="354">
        <v>1117586</v>
      </c>
    </row>
    <row r="129" spans="1:216" ht="15" x14ac:dyDescent="0.25">
      <c r="A129" s="354" t="s">
        <v>443</v>
      </c>
      <c r="B129" s="354">
        <v>3950957</v>
      </c>
      <c r="C129" s="354">
        <v>1493293</v>
      </c>
      <c r="D129" s="354">
        <v>1208686</v>
      </c>
      <c r="E129" s="354">
        <v>903901</v>
      </c>
      <c r="F129" s="354">
        <v>722921</v>
      </c>
      <c r="G129" s="354">
        <v>435904</v>
      </c>
      <c r="H129" s="354">
        <v>583795</v>
      </c>
      <c r="I129" s="354">
        <v>487164</v>
      </c>
      <c r="J129" s="354">
        <v>238660</v>
      </c>
      <c r="K129" s="354">
        <v>276442</v>
      </c>
      <c r="L129" s="354">
        <v>160909</v>
      </c>
      <c r="M129" s="354">
        <v>133988</v>
      </c>
      <c r="N129" s="354">
        <v>94913</v>
      </c>
      <c r="O129" s="354">
        <v>63637</v>
      </c>
      <c r="P129" s="354">
        <v>31240</v>
      </c>
      <c r="Q129" s="354">
        <v>331740</v>
      </c>
      <c r="R129" s="354">
        <v>147278</v>
      </c>
      <c r="S129" s="354">
        <v>35235</v>
      </c>
      <c r="T129" s="354">
        <v>542101</v>
      </c>
      <c r="U129" s="354">
        <v>425115</v>
      </c>
      <c r="V129" s="354">
        <v>293557</v>
      </c>
      <c r="W129" s="354">
        <v>125192</v>
      </c>
      <c r="X129" s="354">
        <v>55115</v>
      </c>
      <c r="Y129" s="354">
        <v>75637</v>
      </c>
      <c r="Z129" s="354">
        <v>2733998</v>
      </c>
      <c r="AA129" s="354">
        <v>2655518</v>
      </c>
      <c r="AB129" s="354">
        <v>274206</v>
      </c>
      <c r="AC129" s="354">
        <v>1360154</v>
      </c>
      <c r="AD129" s="354">
        <v>676343</v>
      </c>
      <c r="AE129" s="354">
        <v>116960</v>
      </c>
      <c r="AF129" s="354">
        <v>968039</v>
      </c>
      <c r="AG129" s="354">
        <v>796884</v>
      </c>
      <c r="AH129" s="354">
        <v>1424624</v>
      </c>
      <c r="AI129" s="354">
        <v>445312</v>
      </c>
      <c r="AJ129" s="354">
        <v>1110213</v>
      </c>
      <c r="AK129" s="354">
        <v>354206</v>
      </c>
      <c r="AL129" s="354">
        <v>22590</v>
      </c>
      <c r="AM129" s="354">
        <v>670167</v>
      </c>
      <c r="AN129" s="354">
        <v>0</v>
      </c>
      <c r="AO129" s="354">
        <v>326054</v>
      </c>
      <c r="AP129" s="354">
        <v>211742</v>
      </c>
      <c r="AQ129" s="354">
        <v>0</v>
      </c>
      <c r="AR129" s="354">
        <v>259832</v>
      </c>
      <c r="AS129" s="354">
        <v>19149</v>
      </c>
      <c r="AT129" s="354">
        <v>119624</v>
      </c>
      <c r="AU129" s="354">
        <v>22850</v>
      </c>
      <c r="AV129" s="354">
        <v>135709</v>
      </c>
      <c r="AW129" s="354">
        <v>17764</v>
      </c>
      <c r="AX129" s="354">
        <v>0</v>
      </c>
      <c r="AY129" s="354">
        <v>1667819</v>
      </c>
      <c r="AZ129" s="354">
        <v>242038</v>
      </c>
      <c r="BA129" s="354">
        <v>72862</v>
      </c>
      <c r="BB129" s="354">
        <v>0</v>
      </c>
      <c r="BC129" s="354">
        <v>250874</v>
      </c>
      <c r="BD129" s="354">
        <v>0</v>
      </c>
      <c r="BE129" s="354">
        <v>0</v>
      </c>
      <c r="BF129" s="354">
        <v>0</v>
      </c>
      <c r="BG129" s="354">
        <v>31466</v>
      </c>
      <c r="BH129" s="354">
        <v>26766</v>
      </c>
      <c r="BI129" s="354">
        <v>6609</v>
      </c>
      <c r="BJ129" s="354">
        <v>6882</v>
      </c>
      <c r="BK129" s="354">
        <v>0</v>
      </c>
      <c r="BL129" s="354">
        <v>0</v>
      </c>
      <c r="BM129" s="354">
        <v>0</v>
      </c>
      <c r="BN129" s="354">
        <v>659484</v>
      </c>
      <c r="BO129" s="354">
        <v>14520</v>
      </c>
      <c r="BP129" s="354">
        <v>0</v>
      </c>
      <c r="BQ129" s="354">
        <v>673473</v>
      </c>
      <c r="BR129" s="354">
        <v>1092</v>
      </c>
      <c r="BS129" s="354">
        <v>0</v>
      </c>
      <c r="BT129" s="354">
        <v>0</v>
      </c>
      <c r="BU129" s="354">
        <v>231041</v>
      </c>
      <c r="BV129" s="354">
        <v>0</v>
      </c>
      <c r="BW129" s="354">
        <v>38475</v>
      </c>
      <c r="BX129" s="354">
        <v>197140</v>
      </c>
      <c r="BY129" s="354">
        <v>0</v>
      </c>
      <c r="BZ129" s="354">
        <v>0</v>
      </c>
      <c r="CA129" s="354">
        <v>0</v>
      </c>
      <c r="CB129" s="354">
        <v>35435</v>
      </c>
      <c r="CC129" s="354">
        <v>1515</v>
      </c>
      <c r="CD129" s="354">
        <v>0</v>
      </c>
      <c r="CE129" s="354">
        <v>33963</v>
      </c>
      <c r="CF129" s="354">
        <v>0</v>
      </c>
      <c r="CG129" s="354">
        <v>0</v>
      </c>
      <c r="CH129" s="354">
        <v>0</v>
      </c>
      <c r="CI129" s="354">
        <v>1252899</v>
      </c>
      <c r="CJ129" s="354">
        <v>380276</v>
      </c>
      <c r="CK129" s="354">
        <v>43464</v>
      </c>
      <c r="CL129" s="354">
        <v>930203</v>
      </c>
      <c r="CM129" s="354">
        <v>47726</v>
      </c>
      <c r="CN129" s="354">
        <v>0</v>
      </c>
      <c r="CO129" s="354">
        <v>534956</v>
      </c>
      <c r="CP129" s="354">
        <v>1126324</v>
      </c>
      <c r="CQ129" s="354">
        <v>210306</v>
      </c>
      <c r="CR129" s="354">
        <v>355305</v>
      </c>
      <c r="CS129" s="354">
        <v>68268</v>
      </c>
      <c r="CT129" s="354">
        <v>508450</v>
      </c>
      <c r="CU129" s="354">
        <v>178581</v>
      </c>
      <c r="CV129" s="354">
        <v>290060</v>
      </c>
      <c r="CW129" s="354">
        <v>84331</v>
      </c>
      <c r="CX129" s="354">
        <v>0</v>
      </c>
      <c r="CY129" s="354">
        <v>0</v>
      </c>
      <c r="CZ129" s="354">
        <v>0</v>
      </c>
      <c r="DA129" s="354">
        <v>16400</v>
      </c>
      <c r="DB129" s="354">
        <v>40793</v>
      </c>
      <c r="DC129" s="354">
        <v>7247</v>
      </c>
      <c r="DD129" s="354">
        <v>2448022</v>
      </c>
      <c r="DE129" s="354">
        <v>1397632</v>
      </c>
      <c r="DF129" s="354">
        <v>1500940</v>
      </c>
      <c r="DG129" s="354">
        <v>1608089</v>
      </c>
      <c r="DH129" s="354">
        <v>90675</v>
      </c>
      <c r="DI129" s="354">
        <v>43684</v>
      </c>
      <c r="DJ129" s="354">
        <v>0</v>
      </c>
      <c r="DK129" s="354">
        <v>2843530</v>
      </c>
      <c r="DL129" s="354">
        <v>2108773</v>
      </c>
      <c r="DM129" s="354">
        <v>1410745</v>
      </c>
      <c r="DN129" s="354">
        <v>480764</v>
      </c>
      <c r="DO129" s="354">
        <v>439345</v>
      </c>
      <c r="DP129" s="354">
        <v>279481</v>
      </c>
      <c r="DQ129" s="354">
        <v>909034</v>
      </c>
      <c r="DR129" s="354">
        <v>0</v>
      </c>
      <c r="DS129" s="354">
        <v>54180</v>
      </c>
      <c r="DT129" s="354">
        <v>250054</v>
      </c>
      <c r="DU129" s="354">
        <v>86248</v>
      </c>
      <c r="DV129" s="354">
        <v>1225466</v>
      </c>
      <c r="DW129" s="354">
        <v>235812</v>
      </c>
      <c r="DX129" s="354">
        <v>327421</v>
      </c>
      <c r="DY129" s="354">
        <v>130675</v>
      </c>
      <c r="DZ129" s="354">
        <v>907689</v>
      </c>
      <c r="EA129" s="354">
        <v>0</v>
      </c>
      <c r="EB129" s="354">
        <v>48232</v>
      </c>
      <c r="EC129" s="354">
        <v>198048</v>
      </c>
      <c r="ED129" s="354">
        <v>49947</v>
      </c>
      <c r="EE129" s="354">
        <v>1992233</v>
      </c>
      <c r="EF129" s="354">
        <v>687337</v>
      </c>
      <c r="EG129" s="354">
        <v>745266</v>
      </c>
      <c r="EH129" s="354">
        <v>350357</v>
      </c>
      <c r="EI129" s="354">
        <v>1417902</v>
      </c>
      <c r="EJ129" s="354">
        <v>0</v>
      </c>
      <c r="EK129" s="354">
        <v>71587</v>
      </c>
      <c r="EL129" s="354">
        <v>381724</v>
      </c>
      <c r="EM129" s="354">
        <v>136339</v>
      </c>
      <c r="EN129" s="354">
        <v>378127</v>
      </c>
      <c r="EO129" s="354">
        <v>41039</v>
      </c>
      <c r="EP129" s="354">
        <v>28594</v>
      </c>
      <c r="EQ129" s="354">
        <v>37483</v>
      </c>
      <c r="ER129" s="354">
        <v>203464</v>
      </c>
      <c r="ES129" s="354">
        <v>0</v>
      </c>
      <c r="ET129" s="354">
        <v>6163</v>
      </c>
      <c r="EU129" s="354">
        <v>78381</v>
      </c>
      <c r="EV129" s="354">
        <v>0</v>
      </c>
      <c r="EW129" s="354">
        <v>864294</v>
      </c>
      <c r="EX129" s="354">
        <v>239899</v>
      </c>
      <c r="EY129" s="354">
        <v>180715</v>
      </c>
      <c r="EZ129" s="354">
        <v>89662</v>
      </c>
      <c r="FA129" s="354">
        <v>542176</v>
      </c>
      <c r="FB129" s="354">
        <v>7827</v>
      </c>
      <c r="FC129" s="354">
        <v>19803</v>
      </c>
      <c r="FD129" s="354">
        <v>101052</v>
      </c>
      <c r="FE129" s="354">
        <v>37789</v>
      </c>
      <c r="FF129" s="354">
        <v>398181</v>
      </c>
      <c r="FG129" s="354">
        <v>110920</v>
      </c>
      <c r="FH129" s="354">
        <v>39697</v>
      </c>
      <c r="FI129" s="354">
        <v>80918</v>
      </c>
      <c r="FJ129" s="354">
        <v>134187</v>
      </c>
      <c r="FK129" s="354">
        <v>2711</v>
      </c>
      <c r="FL129" s="354">
        <v>0</v>
      </c>
      <c r="FM129" s="354">
        <v>78169</v>
      </c>
      <c r="FN129" s="354">
        <v>9556</v>
      </c>
      <c r="FO129" s="354">
        <v>251684</v>
      </c>
      <c r="FP129" s="354">
        <v>208490</v>
      </c>
      <c r="FQ129" s="354">
        <v>18535</v>
      </c>
      <c r="FR129" s="354">
        <v>0</v>
      </c>
      <c r="FS129" s="354">
        <v>63180</v>
      </c>
      <c r="FT129" s="354">
        <v>0</v>
      </c>
      <c r="FU129" s="354">
        <v>14103</v>
      </c>
      <c r="FV129" s="354">
        <v>0</v>
      </c>
      <c r="FW129" s="354">
        <v>0</v>
      </c>
      <c r="FX129" s="354">
        <v>798559</v>
      </c>
      <c r="FY129" s="354">
        <v>194682</v>
      </c>
      <c r="FZ129" s="354">
        <v>256787</v>
      </c>
      <c r="GA129" s="354">
        <v>118274</v>
      </c>
      <c r="GB129" s="354">
        <v>442212</v>
      </c>
      <c r="GC129" s="354">
        <v>0</v>
      </c>
      <c r="GD129" s="354">
        <v>5259</v>
      </c>
      <c r="GE129" s="354">
        <v>32726</v>
      </c>
      <c r="GF129" s="354">
        <v>0</v>
      </c>
      <c r="GG129" s="354">
        <v>143254</v>
      </c>
      <c r="GH129" s="354">
        <v>0</v>
      </c>
      <c r="GI129" s="354">
        <v>29709</v>
      </c>
      <c r="GJ129" s="354">
        <v>0</v>
      </c>
      <c r="GK129" s="354">
        <v>36109</v>
      </c>
      <c r="GL129" s="354">
        <v>130469</v>
      </c>
      <c r="GM129" s="354">
        <v>0</v>
      </c>
      <c r="GN129" s="354">
        <v>0</v>
      </c>
      <c r="GO129" s="354">
        <v>0</v>
      </c>
      <c r="GP129" s="354">
        <v>193625</v>
      </c>
      <c r="GQ129" s="354">
        <v>88458</v>
      </c>
      <c r="GR129" s="354">
        <v>101260</v>
      </c>
      <c r="GS129" s="354">
        <v>36625</v>
      </c>
      <c r="GT129" s="354">
        <v>0</v>
      </c>
      <c r="GU129" s="354">
        <v>0</v>
      </c>
      <c r="GV129" s="354">
        <v>0</v>
      </c>
      <c r="GW129" s="354">
        <v>0</v>
      </c>
      <c r="GX129" s="354">
        <v>0</v>
      </c>
      <c r="GY129" s="354">
        <v>548326</v>
      </c>
      <c r="GZ129" s="354">
        <v>100472</v>
      </c>
      <c r="HA129" s="354">
        <v>106561</v>
      </c>
      <c r="HB129" s="354">
        <v>34137</v>
      </c>
      <c r="HC129" s="354">
        <v>393315</v>
      </c>
      <c r="HD129" s="354">
        <v>28347</v>
      </c>
      <c r="HE129" s="354">
        <v>0</v>
      </c>
      <c r="HF129" s="354">
        <v>102735</v>
      </c>
      <c r="HG129" s="354">
        <v>6476</v>
      </c>
      <c r="HH129" s="354">
        <v>1692877</v>
      </c>
    </row>
    <row r="130" spans="1:216" ht="15" x14ac:dyDescent="0.25">
      <c r="A130" s="354" t="s">
        <v>444</v>
      </c>
      <c r="B130" s="354">
        <v>4865899</v>
      </c>
      <c r="C130" s="354">
        <v>1702808</v>
      </c>
      <c r="D130" s="354">
        <v>942321</v>
      </c>
      <c r="E130" s="354">
        <v>774232</v>
      </c>
      <c r="F130" s="354">
        <v>549462</v>
      </c>
      <c r="G130" s="354">
        <v>412535</v>
      </c>
      <c r="H130" s="354">
        <v>332882</v>
      </c>
      <c r="I130" s="354">
        <v>245777</v>
      </c>
      <c r="J130" s="354">
        <v>148803</v>
      </c>
      <c r="K130" s="354">
        <v>181511</v>
      </c>
      <c r="L130" s="354">
        <v>174932</v>
      </c>
      <c r="M130" s="354">
        <v>12988</v>
      </c>
      <c r="N130" s="354">
        <v>42025</v>
      </c>
      <c r="O130" s="354">
        <v>0</v>
      </c>
      <c r="P130" s="354">
        <v>42025</v>
      </c>
      <c r="Q130" s="354">
        <v>772228</v>
      </c>
      <c r="R130" s="354">
        <v>438452</v>
      </c>
      <c r="S130" s="354">
        <v>87411</v>
      </c>
      <c r="T130" s="354">
        <v>260897</v>
      </c>
      <c r="U130" s="354">
        <v>167778</v>
      </c>
      <c r="V130" s="354">
        <v>123810</v>
      </c>
      <c r="W130" s="354">
        <v>164456</v>
      </c>
      <c r="X130" s="354">
        <v>130017</v>
      </c>
      <c r="Y130" s="354">
        <v>48410</v>
      </c>
      <c r="Z130" s="354">
        <v>3687868</v>
      </c>
      <c r="AA130" s="354">
        <v>3456613</v>
      </c>
      <c r="AB130" s="354">
        <v>796189</v>
      </c>
      <c r="AC130" s="354">
        <v>2134806</v>
      </c>
      <c r="AD130" s="354">
        <v>1109408</v>
      </c>
      <c r="AE130" s="354">
        <v>148077</v>
      </c>
      <c r="AF130" s="354">
        <v>1280747</v>
      </c>
      <c r="AG130" s="354">
        <v>1247548</v>
      </c>
      <c r="AH130" s="354">
        <v>1407603</v>
      </c>
      <c r="AI130" s="354">
        <v>503480</v>
      </c>
      <c r="AJ130" s="354">
        <v>1049448</v>
      </c>
      <c r="AK130" s="354">
        <v>253791</v>
      </c>
      <c r="AL130" s="354">
        <v>72187</v>
      </c>
      <c r="AM130" s="354">
        <v>1024525</v>
      </c>
      <c r="AN130" s="354">
        <v>46268</v>
      </c>
      <c r="AO130" s="354">
        <v>579712</v>
      </c>
      <c r="AP130" s="354">
        <v>262020</v>
      </c>
      <c r="AQ130" s="354">
        <v>0</v>
      </c>
      <c r="AR130" s="354">
        <v>317107</v>
      </c>
      <c r="AS130" s="354">
        <v>69270</v>
      </c>
      <c r="AT130" s="354">
        <v>90809</v>
      </c>
      <c r="AU130" s="354">
        <v>34006</v>
      </c>
      <c r="AV130" s="354">
        <v>188698</v>
      </c>
      <c r="AW130" s="354">
        <v>54242</v>
      </c>
      <c r="AX130" s="354">
        <v>13066</v>
      </c>
      <c r="AY130" s="354">
        <v>2018501</v>
      </c>
      <c r="AZ130" s="354">
        <v>186410</v>
      </c>
      <c r="BA130" s="354">
        <v>56839</v>
      </c>
      <c r="BB130" s="354">
        <v>11634</v>
      </c>
      <c r="BC130" s="354">
        <v>125187</v>
      </c>
      <c r="BD130" s="354">
        <v>1795</v>
      </c>
      <c r="BE130" s="354">
        <v>0</v>
      </c>
      <c r="BF130" s="354">
        <v>0</v>
      </c>
      <c r="BG130" s="354">
        <v>100812</v>
      </c>
      <c r="BH130" s="354">
        <v>54321</v>
      </c>
      <c r="BI130" s="354">
        <v>0</v>
      </c>
      <c r="BJ130" s="354">
        <v>52611</v>
      </c>
      <c r="BK130" s="354">
        <v>12465</v>
      </c>
      <c r="BL130" s="354">
        <v>0</v>
      </c>
      <c r="BM130" s="354">
        <v>0</v>
      </c>
      <c r="BN130" s="354">
        <v>1045452</v>
      </c>
      <c r="BO130" s="354">
        <v>24441</v>
      </c>
      <c r="BP130" s="354">
        <v>38991</v>
      </c>
      <c r="BQ130" s="354">
        <v>998026</v>
      </c>
      <c r="BR130" s="354">
        <v>36284</v>
      </c>
      <c r="BS130" s="354">
        <v>0</v>
      </c>
      <c r="BT130" s="354">
        <v>0</v>
      </c>
      <c r="BU130" s="354">
        <v>374421</v>
      </c>
      <c r="BV130" s="354">
        <v>0</v>
      </c>
      <c r="BW130" s="354">
        <v>20812</v>
      </c>
      <c r="BX130" s="354">
        <v>339687</v>
      </c>
      <c r="BY130" s="354">
        <v>41478</v>
      </c>
      <c r="BZ130" s="354">
        <v>0</v>
      </c>
      <c r="CA130" s="354">
        <v>0</v>
      </c>
      <c r="CB130" s="354">
        <v>93196</v>
      </c>
      <c r="CC130" s="354">
        <v>80395</v>
      </c>
      <c r="CD130" s="354">
        <v>9608</v>
      </c>
      <c r="CE130" s="354">
        <v>76469</v>
      </c>
      <c r="CF130" s="354">
        <v>0</v>
      </c>
      <c r="CG130" s="354">
        <v>0</v>
      </c>
      <c r="CH130" s="354">
        <v>0</v>
      </c>
      <c r="CI130" s="354">
        <v>1224807</v>
      </c>
      <c r="CJ130" s="354">
        <v>419235</v>
      </c>
      <c r="CK130" s="354">
        <v>71190</v>
      </c>
      <c r="CL130" s="354">
        <v>542774</v>
      </c>
      <c r="CM130" s="354">
        <v>10970</v>
      </c>
      <c r="CN130" s="354">
        <v>0</v>
      </c>
      <c r="CO130" s="354">
        <v>623096</v>
      </c>
      <c r="CP130" s="354">
        <v>1079968</v>
      </c>
      <c r="CQ130" s="354">
        <v>230920</v>
      </c>
      <c r="CR130" s="354">
        <v>474343</v>
      </c>
      <c r="CS130" s="354">
        <v>93610</v>
      </c>
      <c r="CT130" s="354">
        <v>245099</v>
      </c>
      <c r="CU130" s="354">
        <v>269091</v>
      </c>
      <c r="CV130" s="354">
        <v>176467</v>
      </c>
      <c r="CW130" s="354">
        <v>159941</v>
      </c>
      <c r="CX130" s="354">
        <v>0</v>
      </c>
      <c r="CY130" s="354">
        <v>0</v>
      </c>
      <c r="CZ130" s="354">
        <v>0</v>
      </c>
      <c r="DA130" s="354">
        <v>47056</v>
      </c>
      <c r="DB130" s="354">
        <v>110046</v>
      </c>
      <c r="DC130" s="354">
        <v>11186</v>
      </c>
      <c r="DD130" s="354">
        <v>2923421</v>
      </c>
      <c r="DE130" s="354">
        <v>1110929</v>
      </c>
      <c r="DF130" s="354">
        <v>1310752</v>
      </c>
      <c r="DG130" s="354">
        <v>2010844</v>
      </c>
      <c r="DH130" s="354">
        <v>131284</v>
      </c>
      <c r="DI130" s="354">
        <v>81243</v>
      </c>
      <c r="DJ130" s="354">
        <v>10483</v>
      </c>
      <c r="DK130" s="354">
        <v>3283847</v>
      </c>
      <c r="DL130" s="354">
        <v>2404341</v>
      </c>
      <c r="DM130" s="354">
        <v>1675619</v>
      </c>
      <c r="DN130" s="354">
        <v>455656</v>
      </c>
      <c r="DO130" s="354">
        <v>413008</v>
      </c>
      <c r="DP130" s="354">
        <v>292086</v>
      </c>
      <c r="DQ130" s="354">
        <v>1146739</v>
      </c>
      <c r="DR130" s="354">
        <v>0</v>
      </c>
      <c r="DS130" s="354">
        <v>108754</v>
      </c>
      <c r="DT130" s="354">
        <v>321032</v>
      </c>
      <c r="DU130" s="354">
        <v>97621</v>
      </c>
      <c r="DV130" s="354">
        <v>1239442</v>
      </c>
      <c r="DW130" s="354">
        <v>264257</v>
      </c>
      <c r="DX130" s="354">
        <v>311816</v>
      </c>
      <c r="DY130" s="354">
        <v>227720</v>
      </c>
      <c r="DZ130" s="354">
        <v>863590</v>
      </c>
      <c r="EA130" s="354">
        <v>12853</v>
      </c>
      <c r="EB130" s="354">
        <v>43849</v>
      </c>
      <c r="EC130" s="354">
        <v>160112</v>
      </c>
      <c r="ED130" s="354">
        <v>122344</v>
      </c>
      <c r="EE130" s="354">
        <v>2261155</v>
      </c>
      <c r="EF130" s="354">
        <v>662548</v>
      </c>
      <c r="EG130" s="354">
        <v>633351</v>
      </c>
      <c r="EH130" s="354">
        <v>362976</v>
      </c>
      <c r="EI130" s="354">
        <v>1598053</v>
      </c>
      <c r="EJ130" s="354">
        <v>12853</v>
      </c>
      <c r="EK130" s="354">
        <v>141028</v>
      </c>
      <c r="EL130" s="354">
        <v>453717</v>
      </c>
      <c r="EM130" s="354">
        <v>195011</v>
      </c>
      <c r="EN130" s="354">
        <v>423862</v>
      </c>
      <c r="EO130" s="354">
        <v>27356</v>
      </c>
      <c r="EP130" s="354">
        <v>36504</v>
      </c>
      <c r="EQ130" s="354">
        <v>87342</v>
      </c>
      <c r="ER130" s="354">
        <v>319311</v>
      </c>
      <c r="ES130" s="354">
        <v>0</v>
      </c>
      <c r="ET130" s="354">
        <v>11930</v>
      </c>
      <c r="EU130" s="354">
        <v>9879</v>
      </c>
      <c r="EV130" s="354">
        <v>0</v>
      </c>
      <c r="EW130" s="354">
        <v>1151314</v>
      </c>
      <c r="EX130" s="354">
        <v>231754</v>
      </c>
      <c r="EY130" s="354">
        <v>226781</v>
      </c>
      <c r="EZ130" s="354">
        <v>263790</v>
      </c>
      <c r="FA130" s="354">
        <v>597209</v>
      </c>
      <c r="FB130" s="354">
        <v>11471</v>
      </c>
      <c r="FC130" s="354">
        <v>57776</v>
      </c>
      <c r="FD130" s="354">
        <v>160508</v>
      </c>
      <c r="FE130" s="354">
        <v>45197</v>
      </c>
      <c r="FF130" s="354">
        <v>446861</v>
      </c>
      <c r="FG130" s="354">
        <v>75688</v>
      </c>
      <c r="FH130" s="354">
        <v>58534</v>
      </c>
      <c r="FI130" s="354">
        <v>29123</v>
      </c>
      <c r="FJ130" s="354">
        <v>139962</v>
      </c>
      <c r="FK130" s="354">
        <v>14607</v>
      </c>
      <c r="FL130" s="354">
        <v>113216</v>
      </c>
      <c r="FM130" s="354">
        <v>34561</v>
      </c>
      <c r="FN130" s="354">
        <v>19757</v>
      </c>
      <c r="FO130" s="354">
        <v>273613</v>
      </c>
      <c r="FP130" s="354">
        <v>192814</v>
      </c>
      <c r="FQ130" s="354">
        <v>3922</v>
      </c>
      <c r="FR130" s="354">
        <v>0</v>
      </c>
      <c r="FS130" s="354">
        <v>139214</v>
      </c>
      <c r="FT130" s="354">
        <v>0</v>
      </c>
      <c r="FU130" s="354">
        <v>0</v>
      </c>
      <c r="FV130" s="354">
        <v>0</v>
      </c>
      <c r="FW130" s="354">
        <v>0</v>
      </c>
      <c r="FX130" s="354">
        <v>1024525</v>
      </c>
      <c r="FY130" s="354">
        <v>198644</v>
      </c>
      <c r="FZ130" s="354">
        <v>195032</v>
      </c>
      <c r="GA130" s="354">
        <v>152018</v>
      </c>
      <c r="GB130" s="354">
        <v>726360</v>
      </c>
      <c r="GC130" s="354">
        <v>18062</v>
      </c>
      <c r="GD130" s="354">
        <v>3578</v>
      </c>
      <c r="GE130" s="354">
        <v>0</v>
      </c>
      <c r="GF130" s="354">
        <v>3964</v>
      </c>
      <c r="GG130" s="354">
        <v>213018</v>
      </c>
      <c r="GH130" s="354">
        <v>0</v>
      </c>
      <c r="GI130" s="354">
        <v>5810</v>
      </c>
      <c r="GJ130" s="354">
        <v>3429</v>
      </c>
      <c r="GK130" s="354">
        <v>104793</v>
      </c>
      <c r="GL130" s="354">
        <v>146154</v>
      </c>
      <c r="GM130" s="354">
        <v>0</v>
      </c>
      <c r="GN130" s="354">
        <v>0</v>
      </c>
      <c r="GO130" s="354">
        <v>0</v>
      </c>
      <c r="GP130" s="354">
        <v>115124</v>
      </c>
      <c r="GQ130" s="354">
        <v>14668</v>
      </c>
      <c r="GR130" s="354">
        <v>82338</v>
      </c>
      <c r="GS130" s="354">
        <v>16930</v>
      </c>
      <c r="GT130" s="354">
        <v>0</v>
      </c>
      <c r="GU130" s="354">
        <v>0</v>
      </c>
      <c r="GV130" s="354">
        <v>0</v>
      </c>
      <c r="GW130" s="354">
        <v>0</v>
      </c>
      <c r="GX130" s="354">
        <v>0</v>
      </c>
      <c r="GY130" s="354">
        <v>431821</v>
      </c>
      <c r="GZ130" s="354">
        <v>110233</v>
      </c>
      <c r="HA130" s="354">
        <v>107960</v>
      </c>
      <c r="HB130" s="354">
        <v>37391</v>
      </c>
      <c r="HC130" s="354">
        <v>162421</v>
      </c>
      <c r="HD130" s="354">
        <v>48032</v>
      </c>
      <c r="HE130" s="354">
        <v>8808</v>
      </c>
      <c r="HF130" s="354">
        <v>17609</v>
      </c>
      <c r="HG130" s="354">
        <v>23289</v>
      </c>
      <c r="HH130" s="354">
        <v>1866828</v>
      </c>
    </row>
    <row r="131" spans="1:216" ht="15" x14ac:dyDescent="0.25">
      <c r="A131" s="354" t="s">
        <v>445</v>
      </c>
      <c r="B131" s="354">
        <v>6660488</v>
      </c>
      <c r="C131" s="354">
        <v>2579279</v>
      </c>
      <c r="D131" s="354">
        <v>1213449</v>
      </c>
      <c r="E131" s="354">
        <v>773822</v>
      </c>
      <c r="F131" s="354">
        <v>458320</v>
      </c>
      <c r="G131" s="354">
        <v>473115</v>
      </c>
      <c r="H131" s="354">
        <v>577595</v>
      </c>
      <c r="I131" s="354">
        <v>296083</v>
      </c>
      <c r="J131" s="354">
        <v>435444</v>
      </c>
      <c r="K131" s="354">
        <v>130458</v>
      </c>
      <c r="L131" s="354">
        <v>97017</v>
      </c>
      <c r="M131" s="354">
        <v>32595</v>
      </c>
      <c r="N131" s="354">
        <v>154070</v>
      </c>
      <c r="O131" s="354">
        <v>42933</v>
      </c>
      <c r="P131" s="354">
        <v>132392</v>
      </c>
      <c r="Q131" s="354">
        <v>1916879</v>
      </c>
      <c r="R131" s="354">
        <v>652750</v>
      </c>
      <c r="S131" s="354">
        <v>529680</v>
      </c>
      <c r="T131" s="354">
        <v>134730</v>
      </c>
      <c r="U131" s="354">
        <v>96274</v>
      </c>
      <c r="V131" s="354">
        <v>36958</v>
      </c>
      <c r="W131" s="354">
        <v>127991</v>
      </c>
      <c r="X131" s="354">
        <v>107261</v>
      </c>
      <c r="Y131" s="354">
        <v>24809</v>
      </c>
      <c r="Z131" s="354">
        <v>4700231</v>
      </c>
      <c r="AA131" s="354">
        <v>4422579</v>
      </c>
      <c r="AB131" s="354">
        <v>852729</v>
      </c>
      <c r="AC131" s="354">
        <v>2425749</v>
      </c>
      <c r="AD131" s="354">
        <v>1476537</v>
      </c>
      <c r="AE131" s="354">
        <v>114503</v>
      </c>
      <c r="AF131" s="354">
        <v>1351994</v>
      </c>
      <c r="AG131" s="354">
        <v>1041913</v>
      </c>
      <c r="AH131" s="354">
        <v>1722289</v>
      </c>
      <c r="AI131" s="354">
        <v>578001</v>
      </c>
      <c r="AJ131" s="354">
        <v>1708240</v>
      </c>
      <c r="AK131" s="354">
        <v>971790</v>
      </c>
      <c r="AL131" s="354">
        <v>155909</v>
      </c>
      <c r="AM131" s="354">
        <v>1595039</v>
      </c>
      <c r="AN131" s="354">
        <v>54472</v>
      </c>
      <c r="AO131" s="354">
        <v>619817</v>
      </c>
      <c r="AP131" s="354">
        <v>642420</v>
      </c>
      <c r="AQ131" s="354">
        <v>15615</v>
      </c>
      <c r="AR131" s="354">
        <v>440772</v>
      </c>
      <c r="AS131" s="354">
        <v>117490</v>
      </c>
      <c r="AT131" s="354">
        <v>334215</v>
      </c>
      <c r="AU131" s="354">
        <v>131227</v>
      </c>
      <c r="AV131" s="354">
        <v>144536</v>
      </c>
      <c r="AW131" s="354">
        <v>124713</v>
      </c>
      <c r="AX131" s="354">
        <v>3238</v>
      </c>
      <c r="AY131" s="354">
        <v>3264366</v>
      </c>
      <c r="AZ131" s="354">
        <v>737821</v>
      </c>
      <c r="BA131" s="354">
        <v>89776</v>
      </c>
      <c r="BB131" s="354">
        <v>97297</v>
      </c>
      <c r="BC131" s="354">
        <v>627539</v>
      </c>
      <c r="BD131" s="354">
        <v>8417</v>
      </c>
      <c r="BE131" s="354">
        <v>0</v>
      </c>
      <c r="BF131" s="354">
        <v>0</v>
      </c>
      <c r="BG131" s="354">
        <v>0</v>
      </c>
      <c r="BH131" s="354">
        <v>0</v>
      </c>
      <c r="BI131" s="354">
        <v>0</v>
      </c>
      <c r="BJ131" s="354">
        <v>0</v>
      </c>
      <c r="BK131" s="354">
        <v>0</v>
      </c>
      <c r="BL131" s="354">
        <v>0</v>
      </c>
      <c r="BM131" s="354">
        <v>0</v>
      </c>
      <c r="BN131" s="354">
        <v>1340632</v>
      </c>
      <c r="BO131" s="354">
        <v>0</v>
      </c>
      <c r="BP131" s="354">
        <v>21422</v>
      </c>
      <c r="BQ131" s="354">
        <v>1306025</v>
      </c>
      <c r="BR131" s="354">
        <v>17791</v>
      </c>
      <c r="BS131" s="354">
        <v>0</v>
      </c>
      <c r="BT131" s="354">
        <v>0</v>
      </c>
      <c r="BU131" s="354">
        <v>837421</v>
      </c>
      <c r="BV131" s="354">
        <v>40947</v>
      </c>
      <c r="BW131" s="354">
        <v>57591</v>
      </c>
      <c r="BX131" s="354">
        <v>766217</v>
      </c>
      <c r="BY131" s="354">
        <v>63157</v>
      </c>
      <c r="BZ131" s="354">
        <v>0</v>
      </c>
      <c r="CA131" s="354">
        <v>0</v>
      </c>
      <c r="CB131" s="354">
        <v>228703</v>
      </c>
      <c r="CC131" s="354">
        <v>143553</v>
      </c>
      <c r="CD131" s="354">
        <v>52600</v>
      </c>
      <c r="CE131" s="354">
        <v>85691</v>
      </c>
      <c r="CF131" s="354">
        <v>0</v>
      </c>
      <c r="CG131" s="354">
        <v>0</v>
      </c>
      <c r="CH131" s="354">
        <v>0</v>
      </c>
      <c r="CI131" s="354">
        <v>1803922</v>
      </c>
      <c r="CJ131" s="354">
        <v>303584</v>
      </c>
      <c r="CK131" s="354">
        <v>44357</v>
      </c>
      <c r="CL131" s="354">
        <v>817491</v>
      </c>
      <c r="CM131" s="354">
        <v>5176</v>
      </c>
      <c r="CN131" s="354">
        <v>0</v>
      </c>
      <c r="CO131" s="354">
        <v>1288970</v>
      </c>
      <c r="CP131" s="354">
        <v>1818440</v>
      </c>
      <c r="CQ131" s="354">
        <v>273223</v>
      </c>
      <c r="CR131" s="354">
        <v>666984</v>
      </c>
      <c r="CS131" s="354">
        <v>251287</v>
      </c>
      <c r="CT131" s="354">
        <v>650851</v>
      </c>
      <c r="CU131" s="354">
        <v>382707</v>
      </c>
      <c r="CV131" s="354">
        <v>297913</v>
      </c>
      <c r="CW131" s="354">
        <v>443204</v>
      </c>
      <c r="CX131" s="354">
        <v>0</v>
      </c>
      <c r="CY131" s="354">
        <v>0</v>
      </c>
      <c r="CZ131" s="354">
        <v>0</v>
      </c>
      <c r="DA131" s="354">
        <v>172362</v>
      </c>
      <c r="DB131" s="354">
        <v>276917</v>
      </c>
      <c r="DC131" s="354">
        <v>64781</v>
      </c>
      <c r="DD131" s="354">
        <v>3328896</v>
      </c>
      <c r="DE131" s="354">
        <v>1326552</v>
      </c>
      <c r="DF131" s="354">
        <v>1420233</v>
      </c>
      <c r="DG131" s="354">
        <v>2092139</v>
      </c>
      <c r="DH131" s="354">
        <v>133922</v>
      </c>
      <c r="DI131" s="354">
        <v>112958</v>
      </c>
      <c r="DJ131" s="354">
        <v>1971</v>
      </c>
      <c r="DK131" s="354">
        <v>4849381</v>
      </c>
      <c r="DL131" s="354">
        <v>3555436</v>
      </c>
      <c r="DM131" s="354">
        <v>2342009</v>
      </c>
      <c r="DN131" s="354">
        <v>1019300</v>
      </c>
      <c r="DO131" s="354">
        <v>578518</v>
      </c>
      <c r="DP131" s="354">
        <v>398189</v>
      </c>
      <c r="DQ131" s="354">
        <v>1275532</v>
      </c>
      <c r="DR131" s="354">
        <v>0</v>
      </c>
      <c r="DS131" s="354">
        <v>110369</v>
      </c>
      <c r="DT131" s="354">
        <v>370266</v>
      </c>
      <c r="DU131" s="354">
        <v>159271</v>
      </c>
      <c r="DV131" s="354">
        <v>1956030</v>
      </c>
      <c r="DW131" s="354">
        <v>772196</v>
      </c>
      <c r="DX131" s="354">
        <v>538524</v>
      </c>
      <c r="DY131" s="354">
        <v>293258</v>
      </c>
      <c r="DZ131" s="354">
        <v>1219481</v>
      </c>
      <c r="EA131" s="354">
        <v>0</v>
      </c>
      <c r="EB131" s="354">
        <v>104321</v>
      </c>
      <c r="EC131" s="354">
        <v>431609</v>
      </c>
      <c r="ED131" s="354">
        <v>264804</v>
      </c>
      <c r="EE131" s="354">
        <v>3292548</v>
      </c>
      <c r="EF131" s="354">
        <v>1527988</v>
      </c>
      <c r="EG131" s="354">
        <v>983908</v>
      </c>
      <c r="EH131" s="354">
        <v>610912</v>
      </c>
      <c r="EI131" s="354">
        <v>2104991</v>
      </c>
      <c r="EJ131" s="354">
        <v>0</v>
      </c>
      <c r="EK131" s="354">
        <v>194903</v>
      </c>
      <c r="EL131" s="354">
        <v>650945</v>
      </c>
      <c r="EM131" s="354">
        <v>358971</v>
      </c>
      <c r="EN131" s="354">
        <v>585539</v>
      </c>
      <c r="EO131" s="354">
        <v>177666</v>
      </c>
      <c r="EP131" s="354">
        <v>87229</v>
      </c>
      <c r="EQ131" s="354">
        <v>114934</v>
      </c>
      <c r="ER131" s="354">
        <v>238918</v>
      </c>
      <c r="ES131" s="354">
        <v>0</v>
      </c>
      <c r="ET131" s="354">
        <v>8015</v>
      </c>
      <c r="EU131" s="354">
        <v>68664</v>
      </c>
      <c r="EV131" s="354">
        <v>28840</v>
      </c>
      <c r="EW131" s="354">
        <v>1699918</v>
      </c>
      <c r="EX131" s="354">
        <v>602989</v>
      </c>
      <c r="EY131" s="354">
        <v>295394</v>
      </c>
      <c r="EZ131" s="354">
        <v>278302</v>
      </c>
      <c r="FA131" s="354">
        <v>748445</v>
      </c>
      <c r="FB131" s="354">
        <v>43111</v>
      </c>
      <c r="FC131" s="354">
        <v>76982</v>
      </c>
      <c r="FD131" s="354">
        <v>262954</v>
      </c>
      <c r="FE131" s="354">
        <v>157863</v>
      </c>
      <c r="FF131" s="354">
        <v>589091</v>
      </c>
      <c r="FG131" s="354">
        <v>207767</v>
      </c>
      <c r="FH131" s="354">
        <v>79153</v>
      </c>
      <c r="FI131" s="354">
        <v>105619</v>
      </c>
      <c r="FJ131" s="354">
        <v>98860</v>
      </c>
      <c r="FK131" s="354">
        <v>54522</v>
      </c>
      <c r="FL131" s="354">
        <v>24945</v>
      </c>
      <c r="FM131" s="354">
        <v>124733</v>
      </c>
      <c r="FN131" s="354">
        <v>3384</v>
      </c>
      <c r="FO131" s="354">
        <v>318245</v>
      </c>
      <c r="FP131" s="354">
        <v>219365</v>
      </c>
      <c r="FQ131" s="354">
        <v>28404</v>
      </c>
      <c r="FR131" s="354">
        <v>29546</v>
      </c>
      <c r="FS131" s="354">
        <v>100683</v>
      </c>
      <c r="FT131" s="354">
        <v>6346</v>
      </c>
      <c r="FU131" s="354">
        <v>0</v>
      </c>
      <c r="FV131" s="354">
        <v>8374</v>
      </c>
      <c r="FW131" s="354">
        <v>0</v>
      </c>
      <c r="FX131" s="354">
        <v>1562796</v>
      </c>
      <c r="FY131" s="354">
        <v>474578</v>
      </c>
      <c r="FZ131" s="354">
        <v>349298</v>
      </c>
      <c r="GA131" s="354">
        <v>175879</v>
      </c>
      <c r="GB131" s="354">
        <v>1018286</v>
      </c>
      <c r="GC131" s="354">
        <v>0</v>
      </c>
      <c r="GD131" s="354">
        <v>4259</v>
      </c>
      <c r="GE131" s="354">
        <v>108470</v>
      </c>
      <c r="GF131" s="354">
        <v>20221</v>
      </c>
      <c r="GG131" s="354">
        <v>383637</v>
      </c>
      <c r="GH131" s="354">
        <v>20620</v>
      </c>
      <c r="GI131" s="354">
        <v>0</v>
      </c>
      <c r="GJ131" s="354">
        <v>2528</v>
      </c>
      <c r="GK131" s="354">
        <v>284989</v>
      </c>
      <c r="GL131" s="354">
        <v>154275</v>
      </c>
      <c r="GM131" s="354">
        <v>0</v>
      </c>
      <c r="GN131" s="354">
        <v>0</v>
      </c>
      <c r="GO131" s="354">
        <v>0</v>
      </c>
      <c r="GP131" s="354">
        <v>100688</v>
      </c>
      <c r="GQ131" s="354">
        <v>3057</v>
      </c>
      <c r="GR131" s="354">
        <v>46490</v>
      </c>
      <c r="GS131" s="354">
        <v>39590</v>
      </c>
      <c r="GT131" s="354">
        <v>25413</v>
      </c>
      <c r="GU131" s="354">
        <v>0</v>
      </c>
      <c r="GV131" s="354">
        <v>0</v>
      </c>
      <c r="GW131" s="354">
        <v>0</v>
      </c>
      <c r="GX131" s="354">
        <v>0</v>
      </c>
      <c r="GY131" s="354">
        <v>751536</v>
      </c>
      <c r="GZ131" s="354">
        <v>340232</v>
      </c>
      <c r="HA131" s="354">
        <v>189155</v>
      </c>
      <c r="HB131" s="354">
        <v>69213</v>
      </c>
      <c r="HC131" s="354">
        <v>394220</v>
      </c>
      <c r="HD131" s="354">
        <v>16508</v>
      </c>
      <c r="HE131" s="354">
        <v>6312</v>
      </c>
      <c r="HF131" s="354">
        <v>69698</v>
      </c>
      <c r="HG131" s="354">
        <v>9096</v>
      </c>
      <c r="HH131" s="354">
        <v>2789162</v>
      </c>
    </row>
    <row r="132" spans="1:216" ht="15" x14ac:dyDescent="0.25">
      <c r="A132" s="354" t="s">
        <v>446</v>
      </c>
      <c r="B132" s="354">
        <v>4269750</v>
      </c>
      <c r="C132" s="354">
        <v>1704483</v>
      </c>
      <c r="D132" s="354">
        <v>1120005</v>
      </c>
      <c r="E132" s="354">
        <v>689020</v>
      </c>
      <c r="F132" s="354">
        <v>467189</v>
      </c>
      <c r="G132" s="354">
        <v>353755</v>
      </c>
      <c r="H132" s="354">
        <v>655045</v>
      </c>
      <c r="I132" s="354">
        <v>444772</v>
      </c>
      <c r="J132" s="354">
        <v>430107</v>
      </c>
      <c r="K132" s="354">
        <v>342728</v>
      </c>
      <c r="L132" s="354">
        <v>289952</v>
      </c>
      <c r="M132" s="354">
        <v>99732</v>
      </c>
      <c r="N132" s="354">
        <v>13416</v>
      </c>
      <c r="O132" s="354">
        <v>4385</v>
      </c>
      <c r="P132" s="354">
        <v>8720</v>
      </c>
      <c r="Q132" s="354">
        <v>1152603</v>
      </c>
      <c r="R132" s="354">
        <v>480154</v>
      </c>
      <c r="S132" s="354">
        <v>196676</v>
      </c>
      <c r="T132" s="354">
        <v>180424</v>
      </c>
      <c r="U132" s="354">
        <v>180424</v>
      </c>
      <c r="V132" s="354">
        <v>0</v>
      </c>
      <c r="W132" s="354">
        <v>165157</v>
      </c>
      <c r="X132" s="354">
        <v>129628</v>
      </c>
      <c r="Y132" s="354">
        <v>42053</v>
      </c>
      <c r="Z132" s="354">
        <v>3003322</v>
      </c>
      <c r="AA132" s="354">
        <v>2896481</v>
      </c>
      <c r="AB132" s="354">
        <v>219427</v>
      </c>
      <c r="AC132" s="354">
        <v>1435073</v>
      </c>
      <c r="AD132" s="354">
        <v>843357</v>
      </c>
      <c r="AE132" s="354">
        <v>99588</v>
      </c>
      <c r="AF132" s="354">
        <v>1073385</v>
      </c>
      <c r="AG132" s="354">
        <v>1213908</v>
      </c>
      <c r="AH132" s="354">
        <v>1489031</v>
      </c>
      <c r="AI132" s="354">
        <v>531953</v>
      </c>
      <c r="AJ132" s="354">
        <v>916442</v>
      </c>
      <c r="AK132" s="354">
        <v>211294</v>
      </c>
      <c r="AL132" s="354">
        <v>89886</v>
      </c>
      <c r="AM132" s="354">
        <v>1109613</v>
      </c>
      <c r="AN132" s="354">
        <v>41927</v>
      </c>
      <c r="AO132" s="354">
        <v>338340</v>
      </c>
      <c r="AP132" s="354">
        <v>398816</v>
      </c>
      <c r="AQ132" s="354">
        <v>9569</v>
      </c>
      <c r="AR132" s="354">
        <v>453069</v>
      </c>
      <c r="AS132" s="354">
        <v>209904</v>
      </c>
      <c r="AT132" s="354">
        <v>441820</v>
      </c>
      <c r="AU132" s="354">
        <v>223099</v>
      </c>
      <c r="AV132" s="354">
        <v>243685</v>
      </c>
      <c r="AW132" s="354">
        <v>35696</v>
      </c>
      <c r="AX132" s="354">
        <v>0</v>
      </c>
      <c r="AY132" s="354">
        <v>1530432</v>
      </c>
      <c r="AZ132" s="354">
        <v>314407</v>
      </c>
      <c r="BA132" s="354">
        <v>53191</v>
      </c>
      <c r="BB132" s="354">
        <v>23997</v>
      </c>
      <c r="BC132" s="354">
        <v>294417</v>
      </c>
      <c r="BD132" s="354">
        <v>32101</v>
      </c>
      <c r="BE132" s="354">
        <v>0</v>
      </c>
      <c r="BF132" s="354">
        <v>0</v>
      </c>
      <c r="BG132" s="354">
        <v>15881</v>
      </c>
      <c r="BH132" s="354">
        <v>0</v>
      </c>
      <c r="BI132" s="354">
        <v>9960</v>
      </c>
      <c r="BJ132" s="354">
        <v>5923</v>
      </c>
      <c r="BK132" s="354">
        <v>0</v>
      </c>
      <c r="BL132" s="354">
        <v>0</v>
      </c>
      <c r="BM132" s="354">
        <v>0</v>
      </c>
      <c r="BN132" s="354">
        <v>626285</v>
      </c>
      <c r="BO132" s="354">
        <v>0</v>
      </c>
      <c r="BP132" s="354">
        <v>38883</v>
      </c>
      <c r="BQ132" s="354">
        <v>624282</v>
      </c>
      <c r="BR132" s="354">
        <v>5966</v>
      </c>
      <c r="BS132" s="354">
        <v>0</v>
      </c>
      <c r="BT132" s="354">
        <v>0</v>
      </c>
      <c r="BU132" s="354">
        <v>341863</v>
      </c>
      <c r="BV132" s="354">
        <v>0</v>
      </c>
      <c r="BW132" s="354">
        <v>22154</v>
      </c>
      <c r="BX132" s="354">
        <v>292181</v>
      </c>
      <c r="BY132" s="354">
        <v>49386</v>
      </c>
      <c r="BZ132" s="354">
        <v>0</v>
      </c>
      <c r="CA132" s="354">
        <v>0</v>
      </c>
      <c r="CB132" s="354">
        <v>27645</v>
      </c>
      <c r="CC132" s="354">
        <v>3674</v>
      </c>
      <c r="CD132" s="354">
        <v>14199</v>
      </c>
      <c r="CE132" s="354">
        <v>11947</v>
      </c>
      <c r="CF132" s="354">
        <v>0</v>
      </c>
      <c r="CG132" s="354">
        <v>0</v>
      </c>
      <c r="CH132" s="354">
        <v>0</v>
      </c>
      <c r="CI132" s="354">
        <v>1170022</v>
      </c>
      <c r="CJ132" s="354">
        <v>355584</v>
      </c>
      <c r="CK132" s="354">
        <v>96359</v>
      </c>
      <c r="CL132" s="354">
        <v>442276</v>
      </c>
      <c r="CM132" s="354">
        <v>15244</v>
      </c>
      <c r="CN132" s="354">
        <v>0</v>
      </c>
      <c r="CO132" s="354">
        <v>623503</v>
      </c>
      <c r="CP132" s="354">
        <v>1044246</v>
      </c>
      <c r="CQ132" s="354">
        <v>256315</v>
      </c>
      <c r="CR132" s="354">
        <v>340204</v>
      </c>
      <c r="CS132" s="354">
        <v>127162</v>
      </c>
      <c r="CT132" s="354">
        <v>406239</v>
      </c>
      <c r="CU132" s="354">
        <v>214730</v>
      </c>
      <c r="CV132" s="354">
        <v>218094</v>
      </c>
      <c r="CW132" s="354">
        <v>127717</v>
      </c>
      <c r="CX132" s="354">
        <v>0</v>
      </c>
      <c r="CY132" s="354">
        <v>0</v>
      </c>
      <c r="CZ132" s="354">
        <v>0</v>
      </c>
      <c r="DA132" s="354">
        <v>56600</v>
      </c>
      <c r="DB132" s="354">
        <v>40531</v>
      </c>
      <c r="DC132" s="354">
        <v>35794</v>
      </c>
      <c r="DD132" s="354">
        <v>2331876</v>
      </c>
      <c r="DE132" s="354">
        <v>940950</v>
      </c>
      <c r="DF132" s="354">
        <v>1559356</v>
      </c>
      <c r="DG132" s="354">
        <v>1295631</v>
      </c>
      <c r="DH132" s="354">
        <v>129148</v>
      </c>
      <c r="DI132" s="354">
        <v>11536</v>
      </c>
      <c r="DJ132" s="354">
        <v>3059</v>
      </c>
      <c r="DK132" s="354">
        <v>3355307</v>
      </c>
      <c r="DL132" s="354">
        <v>2697727</v>
      </c>
      <c r="DM132" s="354">
        <v>1788806</v>
      </c>
      <c r="DN132" s="354">
        <v>688354</v>
      </c>
      <c r="DO132" s="354">
        <v>481975</v>
      </c>
      <c r="DP132" s="354">
        <v>414820</v>
      </c>
      <c r="DQ132" s="354">
        <v>1202289</v>
      </c>
      <c r="DR132" s="354">
        <v>0</v>
      </c>
      <c r="DS132" s="354">
        <v>117840</v>
      </c>
      <c r="DT132" s="354">
        <v>372973</v>
      </c>
      <c r="DU132" s="354">
        <v>214333</v>
      </c>
      <c r="DV132" s="354">
        <v>1557952</v>
      </c>
      <c r="DW132" s="354">
        <v>704880</v>
      </c>
      <c r="DX132" s="354">
        <v>488700</v>
      </c>
      <c r="DY132" s="354">
        <v>247660</v>
      </c>
      <c r="DZ132" s="354">
        <v>943962</v>
      </c>
      <c r="EA132" s="354">
        <v>22836</v>
      </c>
      <c r="EB132" s="354">
        <v>57294</v>
      </c>
      <c r="EC132" s="354">
        <v>399419</v>
      </c>
      <c r="ED132" s="354">
        <v>173564</v>
      </c>
      <c r="EE132" s="354">
        <v>2605312</v>
      </c>
      <c r="EF132" s="354">
        <v>1217041</v>
      </c>
      <c r="EG132" s="354">
        <v>861153</v>
      </c>
      <c r="EH132" s="354">
        <v>478586</v>
      </c>
      <c r="EI132" s="354">
        <v>1836071</v>
      </c>
      <c r="EJ132" s="354">
        <v>0</v>
      </c>
      <c r="EK132" s="354">
        <v>158895</v>
      </c>
      <c r="EL132" s="354">
        <v>696627</v>
      </c>
      <c r="EM132" s="354">
        <v>364668</v>
      </c>
      <c r="EN132" s="354">
        <v>395688</v>
      </c>
      <c r="EO132" s="354">
        <v>39127</v>
      </c>
      <c r="EP132" s="354">
        <v>58845</v>
      </c>
      <c r="EQ132" s="354">
        <v>132303</v>
      </c>
      <c r="ER132" s="354">
        <v>216390</v>
      </c>
      <c r="ES132" s="354">
        <v>22836</v>
      </c>
      <c r="ET132" s="354">
        <v>1752</v>
      </c>
      <c r="EU132" s="354">
        <v>18245</v>
      </c>
      <c r="EV132" s="354">
        <v>15558</v>
      </c>
      <c r="EW132" s="354">
        <v>925079</v>
      </c>
      <c r="EX132" s="354">
        <v>220041</v>
      </c>
      <c r="EY132" s="354">
        <v>175260</v>
      </c>
      <c r="EZ132" s="354">
        <v>154750</v>
      </c>
      <c r="FA132" s="354">
        <v>522858</v>
      </c>
      <c r="FB132" s="354">
        <v>18566</v>
      </c>
      <c r="FC132" s="354">
        <v>36319</v>
      </c>
      <c r="FD132" s="354">
        <v>107327</v>
      </c>
      <c r="FE132" s="354">
        <v>80349</v>
      </c>
      <c r="FF132" s="354">
        <v>639842</v>
      </c>
      <c r="FG132" s="354">
        <v>209524</v>
      </c>
      <c r="FH132" s="354">
        <v>176450</v>
      </c>
      <c r="FI132" s="354">
        <v>171538</v>
      </c>
      <c r="FJ132" s="354">
        <v>185554</v>
      </c>
      <c r="FK132" s="354">
        <v>69547</v>
      </c>
      <c r="FL132" s="354">
        <v>28535</v>
      </c>
      <c r="FM132" s="354">
        <v>25289</v>
      </c>
      <c r="FN132" s="354">
        <v>4326</v>
      </c>
      <c r="FO132" s="354">
        <v>305427</v>
      </c>
      <c r="FP132" s="354">
        <v>226925</v>
      </c>
      <c r="FQ132" s="354">
        <v>20191</v>
      </c>
      <c r="FR132" s="354">
        <v>0</v>
      </c>
      <c r="FS132" s="354">
        <v>76139</v>
      </c>
      <c r="FT132" s="354">
        <v>0</v>
      </c>
      <c r="FU132" s="354">
        <v>0</v>
      </c>
      <c r="FV132" s="354">
        <v>0</v>
      </c>
      <c r="FW132" s="354">
        <v>0</v>
      </c>
      <c r="FX132" s="354">
        <v>1062721</v>
      </c>
      <c r="FY132" s="354">
        <v>370399</v>
      </c>
      <c r="FZ132" s="354">
        <v>195846</v>
      </c>
      <c r="GA132" s="354">
        <v>211443</v>
      </c>
      <c r="GB132" s="354">
        <v>645485</v>
      </c>
      <c r="GC132" s="354">
        <v>0</v>
      </c>
      <c r="GD132" s="354">
        <v>16940</v>
      </c>
      <c r="GE132" s="354">
        <v>26220</v>
      </c>
      <c r="GF132" s="354">
        <v>26883</v>
      </c>
      <c r="GG132" s="354">
        <v>192390</v>
      </c>
      <c r="GH132" s="354">
        <v>0</v>
      </c>
      <c r="GI132" s="354">
        <v>0</v>
      </c>
      <c r="GJ132" s="354">
        <v>0</v>
      </c>
      <c r="GK132" s="354">
        <v>127092</v>
      </c>
      <c r="GL132" s="354">
        <v>134838</v>
      </c>
      <c r="GM132" s="354">
        <v>0</v>
      </c>
      <c r="GN132" s="354">
        <v>0</v>
      </c>
      <c r="GO132" s="354">
        <v>0</v>
      </c>
      <c r="GP132" s="354">
        <v>136589</v>
      </c>
      <c r="GQ132" s="354">
        <v>0</v>
      </c>
      <c r="GR132" s="354">
        <v>102854</v>
      </c>
      <c r="GS132" s="354">
        <v>53077</v>
      </c>
      <c r="GT132" s="354">
        <v>0</v>
      </c>
      <c r="GU132" s="354">
        <v>0</v>
      </c>
      <c r="GV132" s="354">
        <v>0</v>
      </c>
      <c r="GW132" s="354">
        <v>0</v>
      </c>
      <c r="GX132" s="354">
        <v>0</v>
      </c>
      <c r="GY132" s="354">
        <v>661855</v>
      </c>
      <c r="GZ132" s="354">
        <v>220117</v>
      </c>
      <c r="HA132" s="354">
        <v>121792</v>
      </c>
      <c r="HB132" s="354">
        <v>101378</v>
      </c>
      <c r="HC132" s="354">
        <v>219768</v>
      </c>
      <c r="HD132" s="354">
        <v>15666</v>
      </c>
      <c r="HE132" s="354">
        <v>10313</v>
      </c>
      <c r="HF132" s="354">
        <v>114885</v>
      </c>
      <c r="HG132" s="354">
        <v>42559</v>
      </c>
      <c r="HH132" s="354">
        <v>1761723</v>
      </c>
    </row>
    <row r="133" spans="1:216" ht="15" x14ac:dyDescent="0.25">
      <c r="A133" s="354" t="s">
        <v>447</v>
      </c>
      <c r="B133" s="354">
        <v>3088238</v>
      </c>
      <c r="C133" s="354">
        <v>906062</v>
      </c>
      <c r="D133" s="354">
        <v>540452</v>
      </c>
      <c r="E133" s="354">
        <v>327044</v>
      </c>
      <c r="F133" s="354">
        <v>165455</v>
      </c>
      <c r="G133" s="354">
        <v>224658</v>
      </c>
      <c r="H133" s="354">
        <v>268463</v>
      </c>
      <c r="I133" s="354">
        <v>79030</v>
      </c>
      <c r="J133" s="354">
        <v>234535</v>
      </c>
      <c r="K133" s="354">
        <v>51704</v>
      </c>
      <c r="L133" s="354">
        <v>18267</v>
      </c>
      <c r="M133" s="354">
        <v>34080</v>
      </c>
      <c r="N133" s="354">
        <v>44633</v>
      </c>
      <c r="O133" s="354">
        <v>31428</v>
      </c>
      <c r="P133" s="354">
        <v>14172</v>
      </c>
      <c r="Q133" s="354">
        <v>499962</v>
      </c>
      <c r="R133" s="354">
        <v>178614</v>
      </c>
      <c r="S133" s="354">
        <v>75841</v>
      </c>
      <c r="T133" s="354">
        <v>41089</v>
      </c>
      <c r="U133" s="354">
        <v>22594</v>
      </c>
      <c r="V133" s="354">
        <v>18779</v>
      </c>
      <c r="W133" s="354">
        <v>106656</v>
      </c>
      <c r="X133" s="354">
        <v>74013</v>
      </c>
      <c r="Y133" s="354">
        <v>36840</v>
      </c>
      <c r="Z133" s="354">
        <v>2382229</v>
      </c>
      <c r="AA133" s="354">
        <v>2201102</v>
      </c>
      <c r="AB133" s="354">
        <v>219488</v>
      </c>
      <c r="AC133" s="354">
        <v>907764</v>
      </c>
      <c r="AD133" s="354">
        <v>975185</v>
      </c>
      <c r="AE133" s="354">
        <v>19799</v>
      </c>
      <c r="AF133" s="354">
        <v>551594</v>
      </c>
      <c r="AG133" s="354">
        <v>537724</v>
      </c>
      <c r="AH133" s="354">
        <v>946306</v>
      </c>
      <c r="AI133" s="354">
        <v>351826</v>
      </c>
      <c r="AJ133" s="354">
        <v>975619</v>
      </c>
      <c r="AK133" s="354">
        <v>190260</v>
      </c>
      <c r="AL133" s="354">
        <v>43107</v>
      </c>
      <c r="AM133" s="354">
        <v>885181</v>
      </c>
      <c r="AN133" s="354">
        <v>58483</v>
      </c>
      <c r="AO133" s="354">
        <v>240481</v>
      </c>
      <c r="AP133" s="354">
        <v>501962</v>
      </c>
      <c r="AQ133" s="354">
        <v>0</v>
      </c>
      <c r="AR133" s="354">
        <v>163715</v>
      </c>
      <c r="AS133" s="354">
        <v>84946</v>
      </c>
      <c r="AT133" s="354">
        <v>176979</v>
      </c>
      <c r="AU133" s="354">
        <v>57632</v>
      </c>
      <c r="AV133" s="354">
        <v>139392</v>
      </c>
      <c r="AW133" s="354">
        <v>25865</v>
      </c>
      <c r="AX133" s="354">
        <v>8625</v>
      </c>
      <c r="AY133" s="354">
        <v>1433056</v>
      </c>
      <c r="AZ133" s="354">
        <v>309102</v>
      </c>
      <c r="BA133" s="354">
        <v>27367</v>
      </c>
      <c r="BB133" s="354">
        <v>3799</v>
      </c>
      <c r="BC133" s="354">
        <v>272566</v>
      </c>
      <c r="BD133" s="354">
        <v>16037</v>
      </c>
      <c r="BE133" s="354">
        <v>0</v>
      </c>
      <c r="BF133" s="354">
        <v>0</v>
      </c>
      <c r="BG133" s="354">
        <v>27319</v>
      </c>
      <c r="BH133" s="354">
        <v>9312</v>
      </c>
      <c r="BI133" s="354">
        <v>0</v>
      </c>
      <c r="BJ133" s="354">
        <v>20462</v>
      </c>
      <c r="BK133" s="354">
        <v>10347</v>
      </c>
      <c r="BL133" s="354">
        <v>0</v>
      </c>
      <c r="BM133" s="354">
        <v>0</v>
      </c>
      <c r="BN133" s="354">
        <v>374727</v>
      </c>
      <c r="BO133" s="354">
        <v>0</v>
      </c>
      <c r="BP133" s="354">
        <v>17815</v>
      </c>
      <c r="BQ133" s="354">
        <v>364103</v>
      </c>
      <c r="BR133" s="354">
        <v>9778</v>
      </c>
      <c r="BS133" s="354">
        <v>0</v>
      </c>
      <c r="BT133" s="354">
        <v>0</v>
      </c>
      <c r="BU133" s="354">
        <v>427682</v>
      </c>
      <c r="BV133" s="354">
        <v>0</v>
      </c>
      <c r="BW133" s="354">
        <v>43199</v>
      </c>
      <c r="BX133" s="354">
        <v>395549</v>
      </c>
      <c r="BY133" s="354">
        <v>52355</v>
      </c>
      <c r="BZ133" s="354">
        <v>0</v>
      </c>
      <c r="CA133" s="354">
        <v>0</v>
      </c>
      <c r="CB133" s="354">
        <v>22786</v>
      </c>
      <c r="CC133" s="354">
        <v>17227</v>
      </c>
      <c r="CD133" s="354">
        <v>12544</v>
      </c>
      <c r="CE133" s="354">
        <v>7294</v>
      </c>
      <c r="CF133" s="354">
        <v>0</v>
      </c>
      <c r="CG133" s="354">
        <v>0</v>
      </c>
      <c r="CH133" s="354">
        <v>0</v>
      </c>
      <c r="CI133" s="354">
        <v>804372</v>
      </c>
      <c r="CJ133" s="354">
        <v>232058</v>
      </c>
      <c r="CK133" s="354">
        <v>16111</v>
      </c>
      <c r="CL133" s="354">
        <v>461245</v>
      </c>
      <c r="CM133" s="354">
        <v>14434</v>
      </c>
      <c r="CN133" s="354">
        <v>0</v>
      </c>
      <c r="CO133" s="354">
        <v>272621</v>
      </c>
      <c r="CP133" s="354">
        <v>641849</v>
      </c>
      <c r="CQ133" s="354">
        <v>73326</v>
      </c>
      <c r="CR133" s="354">
        <v>151861</v>
      </c>
      <c r="CS133" s="354">
        <v>64191</v>
      </c>
      <c r="CT133" s="354">
        <v>283475</v>
      </c>
      <c r="CU133" s="354">
        <v>154175</v>
      </c>
      <c r="CV133" s="354">
        <v>148816</v>
      </c>
      <c r="CW133" s="354">
        <v>124571</v>
      </c>
      <c r="CX133" s="354">
        <v>0</v>
      </c>
      <c r="CY133" s="354">
        <v>0</v>
      </c>
      <c r="CZ133" s="354">
        <v>0</v>
      </c>
      <c r="DA133" s="354">
        <v>25228</v>
      </c>
      <c r="DB133" s="354">
        <v>64343</v>
      </c>
      <c r="DC133" s="354">
        <v>37060</v>
      </c>
      <c r="DD133" s="354">
        <v>1522024</v>
      </c>
      <c r="DE133" s="354">
        <v>639268</v>
      </c>
      <c r="DF133" s="354">
        <v>765340</v>
      </c>
      <c r="DG133" s="354">
        <v>1046014</v>
      </c>
      <c r="DH133" s="354">
        <v>38455</v>
      </c>
      <c r="DI133" s="354">
        <v>46865</v>
      </c>
      <c r="DJ133" s="354">
        <v>0</v>
      </c>
      <c r="DK133" s="354">
        <v>2167846</v>
      </c>
      <c r="DL133" s="354">
        <v>1592213</v>
      </c>
      <c r="DM133" s="354">
        <v>1007032</v>
      </c>
      <c r="DN133" s="354">
        <v>488039</v>
      </c>
      <c r="DO133" s="354">
        <v>263400</v>
      </c>
      <c r="DP133" s="354">
        <v>215305</v>
      </c>
      <c r="DQ133" s="354">
        <v>592457</v>
      </c>
      <c r="DR133" s="354">
        <v>0</v>
      </c>
      <c r="DS133" s="354">
        <v>44019</v>
      </c>
      <c r="DT133" s="354">
        <v>118161</v>
      </c>
      <c r="DU133" s="354">
        <v>80589</v>
      </c>
      <c r="DV133" s="354">
        <v>847657</v>
      </c>
      <c r="DW133" s="354">
        <v>470859</v>
      </c>
      <c r="DX133" s="354">
        <v>209802</v>
      </c>
      <c r="DY133" s="354">
        <v>134716</v>
      </c>
      <c r="DZ133" s="354">
        <v>470740</v>
      </c>
      <c r="EA133" s="354">
        <v>0</v>
      </c>
      <c r="EB133" s="354">
        <v>65819</v>
      </c>
      <c r="EC133" s="354">
        <v>120749</v>
      </c>
      <c r="ED133" s="354">
        <v>89463</v>
      </c>
      <c r="EE133" s="354">
        <v>1524948</v>
      </c>
      <c r="EF133" s="354">
        <v>845642</v>
      </c>
      <c r="EG133" s="354">
        <v>433389</v>
      </c>
      <c r="EH133" s="354">
        <v>298443</v>
      </c>
      <c r="EI133" s="354">
        <v>900888</v>
      </c>
      <c r="EJ133" s="354">
        <v>0</v>
      </c>
      <c r="EK133" s="354">
        <v>105447</v>
      </c>
      <c r="EL133" s="354">
        <v>227146</v>
      </c>
      <c r="EM133" s="354">
        <v>155159</v>
      </c>
      <c r="EN133" s="354">
        <v>254380</v>
      </c>
      <c r="EO133" s="354">
        <v>97145</v>
      </c>
      <c r="EP133" s="354">
        <v>34946</v>
      </c>
      <c r="EQ133" s="354">
        <v>63577</v>
      </c>
      <c r="ER133" s="354">
        <v>123491</v>
      </c>
      <c r="ES133" s="354">
        <v>0</v>
      </c>
      <c r="ET133" s="354">
        <v>0</v>
      </c>
      <c r="EU133" s="354">
        <v>5198</v>
      </c>
      <c r="EV133" s="354">
        <v>0</v>
      </c>
      <c r="EW133" s="354">
        <v>704021</v>
      </c>
      <c r="EX133" s="354">
        <v>244032</v>
      </c>
      <c r="EY133" s="354">
        <v>105646</v>
      </c>
      <c r="EZ133" s="354">
        <v>132740</v>
      </c>
      <c r="FA133" s="354">
        <v>287168</v>
      </c>
      <c r="FB133" s="354">
        <v>9557</v>
      </c>
      <c r="FC133" s="354">
        <v>67074</v>
      </c>
      <c r="FD133" s="354">
        <v>131425</v>
      </c>
      <c r="FE133" s="354">
        <v>12987</v>
      </c>
      <c r="FF133" s="354">
        <v>308965</v>
      </c>
      <c r="FG133" s="354">
        <v>123827</v>
      </c>
      <c r="FH133" s="354">
        <v>46265</v>
      </c>
      <c r="FI133" s="354">
        <v>55463</v>
      </c>
      <c r="FJ133" s="354">
        <v>19928</v>
      </c>
      <c r="FK133" s="354">
        <v>0</v>
      </c>
      <c r="FL133" s="354">
        <v>7450</v>
      </c>
      <c r="FM133" s="354">
        <v>36133</v>
      </c>
      <c r="FN133" s="354">
        <v>8776</v>
      </c>
      <c r="FO133" s="354">
        <v>171501</v>
      </c>
      <c r="FP133" s="354">
        <v>147524</v>
      </c>
      <c r="FQ133" s="354">
        <v>11249</v>
      </c>
      <c r="FR133" s="354">
        <v>3725</v>
      </c>
      <c r="FS133" s="354">
        <v>27189</v>
      </c>
      <c r="FT133" s="354">
        <v>0</v>
      </c>
      <c r="FU133" s="354">
        <v>0</v>
      </c>
      <c r="FV133" s="354">
        <v>0</v>
      </c>
      <c r="FW133" s="354">
        <v>0</v>
      </c>
      <c r="FX133" s="354">
        <v>637929</v>
      </c>
      <c r="FY133" s="354">
        <v>297509</v>
      </c>
      <c r="FZ133" s="354">
        <v>174639</v>
      </c>
      <c r="GA133" s="354">
        <v>123594</v>
      </c>
      <c r="GB133" s="354">
        <v>364054</v>
      </c>
      <c r="GC133" s="354">
        <v>0</v>
      </c>
      <c r="GD133" s="354">
        <v>11788</v>
      </c>
      <c r="GE133" s="354">
        <v>17229</v>
      </c>
      <c r="GF133" s="354">
        <v>14410</v>
      </c>
      <c r="GG133" s="354">
        <v>215690</v>
      </c>
      <c r="GH133" s="354">
        <v>2348</v>
      </c>
      <c r="GI133" s="354">
        <v>0</v>
      </c>
      <c r="GJ133" s="354">
        <v>5834</v>
      </c>
      <c r="GK133" s="354">
        <v>96736</v>
      </c>
      <c r="GL133" s="354">
        <v>132932</v>
      </c>
      <c r="GM133" s="354">
        <v>0</v>
      </c>
      <c r="GN133" s="354">
        <v>0</v>
      </c>
      <c r="GO133" s="354">
        <v>0</v>
      </c>
      <c r="GP133" s="354">
        <v>29345</v>
      </c>
      <c r="GQ133" s="354">
        <v>0</v>
      </c>
      <c r="GR133" s="354">
        <v>14988</v>
      </c>
      <c r="GS133" s="354">
        <v>14388</v>
      </c>
      <c r="GT133" s="354">
        <v>0</v>
      </c>
      <c r="GU133" s="354">
        <v>0</v>
      </c>
      <c r="GV133" s="354">
        <v>0</v>
      </c>
      <c r="GW133" s="354">
        <v>0</v>
      </c>
      <c r="GX133" s="354">
        <v>0</v>
      </c>
      <c r="GY133" s="354">
        <v>318240</v>
      </c>
      <c r="GZ133" s="354">
        <v>170133</v>
      </c>
      <c r="HA133" s="354">
        <v>42566</v>
      </c>
      <c r="HB133" s="354">
        <v>28550</v>
      </c>
      <c r="HC133" s="354">
        <v>123863</v>
      </c>
      <c r="HD133" s="354">
        <v>7374</v>
      </c>
      <c r="HE133" s="354">
        <v>1502</v>
      </c>
      <c r="HF133" s="354">
        <v>17003</v>
      </c>
      <c r="HG133" s="354">
        <v>9669</v>
      </c>
      <c r="HH133" s="354">
        <v>1601311</v>
      </c>
    </row>
    <row r="134" spans="1:216" ht="15" x14ac:dyDescent="0.25">
      <c r="A134" s="354" t="s">
        <v>448</v>
      </c>
      <c r="B134" s="354">
        <v>2996934</v>
      </c>
      <c r="C134" s="354">
        <v>1209322</v>
      </c>
      <c r="D134" s="354">
        <v>871660</v>
      </c>
      <c r="E134" s="354">
        <v>581253</v>
      </c>
      <c r="F134" s="354">
        <v>238473</v>
      </c>
      <c r="G134" s="354">
        <v>414202</v>
      </c>
      <c r="H134" s="354">
        <v>426994</v>
      </c>
      <c r="I134" s="354">
        <v>121026</v>
      </c>
      <c r="J134" s="354">
        <v>378227</v>
      </c>
      <c r="K134" s="354">
        <v>224549</v>
      </c>
      <c r="L134" s="354">
        <v>135275</v>
      </c>
      <c r="M134" s="354">
        <v>107481</v>
      </c>
      <c r="N134" s="354">
        <v>44517</v>
      </c>
      <c r="O134" s="354">
        <v>0</v>
      </c>
      <c r="P134" s="354">
        <v>44517</v>
      </c>
      <c r="Q134" s="354">
        <v>215145</v>
      </c>
      <c r="R134" s="354">
        <v>96871</v>
      </c>
      <c r="S134" s="354">
        <v>33507</v>
      </c>
      <c r="T134" s="354">
        <v>289745</v>
      </c>
      <c r="U134" s="354">
        <v>185624</v>
      </c>
      <c r="V134" s="354">
        <v>161840</v>
      </c>
      <c r="W134" s="354">
        <v>197066</v>
      </c>
      <c r="X134" s="354">
        <v>145310</v>
      </c>
      <c r="Y134" s="354">
        <v>85350</v>
      </c>
      <c r="Z134" s="354">
        <v>2240127</v>
      </c>
      <c r="AA134" s="354">
        <v>2101603</v>
      </c>
      <c r="AB134" s="354">
        <v>159932</v>
      </c>
      <c r="AC134" s="354">
        <v>1014219</v>
      </c>
      <c r="AD134" s="354">
        <v>791539</v>
      </c>
      <c r="AE134" s="354">
        <v>23936</v>
      </c>
      <c r="AF134" s="354">
        <v>619513</v>
      </c>
      <c r="AG134" s="354">
        <v>696919</v>
      </c>
      <c r="AH134" s="354">
        <v>963338</v>
      </c>
      <c r="AI134" s="354">
        <v>595858</v>
      </c>
      <c r="AJ134" s="354">
        <v>953972</v>
      </c>
      <c r="AK134" s="354">
        <v>210158</v>
      </c>
      <c r="AL134" s="354">
        <v>118601</v>
      </c>
      <c r="AM134" s="354">
        <v>843847</v>
      </c>
      <c r="AN134" s="354">
        <v>48341</v>
      </c>
      <c r="AO134" s="354">
        <v>259588</v>
      </c>
      <c r="AP134" s="354">
        <v>270764</v>
      </c>
      <c r="AQ134" s="354">
        <v>0</v>
      </c>
      <c r="AR134" s="354">
        <v>107804</v>
      </c>
      <c r="AS134" s="354">
        <v>113204</v>
      </c>
      <c r="AT134" s="354">
        <v>62970</v>
      </c>
      <c r="AU134" s="354">
        <v>199638</v>
      </c>
      <c r="AV134" s="354">
        <v>226586</v>
      </c>
      <c r="AW134" s="354">
        <v>0</v>
      </c>
      <c r="AX134" s="354">
        <v>6698</v>
      </c>
      <c r="AY134" s="354">
        <v>1180079</v>
      </c>
      <c r="AZ134" s="354">
        <v>103759</v>
      </c>
      <c r="BA134" s="354">
        <v>40067</v>
      </c>
      <c r="BB134" s="354">
        <v>3947</v>
      </c>
      <c r="BC134" s="354">
        <v>65758</v>
      </c>
      <c r="BD134" s="354">
        <v>0</v>
      </c>
      <c r="BE134" s="354">
        <v>0</v>
      </c>
      <c r="BF134" s="354">
        <v>0</v>
      </c>
      <c r="BG134" s="354">
        <v>64632</v>
      </c>
      <c r="BH134" s="354">
        <v>36494</v>
      </c>
      <c r="BI134" s="354">
        <v>41707</v>
      </c>
      <c r="BJ134" s="354">
        <v>8493</v>
      </c>
      <c r="BK134" s="354">
        <v>0</v>
      </c>
      <c r="BL134" s="354">
        <v>0</v>
      </c>
      <c r="BM134" s="354">
        <v>0</v>
      </c>
      <c r="BN134" s="354">
        <v>382065</v>
      </c>
      <c r="BO134" s="354">
        <v>0</v>
      </c>
      <c r="BP134" s="354">
        <v>7228</v>
      </c>
      <c r="BQ134" s="354">
        <v>371227</v>
      </c>
      <c r="BR134" s="354">
        <v>4986</v>
      </c>
      <c r="BS134" s="354">
        <v>0</v>
      </c>
      <c r="BT134" s="354">
        <v>0</v>
      </c>
      <c r="BU134" s="354">
        <v>259176</v>
      </c>
      <c r="BV134" s="354">
        <v>8752</v>
      </c>
      <c r="BW134" s="354">
        <v>0</v>
      </c>
      <c r="BX134" s="354">
        <v>227531</v>
      </c>
      <c r="BY134" s="354">
        <v>66170</v>
      </c>
      <c r="BZ134" s="354">
        <v>0</v>
      </c>
      <c r="CA134" s="354">
        <v>0</v>
      </c>
      <c r="CB134" s="354">
        <v>11217</v>
      </c>
      <c r="CC134" s="354">
        <v>11217</v>
      </c>
      <c r="CD134" s="354">
        <v>0</v>
      </c>
      <c r="CE134" s="354">
        <v>0</v>
      </c>
      <c r="CF134" s="354">
        <v>0</v>
      </c>
      <c r="CG134" s="354">
        <v>0</v>
      </c>
      <c r="CH134" s="354">
        <v>0</v>
      </c>
      <c r="CI134" s="354">
        <v>945836</v>
      </c>
      <c r="CJ134" s="354">
        <v>530677</v>
      </c>
      <c r="CK134" s="354">
        <v>29498</v>
      </c>
      <c r="CL134" s="354">
        <v>592223</v>
      </c>
      <c r="CM134" s="354">
        <v>26900</v>
      </c>
      <c r="CN134" s="354">
        <v>0</v>
      </c>
      <c r="CO134" s="354">
        <v>292342</v>
      </c>
      <c r="CP134" s="354">
        <v>703143</v>
      </c>
      <c r="CQ134" s="354">
        <v>70778</v>
      </c>
      <c r="CR134" s="354">
        <v>286940</v>
      </c>
      <c r="CS134" s="354">
        <v>106261</v>
      </c>
      <c r="CT134" s="354">
        <v>173273</v>
      </c>
      <c r="CU134" s="354">
        <v>221020</v>
      </c>
      <c r="CV134" s="354">
        <v>141178</v>
      </c>
      <c r="CW134" s="354">
        <v>107384</v>
      </c>
      <c r="CX134" s="354">
        <v>0</v>
      </c>
      <c r="CY134" s="354">
        <v>0</v>
      </c>
      <c r="CZ134" s="354">
        <v>0</v>
      </c>
      <c r="DA134" s="354">
        <v>50240</v>
      </c>
      <c r="DB134" s="354">
        <v>48330</v>
      </c>
      <c r="DC134" s="354">
        <v>23543</v>
      </c>
      <c r="DD134" s="354">
        <v>1751400</v>
      </c>
      <c r="DE134" s="354">
        <v>997178</v>
      </c>
      <c r="DF134" s="354">
        <v>910104</v>
      </c>
      <c r="DG134" s="354">
        <v>851830</v>
      </c>
      <c r="DH134" s="354">
        <v>49420</v>
      </c>
      <c r="DI134" s="354">
        <v>0</v>
      </c>
      <c r="DJ134" s="354">
        <v>11431</v>
      </c>
      <c r="DK134" s="354">
        <v>2125179</v>
      </c>
      <c r="DL134" s="354">
        <v>1584258</v>
      </c>
      <c r="DM134" s="354">
        <v>1060924</v>
      </c>
      <c r="DN134" s="354">
        <v>492022</v>
      </c>
      <c r="DO134" s="354">
        <v>303648</v>
      </c>
      <c r="DP134" s="354">
        <v>134565</v>
      </c>
      <c r="DQ134" s="354">
        <v>329819</v>
      </c>
      <c r="DR134" s="354">
        <v>0</v>
      </c>
      <c r="DS134" s="354">
        <v>47777</v>
      </c>
      <c r="DT134" s="354">
        <v>188505</v>
      </c>
      <c r="DU134" s="354">
        <v>58820</v>
      </c>
      <c r="DV134" s="354">
        <v>764734</v>
      </c>
      <c r="DW134" s="354">
        <v>298331</v>
      </c>
      <c r="DX134" s="354">
        <v>229208</v>
      </c>
      <c r="DY134" s="354">
        <v>59203</v>
      </c>
      <c r="DZ134" s="354">
        <v>316736</v>
      </c>
      <c r="EA134" s="354">
        <v>0</v>
      </c>
      <c r="EB134" s="354">
        <v>73052</v>
      </c>
      <c r="EC134" s="354">
        <v>176713</v>
      </c>
      <c r="ED134" s="354">
        <v>85199</v>
      </c>
      <c r="EE134" s="354">
        <v>1364834</v>
      </c>
      <c r="EF134" s="354">
        <v>642784</v>
      </c>
      <c r="EG134" s="354">
        <v>466721</v>
      </c>
      <c r="EH134" s="354">
        <v>136425</v>
      </c>
      <c r="EI134" s="354">
        <v>517160</v>
      </c>
      <c r="EJ134" s="354">
        <v>0</v>
      </c>
      <c r="EK134" s="354">
        <v>111308</v>
      </c>
      <c r="EL134" s="354">
        <v>310734</v>
      </c>
      <c r="EM134" s="354">
        <v>105993</v>
      </c>
      <c r="EN134" s="354">
        <v>324650</v>
      </c>
      <c r="EO134" s="354">
        <v>80008</v>
      </c>
      <c r="EP134" s="354">
        <v>51573</v>
      </c>
      <c r="EQ134" s="354">
        <v>39337</v>
      </c>
      <c r="ER134" s="354">
        <v>109634</v>
      </c>
      <c r="ES134" s="354">
        <v>0</v>
      </c>
      <c r="ET134" s="354">
        <v>8504</v>
      </c>
      <c r="EU134" s="354">
        <v>60731</v>
      </c>
      <c r="EV134" s="354">
        <v>33727</v>
      </c>
      <c r="EW134" s="354">
        <v>644109</v>
      </c>
      <c r="EX134" s="354">
        <v>245758</v>
      </c>
      <c r="EY134" s="354">
        <v>119086</v>
      </c>
      <c r="EZ134" s="354">
        <v>129619</v>
      </c>
      <c r="FA134" s="354">
        <v>214898</v>
      </c>
      <c r="FB134" s="354">
        <v>4542</v>
      </c>
      <c r="FC134" s="354">
        <v>52351</v>
      </c>
      <c r="FD134" s="354">
        <v>97413</v>
      </c>
      <c r="FE134" s="354">
        <v>2847</v>
      </c>
      <c r="FF134" s="354">
        <v>194440</v>
      </c>
      <c r="FG134" s="354">
        <v>95652</v>
      </c>
      <c r="FH134" s="354">
        <v>12633</v>
      </c>
      <c r="FI134" s="354">
        <v>14466</v>
      </c>
      <c r="FJ134" s="354">
        <v>10183</v>
      </c>
      <c r="FK134" s="354">
        <v>0</v>
      </c>
      <c r="FL134" s="354">
        <v>3501</v>
      </c>
      <c r="FM134" s="354">
        <v>19087</v>
      </c>
      <c r="FN134" s="354">
        <v>6345</v>
      </c>
      <c r="FO134" s="354">
        <v>354789</v>
      </c>
      <c r="FP134" s="354">
        <v>338517</v>
      </c>
      <c r="FQ134" s="354">
        <v>2153</v>
      </c>
      <c r="FR134" s="354">
        <v>0</v>
      </c>
      <c r="FS134" s="354">
        <v>54575</v>
      </c>
      <c r="FT134" s="354">
        <v>0</v>
      </c>
      <c r="FU134" s="354">
        <v>0</v>
      </c>
      <c r="FV134" s="354">
        <v>9631</v>
      </c>
      <c r="FW134" s="354">
        <v>0</v>
      </c>
      <c r="FX134" s="354">
        <v>567044</v>
      </c>
      <c r="FY134" s="354">
        <v>111128</v>
      </c>
      <c r="FZ134" s="354">
        <v>170967</v>
      </c>
      <c r="GA134" s="354">
        <v>110426</v>
      </c>
      <c r="GB134" s="354">
        <v>332383</v>
      </c>
      <c r="GC134" s="354">
        <v>0</v>
      </c>
      <c r="GD134" s="354">
        <v>5952</v>
      </c>
      <c r="GE134" s="354">
        <v>54679</v>
      </c>
      <c r="GF134" s="354">
        <v>24682</v>
      </c>
      <c r="GG134" s="354">
        <v>63664</v>
      </c>
      <c r="GH134" s="354">
        <v>0</v>
      </c>
      <c r="GI134" s="354">
        <v>0</v>
      </c>
      <c r="GJ134" s="354">
        <v>0</v>
      </c>
      <c r="GK134" s="354">
        <v>56411</v>
      </c>
      <c r="GL134" s="354">
        <v>40103</v>
      </c>
      <c r="GM134" s="354">
        <v>0</v>
      </c>
      <c r="GN134" s="354">
        <v>0</v>
      </c>
      <c r="GO134" s="354">
        <v>0</v>
      </c>
      <c r="GP134" s="354">
        <v>37286</v>
      </c>
      <c r="GQ134" s="354">
        <v>0</v>
      </c>
      <c r="GR134" s="354">
        <v>36496</v>
      </c>
      <c r="GS134" s="354">
        <v>20636</v>
      </c>
      <c r="GT134" s="354">
        <v>0</v>
      </c>
      <c r="GU134" s="354">
        <v>0</v>
      </c>
      <c r="GV134" s="354">
        <v>0</v>
      </c>
      <c r="GW134" s="354">
        <v>0</v>
      </c>
      <c r="GX134" s="354">
        <v>0</v>
      </c>
      <c r="GY134" s="354">
        <v>295722</v>
      </c>
      <c r="GZ134" s="354">
        <v>124442</v>
      </c>
      <c r="HA134" s="354">
        <v>57574</v>
      </c>
      <c r="HB134" s="354">
        <v>22466</v>
      </c>
      <c r="HC134" s="354">
        <v>80365</v>
      </c>
      <c r="HD134" s="354">
        <v>12047</v>
      </c>
      <c r="HE134" s="354">
        <v>0</v>
      </c>
      <c r="HF134" s="354">
        <v>12203</v>
      </c>
      <c r="HG134" s="354">
        <v>7929</v>
      </c>
      <c r="HH134" s="354">
        <v>1367382</v>
      </c>
    </row>
    <row r="135" spans="1:216" ht="15" x14ac:dyDescent="0.25">
      <c r="A135" s="354" t="s">
        <v>449</v>
      </c>
      <c r="B135" s="354">
        <v>3011239</v>
      </c>
      <c r="C135" s="354">
        <v>1239030</v>
      </c>
      <c r="D135" s="354">
        <v>872469</v>
      </c>
      <c r="E135" s="354">
        <v>543587</v>
      </c>
      <c r="F135" s="354">
        <v>328922</v>
      </c>
      <c r="G135" s="354">
        <v>360481</v>
      </c>
      <c r="H135" s="354">
        <v>631884</v>
      </c>
      <c r="I135" s="354">
        <v>313110</v>
      </c>
      <c r="J135" s="354">
        <v>474412</v>
      </c>
      <c r="K135" s="354">
        <v>95109</v>
      </c>
      <c r="L135" s="354">
        <v>20460</v>
      </c>
      <c r="M135" s="354">
        <v>75188</v>
      </c>
      <c r="N135" s="354">
        <v>35682</v>
      </c>
      <c r="O135" s="354">
        <v>18986</v>
      </c>
      <c r="P135" s="354">
        <v>31242</v>
      </c>
      <c r="Q135" s="354">
        <v>219392</v>
      </c>
      <c r="R135" s="354">
        <v>84789</v>
      </c>
      <c r="S135" s="354">
        <v>0</v>
      </c>
      <c r="T135" s="354">
        <v>27378</v>
      </c>
      <c r="U135" s="354">
        <v>15309</v>
      </c>
      <c r="V135" s="354">
        <v>11526</v>
      </c>
      <c r="W135" s="354">
        <v>435217</v>
      </c>
      <c r="X135" s="354">
        <v>415923</v>
      </c>
      <c r="Y135" s="354">
        <v>35823</v>
      </c>
      <c r="Z135" s="354">
        <v>2218256</v>
      </c>
      <c r="AA135" s="354">
        <v>2036687</v>
      </c>
      <c r="AB135" s="354">
        <v>160307</v>
      </c>
      <c r="AC135" s="354">
        <v>1273701</v>
      </c>
      <c r="AD135" s="354">
        <v>568851</v>
      </c>
      <c r="AE135" s="354">
        <v>90854</v>
      </c>
      <c r="AF135" s="354">
        <v>390747</v>
      </c>
      <c r="AG135" s="354">
        <v>623424</v>
      </c>
      <c r="AH135" s="354">
        <v>719445</v>
      </c>
      <c r="AI135" s="354">
        <v>576769</v>
      </c>
      <c r="AJ135" s="354">
        <v>1005681</v>
      </c>
      <c r="AK135" s="354">
        <v>71557</v>
      </c>
      <c r="AL135" s="354">
        <v>44559</v>
      </c>
      <c r="AM135" s="354">
        <v>838585</v>
      </c>
      <c r="AN135" s="354">
        <v>8110</v>
      </c>
      <c r="AO135" s="354">
        <v>427181</v>
      </c>
      <c r="AP135" s="354">
        <v>309355</v>
      </c>
      <c r="AQ135" s="354">
        <v>14020</v>
      </c>
      <c r="AR135" s="354">
        <v>242998</v>
      </c>
      <c r="AS135" s="354">
        <v>0</v>
      </c>
      <c r="AT135" s="354">
        <v>15627</v>
      </c>
      <c r="AU135" s="354">
        <v>58063</v>
      </c>
      <c r="AV135" s="354">
        <v>141334</v>
      </c>
      <c r="AW135" s="354">
        <v>0</v>
      </c>
      <c r="AX135" s="354">
        <v>0</v>
      </c>
      <c r="AY135" s="354">
        <v>1318703</v>
      </c>
      <c r="AZ135" s="354">
        <v>96773</v>
      </c>
      <c r="BA135" s="354">
        <v>47596</v>
      </c>
      <c r="BB135" s="354">
        <v>0</v>
      </c>
      <c r="BC135" s="354">
        <v>77905</v>
      </c>
      <c r="BD135" s="354">
        <v>0</v>
      </c>
      <c r="BE135" s="354">
        <v>0</v>
      </c>
      <c r="BF135" s="354">
        <v>0</v>
      </c>
      <c r="BG135" s="354">
        <v>111593</v>
      </c>
      <c r="BH135" s="354">
        <v>98041</v>
      </c>
      <c r="BI135" s="354">
        <v>0</v>
      </c>
      <c r="BJ135" s="354">
        <v>12945</v>
      </c>
      <c r="BK135" s="354">
        <v>0</v>
      </c>
      <c r="BL135" s="354">
        <v>0</v>
      </c>
      <c r="BM135" s="354">
        <v>0</v>
      </c>
      <c r="BN135" s="354">
        <v>405165</v>
      </c>
      <c r="BO135" s="354">
        <v>0</v>
      </c>
      <c r="BP135" s="354">
        <v>0</v>
      </c>
      <c r="BQ135" s="354">
        <v>405165</v>
      </c>
      <c r="BR135" s="354">
        <v>0</v>
      </c>
      <c r="BS135" s="354">
        <v>0</v>
      </c>
      <c r="BT135" s="354">
        <v>0</v>
      </c>
      <c r="BU135" s="354">
        <v>248418</v>
      </c>
      <c r="BV135" s="354">
        <v>12998</v>
      </c>
      <c r="BW135" s="354">
        <v>16629</v>
      </c>
      <c r="BX135" s="354">
        <v>223934</v>
      </c>
      <c r="BY135" s="354">
        <v>13708</v>
      </c>
      <c r="BZ135" s="354">
        <v>0</v>
      </c>
      <c r="CA135" s="354">
        <v>0</v>
      </c>
      <c r="CB135" s="354">
        <v>20746</v>
      </c>
      <c r="CC135" s="354">
        <v>21148</v>
      </c>
      <c r="CD135" s="354">
        <v>12735</v>
      </c>
      <c r="CE135" s="354">
        <v>12735</v>
      </c>
      <c r="CF135" s="354">
        <v>0</v>
      </c>
      <c r="CG135" s="354">
        <v>0</v>
      </c>
      <c r="CH135" s="354">
        <v>0</v>
      </c>
      <c r="CI135" s="354">
        <v>1102807</v>
      </c>
      <c r="CJ135" s="354">
        <v>309206</v>
      </c>
      <c r="CK135" s="354">
        <v>22996</v>
      </c>
      <c r="CL135" s="354">
        <v>602780</v>
      </c>
      <c r="CM135" s="354">
        <v>0</v>
      </c>
      <c r="CN135" s="354">
        <v>0</v>
      </c>
      <c r="CO135" s="354">
        <v>479434</v>
      </c>
      <c r="CP135" s="354">
        <v>743795</v>
      </c>
      <c r="CQ135" s="354">
        <v>109910</v>
      </c>
      <c r="CR135" s="354">
        <v>196232</v>
      </c>
      <c r="CS135" s="354">
        <v>124283</v>
      </c>
      <c r="CT135" s="354">
        <v>348174</v>
      </c>
      <c r="CU135" s="354">
        <v>190554</v>
      </c>
      <c r="CV135" s="354">
        <v>70978</v>
      </c>
      <c r="CW135" s="354">
        <v>90002</v>
      </c>
      <c r="CX135" s="354">
        <v>0</v>
      </c>
      <c r="CY135" s="354">
        <v>0</v>
      </c>
      <c r="CZ135" s="354">
        <v>0</v>
      </c>
      <c r="DA135" s="354">
        <v>51918</v>
      </c>
      <c r="DB135" s="354">
        <v>16545</v>
      </c>
      <c r="DC135" s="354">
        <v>6735</v>
      </c>
      <c r="DD135" s="354">
        <v>1970510</v>
      </c>
      <c r="DE135" s="354">
        <v>1164556</v>
      </c>
      <c r="DF135" s="354">
        <v>1060875</v>
      </c>
      <c r="DG135" s="354">
        <v>1039158</v>
      </c>
      <c r="DH135" s="354">
        <v>40503</v>
      </c>
      <c r="DI135" s="354">
        <v>9113</v>
      </c>
      <c r="DJ135" s="354">
        <v>4899</v>
      </c>
      <c r="DK135" s="354">
        <v>1906013</v>
      </c>
      <c r="DL135" s="354">
        <v>1200006</v>
      </c>
      <c r="DM135" s="354">
        <v>832756</v>
      </c>
      <c r="DN135" s="354">
        <v>367063</v>
      </c>
      <c r="DO135" s="354">
        <v>238954</v>
      </c>
      <c r="DP135" s="354">
        <v>100788</v>
      </c>
      <c r="DQ135" s="354">
        <v>492088</v>
      </c>
      <c r="DR135" s="354">
        <v>0</v>
      </c>
      <c r="DS135" s="354">
        <v>28535</v>
      </c>
      <c r="DT135" s="354">
        <v>80881</v>
      </c>
      <c r="DU135" s="354">
        <v>56008</v>
      </c>
      <c r="DV135" s="354">
        <v>600914</v>
      </c>
      <c r="DW135" s="354">
        <v>176565</v>
      </c>
      <c r="DX135" s="354">
        <v>132295</v>
      </c>
      <c r="DY135" s="354">
        <v>94905</v>
      </c>
      <c r="DZ135" s="354">
        <v>399474</v>
      </c>
      <c r="EA135" s="354">
        <v>0</v>
      </c>
      <c r="EB135" s="354">
        <v>3519</v>
      </c>
      <c r="EC135" s="354">
        <v>55346</v>
      </c>
      <c r="ED135" s="354">
        <v>48039</v>
      </c>
      <c r="EE135" s="354">
        <v>1029708</v>
      </c>
      <c r="EF135" s="354">
        <v>444681</v>
      </c>
      <c r="EG135" s="354">
        <v>328427</v>
      </c>
      <c r="EH135" s="354">
        <v>149603</v>
      </c>
      <c r="EI135" s="354">
        <v>674423</v>
      </c>
      <c r="EJ135" s="354">
        <v>0</v>
      </c>
      <c r="EK135" s="354">
        <v>34259</v>
      </c>
      <c r="EL135" s="354">
        <v>129889</v>
      </c>
      <c r="EM135" s="354">
        <v>75077</v>
      </c>
      <c r="EN135" s="354">
        <v>254384</v>
      </c>
      <c r="EO135" s="354">
        <v>108267</v>
      </c>
      <c r="EP135" s="354">
        <v>17994</v>
      </c>
      <c r="EQ135" s="354">
        <v>10639</v>
      </c>
      <c r="ER135" s="354">
        <v>144404</v>
      </c>
      <c r="ES135" s="354">
        <v>0</v>
      </c>
      <c r="ET135" s="354">
        <v>0</v>
      </c>
      <c r="EU135" s="354">
        <v>0</v>
      </c>
      <c r="EV135" s="354">
        <v>20792</v>
      </c>
      <c r="EW135" s="354">
        <v>513923</v>
      </c>
      <c r="EX135" s="354">
        <v>109522</v>
      </c>
      <c r="EY135" s="354">
        <v>85481</v>
      </c>
      <c r="EZ135" s="354">
        <v>88696</v>
      </c>
      <c r="FA135" s="354">
        <v>243215</v>
      </c>
      <c r="FB135" s="354">
        <v>54951</v>
      </c>
      <c r="FC135" s="354">
        <v>21069</v>
      </c>
      <c r="FD135" s="354">
        <v>36527</v>
      </c>
      <c r="FE135" s="354">
        <v>27433</v>
      </c>
      <c r="FF135" s="354">
        <v>351083</v>
      </c>
      <c r="FG135" s="354">
        <v>139446</v>
      </c>
      <c r="FH135" s="354">
        <v>127606</v>
      </c>
      <c r="FI135" s="354">
        <v>48064</v>
      </c>
      <c r="FJ135" s="354">
        <v>14317</v>
      </c>
      <c r="FK135" s="354">
        <v>0</v>
      </c>
      <c r="FL135" s="354">
        <v>9836</v>
      </c>
      <c r="FM135" s="354">
        <v>5052</v>
      </c>
      <c r="FN135" s="354">
        <v>0</v>
      </c>
      <c r="FO135" s="354">
        <v>204581</v>
      </c>
      <c r="FP135" s="354">
        <v>138962</v>
      </c>
      <c r="FQ135" s="354">
        <v>16792</v>
      </c>
      <c r="FR135" s="354">
        <v>0</v>
      </c>
      <c r="FS135" s="354">
        <v>66936</v>
      </c>
      <c r="FT135" s="354">
        <v>0</v>
      </c>
      <c r="FU135" s="354">
        <v>0</v>
      </c>
      <c r="FV135" s="354">
        <v>3750</v>
      </c>
      <c r="FW135" s="354">
        <v>0</v>
      </c>
      <c r="FX135" s="354">
        <v>918575</v>
      </c>
      <c r="FY135" s="354">
        <v>341069</v>
      </c>
      <c r="FZ135" s="354">
        <v>229862</v>
      </c>
      <c r="GA135" s="354">
        <v>166798</v>
      </c>
      <c r="GB135" s="354">
        <v>594585</v>
      </c>
      <c r="GC135" s="354">
        <v>0</v>
      </c>
      <c r="GD135" s="354">
        <v>7790</v>
      </c>
      <c r="GE135" s="354">
        <v>32669</v>
      </c>
      <c r="GF135" s="354">
        <v>9836</v>
      </c>
      <c r="GG135" s="354">
        <v>48292</v>
      </c>
      <c r="GH135" s="354">
        <v>2222</v>
      </c>
      <c r="GI135" s="354">
        <v>0</v>
      </c>
      <c r="GJ135" s="354">
        <v>0</v>
      </c>
      <c r="GK135" s="354">
        <v>35731</v>
      </c>
      <c r="GL135" s="354">
        <v>26031</v>
      </c>
      <c r="GM135" s="354">
        <v>0</v>
      </c>
      <c r="GN135" s="354">
        <v>0</v>
      </c>
      <c r="GO135" s="354">
        <v>0</v>
      </c>
      <c r="GP135" s="354">
        <v>73716</v>
      </c>
      <c r="GQ135" s="354">
        <v>31028</v>
      </c>
      <c r="GR135" s="354">
        <v>41545</v>
      </c>
      <c r="GS135" s="354">
        <v>7939</v>
      </c>
      <c r="GT135" s="354">
        <v>0</v>
      </c>
      <c r="GU135" s="354">
        <v>0</v>
      </c>
      <c r="GV135" s="354">
        <v>0</v>
      </c>
      <c r="GW135" s="354">
        <v>0</v>
      </c>
      <c r="GX135" s="354">
        <v>0</v>
      </c>
      <c r="GY135" s="354">
        <v>392606</v>
      </c>
      <c r="GZ135" s="354">
        <v>188666</v>
      </c>
      <c r="HA135" s="354">
        <v>68112</v>
      </c>
      <c r="HB135" s="354">
        <v>43337</v>
      </c>
      <c r="HC135" s="354">
        <v>187125</v>
      </c>
      <c r="HD135" s="354">
        <v>20416</v>
      </c>
      <c r="HE135" s="354">
        <v>13808</v>
      </c>
      <c r="HF135" s="354">
        <v>29817</v>
      </c>
      <c r="HG135" s="354">
        <v>0</v>
      </c>
      <c r="HH135" s="354">
        <v>1288866</v>
      </c>
    </row>
    <row r="136" spans="1:216" ht="15" x14ac:dyDescent="0.25">
      <c r="A136" s="354" t="s">
        <v>450</v>
      </c>
      <c r="B136" s="354">
        <v>1152714</v>
      </c>
      <c r="C136" s="354">
        <v>43733</v>
      </c>
      <c r="D136" s="354">
        <v>6068</v>
      </c>
      <c r="E136" s="354">
        <v>0</v>
      </c>
      <c r="F136" s="354">
        <v>0</v>
      </c>
      <c r="G136" s="354">
        <v>0</v>
      </c>
      <c r="H136" s="354">
        <v>6068</v>
      </c>
      <c r="I136" s="354">
        <v>6068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4173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30264</v>
      </c>
      <c r="X136" s="354">
        <v>30264</v>
      </c>
      <c r="Y136" s="354">
        <v>0</v>
      </c>
      <c r="Z136" s="354">
        <v>152497</v>
      </c>
      <c r="AA136" s="354">
        <v>153011</v>
      </c>
      <c r="AB136" s="354">
        <v>19586</v>
      </c>
      <c r="AC136" s="354">
        <v>43817</v>
      </c>
      <c r="AD136" s="354">
        <v>43249</v>
      </c>
      <c r="AE136" s="354">
        <v>0</v>
      </c>
      <c r="AF136" s="354">
        <v>7230</v>
      </c>
      <c r="AG136" s="354">
        <v>56785</v>
      </c>
      <c r="AH136" s="354">
        <v>4998</v>
      </c>
      <c r="AI136" s="354">
        <v>0</v>
      </c>
      <c r="AJ136" s="354">
        <v>29475</v>
      </c>
      <c r="AK136" s="354">
        <v>0</v>
      </c>
      <c r="AL136" s="354">
        <v>0</v>
      </c>
      <c r="AM136" s="354">
        <v>29051</v>
      </c>
      <c r="AN136" s="354">
        <v>0</v>
      </c>
      <c r="AO136" s="354">
        <v>22339</v>
      </c>
      <c r="AP136" s="354">
        <v>0</v>
      </c>
      <c r="AQ136" s="354">
        <v>0</v>
      </c>
      <c r="AR136" s="354">
        <v>0</v>
      </c>
      <c r="AS136" s="354">
        <v>0</v>
      </c>
      <c r="AT136" s="354">
        <v>0</v>
      </c>
      <c r="AU136" s="354">
        <v>6712</v>
      </c>
      <c r="AV136" s="354">
        <v>0</v>
      </c>
      <c r="AW136" s="354">
        <v>0</v>
      </c>
      <c r="AX136" s="354">
        <v>0</v>
      </c>
      <c r="AY136" s="354">
        <v>171665</v>
      </c>
      <c r="AZ136" s="354">
        <v>0</v>
      </c>
      <c r="BA136" s="354">
        <v>0</v>
      </c>
      <c r="BB136" s="354">
        <v>0</v>
      </c>
      <c r="BC136" s="354">
        <v>0</v>
      </c>
      <c r="BD136" s="354">
        <v>0</v>
      </c>
      <c r="BE136" s="354">
        <v>0</v>
      </c>
      <c r="BF136" s="354">
        <v>0</v>
      </c>
      <c r="BG136" s="354">
        <v>0</v>
      </c>
      <c r="BH136" s="354">
        <v>0</v>
      </c>
      <c r="BI136" s="354">
        <v>0</v>
      </c>
      <c r="BJ136" s="354">
        <v>0</v>
      </c>
      <c r="BK136" s="354">
        <v>0</v>
      </c>
      <c r="BL136" s="354">
        <v>0</v>
      </c>
      <c r="BM136" s="354">
        <v>0</v>
      </c>
      <c r="BN136" s="354">
        <v>146832</v>
      </c>
      <c r="BO136" s="354">
        <v>10753</v>
      </c>
      <c r="BP136" s="354">
        <v>0</v>
      </c>
      <c r="BQ136" s="354">
        <v>119792</v>
      </c>
      <c r="BR136" s="354">
        <v>34142</v>
      </c>
      <c r="BS136" s="354">
        <v>0</v>
      </c>
      <c r="BT136" s="354">
        <v>0</v>
      </c>
      <c r="BU136" s="354">
        <v>19143</v>
      </c>
      <c r="BV136" s="354">
        <v>0</v>
      </c>
      <c r="BW136" s="354">
        <v>0</v>
      </c>
      <c r="BX136" s="354">
        <v>19143</v>
      </c>
      <c r="BY136" s="354">
        <v>0</v>
      </c>
      <c r="BZ136" s="354">
        <v>0</v>
      </c>
      <c r="CA136" s="354">
        <v>0</v>
      </c>
      <c r="CB136" s="354">
        <v>0</v>
      </c>
      <c r="CC136" s="354">
        <v>0</v>
      </c>
      <c r="CD136" s="354">
        <v>0</v>
      </c>
      <c r="CE136" s="354">
        <v>0</v>
      </c>
      <c r="CF136" s="354">
        <v>0</v>
      </c>
      <c r="CG136" s="354">
        <v>0</v>
      </c>
      <c r="CH136" s="354">
        <v>0</v>
      </c>
      <c r="CI136" s="354">
        <v>50441</v>
      </c>
      <c r="CJ136" s="354">
        <v>13102</v>
      </c>
      <c r="CK136" s="354">
        <v>15861</v>
      </c>
      <c r="CL136" s="354">
        <v>0</v>
      </c>
      <c r="CM136" s="354">
        <v>0</v>
      </c>
      <c r="CN136" s="354">
        <v>0</v>
      </c>
      <c r="CO136" s="354">
        <v>45306</v>
      </c>
      <c r="CP136" s="354">
        <v>257373</v>
      </c>
      <c r="CQ136" s="354">
        <v>38735</v>
      </c>
      <c r="CR136" s="354">
        <v>50716</v>
      </c>
      <c r="CS136" s="354">
        <v>31575</v>
      </c>
      <c r="CT136" s="354">
        <v>61623</v>
      </c>
      <c r="CU136" s="354">
        <v>110010</v>
      </c>
      <c r="CV136" s="354">
        <v>60724</v>
      </c>
      <c r="CW136" s="354">
        <v>62870</v>
      </c>
      <c r="CX136" s="354">
        <v>0</v>
      </c>
      <c r="CY136" s="354">
        <v>0</v>
      </c>
      <c r="CZ136" s="354">
        <v>0</v>
      </c>
      <c r="DA136" s="354">
        <v>34661</v>
      </c>
      <c r="DB136" s="354">
        <v>32021</v>
      </c>
      <c r="DC136" s="354">
        <v>0</v>
      </c>
      <c r="DD136" s="354">
        <v>654856</v>
      </c>
      <c r="DE136" s="354">
        <v>359086</v>
      </c>
      <c r="DF136" s="354">
        <v>347711</v>
      </c>
      <c r="DG136" s="354">
        <v>228559</v>
      </c>
      <c r="DH136" s="354">
        <v>9589</v>
      </c>
      <c r="DI136" s="354">
        <v>0</v>
      </c>
      <c r="DJ136" s="354">
        <v>0</v>
      </c>
      <c r="DK136" s="354">
        <v>974900</v>
      </c>
      <c r="DL136" s="354">
        <v>496912</v>
      </c>
      <c r="DM136" s="354">
        <v>441147</v>
      </c>
      <c r="DN136" s="354">
        <v>169407</v>
      </c>
      <c r="DO136" s="354">
        <v>97966</v>
      </c>
      <c r="DP136" s="354">
        <v>93704</v>
      </c>
      <c r="DQ136" s="354">
        <v>359459</v>
      </c>
      <c r="DR136" s="354">
        <v>0</v>
      </c>
      <c r="DS136" s="354">
        <v>9694</v>
      </c>
      <c r="DT136" s="354">
        <v>150179</v>
      </c>
      <c r="DU136" s="354">
        <v>44767</v>
      </c>
      <c r="DV136" s="354">
        <v>140696</v>
      </c>
      <c r="DW136" s="354">
        <v>38264</v>
      </c>
      <c r="DX136" s="354">
        <v>52695</v>
      </c>
      <c r="DY136" s="354">
        <v>25466</v>
      </c>
      <c r="DZ136" s="354">
        <v>56705</v>
      </c>
      <c r="EA136" s="354">
        <v>0</v>
      </c>
      <c r="EB136" s="354">
        <v>7595</v>
      </c>
      <c r="EC136" s="354">
        <v>13092</v>
      </c>
      <c r="ED136" s="354">
        <v>16547</v>
      </c>
      <c r="EE136" s="354">
        <v>479191</v>
      </c>
      <c r="EF136" s="354">
        <v>190222</v>
      </c>
      <c r="EG136" s="354">
        <v>109412</v>
      </c>
      <c r="EH136" s="354">
        <v>97017</v>
      </c>
      <c r="EI136" s="354">
        <v>398967</v>
      </c>
      <c r="EJ136" s="354">
        <v>0</v>
      </c>
      <c r="EK136" s="354">
        <v>15272</v>
      </c>
      <c r="EL136" s="354">
        <v>115767</v>
      </c>
      <c r="EM136" s="354">
        <v>38717</v>
      </c>
      <c r="EN136" s="354">
        <v>52111</v>
      </c>
      <c r="EO136" s="354">
        <v>0</v>
      </c>
      <c r="EP136" s="354">
        <v>0</v>
      </c>
      <c r="EQ136" s="354">
        <v>12174</v>
      </c>
      <c r="ER136" s="354">
        <v>37441</v>
      </c>
      <c r="ES136" s="354">
        <v>0</v>
      </c>
      <c r="ET136" s="354">
        <v>0</v>
      </c>
      <c r="EU136" s="354">
        <v>0</v>
      </c>
      <c r="EV136" s="354">
        <v>0</v>
      </c>
      <c r="EW136" s="354">
        <v>419239</v>
      </c>
      <c r="EX136" s="354">
        <v>125784</v>
      </c>
      <c r="EY136" s="354">
        <v>271029</v>
      </c>
      <c r="EZ136" s="354">
        <v>45435</v>
      </c>
      <c r="FA136" s="354">
        <v>202424</v>
      </c>
      <c r="FB136" s="354">
        <v>0</v>
      </c>
      <c r="FC136" s="354">
        <v>0</v>
      </c>
      <c r="FD136" s="354">
        <v>71465</v>
      </c>
      <c r="FE136" s="354">
        <v>33575</v>
      </c>
      <c r="FF136" s="354">
        <v>151618</v>
      </c>
      <c r="FG136" s="354">
        <v>43852</v>
      </c>
      <c r="FH136" s="354">
        <v>38351</v>
      </c>
      <c r="FI136" s="354">
        <v>27792</v>
      </c>
      <c r="FJ136" s="354">
        <v>47464</v>
      </c>
      <c r="FK136" s="354">
        <v>0</v>
      </c>
      <c r="FL136" s="354">
        <v>28962</v>
      </c>
      <c r="FM136" s="354">
        <v>18878</v>
      </c>
      <c r="FN136" s="354">
        <v>1669</v>
      </c>
      <c r="FO136" s="354">
        <v>0</v>
      </c>
      <c r="FP136" s="354">
        <v>0</v>
      </c>
      <c r="FQ136" s="354">
        <v>0</v>
      </c>
      <c r="FR136" s="354">
        <v>0</v>
      </c>
      <c r="FS136" s="354">
        <v>0</v>
      </c>
      <c r="FT136" s="354">
        <v>0</v>
      </c>
      <c r="FU136" s="354">
        <v>0</v>
      </c>
      <c r="FV136" s="354">
        <v>0</v>
      </c>
      <c r="FW136" s="354">
        <v>0</v>
      </c>
      <c r="FX136" s="354">
        <v>420135</v>
      </c>
      <c r="FY136" s="354">
        <v>181821</v>
      </c>
      <c r="FZ136" s="354">
        <v>52358</v>
      </c>
      <c r="GA136" s="354">
        <v>117725</v>
      </c>
      <c r="GB136" s="354">
        <v>325076</v>
      </c>
      <c r="GC136" s="354">
        <v>0</v>
      </c>
      <c r="GD136" s="354">
        <v>0</v>
      </c>
      <c r="GE136" s="354">
        <v>0</v>
      </c>
      <c r="GF136" s="354">
        <v>0</v>
      </c>
      <c r="GG136" s="354">
        <v>274153</v>
      </c>
      <c r="GH136" s="354">
        <v>14108</v>
      </c>
      <c r="GI136" s="354">
        <v>1196</v>
      </c>
      <c r="GJ136" s="354">
        <v>0</v>
      </c>
      <c r="GK136" s="354">
        <v>233208</v>
      </c>
      <c r="GL136" s="354">
        <v>152549</v>
      </c>
      <c r="GM136" s="354">
        <v>0</v>
      </c>
      <c r="GN136" s="354">
        <v>0</v>
      </c>
      <c r="GO136" s="354">
        <v>0</v>
      </c>
      <c r="GP136" s="354">
        <v>0</v>
      </c>
      <c r="GQ136" s="354">
        <v>0</v>
      </c>
      <c r="GR136" s="354">
        <v>0</v>
      </c>
      <c r="GS136" s="354">
        <v>0</v>
      </c>
      <c r="GT136" s="354">
        <v>0</v>
      </c>
      <c r="GU136" s="354">
        <v>0</v>
      </c>
      <c r="GV136" s="354">
        <v>0</v>
      </c>
      <c r="GW136" s="354">
        <v>0</v>
      </c>
      <c r="GX136" s="354">
        <v>0</v>
      </c>
      <c r="GY136" s="354">
        <v>146189</v>
      </c>
      <c r="GZ136" s="354">
        <v>50661</v>
      </c>
      <c r="HA136" s="354">
        <v>29655</v>
      </c>
      <c r="HB136" s="354">
        <v>25040</v>
      </c>
      <c r="HC136" s="354">
        <v>114495</v>
      </c>
      <c r="HD136" s="354">
        <v>8555</v>
      </c>
      <c r="HE136" s="354">
        <v>6742</v>
      </c>
      <c r="HF136" s="354">
        <v>33575</v>
      </c>
      <c r="HG136" s="354">
        <v>0</v>
      </c>
      <c r="HH136" s="354">
        <v>153997</v>
      </c>
    </row>
    <row r="137" spans="1:216" ht="15" x14ac:dyDescent="0.25">
      <c r="A137" s="354" t="s">
        <v>451</v>
      </c>
      <c r="B137" s="354">
        <v>2834694</v>
      </c>
      <c r="C137" s="354">
        <v>646679</v>
      </c>
      <c r="D137" s="354">
        <v>263545</v>
      </c>
      <c r="E137" s="354">
        <v>114306</v>
      </c>
      <c r="F137" s="354">
        <v>100995</v>
      </c>
      <c r="G137" s="354">
        <v>19198</v>
      </c>
      <c r="H137" s="354">
        <v>109025</v>
      </c>
      <c r="I137" s="354">
        <v>54876</v>
      </c>
      <c r="J137" s="354">
        <v>72611</v>
      </c>
      <c r="K137" s="354">
        <v>53370</v>
      </c>
      <c r="L137" s="354">
        <v>26135</v>
      </c>
      <c r="M137" s="354">
        <v>27448</v>
      </c>
      <c r="N137" s="354">
        <v>19170</v>
      </c>
      <c r="O137" s="354">
        <v>0</v>
      </c>
      <c r="P137" s="354">
        <v>19170</v>
      </c>
      <c r="Q137" s="354">
        <v>453456</v>
      </c>
      <c r="R137" s="354">
        <v>164496</v>
      </c>
      <c r="S137" s="354">
        <v>126445</v>
      </c>
      <c r="T137" s="354">
        <v>33855</v>
      </c>
      <c r="U137" s="354">
        <v>4929</v>
      </c>
      <c r="V137" s="354">
        <v>25692</v>
      </c>
      <c r="W137" s="354">
        <v>67197</v>
      </c>
      <c r="X137" s="354">
        <v>41821</v>
      </c>
      <c r="Y137" s="354">
        <v>27412</v>
      </c>
      <c r="Z137" s="354">
        <v>1713296</v>
      </c>
      <c r="AA137" s="354">
        <v>1642305</v>
      </c>
      <c r="AB137" s="354">
        <v>328988</v>
      </c>
      <c r="AC137" s="354">
        <v>780281</v>
      </c>
      <c r="AD137" s="354">
        <v>437905</v>
      </c>
      <c r="AE137" s="354">
        <v>75390</v>
      </c>
      <c r="AF137" s="354">
        <v>363173</v>
      </c>
      <c r="AG137" s="354">
        <v>594649</v>
      </c>
      <c r="AH137" s="354">
        <v>660821</v>
      </c>
      <c r="AI137" s="354">
        <v>243511</v>
      </c>
      <c r="AJ137" s="354">
        <v>707406</v>
      </c>
      <c r="AK137" s="354">
        <v>150969</v>
      </c>
      <c r="AL137" s="354">
        <v>69802</v>
      </c>
      <c r="AM137" s="354">
        <v>289816</v>
      </c>
      <c r="AN137" s="354">
        <v>13897</v>
      </c>
      <c r="AO137" s="354">
        <v>58032</v>
      </c>
      <c r="AP137" s="354">
        <v>44080</v>
      </c>
      <c r="AQ137" s="354">
        <v>0</v>
      </c>
      <c r="AR137" s="354">
        <v>175331</v>
      </c>
      <c r="AS137" s="354">
        <v>3579</v>
      </c>
      <c r="AT137" s="354">
        <v>22926</v>
      </c>
      <c r="AU137" s="354">
        <v>0</v>
      </c>
      <c r="AV137" s="354">
        <v>9682</v>
      </c>
      <c r="AW137" s="354">
        <v>0</v>
      </c>
      <c r="AX137" s="354">
        <v>0</v>
      </c>
      <c r="AY137" s="354">
        <v>1443456</v>
      </c>
      <c r="AZ137" s="354">
        <v>225525</v>
      </c>
      <c r="BA137" s="354">
        <v>64563</v>
      </c>
      <c r="BB137" s="354">
        <v>15332</v>
      </c>
      <c r="BC137" s="354">
        <v>130596</v>
      </c>
      <c r="BD137" s="354">
        <v>33287</v>
      </c>
      <c r="BE137" s="354">
        <v>0</v>
      </c>
      <c r="BF137" s="354">
        <v>0</v>
      </c>
      <c r="BG137" s="354">
        <v>5818</v>
      </c>
      <c r="BH137" s="354">
        <v>0</v>
      </c>
      <c r="BI137" s="354">
        <v>8130</v>
      </c>
      <c r="BJ137" s="354">
        <v>8396</v>
      </c>
      <c r="BK137" s="354">
        <v>0</v>
      </c>
      <c r="BL137" s="354">
        <v>0</v>
      </c>
      <c r="BM137" s="354">
        <v>0</v>
      </c>
      <c r="BN137" s="354">
        <v>530436</v>
      </c>
      <c r="BO137" s="354">
        <v>0</v>
      </c>
      <c r="BP137" s="354">
        <v>47218</v>
      </c>
      <c r="BQ137" s="354">
        <v>464763</v>
      </c>
      <c r="BR137" s="354">
        <v>65159</v>
      </c>
      <c r="BS137" s="354">
        <v>0</v>
      </c>
      <c r="BT137" s="354">
        <v>0</v>
      </c>
      <c r="BU137" s="354">
        <v>504782</v>
      </c>
      <c r="BV137" s="354">
        <v>5712</v>
      </c>
      <c r="BW137" s="354">
        <v>122689</v>
      </c>
      <c r="BX137" s="354">
        <v>404081</v>
      </c>
      <c r="BY137" s="354">
        <v>56577</v>
      </c>
      <c r="BZ137" s="354">
        <v>0</v>
      </c>
      <c r="CA137" s="354">
        <v>0</v>
      </c>
      <c r="CB137" s="354">
        <v>75605</v>
      </c>
      <c r="CC137" s="354">
        <v>79572</v>
      </c>
      <c r="CD137" s="354">
        <v>14083</v>
      </c>
      <c r="CE137" s="354">
        <v>0</v>
      </c>
      <c r="CF137" s="354">
        <v>0</v>
      </c>
      <c r="CG137" s="354">
        <v>0</v>
      </c>
      <c r="CH137" s="354">
        <v>0</v>
      </c>
      <c r="CI137" s="354">
        <v>908618</v>
      </c>
      <c r="CJ137" s="354">
        <v>199286</v>
      </c>
      <c r="CK137" s="354">
        <v>58296</v>
      </c>
      <c r="CL137" s="354">
        <v>373319</v>
      </c>
      <c r="CM137" s="354">
        <v>53671</v>
      </c>
      <c r="CN137" s="354">
        <v>0</v>
      </c>
      <c r="CO137" s="354">
        <v>616088</v>
      </c>
      <c r="CP137" s="354">
        <v>735683</v>
      </c>
      <c r="CQ137" s="354">
        <v>106269</v>
      </c>
      <c r="CR137" s="354">
        <v>333331</v>
      </c>
      <c r="CS137" s="354">
        <v>111493</v>
      </c>
      <c r="CT137" s="354">
        <v>273494</v>
      </c>
      <c r="CU137" s="354">
        <v>209577</v>
      </c>
      <c r="CV137" s="354">
        <v>126081</v>
      </c>
      <c r="CW137" s="354">
        <v>173475</v>
      </c>
      <c r="CX137" s="354">
        <v>0</v>
      </c>
      <c r="CY137" s="354">
        <v>0</v>
      </c>
      <c r="CZ137" s="354">
        <v>0</v>
      </c>
      <c r="DA137" s="354">
        <v>21204</v>
      </c>
      <c r="DB137" s="354">
        <v>153347</v>
      </c>
      <c r="DC137" s="354">
        <v>23435</v>
      </c>
      <c r="DD137" s="354">
        <v>1551111</v>
      </c>
      <c r="DE137" s="354">
        <v>709758</v>
      </c>
      <c r="DF137" s="354">
        <v>916555</v>
      </c>
      <c r="DG137" s="354">
        <v>951560</v>
      </c>
      <c r="DH137" s="354">
        <v>24284</v>
      </c>
      <c r="DI137" s="354">
        <v>36132</v>
      </c>
      <c r="DJ137" s="354">
        <v>16397</v>
      </c>
      <c r="DK137" s="354">
        <v>2206549</v>
      </c>
      <c r="DL137" s="354">
        <v>1541693</v>
      </c>
      <c r="DM137" s="354">
        <v>1140220</v>
      </c>
      <c r="DN137" s="354">
        <v>400112</v>
      </c>
      <c r="DO137" s="354">
        <v>315959</v>
      </c>
      <c r="DP137" s="354">
        <v>287103</v>
      </c>
      <c r="DQ137" s="354">
        <v>700548</v>
      </c>
      <c r="DR137" s="354">
        <v>0</v>
      </c>
      <c r="DS137" s="354">
        <v>30458</v>
      </c>
      <c r="DT137" s="354">
        <v>210589</v>
      </c>
      <c r="DU137" s="354">
        <v>131438</v>
      </c>
      <c r="DV137" s="354">
        <v>706467</v>
      </c>
      <c r="DW137" s="354">
        <v>240190</v>
      </c>
      <c r="DX137" s="354">
        <v>203952</v>
      </c>
      <c r="DY137" s="354">
        <v>110586</v>
      </c>
      <c r="DZ137" s="354">
        <v>434927</v>
      </c>
      <c r="EA137" s="354">
        <v>0</v>
      </c>
      <c r="EB137" s="354">
        <v>16963</v>
      </c>
      <c r="EC137" s="354">
        <v>130395</v>
      </c>
      <c r="ED137" s="354">
        <v>20294</v>
      </c>
      <c r="EE137" s="354">
        <v>1454240</v>
      </c>
      <c r="EF137" s="354">
        <v>532940</v>
      </c>
      <c r="EG137" s="354">
        <v>442947</v>
      </c>
      <c r="EH137" s="354">
        <v>358021</v>
      </c>
      <c r="EI137" s="354">
        <v>954837</v>
      </c>
      <c r="EJ137" s="354">
        <v>0</v>
      </c>
      <c r="EK137" s="354">
        <v>39008</v>
      </c>
      <c r="EL137" s="354">
        <v>285879</v>
      </c>
      <c r="EM137" s="354">
        <v>134119</v>
      </c>
      <c r="EN137" s="354">
        <v>201878</v>
      </c>
      <c r="EO137" s="354">
        <v>48188</v>
      </c>
      <c r="EP137" s="354">
        <v>51946</v>
      </c>
      <c r="EQ137" s="354">
        <v>47261</v>
      </c>
      <c r="ER137" s="354">
        <v>108699</v>
      </c>
      <c r="ES137" s="354">
        <v>0</v>
      </c>
      <c r="ET137" s="354">
        <v>6657</v>
      </c>
      <c r="EU137" s="354">
        <v>11205</v>
      </c>
      <c r="EV137" s="354">
        <v>18952</v>
      </c>
      <c r="EW137" s="354">
        <v>751326</v>
      </c>
      <c r="EX137" s="354">
        <v>181831</v>
      </c>
      <c r="EY137" s="354">
        <v>163379</v>
      </c>
      <c r="EZ137" s="354">
        <v>168046</v>
      </c>
      <c r="FA137" s="354">
        <v>427722</v>
      </c>
      <c r="FB137" s="354">
        <v>0</v>
      </c>
      <c r="FC137" s="354">
        <v>23320</v>
      </c>
      <c r="FD137" s="354">
        <v>90138</v>
      </c>
      <c r="FE137" s="354">
        <v>13245</v>
      </c>
      <c r="FF137" s="354">
        <v>315964</v>
      </c>
      <c r="FG137" s="354">
        <v>126704</v>
      </c>
      <c r="FH137" s="354">
        <v>37373</v>
      </c>
      <c r="FI137" s="354">
        <v>55780</v>
      </c>
      <c r="FJ137" s="354">
        <v>57322</v>
      </c>
      <c r="FK137" s="354">
        <v>3527</v>
      </c>
      <c r="FL137" s="354">
        <v>33351</v>
      </c>
      <c r="FM137" s="354">
        <v>26191</v>
      </c>
      <c r="FN137" s="354">
        <v>17630</v>
      </c>
      <c r="FO137" s="354">
        <v>8046</v>
      </c>
      <c r="FP137" s="354">
        <v>0</v>
      </c>
      <c r="FQ137" s="354">
        <v>0</v>
      </c>
      <c r="FR137" s="354">
        <v>0</v>
      </c>
      <c r="FS137" s="354">
        <v>5826</v>
      </c>
      <c r="FT137" s="354">
        <v>0</v>
      </c>
      <c r="FU137" s="354">
        <v>0</v>
      </c>
      <c r="FV137" s="354">
        <v>2359</v>
      </c>
      <c r="FW137" s="354">
        <v>0</v>
      </c>
      <c r="FX137" s="354">
        <v>716183</v>
      </c>
      <c r="FY137" s="354">
        <v>146336</v>
      </c>
      <c r="FZ137" s="354">
        <v>244738</v>
      </c>
      <c r="GA137" s="354">
        <v>176527</v>
      </c>
      <c r="GB137" s="354">
        <v>424067</v>
      </c>
      <c r="GC137" s="354">
        <v>0</v>
      </c>
      <c r="GD137" s="354">
        <v>16845</v>
      </c>
      <c r="GE137" s="354">
        <v>42309</v>
      </c>
      <c r="GF137" s="354">
        <v>28100</v>
      </c>
      <c r="GG137" s="354">
        <v>267250</v>
      </c>
      <c r="GH137" s="354">
        <v>0</v>
      </c>
      <c r="GI137" s="354">
        <v>33786</v>
      </c>
      <c r="GJ137" s="354">
        <v>0</v>
      </c>
      <c r="GK137" s="354">
        <v>84170</v>
      </c>
      <c r="GL137" s="354">
        <v>215773</v>
      </c>
      <c r="GM137" s="354">
        <v>0</v>
      </c>
      <c r="GN137" s="354">
        <v>0</v>
      </c>
      <c r="GO137" s="354">
        <v>0</v>
      </c>
      <c r="GP137" s="354">
        <v>6920</v>
      </c>
      <c r="GQ137" s="354">
        <v>0</v>
      </c>
      <c r="GR137" s="354">
        <v>6920</v>
      </c>
      <c r="GS137" s="354">
        <v>0</v>
      </c>
      <c r="GT137" s="354">
        <v>0</v>
      </c>
      <c r="GU137" s="354">
        <v>0</v>
      </c>
      <c r="GV137" s="354">
        <v>0</v>
      </c>
      <c r="GW137" s="354">
        <v>0</v>
      </c>
      <c r="GX137" s="354">
        <v>0</v>
      </c>
      <c r="GY137" s="354">
        <v>521382</v>
      </c>
      <c r="GZ137" s="354">
        <v>123885</v>
      </c>
      <c r="HA137" s="354">
        <v>177084</v>
      </c>
      <c r="HB137" s="354">
        <v>73307</v>
      </c>
      <c r="HC137" s="354">
        <v>284228</v>
      </c>
      <c r="HD137" s="354">
        <v>34117</v>
      </c>
      <c r="HE137" s="354">
        <v>0</v>
      </c>
      <c r="HF137" s="354">
        <v>52114</v>
      </c>
      <c r="HG137" s="354">
        <v>12111</v>
      </c>
      <c r="HH137" s="354">
        <v>1261974</v>
      </c>
    </row>
    <row r="138" spans="1:216" ht="15" x14ac:dyDescent="0.25">
      <c r="A138" s="354" t="s">
        <v>452</v>
      </c>
      <c r="B138" s="354">
        <v>5156306</v>
      </c>
      <c r="C138" s="354">
        <v>1590199</v>
      </c>
      <c r="D138" s="354">
        <v>777566</v>
      </c>
      <c r="E138" s="354">
        <v>339017</v>
      </c>
      <c r="F138" s="354">
        <v>201382</v>
      </c>
      <c r="G138" s="354">
        <v>192340</v>
      </c>
      <c r="H138" s="354">
        <v>479746</v>
      </c>
      <c r="I138" s="354">
        <v>248168</v>
      </c>
      <c r="J138" s="354">
        <v>305397</v>
      </c>
      <c r="K138" s="354">
        <v>99224</v>
      </c>
      <c r="L138" s="354">
        <v>72432</v>
      </c>
      <c r="M138" s="354">
        <v>30496</v>
      </c>
      <c r="N138" s="354">
        <v>73730</v>
      </c>
      <c r="O138" s="354">
        <v>27769</v>
      </c>
      <c r="P138" s="354">
        <v>52333</v>
      </c>
      <c r="Q138" s="354">
        <v>854213</v>
      </c>
      <c r="R138" s="354">
        <v>318920</v>
      </c>
      <c r="S138" s="354">
        <v>149673</v>
      </c>
      <c r="T138" s="354">
        <v>82653</v>
      </c>
      <c r="U138" s="354">
        <v>66416</v>
      </c>
      <c r="V138" s="354">
        <v>33014</v>
      </c>
      <c r="W138" s="354">
        <v>244327</v>
      </c>
      <c r="X138" s="354">
        <v>185447</v>
      </c>
      <c r="Y138" s="354">
        <v>74218</v>
      </c>
      <c r="Z138" s="354">
        <v>3504350</v>
      </c>
      <c r="AA138" s="354">
        <v>3385738</v>
      </c>
      <c r="AB138" s="354">
        <v>586026</v>
      </c>
      <c r="AC138" s="354">
        <v>1791841</v>
      </c>
      <c r="AD138" s="354">
        <v>1111930</v>
      </c>
      <c r="AE138" s="354">
        <v>131094</v>
      </c>
      <c r="AF138" s="354">
        <v>831826</v>
      </c>
      <c r="AG138" s="354">
        <v>977872</v>
      </c>
      <c r="AH138" s="354">
        <v>1184978</v>
      </c>
      <c r="AI138" s="354">
        <v>453466</v>
      </c>
      <c r="AJ138" s="354">
        <v>1404856</v>
      </c>
      <c r="AK138" s="354">
        <v>331426</v>
      </c>
      <c r="AL138" s="354">
        <v>105214</v>
      </c>
      <c r="AM138" s="354">
        <v>698014</v>
      </c>
      <c r="AN138" s="354">
        <v>39751</v>
      </c>
      <c r="AO138" s="354">
        <v>271594</v>
      </c>
      <c r="AP138" s="354">
        <v>244435</v>
      </c>
      <c r="AQ138" s="354">
        <v>0</v>
      </c>
      <c r="AR138" s="354">
        <v>186681</v>
      </c>
      <c r="AS138" s="354">
        <v>15851</v>
      </c>
      <c r="AT138" s="354">
        <v>40878</v>
      </c>
      <c r="AU138" s="354">
        <v>63018</v>
      </c>
      <c r="AV138" s="354">
        <v>41397</v>
      </c>
      <c r="AW138" s="354">
        <v>3296</v>
      </c>
      <c r="AX138" s="354">
        <v>3296</v>
      </c>
      <c r="AY138" s="354">
        <v>2420898</v>
      </c>
      <c r="AZ138" s="354">
        <v>274237</v>
      </c>
      <c r="BA138" s="354">
        <v>21142</v>
      </c>
      <c r="BB138" s="354">
        <v>16051</v>
      </c>
      <c r="BC138" s="354">
        <v>247032</v>
      </c>
      <c r="BD138" s="354">
        <v>6174</v>
      </c>
      <c r="BE138" s="354">
        <v>0</v>
      </c>
      <c r="BF138" s="354">
        <v>0</v>
      </c>
      <c r="BG138" s="354">
        <v>6174</v>
      </c>
      <c r="BH138" s="354">
        <v>0</v>
      </c>
      <c r="BI138" s="354">
        <v>0</v>
      </c>
      <c r="BJ138" s="354">
        <v>6174</v>
      </c>
      <c r="BK138" s="354">
        <v>0</v>
      </c>
      <c r="BL138" s="354">
        <v>0</v>
      </c>
      <c r="BM138" s="354">
        <v>0</v>
      </c>
      <c r="BN138" s="354">
        <v>873324</v>
      </c>
      <c r="BO138" s="354">
        <v>14627</v>
      </c>
      <c r="BP138" s="354">
        <v>49618</v>
      </c>
      <c r="BQ138" s="354">
        <v>870982</v>
      </c>
      <c r="BR138" s="354">
        <v>9678</v>
      </c>
      <c r="BS138" s="354">
        <v>0</v>
      </c>
      <c r="BT138" s="354">
        <v>0</v>
      </c>
      <c r="BU138" s="354">
        <v>719064</v>
      </c>
      <c r="BV138" s="354">
        <v>2422</v>
      </c>
      <c r="BW138" s="354">
        <v>29379</v>
      </c>
      <c r="BX138" s="354">
        <v>646332</v>
      </c>
      <c r="BY138" s="354">
        <v>100377</v>
      </c>
      <c r="BZ138" s="354">
        <v>0</v>
      </c>
      <c r="CA138" s="354">
        <v>0</v>
      </c>
      <c r="CB138" s="354">
        <v>62037</v>
      </c>
      <c r="CC138" s="354">
        <v>27610</v>
      </c>
      <c r="CD138" s="354">
        <v>39800</v>
      </c>
      <c r="CE138" s="354">
        <v>23311</v>
      </c>
      <c r="CF138" s="354">
        <v>0</v>
      </c>
      <c r="CG138" s="354">
        <v>0</v>
      </c>
      <c r="CH138" s="354">
        <v>0</v>
      </c>
      <c r="CI138" s="354">
        <v>1600528</v>
      </c>
      <c r="CJ138" s="354">
        <v>241060</v>
      </c>
      <c r="CK138" s="354">
        <v>121828</v>
      </c>
      <c r="CL138" s="354">
        <v>749607</v>
      </c>
      <c r="CM138" s="354">
        <v>68231</v>
      </c>
      <c r="CN138" s="354">
        <v>0</v>
      </c>
      <c r="CO138" s="354">
        <v>1006392</v>
      </c>
      <c r="CP138" s="354">
        <v>1367900</v>
      </c>
      <c r="CQ138" s="354">
        <v>242522</v>
      </c>
      <c r="CR138" s="354">
        <v>475463</v>
      </c>
      <c r="CS138" s="354">
        <v>98510</v>
      </c>
      <c r="CT138" s="354">
        <v>397496</v>
      </c>
      <c r="CU138" s="354">
        <v>317210</v>
      </c>
      <c r="CV138" s="354">
        <v>258661</v>
      </c>
      <c r="CW138" s="354">
        <v>224532</v>
      </c>
      <c r="CX138" s="354">
        <v>0</v>
      </c>
      <c r="CY138" s="354">
        <v>0</v>
      </c>
      <c r="CZ138" s="354">
        <v>0</v>
      </c>
      <c r="DA138" s="354">
        <v>68868</v>
      </c>
      <c r="DB138" s="354">
        <v>136702</v>
      </c>
      <c r="DC138" s="354">
        <v>19413</v>
      </c>
      <c r="DD138" s="354">
        <v>3099266</v>
      </c>
      <c r="DE138" s="354">
        <v>1374287</v>
      </c>
      <c r="DF138" s="354">
        <v>1538725</v>
      </c>
      <c r="DG138" s="354">
        <v>1774021</v>
      </c>
      <c r="DH138" s="354">
        <v>117631</v>
      </c>
      <c r="DI138" s="354">
        <v>95603</v>
      </c>
      <c r="DJ138" s="354">
        <v>1996</v>
      </c>
      <c r="DK138" s="354">
        <v>3937341</v>
      </c>
      <c r="DL138" s="354">
        <v>2921672</v>
      </c>
      <c r="DM138" s="354">
        <v>1980417</v>
      </c>
      <c r="DN138" s="354">
        <v>707054</v>
      </c>
      <c r="DO138" s="354">
        <v>669007</v>
      </c>
      <c r="DP138" s="354">
        <v>401028</v>
      </c>
      <c r="DQ138" s="354">
        <v>1354557</v>
      </c>
      <c r="DR138" s="354">
        <v>0</v>
      </c>
      <c r="DS138" s="354">
        <v>105304</v>
      </c>
      <c r="DT138" s="354">
        <v>324837</v>
      </c>
      <c r="DU138" s="354">
        <v>180672</v>
      </c>
      <c r="DV138" s="354">
        <v>1606614</v>
      </c>
      <c r="DW138" s="354">
        <v>519170</v>
      </c>
      <c r="DX138" s="354">
        <v>460358</v>
      </c>
      <c r="DY138" s="354">
        <v>159795</v>
      </c>
      <c r="DZ138" s="354">
        <v>1063515</v>
      </c>
      <c r="EA138" s="354">
        <v>0</v>
      </c>
      <c r="EB138" s="354">
        <v>67760</v>
      </c>
      <c r="EC138" s="354">
        <v>276519</v>
      </c>
      <c r="ED138" s="354">
        <v>181267</v>
      </c>
      <c r="EE138" s="354">
        <v>2803012</v>
      </c>
      <c r="EF138" s="354">
        <v>1072390</v>
      </c>
      <c r="EG138" s="354">
        <v>1061594</v>
      </c>
      <c r="EH138" s="354">
        <v>477505</v>
      </c>
      <c r="EI138" s="354">
        <v>1959427</v>
      </c>
      <c r="EJ138" s="354">
        <v>0</v>
      </c>
      <c r="EK138" s="354">
        <v>163793</v>
      </c>
      <c r="EL138" s="354">
        <v>563423</v>
      </c>
      <c r="EM138" s="354">
        <v>318398</v>
      </c>
      <c r="EN138" s="354">
        <v>411591</v>
      </c>
      <c r="EO138" s="354">
        <v>88534</v>
      </c>
      <c r="EP138" s="354">
        <v>45741</v>
      </c>
      <c r="EQ138" s="354">
        <v>70381</v>
      </c>
      <c r="ER138" s="354">
        <v>235244</v>
      </c>
      <c r="ES138" s="354">
        <v>0</v>
      </c>
      <c r="ET138" s="354">
        <v>11341</v>
      </c>
      <c r="EU138" s="354">
        <v>9714</v>
      </c>
      <c r="EV138" s="354">
        <v>15057</v>
      </c>
      <c r="EW138" s="354">
        <v>1167969</v>
      </c>
      <c r="EX138" s="354">
        <v>312624</v>
      </c>
      <c r="EY138" s="354">
        <v>189758</v>
      </c>
      <c r="EZ138" s="354">
        <v>191945</v>
      </c>
      <c r="FA138" s="354">
        <v>666249</v>
      </c>
      <c r="FB138" s="354">
        <v>45597</v>
      </c>
      <c r="FC138" s="354">
        <v>64637</v>
      </c>
      <c r="FD138" s="354">
        <v>143202</v>
      </c>
      <c r="FE138" s="354">
        <v>74949</v>
      </c>
      <c r="FF138" s="354">
        <v>463624</v>
      </c>
      <c r="FG138" s="354">
        <v>170541</v>
      </c>
      <c r="FH138" s="354">
        <v>65172</v>
      </c>
      <c r="FI138" s="354">
        <v>78973</v>
      </c>
      <c r="FJ138" s="354">
        <v>96097</v>
      </c>
      <c r="FK138" s="354">
        <v>24180</v>
      </c>
      <c r="FL138" s="354">
        <v>21321</v>
      </c>
      <c r="FM138" s="354">
        <v>44885</v>
      </c>
      <c r="FN138" s="354">
        <v>11029</v>
      </c>
      <c r="FO138" s="354">
        <v>140162</v>
      </c>
      <c r="FP138" s="354">
        <v>135492</v>
      </c>
      <c r="FQ138" s="354">
        <v>2206</v>
      </c>
      <c r="FR138" s="354">
        <v>14328</v>
      </c>
      <c r="FS138" s="354">
        <v>41948</v>
      </c>
      <c r="FT138" s="354">
        <v>0</v>
      </c>
      <c r="FU138" s="354">
        <v>0</v>
      </c>
      <c r="FV138" s="354">
        <v>0</v>
      </c>
      <c r="FW138" s="354">
        <v>0</v>
      </c>
      <c r="FX138" s="354">
        <v>1412781</v>
      </c>
      <c r="FY138" s="354">
        <v>417897</v>
      </c>
      <c r="FZ138" s="354">
        <v>365073</v>
      </c>
      <c r="GA138" s="354">
        <v>171890</v>
      </c>
      <c r="GB138" s="354">
        <v>937350</v>
      </c>
      <c r="GC138" s="354">
        <v>18541</v>
      </c>
      <c r="GD138" s="354">
        <v>16472</v>
      </c>
      <c r="GE138" s="354">
        <v>49483</v>
      </c>
      <c r="GF138" s="354">
        <v>52004</v>
      </c>
      <c r="GG138" s="354">
        <v>259984</v>
      </c>
      <c r="GH138" s="354">
        <v>4924</v>
      </c>
      <c r="GI138" s="354">
        <v>4931</v>
      </c>
      <c r="GJ138" s="354">
        <v>3467</v>
      </c>
      <c r="GK138" s="354">
        <v>171454</v>
      </c>
      <c r="GL138" s="354">
        <v>132646</v>
      </c>
      <c r="GM138" s="354">
        <v>0</v>
      </c>
      <c r="GN138" s="354">
        <v>0</v>
      </c>
      <c r="GO138" s="354">
        <v>0</v>
      </c>
      <c r="GP138" s="354">
        <v>40886</v>
      </c>
      <c r="GQ138" s="354">
        <v>0</v>
      </c>
      <c r="GR138" s="354">
        <v>34138</v>
      </c>
      <c r="GS138" s="354">
        <v>6977</v>
      </c>
      <c r="GT138" s="354">
        <v>0</v>
      </c>
      <c r="GU138" s="354">
        <v>0</v>
      </c>
      <c r="GV138" s="354">
        <v>0</v>
      </c>
      <c r="GW138" s="354">
        <v>0</v>
      </c>
      <c r="GX138" s="354">
        <v>0</v>
      </c>
      <c r="GY138" s="354">
        <v>757036</v>
      </c>
      <c r="GZ138" s="354">
        <v>268190</v>
      </c>
      <c r="HA138" s="354">
        <v>224585</v>
      </c>
      <c r="HB138" s="354">
        <v>93710</v>
      </c>
      <c r="HC138" s="354">
        <v>366570</v>
      </c>
      <c r="HD138" s="354">
        <v>55897</v>
      </c>
      <c r="HE138" s="354">
        <v>16760</v>
      </c>
      <c r="HF138" s="354">
        <v>91202</v>
      </c>
      <c r="HG138" s="354">
        <v>39864</v>
      </c>
      <c r="HH138" s="354">
        <v>2367240</v>
      </c>
    </row>
    <row r="139" spans="1:216" ht="15" x14ac:dyDescent="0.25">
      <c r="A139" s="354" t="s">
        <v>453</v>
      </c>
      <c r="B139" s="354">
        <v>10296480</v>
      </c>
      <c r="C139" s="354">
        <v>3709777</v>
      </c>
      <c r="D139" s="354">
        <v>2084412</v>
      </c>
      <c r="E139" s="354">
        <v>1327039</v>
      </c>
      <c r="F139" s="354">
        <v>829763</v>
      </c>
      <c r="G139" s="354">
        <v>802928</v>
      </c>
      <c r="H139" s="354">
        <v>1065553</v>
      </c>
      <c r="I139" s="354">
        <v>612647</v>
      </c>
      <c r="J139" s="354">
        <v>676018</v>
      </c>
      <c r="K139" s="354">
        <v>297536</v>
      </c>
      <c r="L139" s="354">
        <v>175457</v>
      </c>
      <c r="M139" s="354">
        <v>139642</v>
      </c>
      <c r="N139" s="354">
        <v>105788</v>
      </c>
      <c r="O139" s="354">
        <v>31207</v>
      </c>
      <c r="P139" s="354">
        <v>91991</v>
      </c>
      <c r="Q139" s="354">
        <v>1909813</v>
      </c>
      <c r="R139" s="354">
        <v>799509</v>
      </c>
      <c r="S139" s="354">
        <v>282299</v>
      </c>
      <c r="T139" s="354">
        <v>372826</v>
      </c>
      <c r="U139" s="354">
        <v>265386</v>
      </c>
      <c r="V139" s="354">
        <v>119710</v>
      </c>
      <c r="W139" s="354">
        <v>440972</v>
      </c>
      <c r="X139" s="354">
        <v>376924</v>
      </c>
      <c r="Y139" s="354">
        <v>87501</v>
      </c>
      <c r="Z139" s="354">
        <v>7713225</v>
      </c>
      <c r="AA139" s="354">
        <v>7300631</v>
      </c>
      <c r="AB139" s="354">
        <v>810471</v>
      </c>
      <c r="AC139" s="354">
        <v>4155009</v>
      </c>
      <c r="AD139" s="354">
        <v>2280060</v>
      </c>
      <c r="AE139" s="354">
        <v>209603</v>
      </c>
      <c r="AF139" s="354">
        <v>2181272</v>
      </c>
      <c r="AG139" s="354">
        <v>2430707</v>
      </c>
      <c r="AH139" s="354">
        <v>3121612</v>
      </c>
      <c r="AI139" s="354">
        <v>1439499</v>
      </c>
      <c r="AJ139" s="354">
        <v>2954154</v>
      </c>
      <c r="AK139" s="354">
        <v>663011</v>
      </c>
      <c r="AL139" s="354">
        <v>175169</v>
      </c>
      <c r="AM139" s="354">
        <v>2411314</v>
      </c>
      <c r="AN139" s="354">
        <v>65965</v>
      </c>
      <c r="AO139" s="354">
        <v>952454</v>
      </c>
      <c r="AP139" s="354">
        <v>935779</v>
      </c>
      <c r="AQ139" s="354">
        <v>13570</v>
      </c>
      <c r="AR139" s="354">
        <v>694018</v>
      </c>
      <c r="AS139" s="354">
        <v>191469</v>
      </c>
      <c r="AT139" s="354">
        <v>288201</v>
      </c>
      <c r="AU139" s="354">
        <v>218575</v>
      </c>
      <c r="AV139" s="354">
        <v>330470</v>
      </c>
      <c r="AW139" s="354">
        <v>55503</v>
      </c>
      <c r="AX139" s="354">
        <v>28351</v>
      </c>
      <c r="AY139" s="354">
        <v>4293995</v>
      </c>
      <c r="AZ139" s="354">
        <v>737677</v>
      </c>
      <c r="BA139" s="354">
        <v>71487</v>
      </c>
      <c r="BB139" s="354">
        <v>24937</v>
      </c>
      <c r="BC139" s="354">
        <v>676284</v>
      </c>
      <c r="BD139" s="354">
        <v>24101</v>
      </c>
      <c r="BE139" s="354">
        <v>0</v>
      </c>
      <c r="BF139" s="354">
        <v>0</v>
      </c>
      <c r="BG139" s="354">
        <v>107257</v>
      </c>
      <c r="BH139" s="354">
        <v>54180</v>
      </c>
      <c r="BI139" s="354">
        <v>9936</v>
      </c>
      <c r="BJ139" s="354">
        <v>58366</v>
      </c>
      <c r="BK139" s="354">
        <v>10187</v>
      </c>
      <c r="BL139" s="354">
        <v>0</v>
      </c>
      <c r="BM139" s="354">
        <v>0</v>
      </c>
      <c r="BN139" s="354">
        <v>1740301</v>
      </c>
      <c r="BO139" s="354">
        <v>0</v>
      </c>
      <c r="BP139" s="354">
        <v>5620</v>
      </c>
      <c r="BQ139" s="354">
        <v>1735327</v>
      </c>
      <c r="BR139" s="354">
        <v>0</v>
      </c>
      <c r="BS139" s="354">
        <v>0</v>
      </c>
      <c r="BT139" s="354">
        <v>0</v>
      </c>
      <c r="BU139" s="354">
        <v>942254</v>
      </c>
      <c r="BV139" s="354">
        <v>29745</v>
      </c>
      <c r="BW139" s="354">
        <v>30606</v>
      </c>
      <c r="BX139" s="354">
        <v>856749</v>
      </c>
      <c r="BY139" s="354">
        <v>117610</v>
      </c>
      <c r="BZ139" s="354">
        <v>0</v>
      </c>
      <c r="CA139" s="354">
        <v>0</v>
      </c>
      <c r="CB139" s="354">
        <v>138258</v>
      </c>
      <c r="CC139" s="354">
        <v>110609</v>
      </c>
      <c r="CD139" s="354">
        <v>9552</v>
      </c>
      <c r="CE139" s="354">
        <v>47610</v>
      </c>
      <c r="CF139" s="354">
        <v>0</v>
      </c>
      <c r="CG139" s="354">
        <v>0</v>
      </c>
      <c r="CH139" s="354">
        <v>0</v>
      </c>
      <c r="CI139" s="354">
        <v>2641054</v>
      </c>
      <c r="CJ139" s="354">
        <v>591011</v>
      </c>
      <c r="CK139" s="354">
        <v>79087</v>
      </c>
      <c r="CL139" s="354">
        <v>1207257</v>
      </c>
      <c r="CM139" s="354">
        <v>14211</v>
      </c>
      <c r="CN139" s="354">
        <v>0</v>
      </c>
      <c r="CO139" s="354">
        <v>1656619</v>
      </c>
      <c r="CP139" s="354">
        <v>2720476</v>
      </c>
      <c r="CQ139" s="354">
        <v>436817</v>
      </c>
      <c r="CR139" s="354">
        <v>839996</v>
      </c>
      <c r="CS139" s="354">
        <v>249471</v>
      </c>
      <c r="CT139" s="354">
        <v>1128527</v>
      </c>
      <c r="CU139" s="354">
        <v>571101</v>
      </c>
      <c r="CV139" s="354">
        <v>488760</v>
      </c>
      <c r="CW139" s="354">
        <v>365510</v>
      </c>
      <c r="CX139" s="354">
        <v>0</v>
      </c>
      <c r="CY139" s="354">
        <v>0</v>
      </c>
      <c r="CZ139" s="354">
        <v>0</v>
      </c>
      <c r="DA139" s="354">
        <v>111286</v>
      </c>
      <c r="DB139" s="354">
        <v>192978</v>
      </c>
      <c r="DC139" s="354">
        <v>73466</v>
      </c>
      <c r="DD139" s="354">
        <v>6032675</v>
      </c>
      <c r="DE139" s="354">
        <v>2935758</v>
      </c>
      <c r="DF139" s="354">
        <v>2800038</v>
      </c>
      <c r="DG139" s="354">
        <v>3595219</v>
      </c>
      <c r="DH139" s="354">
        <v>322170</v>
      </c>
      <c r="DI139" s="354">
        <v>160069</v>
      </c>
      <c r="DJ139" s="354">
        <v>39438</v>
      </c>
      <c r="DK139" s="354">
        <v>7624132</v>
      </c>
      <c r="DL139" s="354">
        <v>5968173</v>
      </c>
      <c r="DM139" s="354">
        <v>3853689</v>
      </c>
      <c r="DN139" s="354">
        <v>1371436</v>
      </c>
      <c r="DO139" s="354">
        <v>1057436</v>
      </c>
      <c r="DP139" s="354">
        <v>529640</v>
      </c>
      <c r="DQ139" s="354">
        <v>2383327</v>
      </c>
      <c r="DR139" s="354">
        <v>8520</v>
      </c>
      <c r="DS139" s="354">
        <v>215229</v>
      </c>
      <c r="DT139" s="354">
        <v>610645</v>
      </c>
      <c r="DU139" s="354">
        <v>278313</v>
      </c>
      <c r="DV139" s="354">
        <v>3518773</v>
      </c>
      <c r="DW139" s="354">
        <v>1289103</v>
      </c>
      <c r="DX139" s="354">
        <v>1035638</v>
      </c>
      <c r="DY139" s="354">
        <v>557384</v>
      </c>
      <c r="DZ139" s="354">
        <v>2413013</v>
      </c>
      <c r="EA139" s="354">
        <v>12627</v>
      </c>
      <c r="EB139" s="354">
        <v>93042</v>
      </c>
      <c r="EC139" s="354">
        <v>706003</v>
      </c>
      <c r="ED139" s="354">
        <v>393395</v>
      </c>
      <c r="EE139" s="354">
        <v>5634636</v>
      </c>
      <c r="EF139" s="354">
        <v>2275804</v>
      </c>
      <c r="EG139" s="354">
        <v>1835287</v>
      </c>
      <c r="EH139" s="354">
        <v>888068</v>
      </c>
      <c r="EI139" s="354">
        <v>3833823</v>
      </c>
      <c r="EJ139" s="354">
        <v>21030</v>
      </c>
      <c r="EK139" s="354">
        <v>275699</v>
      </c>
      <c r="EL139" s="354">
        <v>1162981</v>
      </c>
      <c r="EM139" s="354">
        <v>611222</v>
      </c>
      <c r="EN139" s="354">
        <v>947680</v>
      </c>
      <c r="EO139" s="354">
        <v>214394</v>
      </c>
      <c r="EP139" s="354">
        <v>168918</v>
      </c>
      <c r="EQ139" s="354">
        <v>147080</v>
      </c>
      <c r="ER139" s="354">
        <v>573588</v>
      </c>
      <c r="ES139" s="354">
        <v>0</v>
      </c>
      <c r="ET139" s="354">
        <v>17264</v>
      </c>
      <c r="EU139" s="354">
        <v>63810</v>
      </c>
      <c r="EV139" s="354">
        <v>39309</v>
      </c>
      <c r="EW139" s="354">
        <v>2451343</v>
      </c>
      <c r="EX139" s="354">
        <v>591009</v>
      </c>
      <c r="EY139" s="354">
        <v>438427</v>
      </c>
      <c r="EZ139" s="354">
        <v>404475</v>
      </c>
      <c r="FA139" s="354">
        <v>1289696</v>
      </c>
      <c r="FB139" s="354">
        <v>30858</v>
      </c>
      <c r="FC139" s="354">
        <v>189743</v>
      </c>
      <c r="FD139" s="354">
        <v>405275</v>
      </c>
      <c r="FE139" s="354">
        <v>231096</v>
      </c>
      <c r="FF139" s="354">
        <v>1079302</v>
      </c>
      <c r="FG139" s="354">
        <v>416121</v>
      </c>
      <c r="FH139" s="354">
        <v>220236</v>
      </c>
      <c r="FI139" s="354">
        <v>170623</v>
      </c>
      <c r="FJ139" s="354">
        <v>236389</v>
      </c>
      <c r="FK139" s="354">
        <v>56118</v>
      </c>
      <c r="FL139" s="354">
        <v>39865</v>
      </c>
      <c r="FM139" s="354">
        <v>52435</v>
      </c>
      <c r="FN139" s="354">
        <v>23985</v>
      </c>
      <c r="FO139" s="354">
        <v>514612</v>
      </c>
      <c r="FP139" s="354">
        <v>361860</v>
      </c>
      <c r="FQ139" s="354">
        <v>80686</v>
      </c>
      <c r="FR139" s="354">
        <v>3667</v>
      </c>
      <c r="FS139" s="354">
        <v>163070</v>
      </c>
      <c r="FT139" s="354">
        <v>6231</v>
      </c>
      <c r="FU139" s="354">
        <v>13817</v>
      </c>
      <c r="FV139" s="354">
        <v>9334</v>
      </c>
      <c r="FW139" s="354">
        <v>0</v>
      </c>
      <c r="FX139" s="354">
        <v>2501565</v>
      </c>
      <c r="FY139" s="354">
        <v>778273</v>
      </c>
      <c r="FZ139" s="354">
        <v>549417</v>
      </c>
      <c r="GA139" s="354">
        <v>403933</v>
      </c>
      <c r="GB139" s="354">
        <v>1679774</v>
      </c>
      <c r="GC139" s="354">
        <v>0</v>
      </c>
      <c r="GD139" s="354">
        <v>41020</v>
      </c>
      <c r="GE139" s="354">
        <v>105408</v>
      </c>
      <c r="GF139" s="354">
        <v>24033</v>
      </c>
      <c r="GG139" s="354">
        <v>445420</v>
      </c>
      <c r="GH139" s="354">
        <v>7778</v>
      </c>
      <c r="GI139" s="354">
        <v>0</v>
      </c>
      <c r="GJ139" s="354">
        <v>17192</v>
      </c>
      <c r="GK139" s="354">
        <v>270066</v>
      </c>
      <c r="GL139" s="354">
        <v>272908</v>
      </c>
      <c r="GM139" s="354">
        <v>0</v>
      </c>
      <c r="GN139" s="354">
        <v>0</v>
      </c>
      <c r="GO139" s="354">
        <v>0</v>
      </c>
      <c r="GP139" s="354">
        <v>210260</v>
      </c>
      <c r="GQ139" s="354">
        <v>46517</v>
      </c>
      <c r="GR139" s="354">
        <v>91426</v>
      </c>
      <c r="GS139" s="354">
        <v>87785</v>
      </c>
      <c r="GT139" s="354">
        <v>0</v>
      </c>
      <c r="GU139" s="354">
        <v>0</v>
      </c>
      <c r="GV139" s="354">
        <v>0</v>
      </c>
      <c r="GW139" s="354">
        <v>0</v>
      </c>
      <c r="GX139" s="354">
        <v>0</v>
      </c>
      <c r="GY139" s="354">
        <v>1087146</v>
      </c>
      <c r="GZ139" s="354">
        <v>407674</v>
      </c>
      <c r="HA139" s="354">
        <v>219798</v>
      </c>
      <c r="HB139" s="354">
        <v>91992</v>
      </c>
      <c r="HC139" s="354">
        <v>429599</v>
      </c>
      <c r="HD139" s="354">
        <v>51998</v>
      </c>
      <c r="HE139" s="354">
        <v>23183</v>
      </c>
      <c r="HF139" s="354">
        <v>84379</v>
      </c>
      <c r="HG139" s="354">
        <v>47980</v>
      </c>
      <c r="HH139" s="354">
        <v>4640279</v>
      </c>
    </row>
    <row r="140" spans="1:216" ht="15" x14ac:dyDescent="0.25">
      <c r="A140" s="354" t="s">
        <v>454</v>
      </c>
      <c r="B140" s="354">
        <v>12289290</v>
      </c>
      <c r="C140" s="354">
        <v>5830777</v>
      </c>
      <c r="D140" s="354">
        <v>4232990</v>
      </c>
      <c r="E140" s="354">
        <v>3242469</v>
      </c>
      <c r="F140" s="354">
        <v>2200634</v>
      </c>
      <c r="G140" s="354">
        <v>1809890</v>
      </c>
      <c r="H140" s="354">
        <v>2132394</v>
      </c>
      <c r="I140" s="354">
        <v>1291128</v>
      </c>
      <c r="J140" s="354">
        <v>1459763</v>
      </c>
      <c r="K140" s="354">
        <v>976954</v>
      </c>
      <c r="L140" s="354">
        <v>729400</v>
      </c>
      <c r="M140" s="354">
        <v>316637</v>
      </c>
      <c r="N140" s="354">
        <v>274644</v>
      </c>
      <c r="O140" s="354">
        <v>125266</v>
      </c>
      <c r="P140" s="354">
        <v>168329</v>
      </c>
      <c r="Q140" s="354">
        <v>2240564</v>
      </c>
      <c r="R140" s="354">
        <v>957510</v>
      </c>
      <c r="S140" s="354">
        <v>469747</v>
      </c>
      <c r="T140" s="354">
        <v>1461439</v>
      </c>
      <c r="U140" s="354">
        <v>1156953</v>
      </c>
      <c r="V140" s="354">
        <v>562196</v>
      </c>
      <c r="W140" s="354">
        <v>612166</v>
      </c>
      <c r="X140" s="354">
        <v>476838</v>
      </c>
      <c r="Y140" s="354">
        <v>175076</v>
      </c>
      <c r="Z140" s="354">
        <v>9888403</v>
      </c>
      <c r="AA140" s="354">
        <v>9181623</v>
      </c>
      <c r="AB140" s="354">
        <v>1054319</v>
      </c>
      <c r="AC140" s="354">
        <v>5088483</v>
      </c>
      <c r="AD140" s="354">
        <v>3133616</v>
      </c>
      <c r="AE140" s="354">
        <v>239976</v>
      </c>
      <c r="AF140" s="354">
        <v>3380236</v>
      </c>
      <c r="AG140" s="354">
        <v>2648262</v>
      </c>
      <c r="AH140" s="354">
        <v>4646265</v>
      </c>
      <c r="AI140" s="354">
        <v>1816301</v>
      </c>
      <c r="AJ140" s="354">
        <v>3261228</v>
      </c>
      <c r="AK140" s="354">
        <v>1252171</v>
      </c>
      <c r="AL140" s="354">
        <v>263533</v>
      </c>
      <c r="AM140" s="354">
        <v>4107713</v>
      </c>
      <c r="AN140" s="354">
        <v>135623</v>
      </c>
      <c r="AO140" s="354">
        <v>1781046</v>
      </c>
      <c r="AP140" s="354">
        <v>1461116</v>
      </c>
      <c r="AQ140" s="354">
        <v>20849</v>
      </c>
      <c r="AR140" s="354">
        <v>1219813</v>
      </c>
      <c r="AS140" s="354">
        <v>384775</v>
      </c>
      <c r="AT140" s="354">
        <v>941631</v>
      </c>
      <c r="AU140" s="354">
        <v>410422</v>
      </c>
      <c r="AV140" s="354">
        <v>844321</v>
      </c>
      <c r="AW140" s="354">
        <v>183875</v>
      </c>
      <c r="AX140" s="354">
        <v>0</v>
      </c>
      <c r="AY140" s="354">
        <v>5259713</v>
      </c>
      <c r="AZ140" s="354">
        <v>971959</v>
      </c>
      <c r="BA140" s="354">
        <v>218136</v>
      </c>
      <c r="BB140" s="354">
        <v>125108</v>
      </c>
      <c r="BC140" s="354">
        <v>801321</v>
      </c>
      <c r="BD140" s="354">
        <v>0</v>
      </c>
      <c r="BE140" s="354">
        <v>0</v>
      </c>
      <c r="BF140" s="354">
        <v>0</v>
      </c>
      <c r="BG140" s="354">
        <v>220116</v>
      </c>
      <c r="BH140" s="354">
        <v>143951</v>
      </c>
      <c r="BI140" s="354">
        <v>40187</v>
      </c>
      <c r="BJ140" s="354">
        <v>56027</v>
      </c>
      <c r="BK140" s="354">
        <v>11929</v>
      </c>
      <c r="BL140" s="354">
        <v>0</v>
      </c>
      <c r="BM140" s="354">
        <v>0</v>
      </c>
      <c r="BN140" s="354">
        <v>1899042</v>
      </c>
      <c r="BO140" s="354">
        <v>17463</v>
      </c>
      <c r="BP140" s="354">
        <v>33132</v>
      </c>
      <c r="BQ140" s="354">
        <v>1904380</v>
      </c>
      <c r="BR140" s="354">
        <v>44297</v>
      </c>
      <c r="BS140" s="354">
        <v>0</v>
      </c>
      <c r="BT140" s="354">
        <v>0</v>
      </c>
      <c r="BU140" s="354">
        <v>693689</v>
      </c>
      <c r="BV140" s="354">
        <v>24826</v>
      </c>
      <c r="BW140" s="354">
        <v>34923</v>
      </c>
      <c r="BX140" s="354">
        <v>661695</v>
      </c>
      <c r="BY140" s="354">
        <v>29813</v>
      </c>
      <c r="BZ140" s="354">
        <v>0</v>
      </c>
      <c r="CA140" s="354">
        <v>0</v>
      </c>
      <c r="CB140" s="354">
        <v>171938</v>
      </c>
      <c r="CC140" s="354">
        <v>89603</v>
      </c>
      <c r="CD140" s="354">
        <v>34931</v>
      </c>
      <c r="CE140" s="354">
        <v>138586</v>
      </c>
      <c r="CF140" s="354">
        <v>0</v>
      </c>
      <c r="CG140" s="354">
        <v>0</v>
      </c>
      <c r="CH140" s="354">
        <v>0</v>
      </c>
      <c r="CI140" s="354">
        <v>3908206</v>
      </c>
      <c r="CJ140" s="354">
        <v>1518361</v>
      </c>
      <c r="CK140" s="354">
        <v>115523</v>
      </c>
      <c r="CL140" s="354">
        <v>2370237</v>
      </c>
      <c r="CM140" s="354">
        <v>0</v>
      </c>
      <c r="CN140" s="354">
        <v>0</v>
      </c>
      <c r="CO140" s="354">
        <v>1454292</v>
      </c>
      <c r="CP140" s="354">
        <v>2996915</v>
      </c>
      <c r="CQ140" s="354">
        <v>577095</v>
      </c>
      <c r="CR140" s="354">
        <v>1160191</v>
      </c>
      <c r="CS140" s="354">
        <v>450679</v>
      </c>
      <c r="CT140" s="354">
        <v>998921</v>
      </c>
      <c r="CU140" s="354">
        <v>623488</v>
      </c>
      <c r="CV140" s="354">
        <v>649169</v>
      </c>
      <c r="CW140" s="354">
        <v>366961</v>
      </c>
      <c r="CX140" s="354">
        <v>0</v>
      </c>
      <c r="CY140" s="354">
        <v>0</v>
      </c>
      <c r="CZ140" s="354">
        <v>0</v>
      </c>
      <c r="DA140" s="354">
        <v>197292</v>
      </c>
      <c r="DB140" s="354">
        <v>91971</v>
      </c>
      <c r="DC140" s="354">
        <v>83953</v>
      </c>
      <c r="DD140" s="354">
        <v>6880841</v>
      </c>
      <c r="DE140" s="354">
        <v>3257562</v>
      </c>
      <c r="DF140" s="354">
        <v>3869144</v>
      </c>
      <c r="DG140" s="354">
        <v>4655084</v>
      </c>
      <c r="DH140" s="354">
        <v>208989</v>
      </c>
      <c r="DI140" s="354">
        <v>109025</v>
      </c>
      <c r="DJ140" s="354">
        <v>0</v>
      </c>
      <c r="DK140" s="354">
        <v>8016131</v>
      </c>
      <c r="DL140" s="354">
        <v>5888133</v>
      </c>
      <c r="DM140" s="354">
        <v>3842737</v>
      </c>
      <c r="DN140" s="354">
        <v>1633365</v>
      </c>
      <c r="DO140" s="354">
        <v>850443</v>
      </c>
      <c r="DP140" s="354">
        <v>694936</v>
      </c>
      <c r="DQ140" s="354">
        <v>2004899</v>
      </c>
      <c r="DR140" s="354">
        <v>0</v>
      </c>
      <c r="DS140" s="354">
        <v>181382</v>
      </c>
      <c r="DT140" s="354">
        <v>603662</v>
      </c>
      <c r="DU140" s="354">
        <v>200512</v>
      </c>
      <c r="DV140" s="354">
        <v>3187442</v>
      </c>
      <c r="DW140" s="354">
        <v>1029938</v>
      </c>
      <c r="DX140" s="354">
        <v>834769</v>
      </c>
      <c r="DY140" s="354">
        <v>480627</v>
      </c>
      <c r="DZ140" s="354">
        <v>2001578</v>
      </c>
      <c r="EA140" s="354">
        <v>22381</v>
      </c>
      <c r="EB140" s="354">
        <v>210797</v>
      </c>
      <c r="EC140" s="354">
        <v>521904</v>
      </c>
      <c r="ED140" s="354">
        <v>276235</v>
      </c>
      <c r="EE140" s="354">
        <v>5351722</v>
      </c>
      <c r="EF140" s="354">
        <v>2447126</v>
      </c>
      <c r="EG140" s="354">
        <v>1550585</v>
      </c>
      <c r="EH140" s="354">
        <v>891514</v>
      </c>
      <c r="EI140" s="354">
        <v>3318201</v>
      </c>
      <c r="EJ140" s="354">
        <v>0</v>
      </c>
      <c r="EK140" s="354">
        <v>364590</v>
      </c>
      <c r="EL140" s="354">
        <v>967785</v>
      </c>
      <c r="EM140" s="354">
        <v>428295</v>
      </c>
      <c r="EN140" s="354">
        <v>1139968</v>
      </c>
      <c r="EO140" s="354">
        <v>198960</v>
      </c>
      <c r="EP140" s="354">
        <v>102253</v>
      </c>
      <c r="EQ140" s="354">
        <v>232584</v>
      </c>
      <c r="ER140" s="354">
        <v>495359</v>
      </c>
      <c r="ES140" s="354">
        <v>22381</v>
      </c>
      <c r="ET140" s="354">
        <v>0</v>
      </c>
      <c r="EU140" s="354">
        <v>135593</v>
      </c>
      <c r="EV140" s="354">
        <v>33315</v>
      </c>
      <c r="EW140" s="354">
        <v>2334970</v>
      </c>
      <c r="EX140" s="354">
        <v>744980</v>
      </c>
      <c r="EY140" s="354">
        <v>269382</v>
      </c>
      <c r="EZ140" s="354">
        <v>446829</v>
      </c>
      <c r="FA140" s="354">
        <v>1074059</v>
      </c>
      <c r="FB140" s="354">
        <v>60859</v>
      </c>
      <c r="FC140" s="354">
        <v>85029</v>
      </c>
      <c r="FD140" s="354">
        <v>263713</v>
      </c>
      <c r="FE140" s="354">
        <v>70581</v>
      </c>
      <c r="FF140" s="354">
        <v>1186740</v>
      </c>
      <c r="FG140" s="354">
        <v>303784</v>
      </c>
      <c r="FH140" s="354">
        <v>260073</v>
      </c>
      <c r="FI140" s="354">
        <v>206125</v>
      </c>
      <c r="FJ140" s="354">
        <v>207605</v>
      </c>
      <c r="FK140" s="354">
        <v>62983</v>
      </c>
      <c r="FL140" s="354">
        <v>72189</v>
      </c>
      <c r="FM140" s="354">
        <v>182940</v>
      </c>
      <c r="FN140" s="354">
        <v>7188</v>
      </c>
      <c r="FO140" s="354">
        <v>1503292</v>
      </c>
      <c r="FP140" s="354">
        <v>1177217</v>
      </c>
      <c r="FQ140" s="354">
        <v>92056</v>
      </c>
      <c r="FR140" s="354">
        <v>17982</v>
      </c>
      <c r="FS140" s="354">
        <v>402155</v>
      </c>
      <c r="FT140" s="354">
        <v>0</v>
      </c>
      <c r="FU140" s="354">
        <v>0</v>
      </c>
      <c r="FV140" s="354">
        <v>9280</v>
      </c>
      <c r="FW140" s="354">
        <v>0</v>
      </c>
      <c r="FX140" s="354">
        <v>2238303</v>
      </c>
      <c r="FY140" s="354">
        <v>635903</v>
      </c>
      <c r="FZ140" s="354">
        <v>554314</v>
      </c>
      <c r="GA140" s="354">
        <v>355741</v>
      </c>
      <c r="GB140" s="354">
        <v>1265118</v>
      </c>
      <c r="GC140" s="354">
        <v>0</v>
      </c>
      <c r="GD140" s="354">
        <v>0</v>
      </c>
      <c r="GE140" s="354">
        <v>108991</v>
      </c>
      <c r="GF140" s="354">
        <v>0</v>
      </c>
      <c r="GG140" s="354">
        <v>164831</v>
      </c>
      <c r="GH140" s="354">
        <v>0</v>
      </c>
      <c r="GI140" s="354">
        <v>0</v>
      </c>
      <c r="GJ140" s="354">
        <v>0</v>
      </c>
      <c r="GK140" s="354">
        <v>68860</v>
      </c>
      <c r="GL140" s="354">
        <v>109824</v>
      </c>
      <c r="GM140" s="354">
        <v>0</v>
      </c>
      <c r="GN140" s="354">
        <v>0</v>
      </c>
      <c r="GO140" s="354">
        <v>0</v>
      </c>
      <c r="GP140" s="354">
        <v>491351</v>
      </c>
      <c r="GQ140" s="354">
        <v>93728</v>
      </c>
      <c r="GR140" s="354">
        <v>351801</v>
      </c>
      <c r="GS140" s="354">
        <v>82689</v>
      </c>
      <c r="GT140" s="354">
        <v>24323</v>
      </c>
      <c r="GU140" s="354">
        <v>0</v>
      </c>
      <c r="GV140" s="354">
        <v>0</v>
      </c>
      <c r="GW140" s="354">
        <v>0</v>
      </c>
      <c r="GX140" s="354">
        <v>0</v>
      </c>
      <c r="GY140" s="354">
        <v>1297796</v>
      </c>
      <c r="GZ140" s="354">
        <v>496615</v>
      </c>
      <c r="HA140" s="354">
        <v>140835</v>
      </c>
      <c r="HB140" s="354">
        <v>136608</v>
      </c>
      <c r="HC140" s="354">
        <v>607149</v>
      </c>
      <c r="HD140" s="354">
        <v>61898</v>
      </c>
      <c r="HE140" s="354">
        <v>0</v>
      </c>
      <c r="HF140" s="354">
        <v>137113</v>
      </c>
      <c r="HG140" s="354">
        <v>46348</v>
      </c>
      <c r="HH140" s="354">
        <v>5073529</v>
      </c>
    </row>
    <row r="141" spans="1:216" ht="15" x14ac:dyDescent="0.25">
      <c r="A141" s="354" t="s">
        <v>455</v>
      </c>
      <c r="B141" s="354">
        <v>15671210</v>
      </c>
      <c r="C141" s="354">
        <v>5480693</v>
      </c>
      <c r="D141" s="354">
        <v>3619558</v>
      </c>
      <c r="E141" s="354">
        <v>2715715</v>
      </c>
      <c r="F141" s="354">
        <v>1695923</v>
      </c>
      <c r="G141" s="354">
        <v>1558936</v>
      </c>
      <c r="H141" s="354">
        <v>1818799</v>
      </c>
      <c r="I141" s="354">
        <v>1024008</v>
      </c>
      <c r="J141" s="354">
        <v>1148443</v>
      </c>
      <c r="K141" s="354">
        <v>523458</v>
      </c>
      <c r="L141" s="354">
        <v>341960</v>
      </c>
      <c r="M141" s="354">
        <v>225495</v>
      </c>
      <c r="N141" s="354">
        <v>249522</v>
      </c>
      <c r="O141" s="354">
        <v>102505</v>
      </c>
      <c r="P141" s="354">
        <v>163677</v>
      </c>
      <c r="Q141" s="354">
        <v>2299277</v>
      </c>
      <c r="R141" s="354">
        <v>959249</v>
      </c>
      <c r="S141" s="354">
        <v>345227</v>
      </c>
      <c r="T141" s="354">
        <v>602758</v>
      </c>
      <c r="U141" s="354">
        <v>425921</v>
      </c>
      <c r="V141" s="354">
        <v>299041</v>
      </c>
      <c r="W141" s="354">
        <v>597724</v>
      </c>
      <c r="X141" s="354">
        <v>459749</v>
      </c>
      <c r="Y141" s="354">
        <v>166393</v>
      </c>
      <c r="Z141" s="354">
        <v>12274580</v>
      </c>
      <c r="AA141" s="354">
        <v>11878470</v>
      </c>
      <c r="AB141" s="354">
        <v>1610747</v>
      </c>
      <c r="AC141" s="354">
        <v>7086493</v>
      </c>
      <c r="AD141" s="354">
        <v>3929535</v>
      </c>
      <c r="AE141" s="354">
        <v>471811</v>
      </c>
      <c r="AF141" s="354">
        <v>3574179</v>
      </c>
      <c r="AG141" s="354">
        <v>4249612</v>
      </c>
      <c r="AH141" s="354">
        <v>5429772</v>
      </c>
      <c r="AI141" s="354">
        <v>1973149</v>
      </c>
      <c r="AJ141" s="354">
        <v>4564303</v>
      </c>
      <c r="AK141" s="354">
        <v>1502691</v>
      </c>
      <c r="AL141" s="354">
        <v>362127</v>
      </c>
      <c r="AM141" s="354">
        <v>3578892</v>
      </c>
      <c r="AN141" s="354">
        <v>32116</v>
      </c>
      <c r="AO141" s="354">
        <v>1515669</v>
      </c>
      <c r="AP141" s="354">
        <v>1243680</v>
      </c>
      <c r="AQ141" s="354">
        <v>21415</v>
      </c>
      <c r="AR141" s="354">
        <v>911146</v>
      </c>
      <c r="AS141" s="354">
        <v>343670</v>
      </c>
      <c r="AT141" s="354">
        <v>539787</v>
      </c>
      <c r="AU141" s="354">
        <v>260989</v>
      </c>
      <c r="AV141" s="354">
        <v>536081</v>
      </c>
      <c r="AW141" s="354">
        <v>123961</v>
      </c>
      <c r="AX141" s="354">
        <v>1637</v>
      </c>
      <c r="AY141" s="354">
        <v>7000917</v>
      </c>
      <c r="AZ141" s="354">
        <v>1483280</v>
      </c>
      <c r="BA141" s="354">
        <v>280799</v>
      </c>
      <c r="BB141" s="354">
        <v>86179</v>
      </c>
      <c r="BC141" s="354">
        <v>1251272</v>
      </c>
      <c r="BD141" s="354">
        <v>56863</v>
      </c>
      <c r="BE141" s="354">
        <v>0</v>
      </c>
      <c r="BF141" s="354">
        <v>0</v>
      </c>
      <c r="BG141" s="354">
        <v>210756</v>
      </c>
      <c r="BH141" s="354">
        <v>135928</v>
      </c>
      <c r="BI141" s="354">
        <v>0</v>
      </c>
      <c r="BJ141" s="354">
        <v>101298</v>
      </c>
      <c r="BK141" s="354">
        <v>23519</v>
      </c>
      <c r="BL141" s="354">
        <v>0</v>
      </c>
      <c r="BM141" s="354">
        <v>0</v>
      </c>
      <c r="BN141" s="354">
        <v>2833289</v>
      </c>
      <c r="BO141" s="354">
        <v>36661</v>
      </c>
      <c r="BP141" s="354">
        <v>71942</v>
      </c>
      <c r="BQ141" s="354">
        <v>2757915</v>
      </c>
      <c r="BR141" s="354">
        <v>52164</v>
      </c>
      <c r="BS141" s="354">
        <v>0</v>
      </c>
      <c r="BT141" s="354">
        <v>0</v>
      </c>
      <c r="BU141" s="354">
        <v>1832833</v>
      </c>
      <c r="BV141" s="354">
        <v>57168</v>
      </c>
      <c r="BW141" s="354">
        <v>141958</v>
      </c>
      <c r="BX141" s="354">
        <v>1639497</v>
      </c>
      <c r="BY141" s="354">
        <v>178519</v>
      </c>
      <c r="BZ141" s="354">
        <v>0</v>
      </c>
      <c r="CA141" s="354">
        <v>0</v>
      </c>
      <c r="CB141" s="354">
        <v>331726</v>
      </c>
      <c r="CC141" s="354">
        <v>250223</v>
      </c>
      <c r="CD141" s="354">
        <v>54430</v>
      </c>
      <c r="CE141" s="354">
        <v>162679</v>
      </c>
      <c r="CF141" s="354">
        <v>0</v>
      </c>
      <c r="CG141" s="354">
        <v>0</v>
      </c>
      <c r="CH141" s="354">
        <v>0</v>
      </c>
      <c r="CI141" s="354">
        <v>4051531</v>
      </c>
      <c r="CJ141" s="354">
        <v>1256961</v>
      </c>
      <c r="CK141" s="354">
        <v>96693</v>
      </c>
      <c r="CL141" s="354">
        <v>2220175</v>
      </c>
      <c r="CM141" s="354">
        <v>49870</v>
      </c>
      <c r="CN141" s="354">
        <v>0</v>
      </c>
      <c r="CO141" s="354">
        <v>1891995</v>
      </c>
      <c r="CP141" s="354">
        <v>3022151</v>
      </c>
      <c r="CQ141" s="354">
        <v>413786</v>
      </c>
      <c r="CR141" s="354">
        <v>1198660</v>
      </c>
      <c r="CS141" s="354">
        <v>373346</v>
      </c>
      <c r="CT141" s="354">
        <v>1086395</v>
      </c>
      <c r="CU141" s="354">
        <v>552927</v>
      </c>
      <c r="CV141" s="354">
        <v>567043</v>
      </c>
      <c r="CW141" s="354">
        <v>487909</v>
      </c>
      <c r="CX141" s="354">
        <v>0</v>
      </c>
      <c r="CY141" s="354">
        <v>0</v>
      </c>
      <c r="CZ141" s="354">
        <v>0</v>
      </c>
      <c r="DA141" s="354">
        <v>146182</v>
      </c>
      <c r="DB141" s="354">
        <v>274420</v>
      </c>
      <c r="DC141" s="354">
        <v>38720</v>
      </c>
      <c r="DD141" s="354">
        <v>7781438</v>
      </c>
      <c r="DE141" s="354">
        <v>3242542</v>
      </c>
      <c r="DF141" s="354">
        <v>3767951</v>
      </c>
      <c r="DG141" s="354">
        <v>4937960</v>
      </c>
      <c r="DH141" s="354">
        <v>237669</v>
      </c>
      <c r="DI141" s="354">
        <v>165914</v>
      </c>
      <c r="DJ141" s="354">
        <v>4862</v>
      </c>
      <c r="DK141" s="354">
        <v>10583640</v>
      </c>
      <c r="DL141" s="354">
        <v>7911215</v>
      </c>
      <c r="DM141" s="354">
        <v>5531541</v>
      </c>
      <c r="DN141" s="354">
        <v>2077561</v>
      </c>
      <c r="DO141" s="354">
        <v>1743368</v>
      </c>
      <c r="DP141" s="354">
        <v>778385</v>
      </c>
      <c r="DQ141" s="354">
        <v>3359058</v>
      </c>
      <c r="DR141" s="354">
        <v>8736</v>
      </c>
      <c r="DS141" s="354">
        <v>174239</v>
      </c>
      <c r="DT141" s="354">
        <v>784041</v>
      </c>
      <c r="DU141" s="354">
        <v>425633</v>
      </c>
      <c r="DV141" s="354">
        <v>3942717</v>
      </c>
      <c r="DW141" s="354">
        <v>1082514</v>
      </c>
      <c r="DX141" s="354">
        <v>1223258</v>
      </c>
      <c r="DY141" s="354">
        <v>534362</v>
      </c>
      <c r="DZ141" s="354">
        <v>2641990</v>
      </c>
      <c r="EA141" s="354">
        <v>36141</v>
      </c>
      <c r="EB141" s="354">
        <v>97404</v>
      </c>
      <c r="EC141" s="354">
        <v>629527</v>
      </c>
      <c r="ED141" s="354">
        <v>410668</v>
      </c>
      <c r="EE141" s="354">
        <v>7347915</v>
      </c>
      <c r="EF141" s="354">
        <v>2815474</v>
      </c>
      <c r="EG141" s="354">
        <v>2584948</v>
      </c>
      <c r="EH141" s="354">
        <v>1092288</v>
      </c>
      <c r="EI141" s="354">
        <v>4921252</v>
      </c>
      <c r="EJ141" s="354">
        <v>21564</v>
      </c>
      <c r="EK141" s="354">
        <v>257014</v>
      </c>
      <c r="EL141" s="354">
        <v>1320137</v>
      </c>
      <c r="EM141" s="354">
        <v>728666</v>
      </c>
      <c r="EN141" s="354">
        <v>1142962</v>
      </c>
      <c r="EO141" s="354">
        <v>235448</v>
      </c>
      <c r="EP141" s="354">
        <v>196147</v>
      </c>
      <c r="EQ141" s="354">
        <v>198409</v>
      </c>
      <c r="ER141" s="354">
        <v>600159</v>
      </c>
      <c r="ES141" s="354">
        <v>23360</v>
      </c>
      <c r="ET141" s="354">
        <v>7692</v>
      </c>
      <c r="EU141" s="354">
        <v>37454</v>
      </c>
      <c r="EV141" s="354">
        <v>62924</v>
      </c>
      <c r="EW141" s="354">
        <v>2972103</v>
      </c>
      <c r="EX141" s="354">
        <v>562302</v>
      </c>
      <c r="EY141" s="354">
        <v>578956</v>
      </c>
      <c r="EZ141" s="354">
        <v>587563</v>
      </c>
      <c r="FA141" s="354">
        <v>1648178</v>
      </c>
      <c r="FB141" s="354">
        <v>86711</v>
      </c>
      <c r="FC141" s="354">
        <v>49011</v>
      </c>
      <c r="FD141" s="354">
        <v>382705</v>
      </c>
      <c r="FE141" s="354">
        <v>192623</v>
      </c>
      <c r="FF141" s="354">
        <v>1282774</v>
      </c>
      <c r="FG141" s="354">
        <v>328602</v>
      </c>
      <c r="FH141" s="354">
        <v>201843</v>
      </c>
      <c r="FI141" s="354">
        <v>181103</v>
      </c>
      <c r="FJ141" s="354">
        <v>299904</v>
      </c>
      <c r="FK141" s="354">
        <v>82114</v>
      </c>
      <c r="FL141" s="354">
        <v>50586</v>
      </c>
      <c r="FM141" s="354">
        <v>74770</v>
      </c>
      <c r="FN141" s="354">
        <v>7501</v>
      </c>
      <c r="FO141" s="354">
        <v>788734</v>
      </c>
      <c r="FP141" s="354">
        <v>634794</v>
      </c>
      <c r="FQ141" s="354">
        <v>61051</v>
      </c>
      <c r="FR141" s="354">
        <v>0</v>
      </c>
      <c r="FS141" s="354">
        <v>221915</v>
      </c>
      <c r="FT141" s="354">
        <v>0</v>
      </c>
      <c r="FU141" s="354">
        <v>0</v>
      </c>
      <c r="FV141" s="354">
        <v>18688</v>
      </c>
      <c r="FW141" s="354">
        <v>0</v>
      </c>
      <c r="FX141" s="354">
        <v>3539154</v>
      </c>
      <c r="FY141" s="354">
        <v>980212</v>
      </c>
      <c r="FZ141" s="354">
        <v>832636</v>
      </c>
      <c r="GA141" s="354">
        <v>603144</v>
      </c>
      <c r="GB141" s="354">
        <v>2191398</v>
      </c>
      <c r="GC141" s="354">
        <v>18194</v>
      </c>
      <c r="GD141" s="354">
        <v>37596</v>
      </c>
      <c r="GE141" s="354">
        <v>162511</v>
      </c>
      <c r="GF141" s="354">
        <v>55803</v>
      </c>
      <c r="GG141" s="354">
        <v>879556</v>
      </c>
      <c r="GH141" s="354">
        <v>15353</v>
      </c>
      <c r="GI141" s="354">
        <v>29844</v>
      </c>
      <c r="GJ141" s="354">
        <v>14009</v>
      </c>
      <c r="GK141" s="354">
        <v>469803</v>
      </c>
      <c r="GL141" s="354">
        <v>544268</v>
      </c>
      <c r="GM141" s="354">
        <v>0</v>
      </c>
      <c r="GN141" s="354">
        <v>0</v>
      </c>
      <c r="GO141" s="354">
        <v>0</v>
      </c>
      <c r="GP141" s="354">
        <v>259317</v>
      </c>
      <c r="GQ141" s="354">
        <v>56547</v>
      </c>
      <c r="GR141" s="354">
        <v>182303</v>
      </c>
      <c r="GS141" s="354">
        <v>54380</v>
      </c>
      <c r="GT141" s="354">
        <v>25386</v>
      </c>
      <c r="GU141" s="354">
        <v>0</v>
      </c>
      <c r="GV141" s="354">
        <v>0</v>
      </c>
      <c r="GW141" s="354">
        <v>0</v>
      </c>
      <c r="GX141" s="354">
        <v>0</v>
      </c>
      <c r="GY141" s="354">
        <v>1344561</v>
      </c>
      <c r="GZ141" s="354">
        <v>352173</v>
      </c>
      <c r="HA141" s="354">
        <v>262320</v>
      </c>
      <c r="HB141" s="354">
        <v>182703</v>
      </c>
      <c r="HC141" s="354">
        <v>646204</v>
      </c>
      <c r="HD141" s="354">
        <v>37433</v>
      </c>
      <c r="HE141" s="354">
        <v>0</v>
      </c>
      <c r="HF141" s="354">
        <v>122620</v>
      </c>
      <c r="HG141" s="354">
        <v>99068</v>
      </c>
      <c r="HH141" s="354">
        <v>6927455</v>
      </c>
    </row>
    <row r="142" spans="1:216" ht="15" x14ac:dyDescent="0.25">
      <c r="A142" s="354" t="s">
        <v>456</v>
      </c>
      <c r="B142" s="354">
        <v>15979630</v>
      </c>
      <c r="C142" s="354">
        <v>6399755</v>
      </c>
      <c r="D142" s="354">
        <v>3824577</v>
      </c>
      <c r="E142" s="354">
        <v>2391208</v>
      </c>
      <c r="F142" s="354">
        <v>1684410</v>
      </c>
      <c r="G142" s="354">
        <v>1344595</v>
      </c>
      <c r="H142" s="354">
        <v>2011287</v>
      </c>
      <c r="I142" s="354">
        <v>1217549</v>
      </c>
      <c r="J142" s="354">
        <v>1400910</v>
      </c>
      <c r="K142" s="354">
        <v>883163</v>
      </c>
      <c r="L142" s="354">
        <v>648431</v>
      </c>
      <c r="M142" s="354">
        <v>280879</v>
      </c>
      <c r="N142" s="354">
        <v>209045</v>
      </c>
      <c r="O142" s="354">
        <v>78232</v>
      </c>
      <c r="P142" s="354">
        <v>167010</v>
      </c>
      <c r="Q142" s="354">
        <v>3152664</v>
      </c>
      <c r="R142" s="354">
        <v>1296591</v>
      </c>
      <c r="S142" s="354">
        <v>670552</v>
      </c>
      <c r="T142" s="354">
        <v>1376368</v>
      </c>
      <c r="U142" s="354">
        <v>1112959</v>
      </c>
      <c r="V142" s="354">
        <v>447494</v>
      </c>
      <c r="W142" s="354">
        <v>786988</v>
      </c>
      <c r="X142" s="354">
        <v>649029</v>
      </c>
      <c r="Y142" s="354">
        <v>200477</v>
      </c>
      <c r="Z142" s="354">
        <v>10593380</v>
      </c>
      <c r="AA142" s="354">
        <v>9680494</v>
      </c>
      <c r="AB142" s="354">
        <v>1114713</v>
      </c>
      <c r="AC142" s="354">
        <v>4721365</v>
      </c>
      <c r="AD142" s="354">
        <v>3070262</v>
      </c>
      <c r="AE142" s="354">
        <v>195998</v>
      </c>
      <c r="AF142" s="354">
        <v>3188982</v>
      </c>
      <c r="AG142" s="354">
        <v>2403408</v>
      </c>
      <c r="AH142" s="354">
        <v>4115084</v>
      </c>
      <c r="AI142" s="354">
        <v>1981101</v>
      </c>
      <c r="AJ142" s="354">
        <v>3725649</v>
      </c>
      <c r="AK142" s="354">
        <v>889672</v>
      </c>
      <c r="AL142" s="354">
        <v>249863</v>
      </c>
      <c r="AM142" s="354">
        <v>3910961</v>
      </c>
      <c r="AN142" s="354">
        <v>236625</v>
      </c>
      <c r="AO142" s="354">
        <v>1576205</v>
      </c>
      <c r="AP142" s="354">
        <v>1440877</v>
      </c>
      <c r="AQ142" s="354">
        <v>13746</v>
      </c>
      <c r="AR142" s="354">
        <v>1280132</v>
      </c>
      <c r="AS142" s="354">
        <v>265216</v>
      </c>
      <c r="AT142" s="354">
        <v>778957</v>
      </c>
      <c r="AU142" s="354">
        <v>435187</v>
      </c>
      <c r="AV142" s="354">
        <v>708280</v>
      </c>
      <c r="AW142" s="354">
        <v>128594</v>
      </c>
      <c r="AX142" s="354">
        <v>30556</v>
      </c>
      <c r="AY142" s="354">
        <v>6538759</v>
      </c>
      <c r="AZ142" s="354">
        <v>653294</v>
      </c>
      <c r="BA142" s="354">
        <v>79201</v>
      </c>
      <c r="BB142" s="354">
        <v>98961</v>
      </c>
      <c r="BC142" s="354">
        <v>565354</v>
      </c>
      <c r="BD142" s="354">
        <v>0</v>
      </c>
      <c r="BE142" s="354">
        <v>0</v>
      </c>
      <c r="BF142" s="354">
        <v>0</v>
      </c>
      <c r="BG142" s="354">
        <v>162432</v>
      </c>
      <c r="BH142" s="354">
        <v>78577</v>
      </c>
      <c r="BI142" s="354">
        <v>58828</v>
      </c>
      <c r="BJ142" s="354">
        <v>29256</v>
      </c>
      <c r="BK142" s="354">
        <v>0</v>
      </c>
      <c r="BL142" s="354">
        <v>0</v>
      </c>
      <c r="BM142" s="354">
        <v>0</v>
      </c>
      <c r="BN142" s="354">
        <v>2335582</v>
      </c>
      <c r="BO142" s="354">
        <v>0</v>
      </c>
      <c r="BP142" s="354">
        <v>53192</v>
      </c>
      <c r="BQ142" s="354">
        <v>2308647</v>
      </c>
      <c r="BR142" s="354">
        <v>85188</v>
      </c>
      <c r="BS142" s="354">
        <v>0</v>
      </c>
      <c r="BT142" s="354">
        <v>0</v>
      </c>
      <c r="BU142" s="354">
        <v>1008046</v>
      </c>
      <c r="BV142" s="354">
        <v>5075</v>
      </c>
      <c r="BW142" s="354">
        <v>59933</v>
      </c>
      <c r="BX142" s="354">
        <v>931657</v>
      </c>
      <c r="BY142" s="354">
        <v>115799</v>
      </c>
      <c r="BZ142" s="354">
        <v>0</v>
      </c>
      <c r="CA142" s="354">
        <v>0</v>
      </c>
      <c r="CB142" s="354">
        <v>135788</v>
      </c>
      <c r="CC142" s="354">
        <v>38546</v>
      </c>
      <c r="CD142" s="354">
        <v>39370</v>
      </c>
      <c r="CE142" s="354">
        <v>58036</v>
      </c>
      <c r="CF142" s="354">
        <v>0</v>
      </c>
      <c r="CG142" s="354">
        <v>0</v>
      </c>
      <c r="CH142" s="354">
        <v>0</v>
      </c>
      <c r="CI142" s="354">
        <v>5002599</v>
      </c>
      <c r="CJ142" s="354">
        <v>1339901</v>
      </c>
      <c r="CK142" s="354">
        <v>277906</v>
      </c>
      <c r="CL142" s="354">
        <v>2459805</v>
      </c>
      <c r="CM142" s="354">
        <v>79042</v>
      </c>
      <c r="CN142" s="354">
        <v>0</v>
      </c>
      <c r="CO142" s="354">
        <v>2851481</v>
      </c>
      <c r="CP142" s="354">
        <v>4967793</v>
      </c>
      <c r="CQ142" s="354">
        <v>974078</v>
      </c>
      <c r="CR142" s="354">
        <v>1612176</v>
      </c>
      <c r="CS142" s="354">
        <v>554366</v>
      </c>
      <c r="CT142" s="354">
        <v>1802148</v>
      </c>
      <c r="CU142" s="354">
        <v>1252511</v>
      </c>
      <c r="CV142" s="354">
        <v>992323</v>
      </c>
      <c r="CW142" s="354">
        <v>696037</v>
      </c>
      <c r="CX142" s="354">
        <v>0</v>
      </c>
      <c r="CY142" s="354">
        <v>0</v>
      </c>
      <c r="CZ142" s="354">
        <v>0</v>
      </c>
      <c r="DA142" s="354">
        <v>279486</v>
      </c>
      <c r="DB142" s="354">
        <v>334236</v>
      </c>
      <c r="DC142" s="354">
        <v>161323</v>
      </c>
      <c r="DD142" s="354">
        <v>10266740</v>
      </c>
      <c r="DE142" s="354">
        <v>5312445</v>
      </c>
      <c r="DF142" s="354">
        <v>5616881</v>
      </c>
      <c r="DG142" s="354">
        <v>6156395</v>
      </c>
      <c r="DH142" s="354">
        <v>448834</v>
      </c>
      <c r="DI142" s="354">
        <v>229103</v>
      </c>
      <c r="DJ142" s="354">
        <v>52493</v>
      </c>
      <c r="DK142" s="354">
        <v>12120930</v>
      </c>
      <c r="DL142" s="354">
        <v>8852321</v>
      </c>
      <c r="DM142" s="354">
        <v>5680583</v>
      </c>
      <c r="DN142" s="354">
        <v>2170973</v>
      </c>
      <c r="DO142" s="354">
        <v>1265094</v>
      </c>
      <c r="DP142" s="354">
        <v>1227478</v>
      </c>
      <c r="DQ142" s="354">
        <v>3383209</v>
      </c>
      <c r="DR142" s="354">
        <v>0</v>
      </c>
      <c r="DS142" s="354">
        <v>372701</v>
      </c>
      <c r="DT142" s="354">
        <v>1042370</v>
      </c>
      <c r="DU142" s="354">
        <v>380940</v>
      </c>
      <c r="DV142" s="354">
        <v>5168030</v>
      </c>
      <c r="DW142" s="354">
        <v>2041600</v>
      </c>
      <c r="DX142" s="354">
        <v>1335476</v>
      </c>
      <c r="DY142" s="354">
        <v>797642</v>
      </c>
      <c r="DZ142" s="354">
        <v>3270283</v>
      </c>
      <c r="EA142" s="354">
        <v>0</v>
      </c>
      <c r="EB142" s="354">
        <v>292600</v>
      </c>
      <c r="EC142" s="354">
        <v>1035434</v>
      </c>
      <c r="ED142" s="354">
        <v>483221</v>
      </c>
      <c r="EE142" s="354">
        <v>8312536</v>
      </c>
      <c r="EF142" s="354">
        <v>3671185</v>
      </c>
      <c r="EG142" s="354">
        <v>2381414</v>
      </c>
      <c r="EH142" s="354">
        <v>1620162</v>
      </c>
      <c r="EI142" s="354">
        <v>5455903</v>
      </c>
      <c r="EJ142" s="354">
        <v>0</v>
      </c>
      <c r="EK142" s="354">
        <v>596371</v>
      </c>
      <c r="EL142" s="354">
        <v>1762013</v>
      </c>
      <c r="EM142" s="354">
        <v>780268</v>
      </c>
      <c r="EN142" s="354">
        <v>1622253</v>
      </c>
      <c r="EO142" s="354">
        <v>322794</v>
      </c>
      <c r="EP142" s="354">
        <v>178792</v>
      </c>
      <c r="EQ142" s="354">
        <v>308549</v>
      </c>
      <c r="ER142" s="354">
        <v>809448</v>
      </c>
      <c r="ES142" s="354">
        <v>0</v>
      </c>
      <c r="ET142" s="354">
        <v>26930</v>
      </c>
      <c r="EU142" s="354">
        <v>198476</v>
      </c>
      <c r="EV142" s="354">
        <v>41350</v>
      </c>
      <c r="EW142" s="354">
        <v>4090195</v>
      </c>
      <c r="EX142" s="354">
        <v>1348017</v>
      </c>
      <c r="EY142" s="354">
        <v>680755</v>
      </c>
      <c r="EZ142" s="354">
        <v>626778</v>
      </c>
      <c r="FA142" s="354">
        <v>1952659</v>
      </c>
      <c r="FB142" s="354">
        <v>55517</v>
      </c>
      <c r="FC142" s="354">
        <v>315736</v>
      </c>
      <c r="FD142" s="354">
        <v>606542</v>
      </c>
      <c r="FE142" s="354">
        <v>235245</v>
      </c>
      <c r="FF142" s="354">
        <v>1892448</v>
      </c>
      <c r="FG142" s="354">
        <v>722848</v>
      </c>
      <c r="FH142" s="354">
        <v>416931</v>
      </c>
      <c r="FI142" s="354">
        <v>347610</v>
      </c>
      <c r="FJ142" s="354">
        <v>318312</v>
      </c>
      <c r="FK142" s="354">
        <v>64688</v>
      </c>
      <c r="FL142" s="354">
        <v>138374</v>
      </c>
      <c r="FM142" s="354">
        <v>261294</v>
      </c>
      <c r="FN142" s="354">
        <v>48334</v>
      </c>
      <c r="FO142" s="354">
        <v>1397824</v>
      </c>
      <c r="FP142" s="354">
        <v>1047647</v>
      </c>
      <c r="FQ142" s="354">
        <v>123908</v>
      </c>
      <c r="FR142" s="354">
        <v>35084</v>
      </c>
      <c r="FS142" s="354">
        <v>408399</v>
      </c>
      <c r="FT142" s="354">
        <v>6287</v>
      </c>
      <c r="FU142" s="354">
        <v>13996</v>
      </c>
      <c r="FV142" s="354">
        <v>2127</v>
      </c>
      <c r="FW142" s="354">
        <v>0</v>
      </c>
      <c r="FX142" s="354">
        <v>3675807</v>
      </c>
      <c r="FY142" s="354">
        <v>1083693</v>
      </c>
      <c r="FZ142" s="354">
        <v>910088</v>
      </c>
      <c r="GA142" s="354">
        <v>535593</v>
      </c>
      <c r="GB142" s="354">
        <v>2379009</v>
      </c>
      <c r="GC142" s="354">
        <v>0</v>
      </c>
      <c r="GD142" s="354">
        <v>31064</v>
      </c>
      <c r="GE142" s="354">
        <v>132441</v>
      </c>
      <c r="GF142" s="354">
        <v>37398</v>
      </c>
      <c r="GG142" s="354">
        <v>475344</v>
      </c>
      <c r="GH142" s="354">
        <v>10631</v>
      </c>
      <c r="GI142" s="354">
        <v>5782</v>
      </c>
      <c r="GJ142" s="354">
        <v>5818</v>
      </c>
      <c r="GK142" s="354">
        <v>262741</v>
      </c>
      <c r="GL142" s="354">
        <v>306804</v>
      </c>
      <c r="GM142" s="354">
        <v>0</v>
      </c>
      <c r="GN142" s="354">
        <v>0</v>
      </c>
      <c r="GO142" s="354">
        <v>0</v>
      </c>
      <c r="GP142" s="354">
        <v>518112</v>
      </c>
      <c r="GQ142" s="354">
        <v>93013</v>
      </c>
      <c r="GR142" s="354">
        <v>324552</v>
      </c>
      <c r="GS142" s="354">
        <v>120567</v>
      </c>
      <c r="GT142" s="354">
        <v>0</v>
      </c>
      <c r="GU142" s="354">
        <v>0</v>
      </c>
      <c r="GV142" s="354">
        <v>0</v>
      </c>
      <c r="GW142" s="354">
        <v>0</v>
      </c>
      <c r="GX142" s="354">
        <v>0</v>
      </c>
      <c r="GY142" s="354">
        <v>2478519</v>
      </c>
      <c r="GZ142" s="354">
        <v>1008029</v>
      </c>
      <c r="HA142" s="354">
        <v>527843</v>
      </c>
      <c r="HB142" s="354">
        <v>224812</v>
      </c>
      <c r="HC142" s="354">
        <v>1136672</v>
      </c>
      <c r="HD142" s="354">
        <v>170216</v>
      </c>
      <c r="HE142" s="354">
        <v>46857</v>
      </c>
      <c r="HF142" s="354">
        <v>272450</v>
      </c>
      <c r="HG142" s="354">
        <v>49407</v>
      </c>
      <c r="HH142" s="354">
        <v>6538937</v>
      </c>
    </row>
    <row r="143" spans="1:216" x14ac:dyDescent="0.2">
      <c r="A143" s="349"/>
    </row>
    <row r="149" spans="1:216" x14ac:dyDescent="0.2">
      <c r="A149" s="262" t="s">
        <v>247</v>
      </c>
    </row>
    <row r="150" spans="1:216" x14ac:dyDescent="0.2">
      <c r="A150" s="268" t="s">
        <v>257</v>
      </c>
    </row>
    <row r="151" spans="1:216" ht="36" x14ac:dyDescent="0.2">
      <c r="A151" s="263" t="s">
        <v>246</v>
      </c>
      <c r="B151" s="264" t="s">
        <v>23</v>
      </c>
      <c r="C151" s="265" t="s">
        <v>24</v>
      </c>
      <c r="D151" s="264" t="s">
        <v>25</v>
      </c>
      <c r="E151" s="264" t="s">
        <v>26</v>
      </c>
      <c r="F151" s="264" t="s">
        <v>27</v>
      </c>
      <c r="G151" s="264" t="s">
        <v>28</v>
      </c>
      <c r="H151" s="264" t="s">
        <v>29</v>
      </c>
      <c r="I151" s="264" t="s">
        <v>30</v>
      </c>
      <c r="J151" s="264" t="s">
        <v>31</v>
      </c>
      <c r="K151" s="264" t="s">
        <v>32</v>
      </c>
      <c r="L151" s="264" t="s">
        <v>33</v>
      </c>
      <c r="M151" s="264" t="s">
        <v>34</v>
      </c>
      <c r="N151" s="264" t="s">
        <v>386</v>
      </c>
      <c r="O151" s="264" t="s">
        <v>387</v>
      </c>
      <c r="P151" s="264" t="s">
        <v>388</v>
      </c>
      <c r="Q151" s="264" t="s">
        <v>35</v>
      </c>
      <c r="R151" s="264" t="s">
        <v>36</v>
      </c>
      <c r="S151" s="264" t="s">
        <v>37</v>
      </c>
      <c r="T151" s="264" t="s">
        <v>38</v>
      </c>
      <c r="U151" s="264" t="s">
        <v>39</v>
      </c>
      <c r="V151" s="264" t="s">
        <v>40</v>
      </c>
      <c r="W151" s="264" t="s">
        <v>41</v>
      </c>
      <c r="X151" s="264" t="s">
        <v>42</v>
      </c>
      <c r="Y151" s="264" t="s">
        <v>43</v>
      </c>
      <c r="Z151" s="265" t="s">
        <v>44</v>
      </c>
      <c r="AA151" s="264" t="s">
        <v>45</v>
      </c>
      <c r="AB151" s="264" t="s">
        <v>46</v>
      </c>
      <c r="AC151" s="264" t="s">
        <v>47</v>
      </c>
      <c r="AD151" s="264" t="s">
        <v>48</v>
      </c>
      <c r="AE151" s="264" t="s">
        <v>49</v>
      </c>
      <c r="AF151" s="264" t="s">
        <v>50</v>
      </c>
      <c r="AG151" s="264" t="s">
        <v>51</v>
      </c>
      <c r="AH151" s="264" t="s">
        <v>52</v>
      </c>
      <c r="AI151" s="264" t="s">
        <v>53</v>
      </c>
      <c r="AJ151" s="264" t="s">
        <v>54</v>
      </c>
      <c r="AK151" s="264" t="s">
        <v>55</v>
      </c>
      <c r="AL151" s="264" t="s">
        <v>56</v>
      </c>
      <c r="AM151" s="264" t="s">
        <v>57</v>
      </c>
      <c r="AN151" s="264" t="s">
        <v>58</v>
      </c>
      <c r="AO151" s="264" t="s">
        <v>59</v>
      </c>
      <c r="AP151" s="264" t="s">
        <v>60</v>
      </c>
      <c r="AQ151" s="264" t="s">
        <v>61</v>
      </c>
      <c r="AR151" s="264" t="s">
        <v>62</v>
      </c>
      <c r="AS151" s="264" t="s">
        <v>63</v>
      </c>
      <c r="AT151" s="264" t="s">
        <v>64</v>
      </c>
      <c r="AU151" s="264" t="s">
        <v>65</v>
      </c>
      <c r="AV151" s="264" t="s">
        <v>66</v>
      </c>
      <c r="AW151" s="264" t="s">
        <v>67</v>
      </c>
      <c r="AX151" s="264" t="s">
        <v>68</v>
      </c>
      <c r="AY151" s="265" t="s">
        <v>69</v>
      </c>
      <c r="AZ151" s="264" t="s">
        <v>389</v>
      </c>
      <c r="BA151" s="264" t="s">
        <v>390</v>
      </c>
      <c r="BB151" s="264" t="s">
        <v>391</v>
      </c>
      <c r="BC151" s="264" t="s">
        <v>392</v>
      </c>
      <c r="BD151" s="264" t="s">
        <v>393</v>
      </c>
      <c r="BE151" s="264" t="s">
        <v>394</v>
      </c>
      <c r="BF151" s="264" t="s">
        <v>395</v>
      </c>
      <c r="BG151" s="264" t="s">
        <v>396</v>
      </c>
      <c r="BH151" s="264" t="s">
        <v>397</v>
      </c>
      <c r="BI151" s="264" t="s">
        <v>398</v>
      </c>
      <c r="BJ151" s="264" t="s">
        <v>399</v>
      </c>
      <c r="BK151" s="264" t="s">
        <v>400</v>
      </c>
      <c r="BL151" s="264" t="s">
        <v>401</v>
      </c>
      <c r="BM151" s="264" t="s">
        <v>402</v>
      </c>
      <c r="BN151" s="264" t="s">
        <v>70</v>
      </c>
      <c r="BO151" s="264" t="s">
        <v>71</v>
      </c>
      <c r="BP151" s="264" t="s">
        <v>72</v>
      </c>
      <c r="BQ151" s="264" t="s">
        <v>73</v>
      </c>
      <c r="BR151" s="264" t="s">
        <v>74</v>
      </c>
      <c r="BS151" s="264" t="s">
        <v>75</v>
      </c>
      <c r="BT151" s="264" t="s">
        <v>76</v>
      </c>
      <c r="BU151" s="264" t="s">
        <v>77</v>
      </c>
      <c r="BV151" s="264" t="s">
        <v>78</v>
      </c>
      <c r="BW151" s="264" t="s">
        <v>79</v>
      </c>
      <c r="BX151" s="264" t="s">
        <v>80</v>
      </c>
      <c r="BY151" s="264" t="s">
        <v>81</v>
      </c>
      <c r="BZ151" s="264" t="s">
        <v>82</v>
      </c>
      <c r="CA151" s="264" t="s">
        <v>83</v>
      </c>
      <c r="CB151" s="264" t="s">
        <v>84</v>
      </c>
      <c r="CC151" s="264" t="s">
        <v>85</v>
      </c>
      <c r="CD151" s="264" t="s">
        <v>86</v>
      </c>
      <c r="CE151" s="264" t="s">
        <v>87</v>
      </c>
      <c r="CF151" s="264" t="s">
        <v>88</v>
      </c>
      <c r="CG151" s="264" t="s">
        <v>89</v>
      </c>
      <c r="CH151" s="264" t="s">
        <v>90</v>
      </c>
      <c r="CI151" s="264" t="s">
        <v>91</v>
      </c>
      <c r="CJ151" s="264" t="s">
        <v>92</v>
      </c>
      <c r="CK151" s="264" t="s">
        <v>93</v>
      </c>
      <c r="CL151" s="264" t="s">
        <v>94</v>
      </c>
      <c r="CM151" s="264" t="s">
        <v>95</v>
      </c>
      <c r="CN151" s="264" t="s">
        <v>96</v>
      </c>
      <c r="CO151" s="264" t="s">
        <v>97</v>
      </c>
      <c r="CP151" s="265" t="s">
        <v>98</v>
      </c>
      <c r="CQ151" s="264" t="s">
        <v>99</v>
      </c>
      <c r="CR151" s="264" t="s">
        <v>100</v>
      </c>
      <c r="CS151" s="264" t="s">
        <v>101</v>
      </c>
      <c r="CT151" s="264" t="s">
        <v>102</v>
      </c>
      <c r="CU151" s="264" t="s">
        <v>103</v>
      </c>
      <c r="CV151" s="264" t="s">
        <v>104</v>
      </c>
      <c r="CW151" s="265" t="s">
        <v>105</v>
      </c>
      <c r="CX151" s="264" t="s">
        <v>106</v>
      </c>
      <c r="CY151" s="264" t="s">
        <v>107</v>
      </c>
      <c r="CZ151" s="264" t="s">
        <v>108</v>
      </c>
      <c r="DA151" s="264" t="s">
        <v>109</v>
      </c>
      <c r="DB151" s="264" t="s">
        <v>110</v>
      </c>
      <c r="DC151" s="264" t="s">
        <v>111</v>
      </c>
      <c r="DD151" s="265" t="s">
        <v>112</v>
      </c>
      <c r="DE151" s="264" t="s">
        <v>113</v>
      </c>
      <c r="DF151" s="264" t="s">
        <v>114</v>
      </c>
      <c r="DG151" s="264" t="s">
        <v>115</v>
      </c>
      <c r="DH151" s="264" t="s">
        <v>116</v>
      </c>
      <c r="DI151" s="264" t="s">
        <v>117</v>
      </c>
      <c r="DJ151" s="264" t="s">
        <v>118</v>
      </c>
      <c r="DK151" s="265" t="s">
        <v>119</v>
      </c>
      <c r="DL151" s="264" t="s">
        <v>120</v>
      </c>
      <c r="DM151" s="264" t="s">
        <v>121</v>
      </c>
      <c r="DN151" s="264" t="s">
        <v>122</v>
      </c>
      <c r="DO151" s="264" t="s">
        <v>123</v>
      </c>
      <c r="DP151" s="264" t="s">
        <v>124</v>
      </c>
      <c r="DQ151" s="264" t="s">
        <v>125</v>
      </c>
      <c r="DR151" s="264" t="s">
        <v>126</v>
      </c>
      <c r="DS151" s="264" t="s">
        <v>127</v>
      </c>
      <c r="DT151" s="264" t="s">
        <v>128</v>
      </c>
      <c r="DU151" s="264" t="s">
        <v>129</v>
      </c>
      <c r="DV151" s="264" t="s">
        <v>130</v>
      </c>
      <c r="DW151" s="264" t="s">
        <v>131</v>
      </c>
      <c r="DX151" s="264" t="s">
        <v>132</v>
      </c>
      <c r="DY151" s="264" t="s">
        <v>133</v>
      </c>
      <c r="DZ151" s="264" t="s">
        <v>134</v>
      </c>
      <c r="EA151" s="264" t="s">
        <v>135</v>
      </c>
      <c r="EB151" s="264" t="s">
        <v>136</v>
      </c>
      <c r="EC151" s="264" t="s">
        <v>137</v>
      </c>
      <c r="ED151" s="264" t="s">
        <v>138</v>
      </c>
      <c r="EE151" s="264" t="s">
        <v>139</v>
      </c>
      <c r="EF151" s="264" t="s">
        <v>140</v>
      </c>
      <c r="EG151" s="264" t="s">
        <v>141</v>
      </c>
      <c r="EH151" s="264" t="s">
        <v>142</v>
      </c>
      <c r="EI151" s="264" t="s">
        <v>143</v>
      </c>
      <c r="EJ151" s="264" t="s">
        <v>144</v>
      </c>
      <c r="EK151" s="264" t="s">
        <v>145</v>
      </c>
      <c r="EL151" s="264" t="s">
        <v>146</v>
      </c>
      <c r="EM151" s="264" t="s">
        <v>147</v>
      </c>
      <c r="EN151" s="264" t="s">
        <v>148</v>
      </c>
      <c r="EO151" s="264" t="s">
        <v>149</v>
      </c>
      <c r="EP151" s="264" t="s">
        <v>150</v>
      </c>
      <c r="EQ151" s="264" t="s">
        <v>151</v>
      </c>
      <c r="ER151" s="264" t="s">
        <v>152</v>
      </c>
      <c r="ES151" s="264" t="s">
        <v>153</v>
      </c>
      <c r="ET151" s="264" t="s">
        <v>154</v>
      </c>
      <c r="EU151" s="264" t="s">
        <v>155</v>
      </c>
      <c r="EV151" s="264" t="s">
        <v>156</v>
      </c>
      <c r="EW151" s="264" t="s">
        <v>157</v>
      </c>
      <c r="EX151" s="264" t="s">
        <v>158</v>
      </c>
      <c r="EY151" s="264" t="s">
        <v>159</v>
      </c>
      <c r="EZ151" s="264" t="s">
        <v>160</v>
      </c>
      <c r="FA151" s="264" t="s">
        <v>161</v>
      </c>
      <c r="FB151" s="264" t="s">
        <v>162</v>
      </c>
      <c r="FC151" s="264" t="s">
        <v>163</v>
      </c>
      <c r="FD151" s="264" t="s">
        <v>164</v>
      </c>
      <c r="FE151" s="264" t="s">
        <v>165</v>
      </c>
      <c r="FF151" s="264" t="s">
        <v>166</v>
      </c>
      <c r="FG151" s="264" t="s">
        <v>167</v>
      </c>
      <c r="FH151" s="264" t="s">
        <v>168</v>
      </c>
      <c r="FI151" s="264" t="s">
        <v>169</v>
      </c>
      <c r="FJ151" s="264" t="s">
        <v>170</v>
      </c>
      <c r="FK151" s="264" t="s">
        <v>171</v>
      </c>
      <c r="FL151" s="264" t="s">
        <v>172</v>
      </c>
      <c r="FM151" s="264" t="s">
        <v>173</v>
      </c>
      <c r="FN151" s="264" t="s">
        <v>174</v>
      </c>
      <c r="FO151" s="264" t="s">
        <v>175</v>
      </c>
      <c r="FP151" s="264" t="s">
        <v>176</v>
      </c>
      <c r="FQ151" s="264" t="s">
        <v>177</v>
      </c>
      <c r="FR151" s="264" t="s">
        <v>178</v>
      </c>
      <c r="FS151" s="264" t="s">
        <v>179</v>
      </c>
      <c r="FT151" s="264" t="s">
        <v>180</v>
      </c>
      <c r="FU151" s="264" t="s">
        <v>181</v>
      </c>
      <c r="FV151" s="264" t="s">
        <v>182</v>
      </c>
      <c r="FW151" s="264" t="s">
        <v>183</v>
      </c>
      <c r="FX151" s="264" t="s">
        <v>184</v>
      </c>
      <c r="FY151" s="264" t="s">
        <v>185</v>
      </c>
      <c r="FZ151" s="264" t="s">
        <v>186</v>
      </c>
      <c r="GA151" s="264" t="s">
        <v>187</v>
      </c>
      <c r="GB151" s="264" t="s">
        <v>188</v>
      </c>
      <c r="GC151" s="264" t="s">
        <v>189</v>
      </c>
      <c r="GD151" s="264" t="s">
        <v>190</v>
      </c>
      <c r="GE151" s="264" t="s">
        <v>191</v>
      </c>
      <c r="GF151" s="264" t="s">
        <v>192</v>
      </c>
      <c r="GG151" s="264" t="s">
        <v>193</v>
      </c>
      <c r="GH151" s="264" t="s">
        <v>194</v>
      </c>
      <c r="GI151" s="264" t="s">
        <v>195</v>
      </c>
      <c r="GJ151" s="264" t="s">
        <v>196</v>
      </c>
      <c r="GK151" s="264" t="s">
        <v>197</v>
      </c>
      <c r="GL151" s="264" t="s">
        <v>198</v>
      </c>
      <c r="GM151" s="264" t="s">
        <v>199</v>
      </c>
      <c r="GN151" s="264" t="s">
        <v>200</v>
      </c>
      <c r="GO151" s="264" t="s">
        <v>201</v>
      </c>
      <c r="GP151" s="264" t="s">
        <v>202</v>
      </c>
      <c r="GQ151" s="264" t="s">
        <v>203</v>
      </c>
      <c r="GR151" s="264" t="s">
        <v>204</v>
      </c>
      <c r="GS151" s="264" t="s">
        <v>205</v>
      </c>
      <c r="GT151" s="264" t="s">
        <v>206</v>
      </c>
      <c r="GU151" s="264" t="s">
        <v>207</v>
      </c>
      <c r="GV151" s="264" t="s">
        <v>208</v>
      </c>
      <c r="GW151" s="264" t="s">
        <v>209</v>
      </c>
      <c r="GX151" s="264" t="s">
        <v>210</v>
      </c>
      <c r="GY151" s="264" t="s">
        <v>211</v>
      </c>
      <c r="GZ151" s="264" t="s">
        <v>212</v>
      </c>
      <c r="HA151" s="264" t="s">
        <v>213</v>
      </c>
      <c r="HB151" s="264" t="s">
        <v>214</v>
      </c>
      <c r="HC151" s="264" t="s">
        <v>215</v>
      </c>
      <c r="HD151" s="264" t="s">
        <v>216</v>
      </c>
      <c r="HE151" s="264" t="s">
        <v>217</v>
      </c>
      <c r="HF151" s="264" t="s">
        <v>218</v>
      </c>
      <c r="HG151" s="264" t="s">
        <v>219</v>
      </c>
      <c r="HH151" s="264" t="s">
        <v>220</v>
      </c>
    </row>
    <row r="152" spans="1:216" x14ac:dyDescent="0.2">
      <c r="A152" s="263" t="s">
        <v>230</v>
      </c>
      <c r="B152" s="263">
        <f>+C152+Z152+AY152+CP152+CW152+DD152+DK152</f>
        <v>1496311921</v>
      </c>
      <c r="C152" s="263">
        <f>+C85</f>
        <v>105804200</v>
      </c>
      <c r="D152" s="263">
        <f t="shared" ref="D152:Y152" si="163">+D85</f>
        <v>64979810</v>
      </c>
      <c r="E152" s="263">
        <f t="shared" si="163"/>
        <v>35393490</v>
      </c>
      <c r="F152" s="263">
        <f t="shared" si="163"/>
        <v>9968678</v>
      </c>
      <c r="G152" s="263">
        <f t="shared" si="163"/>
        <v>25424810</v>
      </c>
      <c r="H152" s="263">
        <f t="shared" si="163"/>
        <v>25618660</v>
      </c>
      <c r="I152" s="263">
        <f t="shared" si="163"/>
        <v>6340292</v>
      </c>
      <c r="J152" s="263">
        <f t="shared" si="163"/>
        <v>19278370</v>
      </c>
      <c r="K152" s="263">
        <f t="shared" si="163"/>
        <v>3159142</v>
      </c>
      <c r="L152" s="263">
        <f t="shared" si="163"/>
        <v>1856573</v>
      </c>
      <c r="M152" s="263">
        <f t="shared" si="163"/>
        <v>1302569</v>
      </c>
      <c r="N152" s="263">
        <f>+N85</f>
        <v>808510</v>
      </c>
      <c r="O152" s="263">
        <f t="shared" ref="O152:P152" si="164">+O85</f>
        <v>243230</v>
      </c>
      <c r="P152" s="263">
        <f t="shared" si="164"/>
        <v>565280</v>
      </c>
      <c r="Q152" s="263">
        <f t="shared" si="163"/>
        <v>26909660</v>
      </c>
      <c r="R152" s="263">
        <f t="shared" si="163"/>
        <v>6563578</v>
      </c>
      <c r="S152" s="263">
        <f t="shared" si="163"/>
        <v>3929877</v>
      </c>
      <c r="T152" s="263">
        <f t="shared" si="163"/>
        <v>6921868</v>
      </c>
      <c r="U152" s="263">
        <f t="shared" si="163"/>
        <v>4932289</v>
      </c>
      <c r="V152" s="263">
        <f t="shared" si="163"/>
        <v>1847406</v>
      </c>
      <c r="W152" s="263">
        <f t="shared" si="163"/>
        <v>6106530</v>
      </c>
      <c r="X152" s="263">
        <f t="shared" si="163"/>
        <v>5215630</v>
      </c>
      <c r="Y152" s="263">
        <f t="shared" si="163"/>
        <v>890899</v>
      </c>
      <c r="Z152" s="263">
        <f>+Z64</f>
        <v>690456100</v>
      </c>
      <c r="AA152" s="263">
        <f t="shared" ref="AA152:CO156" si="165">+AA64</f>
        <v>600547800</v>
      </c>
      <c r="AB152" s="263">
        <f t="shared" si="165"/>
        <v>12975570</v>
      </c>
      <c r="AC152" s="263">
        <f t="shared" si="165"/>
        <v>151129200</v>
      </c>
      <c r="AD152" s="263">
        <f t="shared" si="165"/>
        <v>72055000</v>
      </c>
      <c r="AE152" s="263">
        <f t="shared" si="165"/>
        <v>1849830</v>
      </c>
      <c r="AF152" s="263">
        <f t="shared" si="165"/>
        <v>64616140</v>
      </c>
      <c r="AG152" s="263">
        <f t="shared" si="165"/>
        <v>31442140</v>
      </c>
      <c r="AH152" s="263">
        <f t="shared" si="165"/>
        <v>67265720</v>
      </c>
      <c r="AI152" s="263">
        <f t="shared" si="165"/>
        <v>27145870</v>
      </c>
      <c r="AJ152" s="263">
        <f t="shared" si="165"/>
        <v>138270800</v>
      </c>
      <c r="AK152" s="263">
        <f t="shared" si="165"/>
        <v>29404340</v>
      </c>
      <c r="AL152" s="263">
        <f t="shared" si="165"/>
        <v>4296464</v>
      </c>
      <c r="AM152" s="263">
        <f t="shared" si="165"/>
        <v>89390700</v>
      </c>
      <c r="AN152" s="263">
        <f t="shared" si="165"/>
        <v>480628</v>
      </c>
      <c r="AO152" s="263">
        <f t="shared" si="165"/>
        <v>19573240</v>
      </c>
      <c r="AP152" s="263">
        <f t="shared" si="165"/>
        <v>29728650</v>
      </c>
      <c r="AQ152" s="263">
        <f t="shared" si="165"/>
        <v>114916</v>
      </c>
      <c r="AR152" s="263">
        <f t="shared" si="165"/>
        <v>18086270</v>
      </c>
      <c r="AS152" s="263">
        <f t="shared" si="165"/>
        <v>1988286</v>
      </c>
      <c r="AT152" s="263">
        <f t="shared" si="165"/>
        <v>4781004</v>
      </c>
      <c r="AU152" s="263">
        <f t="shared" si="165"/>
        <v>2013741</v>
      </c>
      <c r="AV152" s="263">
        <f t="shared" si="165"/>
        <v>8654885</v>
      </c>
      <c r="AW152" s="263">
        <f t="shared" si="165"/>
        <v>3801935</v>
      </c>
      <c r="AX152" s="263">
        <f t="shared" si="165"/>
        <v>144032</v>
      </c>
      <c r="AY152" s="263">
        <f t="shared" si="165"/>
        <v>112500900</v>
      </c>
      <c r="AZ152" s="263">
        <f t="shared" si="165"/>
        <v>18529040</v>
      </c>
      <c r="BA152" s="263">
        <f t="shared" si="165"/>
        <v>2321510</v>
      </c>
      <c r="BB152" s="263">
        <f t="shared" si="165"/>
        <v>360922</v>
      </c>
      <c r="BC152" s="263">
        <f t="shared" si="165"/>
        <v>15504290</v>
      </c>
      <c r="BD152" s="263">
        <f t="shared" si="165"/>
        <v>342325</v>
      </c>
      <c r="BE152" s="263">
        <f t="shared" si="165"/>
        <v>0</v>
      </c>
      <c r="BF152" s="263">
        <f t="shared" si="165"/>
        <v>0</v>
      </c>
      <c r="BG152" s="263">
        <f t="shared" ref="BG152:BM164" si="166">+BG64</f>
        <v>4024428</v>
      </c>
      <c r="BH152" s="263">
        <f t="shared" si="166"/>
        <v>1230880</v>
      </c>
      <c r="BI152" s="263">
        <f t="shared" si="166"/>
        <v>38665</v>
      </c>
      <c r="BJ152" s="263">
        <f t="shared" si="166"/>
        <v>2671791</v>
      </c>
      <c r="BK152" s="263">
        <f t="shared" si="166"/>
        <v>83092</v>
      </c>
      <c r="BL152" s="263">
        <f t="shared" si="166"/>
        <v>0</v>
      </c>
      <c r="BM152" s="263">
        <f t="shared" si="166"/>
        <v>0</v>
      </c>
      <c r="BN152" s="263">
        <f t="shared" si="165"/>
        <v>29909450</v>
      </c>
      <c r="BO152" s="263">
        <f t="shared" si="165"/>
        <v>748532</v>
      </c>
      <c r="BP152" s="263">
        <f t="shared" si="165"/>
        <v>546503</v>
      </c>
      <c r="BQ152" s="263">
        <f t="shared" si="165"/>
        <v>28076070</v>
      </c>
      <c r="BR152" s="263">
        <f t="shared" si="165"/>
        <v>538340</v>
      </c>
      <c r="BS152" s="263">
        <f t="shared" si="165"/>
        <v>0</v>
      </c>
      <c r="BT152" s="263">
        <f t="shared" si="165"/>
        <v>0</v>
      </c>
      <c r="BU152" s="263">
        <f t="shared" si="165"/>
        <v>20884260</v>
      </c>
      <c r="BV152" s="263">
        <f t="shared" si="165"/>
        <v>210647</v>
      </c>
      <c r="BW152" s="263">
        <f t="shared" si="165"/>
        <v>525654</v>
      </c>
      <c r="BX152" s="263">
        <f t="shared" si="165"/>
        <v>19517050</v>
      </c>
      <c r="BY152" s="263">
        <f t="shared" si="165"/>
        <v>630915</v>
      </c>
      <c r="BZ152" s="263">
        <f t="shared" si="165"/>
        <v>0</v>
      </c>
      <c r="CA152" s="263">
        <f t="shared" si="165"/>
        <v>0</v>
      </c>
      <c r="CB152" s="263">
        <f t="shared" si="165"/>
        <v>1959154</v>
      </c>
      <c r="CC152" s="263">
        <f t="shared" si="165"/>
        <v>700131</v>
      </c>
      <c r="CD152" s="263">
        <f t="shared" si="165"/>
        <v>257096</v>
      </c>
      <c r="CE152" s="263">
        <f t="shared" si="165"/>
        <v>1001927</v>
      </c>
      <c r="CF152" s="263">
        <f t="shared" si="165"/>
        <v>0</v>
      </c>
      <c r="CG152" s="263">
        <f t="shared" si="165"/>
        <v>0</v>
      </c>
      <c r="CH152" s="263">
        <f t="shared" si="165"/>
        <v>0</v>
      </c>
      <c r="CI152" s="263">
        <f t="shared" si="165"/>
        <v>37194550</v>
      </c>
      <c r="CJ152" s="263">
        <f t="shared" si="165"/>
        <v>6560493</v>
      </c>
      <c r="CK152" s="263">
        <f t="shared" si="165"/>
        <v>814246</v>
      </c>
      <c r="CL152" s="263">
        <f t="shared" si="165"/>
        <v>19694720</v>
      </c>
      <c r="CM152" s="263">
        <f t="shared" si="165"/>
        <v>353898</v>
      </c>
      <c r="CN152" s="263">
        <f t="shared" si="165"/>
        <v>0</v>
      </c>
      <c r="CO152" s="263">
        <f t="shared" si="165"/>
        <v>9771191</v>
      </c>
      <c r="CP152" s="263">
        <f>+CP85</f>
        <v>37444520</v>
      </c>
      <c r="CQ152" s="263">
        <f t="shared" ref="CQ152:DC152" si="167">+CQ85</f>
        <v>3057365</v>
      </c>
      <c r="CR152" s="263">
        <f t="shared" si="167"/>
        <v>11464390</v>
      </c>
      <c r="CS152" s="263">
        <f t="shared" si="167"/>
        <v>4337060</v>
      </c>
      <c r="CT152" s="263">
        <f t="shared" si="167"/>
        <v>10035740</v>
      </c>
      <c r="CU152" s="263">
        <f t="shared" si="167"/>
        <v>4180599</v>
      </c>
      <c r="CV152" s="263">
        <f t="shared" si="167"/>
        <v>4369362</v>
      </c>
      <c r="CW152" s="263">
        <f t="shared" si="167"/>
        <v>5749701</v>
      </c>
      <c r="CX152" s="263">
        <f t="shared" si="167"/>
        <v>0</v>
      </c>
      <c r="CY152" s="263">
        <f t="shared" si="167"/>
        <v>0</v>
      </c>
      <c r="CZ152" s="263">
        <f t="shared" si="167"/>
        <v>0</v>
      </c>
      <c r="DA152" s="263">
        <f t="shared" si="167"/>
        <v>2230847</v>
      </c>
      <c r="DB152" s="263">
        <f t="shared" si="167"/>
        <v>2323680</v>
      </c>
      <c r="DC152" s="263">
        <f t="shared" si="167"/>
        <v>881750</v>
      </c>
      <c r="DD152" s="263">
        <f>+DD64</f>
        <v>216483600</v>
      </c>
      <c r="DE152" s="263">
        <f t="shared" ref="DE152:FP153" si="168">+DE64</f>
        <v>43733810</v>
      </c>
      <c r="DF152" s="263">
        <f t="shared" si="168"/>
        <v>68351180</v>
      </c>
      <c r="DG152" s="263">
        <f t="shared" si="168"/>
        <v>99015890</v>
      </c>
      <c r="DH152" s="263">
        <f t="shared" si="168"/>
        <v>3219270</v>
      </c>
      <c r="DI152" s="263">
        <f t="shared" si="168"/>
        <v>1629019</v>
      </c>
      <c r="DJ152" s="263">
        <f t="shared" si="168"/>
        <v>534483</v>
      </c>
      <c r="DK152" s="263">
        <f t="shared" si="168"/>
        <v>327872900</v>
      </c>
      <c r="DL152" s="263">
        <f t="shared" si="168"/>
        <v>180345500</v>
      </c>
      <c r="DM152" s="263">
        <f t="shared" si="168"/>
        <v>103844200</v>
      </c>
      <c r="DN152" s="263">
        <f t="shared" si="168"/>
        <v>22323110</v>
      </c>
      <c r="DO152" s="263">
        <f t="shared" si="168"/>
        <v>9311565</v>
      </c>
      <c r="DP152" s="263">
        <f t="shared" si="168"/>
        <v>8895454</v>
      </c>
      <c r="DQ152" s="263">
        <f t="shared" si="168"/>
        <v>52569630</v>
      </c>
      <c r="DR152" s="263">
        <f t="shared" si="168"/>
        <v>12223</v>
      </c>
      <c r="DS152" s="263">
        <f t="shared" si="168"/>
        <v>1393669</v>
      </c>
      <c r="DT152" s="263">
        <f t="shared" si="168"/>
        <v>6384921</v>
      </c>
      <c r="DU152" s="263">
        <f t="shared" si="168"/>
        <v>2953655</v>
      </c>
      <c r="DV152" s="263">
        <f t="shared" si="168"/>
        <v>75716540</v>
      </c>
      <c r="DW152" s="263">
        <f t="shared" si="168"/>
        <v>14170870</v>
      </c>
      <c r="DX152" s="263">
        <f t="shared" si="168"/>
        <v>8143722</v>
      </c>
      <c r="DY152" s="263">
        <f t="shared" si="168"/>
        <v>4795075</v>
      </c>
      <c r="DZ152" s="263">
        <f t="shared" si="168"/>
        <v>40100530</v>
      </c>
      <c r="EA152" s="263">
        <f t="shared" si="168"/>
        <v>41239</v>
      </c>
      <c r="EB152" s="263">
        <f t="shared" si="168"/>
        <v>766276</v>
      </c>
      <c r="EC152" s="263">
        <f t="shared" si="168"/>
        <v>5419274</v>
      </c>
      <c r="ED152" s="263">
        <f t="shared" si="168"/>
        <v>2279567</v>
      </c>
      <c r="EE152" s="263">
        <f t="shared" si="168"/>
        <v>163713200</v>
      </c>
      <c r="EF152" s="263">
        <f t="shared" si="168"/>
        <v>34422440</v>
      </c>
      <c r="EG152" s="263">
        <f t="shared" si="168"/>
        <v>16155270</v>
      </c>
      <c r="EH152" s="263">
        <f t="shared" si="168"/>
        <v>11906430</v>
      </c>
      <c r="EI152" s="263">
        <f t="shared" si="168"/>
        <v>83153520</v>
      </c>
      <c r="EJ152" s="263">
        <f t="shared" si="168"/>
        <v>21019</v>
      </c>
      <c r="EK152" s="263">
        <f t="shared" si="168"/>
        <v>1950417</v>
      </c>
      <c r="EL152" s="263">
        <f t="shared" si="168"/>
        <v>11111410</v>
      </c>
      <c r="EM152" s="263">
        <f t="shared" si="168"/>
        <v>4992652</v>
      </c>
      <c r="EN152" s="263">
        <f t="shared" si="168"/>
        <v>15114510</v>
      </c>
      <c r="EO152" s="263">
        <f t="shared" si="168"/>
        <v>1972784</v>
      </c>
      <c r="EP152" s="263">
        <f t="shared" si="168"/>
        <v>1222047</v>
      </c>
      <c r="EQ152" s="263">
        <f t="shared" si="168"/>
        <v>1684405</v>
      </c>
      <c r="ER152" s="263">
        <f t="shared" si="168"/>
        <v>9168413</v>
      </c>
      <c r="ES152" s="263">
        <f t="shared" si="168"/>
        <v>32443</v>
      </c>
      <c r="ET152" s="263">
        <f t="shared" si="168"/>
        <v>177770</v>
      </c>
      <c r="EU152" s="263">
        <f t="shared" si="168"/>
        <v>693700</v>
      </c>
      <c r="EV152" s="263">
        <f t="shared" si="168"/>
        <v>162948</v>
      </c>
      <c r="EW152" s="263">
        <f t="shared" si="168"/>
        <v>50053730</v>
      </c>
      <c r="EX152" s="263">
        <f t="shared" si="168"/>
        <v>11331990</v>
      </c>
      <c r="EY152" s="263">
        <f t="shared" si="168"/>
        <v>2708549</v>
      </c>
      <c r="EZ152" s="263">
        <f t="shared" si="168"/>
        <v>4883977</v>
      </c>
      <c r="FA152" s="263">
        <f t="shared" si="168"/>
        <v>26534340</v>
      </c>
      <c r="FB152" s="263">
        <f t="shared" si="168"/>
        <v>195228</v>
      </c>
      <c r="FC152" s="263">
        <f t="shared" si="168"/>
        <v>847368</v>
      </c>
      <c r="FD152" s="263">
        <f t="shared" si="168"/>
        <v>2701151</v>
      </c>
      <c r="FE152" s="263">
        <f t="shared" si="168"/>
        <v>797151</v>
      </c>
      <c r="FF152" s="263">
        <f t="shared" si="168"/>
        <v>15966220</v>
      </c>
      <c r="FG152" s="263">
        <f t="shared" si="168"/>
        <v>4491374</v>
      </c>
      <c r="FH152" s="263">
        <f t="shared" si="168"/>
        <v>751611</v>
      </c>
      <c r="FI152" s="263">
        <f t="shared" si="168"/>
        <v>1250905</v>
      </c>
      <c r="FJ152" s="263">
        <f t="shared" si="168"/>
        <v>3275106</v>
      </c>
      <c r="FK152" s="263">
        <f t="shared" si="168"/>
        <v>186213</v>
      </c>
      <c r="FL152" s="263">
        <f t="shared" si="168"/>
        <v>262678</v>
      </c>
      <c r="FM152" s="263">
        <f t="shared" si="168"/>
        <v>536545</v>
      </c>
      <c r="FN152" s="263">
        <f t="shared" si="168"/>
        <v>228181</v>
      </c>
      <c r="FO152" s="263">
        <f t="shared" si="168"/>
        <v>16115550</v>
      </c>
      <c r="FP152" s="263">
        <f t="shared" si="168"/>
        <v>12491940</v>
      </c>
      <c r="FQ152" s="263">
        <f t="shared" ref="FQ152:HH156" si="169">+FQ64</f>
        <v>261138</v>
      </c>
      <c r="FR152" s="263">
        <f t="shared" si="169"/>
        <v>20240</v>
      </c>
      <c r="FS152" s="263">
        <f t="shared" si="169"/>
        <v>2966017</v>
      </c>
      <c r="FT152" s="263">
        <f t="shared" si="169"/>
        <v>74024</v>
      </c>
      <c r="FU152" s="263">
        <f t="shared" si="169"/>
        <v>43814</v>
      </c>
      <c r="FV152" s="263">
        <f t="shared" si="169"/>
        <v>171349</v>
      </c>
      <c r="FW152" s="263">
        <f t="shared" si="169"/>
        <v>87034</v>
      </c>
      <c r="FX152" s="263">
        <f t="shared" si="169"/>
        <v>35265640</v>
      </c>
      <c r="FY152" s="263">
        <f t="shared" si="169"/>
        <v>6806883</v>
      </c>
      <c r="FZ152" s="263">
        <f t="shared" si="169"/>
        <v>4801772</v>
      </c>
      <c r="GA152" s="263">
        <f t="shared" si="169"/>
        <v>2870217</v>
      </c>
      <c r="GB152" s="263">
        <f t="shared" si="169"/>
        <v>19560870</v>
      </c>
      <c r="GC152" s="263">
        <f t="shared" si="169"/>
        <v>25545</v>
      </c>
      <c r="GD152" s="263">
        <f t="shared" si="169"/>
        <v>165230</v>
      </c>
      <c r="GE152" s="263">
        <f t="shared" si="169"/>
        <v>733707</v>
      </c>
      <c r="GF152" s="263">
        <f t="shared" si="169"/>
        <v>301417</v>
      </c>
      <c r="GG152" s="263">
        <f t="shared" si="169"/>
        <v>8002376</v>
      </c>
      <c r="GH152" s="263">
        <f t="shared" si="169"/>
        <v>101689</v>
      </c>
      <c r="GI152" s="263">
        <f t="shared" si="169"/>
        <v>68640</v>
      </c>
      <c r="GJ152" s="263">
        <f t="shared" si="169"/>
        <v>45609</v>
      </c>
      <c r="GK152" s="263">
        <f t="shared" si="169"/>
        <v>3860044</v>
      </c>
      <c r="GL152" s="263">
        <f t="shared" si="169"/>
        <v>3926394</v>
      </c>
      <c r="GM152" s="263">
        <f t="shared" si="169"/>
        <v>0</v>
      </c>
      <c r="GN152" s="263">
        <f t="shared" si="169"/>
        <v>0</v>
      </c>
      <c r="GO152" s="263">
        <f t="shared" si="169"/>
        <v>0</v>
      </c>
      <c r="GP152" s="263">
        <f t="shared" si="169"/>
        <v>3913742</v>
      </c>
      <c r="GQ152" s="263">
        <f t="shared" si="169"/>
        <v>205838</v>
      </c>
      <c r="GR152" s="263">
        <f t="shared" si="169"/>
        <v>2047498</v>
      </c>
      <c r="GS152" s="263">
        <f t="shared" si="169"/>
        <v>1630701</v>
      </c>
      <c r="GT152" s="263">
        <f t="shared" si="169"/>
        <v>14736</v>
      </c>
      <c r="GU152" s="263">
        <f t="shared" si="169"/>
        <v>0</v>
      </c>
      <c r="GV152" s="263">
        <f t="shared" si="169"/>
        <v>14969</v>
      </c>
      <c r="GW152" s="263">
        <f t="shared" si="169"/>
        <v>0</v>
      </c>
      <c r="GX152" s="263">
        <f t="shared" si="169"/>
        <v>0</v>
      </c>
      <c r="GY152" s="263">
        <f t="shared" si="169"/>
        <v>18210080</v>
      </c>
      <c r="GZ152" s="263">
        <f t="shared" si="169"/>
        <v>5281581</v>
      </c>
      <c r="HA152" s="263">
        <f t="shared" si="169"/>
        <v>2203493</v>
      </c>
      <c r="HB152" s="263">
        <f t="shared" si="169"/>
        <v>849251</v>
      </c>
      <c r="HC152" s="263">
        <f t="shared" si="169"/>
        <v>7987422</v>
      </c>
      <c r="HD152" s="263">
        <f t="shared" si="169"/>
        <v>304236</v>
      </c>
      <c r="HE152" s="263">
        <f t="shared" si="169"/>
        <v>103254</v>
      </c>
      <c r="HF152" s="263">
        <f t="shared" si="169"/>
        <v>942151</v>
      </c>
      <c r="HG152" s="263">
        <f t="shared" si="169"/>
        <v>436011</v>
      </c>
      <c r="HH152" s="263">
        <f t="shared" si="169"/>
        <v>113796100</v>
      </c>
    </row>
    <row r="153" spans="1:216" x14ac:dyDescent="0.2">
      <c r="A153" s="263" t="s">
        <v>231</v>
      </c>
      <c r="B153" s="263">
        <f>+C153+Z153+AY153+CP153+CW153+DD153+DK153</f>
        <v>115087641</v>
      </c>
      <c r="C153" s="263">
        <f t="shared" ref="C153:Y153" si="170">+C86</f>
        <v>6944263</v>
      </c>
      <c r="D153" s="263">
        <f t="shared" si="170"/>
        <v>3576027</v>
      </c>
      <c r="E153" s="263">
        <f t="shared" si="170"/>
        <v>2208113</v>
      </c>
      <c r="F153" s="263">
        <f t="shared" si="170"/>
        <v>1164819</v>
      </c>
      <c r="G153" s="263">
        <f t="shared" si="170"/>
        <v>1043293</v>
      </c>
      <c r="H153" s="263">
        <f t="shared" si="170"/>
        <v>1199185</v>
      </c>
      <c r="I153" s="263">
        <f t="shared" si="170"/>
        <v>666610</v>
      </c>
      <c r="J153" s="263">
        <f t="shared" si="170"/>
        <v>532576</v>
      </c>
      <c r="K153" s="263">
        <f t="shared" si="170"/>
        <v>94306</v>
      </c>
      <c r="L153" s="263">
        <f t="shared" si="170"/>
        <v>94306</v>
      </c>
      <c r="M153" s="263">
        <f t="shared" si="170"/>
        <v>0</v>
      </c>
      <c r="N153" s="263">
        <f t="shared" ref="N153:P153" si="171">+N86</f>
        <v>74423</v>
      </c>
      <c r="O153" s="263">
        <f t="shared" si="171"/>
        <v>56068</v>
      </c>
      <c r="P153" s="263">
        <f t="shared" si="171"/>
        <v>18355</v>
      </c>
      <c r="Q153" s="263">
        <f t="shared" si="170"/>
        <v>846134</v>
      </c>
      <c r="R153" s="263">
        <f t="shared" si="170"/>
        <v>254299</v>
      </c>
      <c r="S153" s="263">
        <f t="shared" si="170"/>
        <v>228558</v>
      </c>
      <c r="T153" s="263">
        <f t="shared" si="170"/>
        <v>2228426</v>
      </c>
      <c r="U153" s="263">
        <f t="shared" si="170"/>
        <v>1618081</v>
      </c>
      <c r="V153" s="263">
        <f t="shared" si="170"/>
        <v>548754</v>
      </c>
      <c r="W153" s="263">
        <f t="shared" si="170"/>
        <v>125470</v>
      </c>
      <c r="X153" s="263">
        <f t="shared" si="170"/>
        <v>60531</v>
      </c>
      <c r="Y153" s="263">
        <f t="shared" si="170"/>
        <v>64939</v>
      </c>
      <c r="Z153" s="263">
        <f t="shared" ref="Z153:AO167" si="172">+Z65</f>
        <v>45090000</v>
      </c>
      <c r="AA153" s="263">
        <f t="shared" si="172"/>
        <v>41851750</v>
      </c>
      <c r="AB153" s="263">
        <f t="shared" si="172"/>
        <v>330939</v>
      </c>
      <c r="AC153" s="263">
        <f t="shared" si="172"/>
        <v>16015430</v>
      </c>
      <c r="AD153" s="263">
        <f t="shared" si="172"/>
        <v>4392471</v>
      </c>
      <c r="AE153" s="263">
        <f t="shared" si="172"/>
        <v>58474</v>
      </c>
      <c r="AF153" s="263">
        <f t="shared" si="172"/>
        <v>4530793</v>
      </c>
      <c r="AG153" s="263">
        <f t="shared" si="172"/>
        <v>1846203</v>
      </c>
      <c r="AH153" s="263">
        <f t="shared" si="172"/>
        <v>7078995</v>
      </c>
      <c r="AI153" s="263">
        <f t="shared" si="172"/>
        <v>1330431</v>
      </c>
      <c r="AJ153" s="263">
        <f t="shared" si="172"/>
        <v>4777549</v>
      </c>
      <c r="AK153" s="263">
        <f t="shared" si="172"/>
        <v>1071753</v>
      </c>
      <c r="AL153" s="263">
        <f t="shared" si="172"/>
        <v>418710</v>
      </c>
      <c r="AM153" s="263">
        <f t="shared" si="172"/>
        <v>3231320</v>
      </c>
      <c r="AN153" s="263">
        <f t="shared" si="172"/>
        <v>14194</v>
      </c>
      <c r="AO153" s="263">
        <f t="shared" si="172"/>
        <v>1706599</v>
      </c>
      <c r="AP153" s="263">
        <f t="shared" si="165"/>
        <v>213285</v>
      </c>
      <c r="AQ153" s="263">
        <f t="shared" si="165"/>
        <v>0</v>
      </c>
      <c r="AR153" s="263">
        <f t="shared" si="165"/>
        <v>1086482</v>
      </c>
      <c r="AS153" s="263">
        <f t="shared" si="165"/>
        <v>23184</v>
      </c>
      <c r="AT153" s="263">
        <f t="shared" si="165"/>
        <v>86095</v>
      </c>
      <c r="AU153" s="263">
        <f t="shared" si="165"/>
        <v>11328</v>
      </c>
      <c r="AV153" s="263">
        <f t="shared" si="165"/>
        <v>61173</v>
      </c>
      <c r="AW153" s="263">
        <f t="shared" si="165"/>
        <v>16253</v>
      </c>
      <c r="AX153" s="263">
        <f t="shared" si="165"/>
        <v>0</v>
      </c>
      <c r="AY153" s="263">
        <f t="shared" si="165"/>
        <v>6794387</v>
      </c>
      <c r="AZ153" s="263">
        <f t="shared" si="165"/>
        <v>808400</v>
      </c>
      <c r="BA153" s="263">
        <f t="shared" si="165"/>
        <v>113407</v>
      </c>
      <c r="BB153" s="263">
        <f t="shared" si="165"/>
        <v>35891</v>
      </c>
      <c r="BC153" s="263">
        <f t="shared" si="165"/>
        <v>659102</v>
      </c>
      <c r="BD153" s="263">
        <f t="shared" si="165"/>
        <v>0</v>
      </c>
      <c r="BE153" s="263">
        <f t="shared" si="165"/>
        <v>0</v>
      </c>
      <c r="BF153" s="263">
        <f t="shared" si="165"/>
        <v>0</v>
      </c>
      <c r="BG153" s="263">
        <f t="shared" si="166"/>
        <v>142056</v>
      </c>
      <c r="BH153" s="263">
        <f t="shared" si="166"/>
        <v>27934</v>
      </c>
      <c r="BI153" s="263">
        <f t="shared" si="166"/>
        <v>0</v>
      </c>
      <c r="BJ153" s="263">
        <f t="shared" si="166"/>
        <v>114122</v>
      </c>
      <c r="BK153" s="263">
        <f t="shared" si="166"/>
        <v>0</v>
      </c>
      <c r="BL153" s="263">
        <f t="shared" si="166"/>
        <v>0</v>
      </c>
      <c r="BM153" s="263">
        <f t="shared" si="166"/>
        <v>0</v>
      </c>
      <c r="BN153" s="263">
        <f t="shared" si="165"/>
        <v>1905132</v>
      </c>
      <c r="BO153" s="263">
        <f t="shared" si="165"/>
        <v>0</v>
      </c>
      <c r="BP153" s="263">
        <f t="shared" si="165"/>
        <v>0</v>
      </c>
      <c r="BQ153" s="263">
        <f t="shared" si="165"/>
        <v>1859031</v>
      </c>
      <c r="BR153" s="263">
        <f t="shared" si="165"/>
        <v>46101</v>
      </c>
      <c r="BS153" s="263">
        <f t="shared" si="165"/>
        <v>0</v>
      </c>
      <c r="BT153" s="263">
        <f t="shared" si="165"/>
        <v>0</v>
      </c>
      <c r="BU153" s="263">
        <f t="shared" si="165"/>
        <v>611451</v>
      </c>
      <c r="BV153" s="263">
        <f t="shared" si="165"/>
        <v>0</v>
      </c>
      <c r="BW153" s="263">
        <f t="shared" si="165"/>
        <v>0</v>
      </c>
      <c r="BX153" s="263">
        <f t="shared" si="165"/>
        <v>583178</v>
      </c>
      <c r="BY153" s="263">
        <f t="shared" si="165"/>
        <v>28273</v>
      </c>
      <c r="BZ153" s="263">
        <f t="shared" si="165"/>
        <v>0</v>
      </c>
      <c r="CA153" s="263">
        <f t="shared" si="165"/>
        <v>0</v>
      </c>
      <c r="CB153" s="263">
        <f t="shared" si="165"/>
        <v>415509</v>
      </c>
      <c r="CC153" s="263">
        <f t="shared" si="165"/>
        <v>80371</v>
      </c>
      <c r="CD153" s="263">
        <f t="shared" si="165"/>
        <v>0</v>
      </c>
      <c r="CE153" s="263">
        <f t="shared" si="165"/>
        <v>335138</v>
      </c>
      <c r="CF153" s="263">
        <f t="shared" si="165"/>
        <v>0</v>
      </c>
      <c r="CG153" s="263">
        <f t="shared" si="165"/>
        <v>0</v>
      </c>
      <c r="CH153" s="263">
        <f t="shared" si="165"/>
        <v>0</v>
      </c>
      <c r="CI153" s="263">
        <f t="shared" si="165"/>
        <v>2911839</v>
      </c>
      <c r="CJ153" s="263">
        <f t="shared" si="165"/>
        <v>463125</v>
      </c>
      <c r="CK153" s="263">
        <f t="shared" si="165"/>
        <v>141837</v>
      </c>
      <c r="CL153" s="263">
        <f t="shared" si="165"/>
        <v>1174923</v>
      </c>
      <c r="CM153" s="263">
        <f t="shared" si="165"/>
        <v>81285</v>
      </c>
      <c r="CN153" s="263">
        <f t="shared" si="165"/>
        <v>0</v>
      </c>
      <c r="CO153" s="263">
        <f t="shared" si="165"/>
        <v>1050669</v>
      </c>
      <c r="CP153" s="263">
        <f t="shared" ref="CP153:DC167" si="173">+CP86</f>
        <v>4998721</v>
      </c>
      <c r="CQ153" s="263">
        <f t="shared" si="173"/>
        <v>240564</v>
      </c>
      <c r="CR153" s="263">
        <f t="shared" si="173"/>
        <v>953718</v>
      </c>
      <c r="CS153" s="263">
        <f t="shared" si="173"/>
        <v>2305772</v>
      </c>
      <c r="CT153" s="263">
        <f t="shared" si="173"/>
        <v>584756</v>
      </c>
      <c r="CU153" s="263">
        <f t="shared" si="173"/>
        <v>423776</v>
      </c>
      <c r="CV153" s="263">
        <f t="shared" si="173"/>
        <v>490137</v>
      </c>
      <c r="CW153" s="263">
        <f t="shared" si="173"/>
        <v>159390</v>
      </c>
      <c r="CX153" s="263">
        <f t="shared" si="173"/>
        <v>0</v>
      </c>
      <c r="CY153" s="263">
        <f t="shared" si="173"/>
        <v>0</v>
      </c>
      <c r="CZ153" s="263">
        <f t="shared" si="173"/>
        <v>0</v>
      </c>
      <c r="DA153" s="263">
        <f t="shared" si="173"/>
        <v>28118</v>
      </c>
      <c r="DB153" s="263">
        <f t="shared" si="173"/>
        <v>82736</v>
      </c>
      <c r="DC153" s="263">
        <f t="shared" si="173"/>
        <v>32135</v>
      </c>
      <c r="DD153" s="263">
        <f t="shared" ref="DD153:DS167" si="174">+DD65</f>
        <v>24262790</v>
      </c>
      <c r="DE153" s="263">
        <f t="shared" si="174"/>
        <v>6327896</v>
      </c>
      <c r="DF153" s="263">
        <f t="shared" si="174"/>
        <v>7754895</v>
      </c>
      <c r="DG153" s="263">
        <f t="shared" si="174"/>
        <v>9472691</v>
      </c>
      <c r="DH153" s="263">
        <f t="shared" si="174"/>
        <v>253151</v>
      </c>
      <c r="DI153" s="263">
        <f t="shared" si="174"/>
        <v>238789</v>
      </c>
      <c r="DJ153" s="263">
        <f t="shared" si="174"/>
        <v>215371</v>
      </c>
      <c r="DK153" s="263">
        <f t="shared" si="174"/>
        <v>26838090</v>
      </c>
      <c r="DL153" s="263">
        <f t="shared" si="174"/>
        <v>14543760</v>
      </c>
      <c r="DM153" s="263">
        <f t="shared" si="174"/>
        <v>7783192</v>
      </c>
      <c r="DN153" s="263">
        <f t="shared" si="174"/>
        <v>640777</v>
      </c>
      <c r="DO153" s="263">
        <f t="shared" si="174"/>
        <v>1004288</v>
      </c>
      <c r="DP153" s="263">
        <f t="shared" si="174"/>
        <v>369384</v>
      </c>
      <c r="DQ153" s="263">
        <f t="shared" si="174"/>
        <v>5042523</v>
      </c>
      <c r="DR153" s="263">
        <f t="shared" si="174"/>
        <v>12223</v>
      </c>
      <c r="DS153" s="263">
        <f t="shared" si="174"/>
        <v>50039</v>
      </c>
      <c r="DT153" s="263">
        <f t="shared" si="168"/>
        <v>362266</v>
      </c>
      <c r="DU153" s="263">
        <f t="shared" si="168"/>
        <v>301692</v>
      </c>
      <c r="DV153" s="263">
        <f t="shared" si="168"/>
        <v>6605338</v>
      </c>
      <c r="DW153" s="263">
        <f t="shared" si="168"/>
        <v>403209</v>
      </c>
      <c r="DX153" s="263">
        <f t="shared" si="168"/>
        <v>879321</v>
      </c>
      <c r="DY153" s="263">
        <f t="shared" si="168"/>
        <v>363368</v>
      </c>
      <c r="DZ153" s="263">
        <f t="shared" si="168"/>
        <v>4520113</v>
      </c>
      <c r="EA153" s="263">
        <f t="shared" si="168"/>
        <v>0</v>
      </c>
      <c r="EB153" s="263">
        <f t="shared" si="168"/>
        <v>19934</v>
      </c>
      <c r="EC153" s="263">
        <f t="shared" si="168"/>
        <v>221113</v>
      </c>
      <c r="ED153" s="263">
        <f t="shared" si="168"/>
        <v>198279</v>
      </c>
      <c r="EE153" s="263">
        <f t="shared" si="168"/>
        <v>13289830</v>
      </c>
      <c r="EF153" s="263">
        <f t="shared" si="168"/>
        <v>1038846</v>
      </c>
      <c r="EG153" s="263">
        <f t="shared" si="168"/>
        <v>1822437</v>
      </c>
      <c r="EH153" s="263">
        <f t="shared" si="168"/>
        <v>671456</v>
      </c>
      <c r="EI153" s="263">
        <f t="shared" si="168"/>
        <v>8638975</v>
      </c>
      <c r="EJ153" s="263">
        <f t="shared" si="168"/>
        <v>12223</v>
      </c>
      <c r="EK153" s="263">
        <f t="shared" si="168"/>
        <v>69973</v>
      </c>
      <c r="EL153" s="263">
        <f t="shared" si="168"/>
        <v>557305</v>
      </c>
      <c r="EM153" s="263">
        <f t="shared" si="168"/>
        <v>478609</v>
      </c>
      <c r="EN153" s="263">
        <f t="shared" si="168"/>
        <v>964195</v>
      </c>
      <c r="EO153" s="263">
        <f t="shared" si="168"/>
        <v>5141</v>
      </c>
      <c r="EP153" s="263">
        <f t="shared" si="168"/>
        <v>51062</v>
      </c>
      <c r="EQ153" s="263">
        <f t="shared" si="168"/>
        <v>23827</v>
      </c>
      <c r="ER153" s="263">
        <f t="shared" si="168"/>
        <v>836729</v>
      </c>
      <c r="ES153" s="263">
        <f t="shared" si="168"/>
        <v>0</v>
      </c>
      <c r="ET153" s="263">
        <f t="shared" si="168"/>
        <v>0</v>
      </c>
      <c r="EU153" s="263">
        <f t="shared" si="168"/>
        <v>26075</v>
      </c>
      <c r="EV153" s="263">
        <f t="shared" si="168"/>
        <v>21362</v>
      </c>
      <c r="EW153" s="263">
        <f t="shared" si="168"/>
        <v>3193441</v>
      </c>
      <c r="EX153" s="263">
        <f t="shared" si="168"/>
        <v>345297</v>
      </c>
      <c r="EY153" s="263">
        <f t="shared" si="168"/>
        <v>190472</v>
      </c>
      <c r="EZ153" s="263">
        <f t="shared" si="168"/>
        <v>235859</v>
      </c>
      <c r="FA153" s="263">
        <f t="shared" si="168"/>
        <v>2051784</v>
      </c>
      <c r="FB153" s="263">
        <f t="shared" si="168"/>
        <v>0</v>
      </c>
      <c r="FC153" s="263">
        <f t="shared" si="168"/>
        <v>123693</v>
      </c>
      <c r="FD153" s="263">
        <f t="shared" si="168"/>
        <v>157632</v>
      </c>
      <c r="FE153" s="263">
        <f t="shared" si="168"/>
        <v>88703</v>
      </c>
      <c r="FF153" s="263">
        <f t="shared" si="168"/>
        <v>1650809</v>
      </c>
      <c r="FG153" s="263">
        <f t="shared" si="168"/>
        <v>179493</v>
      </c>
      <c r="FH153" s="263">
        <f t="shared" si="168"/>
        <v>64200</v>
      </c>
      <c r="FI153" s="263">
        <f t="shared" si="168"/>
        <v>30419</v>
      </c>
      <c r="FJ153" s="263">
        <f t="shared" si="168"/>
        <v>720050</v>
      </c>
      <c r="FK153" s="263">
        <f t="shared" si="168"/>
        <v>23875</v>
      </c>
      <c r="FL153" s="263">
        <f t="shared" si="168"/>
        <v>12420</v>
      </c>
      <c r="FM153" s="263">
        <f t="shared" si="168"/>
        <v>17021</v>
      </c>
      <c r="FN153" s="263">
        <f t="shared" si="168"/>
        <v>28837</v>
      </c>
      <c r="FO153" s="263">
        <f t="shared" si="168"/>
        <v>2551285</v>
      </c>
      <c r="FP153" s="263">
        <f t="shared" si="168"/>
        <v>1973945</v>
      </c>
      <c r="FQ153" s="263">
        <f t="shared" si="169"/>
        <v>136101</v>
      </c>
      <c r="FR153" s="263">
        <f t="shared" si="169"/>
        <v>4504</v>
      </c>
      <c r="FS153" s="263">
        <f t="shared" si="169"/>
        <v>436735</v>
      </c>
      <c r="FT153" s="263">
        <f t="shared" si="169"/>
        <v>0</v>
      </c>
      <c r="FU153" s="263">
        <f t="shared" si="169"/>
        <v>0</v>
      </c>
      <c r="FV153" s="263">
        <f t="shared" si="169"/>
        <v>0</v>
      </c>
      <c r="FW153" s="263">
        <f t="shared" si="169"/>
        <v>0</v>
      </c>
      <c r="FX153" s="263">
        <f t="shared" si="169"/>
        <v>2762291</v>
      </c>
      <c r="FY153" s="263">
        <f t="shared" si="169"/>
        <v>312461</v>
      </c>
      <c r="FZ153" s="263">
        <f t="shared" si="169"/>
        <v>479358</v>
      </c>
      <c r="GA153" s="263">
        <f t="shared" si="169"/>
        <v>172709</v>
      </c>
      <c r="GB153" s="263">
        <f t="shared" si="169"/>
        <v>1688758</v>
      </c>
      <c r="GC153" s="263">
        <f t="shared" si="169"/>
        <v>0</v>
      </c>
      <c r="GD153" s="263">
        <f t="shared" si="169"/>
        <v>16050</v>
      </c>
      <c r="GE153" s="263">
        <f t="shared" si="169"/>
        <v>92955</v>
      </c>
      <c r="GF153" s="263">
        <f t="shared" si="169"/>
        <v>0</v>
      </c>
      <c r="GG153" s="263">
        <f t="shared" si="169"/>
        <v>267504</v>
      </c>
      <c r="GH153" s="263">
        <f t="shared" si="169"/>
        <v>0</v>
      </c>
      <c r="GI153" s="263">
        <f t="shared" si="169"/>
        <v>0</v>
      </c>
      <c r="GJ153" s="263">
        <f t="shared" si="169"/>
        <v>14851</v>
      </c>
      <c r="GK153" s="263">
        <f t="shared" si="169"/>
        <v>39803</v>
      </c>
      <c r="GL153" s="263">
        <f t="shared" si="169"/>
        <v>212850</v>
      </c>
      <c r="GM153" s="263">
        <f t="shared" si="169"/>
        <v>0</v>
      </c>
      <c r="GN153" s="263">
        <f t="shared" si="169"/>
        <v>0</v>
      </c>
      <c r="GO153" s="263">
        <f t="shared" si="169"/>
        <v>0</v>
      </c>
      <c r="GP153" s="263">
        <f t="shared" si="169"/>
        <v>232003</v>
      </c>
      <c r="GQ153" s="263">
        <f t="shared" si="169"/>
        <v>11034</v>
      </c>
      <c r="GR153" s="263">
        <f t="shared" si="169"/>
        <v>206918</v>
      </c>
      <c r="GS153" s="263">
        <f t="shared" si="169"/>
        <v>14051</v>
      </c>
      <c r="GT153" s="263">
        <f t="shared" si="169"/>
        <v>0</v>
      </c>
      <c r="GU153" s="263">
        <f t="shared" si="169"/>
        <v>0</v>
      </c>
      <c r="GV153" s="263">
        <f t="shared" si="169"/>
        <v>0</v>
      </c>
      <c r="GW153" s="263">
        <f t="shared" si="169"/>
        <v>0</v>
      </c>
      <c r="GX153" s="263">
        <f t="shared" si="169"/>
        <v>0</v>
      </c>
      <c r="GY153" s="263">
        <f t="shared" si="169"/>
        <v>1637002</v>
      </c>
      <c r="GZ153" s="263">
        <f t="shared" si="169"/>
        <v>213496</v>
      </c>
      <c r="HA153" s="263">
        <f t="shared" si="169"/>
        <v>181983</v>
      </c>
      <c r="HB153" s="263">
        <f t="shared" si="169"/>
        <v>61558</v>
      </c>
      <c r="HC153" s="263">
        <f t="shared" si="169"/>
        <v>909587</v>
      </c>
      <c r="HD153" s="263">
        <f t="shared" si="169"/>
        <v>89674</v>
      </c>
      <c r="HE153" s="263">
        <f t="shared" si="169"/>
        <v>1742</v>
      </c>
      <c r="HF153" s="263">
        <f t="shared" si="169"/>
        <v>106810</v>
      </c>
      <c r="HG153" s="263">
        <f t="shared" si="169"/>
        <v>72152</v>
      </c>
      <c r="HH153" s="263">
        <f t="shared" si="169"/>
        <v>7381157</v>
      </c>
    </row>
    <row r="154" spans="1:216" x14ac:dyDescent="0.2">
      <c r="A154" s="263" t="s">
        <v>232</v>
      </c>
      <c r="B154" s="263">
        <f t="shared" ref="B154:B167" si="175">+C154+Z154+AY154+CP154+CW154+DD154+DK154</f>
        <v>184306239</v>
      </c>
      <c r="C154" s="263">
        <f t="shared" ref="C154:Y154" si="176">+C87</f>
        <v>11653090</v>
      </c>
      <c r="D154" s="263">
        <f t="shared" si="176"/>
        <v>8091892</v>
      </c>
      <c r="E154" s="263">
        <f t="shared" si="176"/>
        <v>5036089</v>
      </c>
      <c r="F154" s="263">
        <f t="shared" si="176"/>
        <v>1992158</v>
      </c>
      <c r="G154" s="263">
        <f t="shared" si="176"/>
        <v>3043931</v>
      </c>
      <c r="H154" s="263">
        <f t="shared" si="176"/>
        <v>2239974</v>
      </c>
      <c r="I154" s="263">
        <f t="shared" si="176"/>
        <v>1537140</v>
      </c>
      <c r="J154" s="263">
        <f t="shared" si="176"/>
        <v>702834</v>
      </c>
      <c r="K154" s="263">
        <f t="shared" si="176"/>
        <v>700702</v>
      </c>
      <c r="L154" s="263">
        <f t="shared" si="176"/>
        <v>360254</v>
      </c>
      <c r="M154" s="263">
        <f t="shared" si="176"/>
        <v>340449</v>
      </c>
      <c r="N154" s="263">
        <f t="shared" ref="N154:P154" si="177">+N87</f>
        <v>115127</v>
      </c>
      <c r="O154" s="263">
        <f t="shared" si="177"/>
        <v>74066</v>
      </c>
      <c r="P154" s="263">
        <f t="shared" si="177"/>
        <v>41061</v>
      </c>
      <c r="Q154" s="263">
        <f t="shared" si="176"/>
        <v>1209802</v>
      </c>
      <c r="R154" s="263">
        <f t="shared" si="176"/>
        <v>362586</v>
      </c>
      <c r="S154" s="263">
        <f t="shared" si="176"/>
        <v>154793</v>
      </c>
      <c r="T154" s="263">
        <f t="shared" si="176"/>
        <v>1973704</v>
      </c>
      <c r="U154" s="263">
        <f t="shared" si="176"/>
        <v>1546009</v>
      </c>
      <c r="V154" s="263">
        <f t="shared" si="176"/>
        <v>416467</v>
      </c>
      <c r="W154" s="263">
        <f t="shared" si="176"/>
        <v>303940</v>
      </c>
      <c r="X154" s="263">
        <f t="shared" si="176"/>
        <v>117437</v>
      </c>
      <c r="Y154" s="263">
        <f t="shared" si="176"/>
        <v>186504</v>
      </c>
      <c r="Z154" s="263">
        <f t="shared" si="172"/>
        <v>70623600</v>
      </c>
      <c r="AA154" s="263">
        <f t="shared" si="165"/>
        <v>65430800</v>
      </c>
      <c r="AB154" s="263">
        <f t="shared" si="165"/>
        <v>697125</v>
      </c>
      <c r="AC154" s="263">
        <f t="shared" si="165"/>
        <v>21178140</v>
      </c>
      <c r="AD154" s="263">
        <f t="shared" si="165"/>
        <v>3117701</v>
      </c>
      <c r="AE154" s="263">
        <f t="shared" si="165"/>
        <v>128026</v>
      </c>
      <c r="AF154" s="263">
        <f t="shared" si="165"/>
        <v>7252779</v>
      </c>
      <c r="AG154" s="263">
        <f t="shared" si="165"/>
        <v>3248793</v>
      </c>
      <c r="AH154" s="263">
        <f t="shared" si="165"/>
        <v>7603455</v>
      </c>
      <c r="AI154" s="263">
        <f t="shared" si="165"/>
        <v>1546755</v>
      </c>
      <c r="AJ154" s="263">
        <f t="shared" si="165"/>
        <v>16817110</v>
      </c>
      <c r="AK154" s="263">
        <f t="shared" si="165"/>
        <v>3372491</v>
      </c>
      <c r="AL154" s="263">
        <f t="shared" si="165"/>
        <v>450107</v>
      </c>
      <c r="AM154" s="263">
        <f t="shared" si="165"/>
        <v>5146832</v>
      </c>
      <c r="AN154" s="263">
        <f t="shared" si="165"/>
        <v>0</v>
      </c>
      <c r="AO154" s="263">
        <f t="shared" si="165"/>
        <v>1755790</v>
      </c>
      <c r="AP154" s="263">
        <f t="shared" si="165"/>
        <v>1208883</v>
      </c>
      <c r="AQ154" s="263">
        <f t="shared" si="165"/>
        <v>0</v>
      </c>
      <c r="AR154" s="263">
        <f t="shared" si="165"/>
        <v>1773294</v>
      </c>
      <c r="AS154" s="263">
        <f t="shared" si="165"/>
        <v>58374</v>
      </c>
      <c r="AT154" s="263">
        <f t="shared" si="165"/>
        <v>110284</v>
      </c>
      <c r="AU154" s="263">
        <f t="shared" si="165"/>
        <v>21057</v>
      </c>
      <c r="AV154" s="263">
        <f t="shared" si="165"/>
        <v>175768</v>
      </c>
      <c r="AW154" s="263">
        <f t="shared" si="165"/>
        <v>43381</v>
      </c>
      <c r="AX154" s="263">
        <f t="shared" si="165"/>
        <v>0</v>
      </c>
      <c r="AY154" s="263">
        <f t="shared" si="165"/>
        <v>14676840</v>
      </c>
      <c r="AZ154" s="263">
        <f t="shared" si="165"/>
        <v>1084790</v>
      </c>
      <c r="BA154" s="263">
        <f t="shared" si="165"/>
        <v>258508</v>
      </c>
      <c r="BB154" s="263">
        <f t="shared" si="165"/>
        <v>0</v>
      </c>
      <c r="BC154" s="263">
        <f t="shared" si="165"/>
        <v>826283</v>
      </c>
      <c r="BD154" s="263">
        <f t="shared" si="165"/>
        <v>0</v>
      </c>
      <c r="BE154" s="263">
        <f t="shared" si="165"/>
        <v>0</v>
      </c>
      <c r="BF154" s="263">
        <f t="shared" si="165"/>
        <v>0</v>
      </c>
      <c r="BG154" s="263">
        <f t="shared" si="166"/>
        <v>1731797</v>
      </c>
      <c r="BH154" s="263">
        <f t="shared" si="166"/>
        <v>540969</v>
      </c>
      <c r="BI154" s="263">
        <f t="shared" si="166"/>
        <v>7697</v>
      </c>
      <c r="BJ154" s="263">
        <f t="shared" si="166"/>
        <v>1183131</v>
      </c>
      <c r="BK154" s="263">
        <f t="shared" si="166"/>
        <v>0</v>
      </c>
      <c r="BL154" s="263">
        <f t="shared" si="166"/>
        <v>0</v>
      </c>
      <c r="BM154" s="263">
        <f t="shared" si="166"/>
        <v>0</v>
      </c>
      <c r="BN154" s="263">
        <f t="shared" si="165"/>
        <v>3537362</v>
      </c>
      <c r="BO154" s="263">
        <f t="shared" si="165"/>
        <v>726542</v>
      </c>
      <c r="BP154" s="263">
        <f t="shared" si="165"/>
        <v>0</v>
      </c>
      <c r="BQ154" s="263">
        <f t="shared" si="165"/>
        <v>2804538</v>
      </c>
      <c r="BR154" s="263">
        <f t="shared" si="165"/>
        <v>6283</v>
      </c>
      <c r="BS154" s="263">
        <f t="shared" si="165"/>
        <v>0</v>
      </c>
      <c r="BT154" s="263">
        <f t="shared" si="165"/>
        <v>0</v>
      </c>
      <c r="BU154" s="263">
        <f t="shared" si="165"/>
        <v>2789643</v>
      </c>
      <c r="BV154" s="263">
        <f t="shared" si="165"/>
        <v>0</v>
      </c>
      <c r="BW154" s="263">
        <f t="shared" si="165"/>
        <v>31022</v>
      </c>
      <c r="BX154" s="263">
        <f t="shared" si="165"/>
        <v>2758621</v>
      </c>
      <c r="BY154" s="263">
        <f t="shared" si="165"/>
        <v>0</v>
      </c>
      <c r="BZ154" s="263">
        <f t="shared" si="165"/>
        <v>0</v>
      </c>
      <c r="CA154" s="263">
        <f t="shared" si="165"/>
        <v>0</v>
      </c>
      <c r="CB154" s="263">
        <f t="shared" si="165"/>
        <v>93851</v>
      </c>
      <c r="CC154" s="263">
        <f t="shared" si="165"/>
        <v>9974</v>
      </c>
      <c r="CD154" s="263">
        <f t="shared" si="165"/>
        <v>0</v>
      </c>
      <c r="CE154" s="263">
        <f t="shared" si="165"/>
        <v>83877</v>
      </c>
      <c r="CF154" s="263">
        <f t="shared" si="165"/>
        <v>0</v>
      </c>
      <c r="CG154" s="263">
        <f t="shared" si="165"/>
        <v>0</v>
      </c>
      <c r="CH154" s="263">
        <f t="shared" si="165"/>
        <v>0</v>
      </c>
      <c r="CI154" s="263">
        <f t="shared" si="165"/>
        <v>5439396</v>
      </c>
      <c r="CJ154" s="263">
        <f t="shared" si="165"/>
        <v>545418</v>
      </c>
      <c r="CK154" s="263">
        <f t="shared" si="165"/>
        <v>78725</v>
      </c>
      <c r="CL154" s="263">
        <f t="shared" si="165"/>
        <v>3179471</v>
      </c>
      <c r="CM154" s="263">
        <f t="shared" si="165"/>
        <v>90675</v>
      </c>
      <c r="CN154" s="263">
        <f t="shared" si="165"/>
        <v>0</v>
      </c>
      <c r="CO154" s="263">
        <f t="shared" si="165"/>
        <v>1545107</v>
      </c>
      <c r="CP154" s="263">
        <f t="shared" si="173"/>
        <v>5931407</v>
      </c>
      <c r="CQ154" s="263">
        <f t="shared" si="173"/>
        <v>252949</v>
      </c>
      <c r="CR154" s="263">
        <f t="shared" si="173"/>
        <v>2169367</v>
      </c>
      <c r="CS154" s="263">
        <f t="shared" si="173"/>
        <v>205472</v>
      </c>
      <c r="CT154" s="263">
        <f t="shared" si="173"/>
        <v>2174667</v>
      </c>
      <c r="CU154" s="263">
        <f t="shared" si="173"/>
        <v>226058</v>
      </c>
      <c r="CV154" s="263">
        <f t="shared" si="173"/>
        <v>902894</v>
      </c>
      <c r="CW154" s="263">
        <f t="shared" si="173"/>
        <v>190632</v>
      </c>
      <c r="CX154" s="263">
        <f t="shared" si="173"/>
        <v>0</v>
      </c>
      <c r="CY154" s="263">
        <f t="shared" si="173"/>
        <v>0</v>
      </c>
      <c r="CZ154" s="263">
        <f t="shared" si="173"/>
        <v>0</v>
      </c>
      <c r="DA154" s="263">
        <f t="shared" si="173"/>
        <v>84856</v>
      </c>
      <c r="DB154" s="263">
        <f t="shared" si="173"/>
        <v>75650</v>
      </c>
      <c r="DC154" s="263">
        <f t="shared" si="173"/>
        <v>6695</v>
      </c>
      <c r="DD154" s="263">
        <f t="shared" si="174"/>
        <v>39016750</v>
      </c>
      <c r="DE154" s="263">
        <f t="shared" ref="DE154:FP157" si="178">+DE66</f>
        <v>5903660</v>
      </c>
      <c r="DF154" s="263">
        <f t="shared" si="178"/>
        <v>11105760</v>
      </c>
      <c r="DG154" s="263">
        <f t="shared" si="178"/>
        <v>20436050</v>
      </c>
      <c r="DH154" s="263">
        <f t="shared" si="178"/>
        <v>1342168</v>
      </c>
      <c r="DI154" s="263">
        <f t="shared" si="178"/>
        <v>213115</v>
      </c>
      <c r="DJ154" s="263">
        <f t="shared" si="178"/>
        <v>15997</v>
      </c>
      <c r="DK154" s="263">
        <f t="shared" si="178"/>
        <v>42213920</v>
      </c>
      <c r="DL154" s="263">
        <f t="shared" si="178"/>
        <v>21918850</v>
      </c>
      <c r="DM154" s="263">
        <f t="shared" si="178"/>
        <v>14100940</v>
      </c>
      <c r="DN154" s="263">
        <f t="shared" si="178"/>
        <v>1368160</v>
      </c>
      <c r="DO154" s="263">
        <f t="shared" si="178"/>
        <v>1112265</v>
      </c>
      <c r="DP154" s="263">
        <f t="shared" si="178"/>
        <v>1831333</v>
      </c>
      <c r="DQ154" s="263">
        <f t="shared" si="178"/>
        <v>8491653</v>
      </c>
      <c r="DR154" s="263">
        <f t="shared" si="178"/>
        <v>0</v>
      </c>
      <c r="DS154" s="263">
        <f t="shared" si="178"/>
        <v>195756</v>
      </c>
      <c r="DT154" s="263">
        <f t="shared" si="178"/>
        <v>721419</v>
      </c>
      <c r="DU154" s="263">
        <f t="shared" si="178"/>
        <v>380350</v>
      </c>
      <c r="DV154" s="263">
        <f t="shared" si="178"/>
        <v>7786618</v>
      </c>
      <c r="DW154" s="263">
        <f t="shared" si="178"/>
        <v>537792</v>
      </c>
      <c r="DX154" s="263">
        <f t="shared" si="178"/>
        <v>659429</v>
      </c>
      <c r="DY154" s="263">
        <f t="shared" si="178"/>
        <v>504226</v>
      </c>
      <c r="DZ154" s="263">
        <f t="shared" si="178"/>
        <v>5627961</v>
      </c>
      <c r="EA154" s="263">
        <f t="shared" si="178"/>
        <v>0</v>
      </c>
      <c r="EB154" s="263">
        <f t="shared" si="178"/>
        <v>68084</v>
      </c>
      <c r="EC154" s="263">
        <f t="shared" si="178"/>
        <v>287472</v>
      </c>
      <c r="ED154" s="263">
        <f t="shared" si="178"/>
        <v>101652</v>
      </c>
      <c r="EE154" s="263">
        <f t="shared" si="178"/>
        <v>20316170</v>
      </c>
      <c r="EF154" s="263">
        <f t="shared" si="178"/>
        <v>1824619</v>
      </c>
      <c r="EG154" s="263">
        <f t="shared" si="178"/>
        <v>1628415</v>
      </c>
      <c r="EH154" s="263">
        <f t="shared" si="178"/>
        <v>2194869</v>
      </c>
      <c r="EI154" s="263">
        <f t="shared" si="178"/>
        <v>12991810</v>
      </c>
      <c r="EJ154" s="263">
        <f t="shared" si="178"/>
        <v>0</v>
      </c>
      <c r="EK154" s="263">
        <f t="shared" si="178"/>
        <v>202479</v>
      </c>
      <c r="EL154" s="263">
        <f t="shared" si="178"/>
        <v>991985</v>
      </c>
      <c r="EM154" s="263">
        <f t="shared" si="178"/>
        <v>482002</v>
      </c>
      <c r="EN154" s="263">
        <f t="shared" si="178"/>
        <v>1538652</v>
      </c>
      <c r="EO154" s="263">
        <f t="shared" si="178"/>
        <v>81333</v>
      </c>
      <c r="EP154" s="263">
        <f t="shared" si="178"/>
        <v>143279</v>
      </c>
      <c r="EQ154" s="263">
        <f t="shared" si="178"/>
        <v>140691</v>
      </c>
      <c r="ER154" s="263">
        <f t="shared" si="178"/>
        <v>1108789</v>
      </c>
      <c r="ES154" s="263">
        <f t="shared" si="178"/>
        <v>0</v>
      </c>
      <c r="ET154" s="263">
        <f t="shared" si="178"/>
        <v>43541</v>
      </c>
      <c r="EU154" s="263">
        <f t="shared" si="178"/>
        <v>21019</v>
      </c>
      <c r="EV154" s="263">
        <f t="shared" si="178"/>
        <v>0</v>
      </c>
      <c r="EW154" s="263">
        <f t="shared" si="178"/>
        <v>7073355</v>
      </c>
      <c r="EX154" s="263">
        <f t="shared" si="178"/>
        <v>1019311</v>
      </c>
      <c r="EY154" s="263">
        <f t="shared" si="178"/>
        <v>263010</v>
      </c>
      <c r="EZ154" s="263">
        <f t="shared" si="178"/>
        <v>447707</v>
      </c>
      <c r="FA154" s="263">
        <f t="shared" si="178"/>
        <v>4770336</v>
      </c>
      <c r="FB154" s="263">
        <f t="shared" si="178"/>
        <v>3484</v>
      </c>
      <c r="FC154" s="263">
        <f t="shared" si="178"/>
        <v>55395</v>
      </c>
      <c r="FD154" s="263">
        <f t="shared" si="178"/>
        <v>442844</v>
      </c>
      <c r="FE154" s="263">
        <f t="shared" si="178"/>
        <v>71267</v>
      </c>
      <c r="FF154" s="263">
        <f t="shared" si="178"/>
        <v>1253138</v>
      </c>
      <c r="FG154" s="263">
        <f t="shared" si="178"/>
        <v>227727</v>
      </c>
      <c r="FH154" s="263">
        <f t="shared" si="178"/>
        <v>31215</v>
      </c>
      <c r="FI154" s="263">
        <f t="shared" si="178"/>
        <v>134540</v>
      </c>
      <c r="FJ154" s="263">
        <f t="shared" si="178"/>
        <v>578277</v>
      </c>
      <c r="FK154" s="263">
        <f t="shared" si="178"/>
        <v>8339</v>
      </c>
      <c r="FL154" s="263">
        <f t="shared" si="178"/>
        <v>0</v>
      </c>
      <c r="FM154" s="263">
        <f t="shared" si="178"/>
        <v>53433</v>
      </c>
      <c r="FN154" s="263">
        <f t="shared" si="178"/>
        <v>69003</v>
      </c>
      <c r="FO154" s="263">
        <f t="shared" si="178"/>
        <v>3176511</v>
      </c>
      <c r="FP154" s="263">
        <f t="shared" si="178"/>
        <v>2327815</v>
      </c>
      <c r="FQ154" s="263">
        <f t="shared" si="169"/>
        <v>16393</v>
      </c>
      <c r="FR154" s="263">
        <f t="shared" si="169"/>
        <v>0</v>
      </c>
      <c r="FS154" s="263">
        <f t="shared" si="169"/>
        <v>781903</v>
      </c>
      <c r="FT154" s="263">
        <f t="shared" si="169"/>
        <v>0</v>
      </c>
      <c r="FU154" s="263">
        <f t="shared" si="169"/>
        <v>9310</v>
      </c>
      <c r="FV154" s="263">
        <f t="shared" si="169"/>
        <v>11316</v>
      </c>
      <c r="FW154" s="263">
        <f t="shared" si="169"/>
        <v>29774</v>
      </c>
      <c r="FX154" s="263">
        <f t="shared" si="169"/>
        <v>4156415</v>
      </c>
      <c r="FY154" s="263">
        <f t="shared" si="169"/>
        <v>669356</v>
      </c>
      <c r="FZ154" s="263">
        <f t="shared" si="169"/>
        <v>427900</v>
      </c>
      <c r="GA154" s="263">
        <f t="shared" si="169"/>
        <v>183372</v>
      </c>
      <c r="GB154" s="263">
        <f t="shared" si="169"/>
        <v>2653651</v>
      </c>
      <c r="GC154" s="263">
        <f t="shared" si="169"/>
        <v>0</v>
      </c>
      <c r="GD154" s="263">
        <f t="shared" si="169"/>
        <v>25503</v>
      </c>
      <c r="GE154" s="263">
        <f t="shared" si="169"/>
        <v>84661</v>
      </c>
      <c r="GF154" s="263">
        <f t="shared" si="169"/>
        <v>111973</v>
      </c>
      <c r="GG154" s="263">
        <f t="shared" si="169"/>
        <v>1480767</v>
      </c>
      <c r="GH154" s="263">
        <f t="shared" si="169"/>
        <v>0</v>
      </c>
      <c r="GI154" s="263">
        <f t="shared" si="169"/>
        <v>36829</v>
      </c>
      <c r="GJ154" s="263">
        <f t="shared" si="169"/>
        <v>0</v>
      </c>
      <c r="GK154" s="263">
        <f t="shared" si="169"/>
        <v>675398</v>
      </c>
      <c r="GL154" s="263">
        <f t="shared" si="169"/>
        <v>768539</v>
      </c>
      <c r="GM154" s="263">
        <f t="shared" si="169"/>
        <v>0</v>
      </c>
      <c r="GN154" s="263">
        <f t="shared" si="169"/>
        <v>0</v>
      </c>
      <c r="GO154" s="263">
        <f t="shared" si="169"/>
        <v>0</v>
      </c>
      <c r="GP154" s="263">
        <f t="shared" si="169"/>
        <v>653568</v>
      </c>
      <c r="GQ154" s="263">
        <f t="shared" si="169"/>
        <v>118763</v>
      </c>
      <c r="GR154" s="263">
        <f t="shared" si="169"/>
        <v>399948</v>
      </c>
      <c r="GS154" s="263">
        <f t="shared" si="169"/>
        <v>134857</v>
      </c>
      <c r="GT154" s="263">
        <f t="shared" si="169"/>
        <v>0</v>
      </c>
      <c r="GU154" s="263">
        <f t="shared" si="169"/>
        <v>0</v>
      </c>
      <c r="GV154" s="263">
        <f t="shared" si="169"/>
        <v>0</v>
      </c>
      <c r="GW154" s="263">
        <f t="shared" si="169"/>
        <v>0</v>
      </c>
      <c r="GX154" s="263">
        <f t="shared" si="169"/>
        <v>0</v>
      </c>
      <c r="GY154" s="263">
        <f t="shared" si="169"/>
        <v>2501318</v>
      </c>
      <c r="GZ154" s="263">
        <f t="shared" si="169"/>
        <v>607224</v>
      </c>
      <c r="HA154" s="263">
        <f t="shared" si="169"/>
        <v>517033</v>
      </c>
      <c r="HB154" s="263">
        <f t="shared" si="169"/>
        <v>23932</v>
      </c>
      <c r="HC154" s="263">
        <f t="shared" si="169"/>
        <v>1092220</v>
      </c>
      <c r="HD154" s="263">
        <f t="shared" si="169"/>
        <v>46265</v>
      </c>
      <c r="HE154" s="263">
        <f t="shared" si="169"/>
        <v>20327</v>
      </c>
      <c r="HF154" s="263">
        <f t="shared" si="169"/>
        <v>154996</v>
      </c>
      <c r="HG154" s="263">
        <f t="shared" si="169"/>
        <v>24013</v>
      </c>
      <c r="HH154" s="263">
        <f t="shared" si="169"/>
        <v>15165100</v>
      </c>
    </row>
    <row r="155" spans="1:216" x14ac:dyDescent="0.2">
      <c r="A155" s="263" t="s">
        <v>233</v>
      </c>
      <c r="B155" s="263">
        <f t="shared" si="175"/>
        <v>197515452</v>
      </c>
      <c r="C155" s="263">
        <f t="shared" ref="C155:Y155" si="179">+C88</f>
        <v>8791016</v>
      </c>
      <c r="D155" s="263">
        <f t="shared" si="179"/>
        <v>4626830</v>
      </c>
      <c r="E155" s="263">
        <f t="shared" si="179"/>
        <v>3186456</v>
      </c>
      <c r="F155" s="263">
        <f t="shared" si="179"/>
        <v>1909116</v>
      </c>
      <c r="G155" s="263">
        <f t="shared" si="179"/>
        <v>1277341</v>
      </c>
      <c r="H155" s="263">
        <f t="shared" si="179"/>
        <v>1077124</v>
      </c>
      <c r="I155" s="263">
        <f t="shared" si="179"/>
        <v>627819</v>
      </c>
      <c r="J155" s="263">
        <f t="shared" si="179"/>
        <v>449305</v>
      </c>
      <c r="K155" s="263">
        <f t="shared" si="179"/>
        <v>319288</v>
      </c>
      <c r="L155" s="263">
        <f t="shared" si="179"/>
        <v>299126</v>
      </c>
      <c r="M155" s="263">
        <f t="shared" si="179"/>
        <v>20162</v>
      </c>
      <c r="N155" s="263">
        <f t="shared" ref="N155:P155" si="180">+N88</f>
        <v>43962</v>
      </c>
      <c r="O155" s="263">
        <f t="shared" si="180"/>
        <v>0</v>
      </c>
      <c r="P155" s="263">
        <f t="shared" si="180"/>
        <v>43962</v>
      </c>
      <c r="Q155" s="263">
        <f t="shared" si="179"/>
        <v>2835341</v>
      </c>
      <c r="R155" s="263">
        <f t="shared" si="179"/>
        <v>863027</v>
      </c>
      <c r="S155" s="263">
        <f t="shared" si="179"/>
        <v>297636</v>
      </c>
      <c r="T155" s="263">
        <f t="shared" si="179"/>
        <v>856634</v>
      </c>
      <c r="U155" s="263">
        <f t="shared" si="179"/>
        <v>410417</v>
      </c>
      <c r="V155" s="263">
        <f t="shared" si="179"/>
        <v>376862</v>
      </c>
      <c r="W155" s="263">
        <f t="shared" si="179"/>
        <v>341207</v>
      </c>
      <c r="X155" s="263">
        <f t="shared" si="179"/>
        <v>262098</v>
      </c>
      <c r="Y155" s="263">
        <f t="shared" si="179"/>
        <v>79109</v>
      </c>
      <c r="Z155" s="263">
        <f t="shared" si="172"/>
        <v>88307550</v>
      </c>
      <c r="AA155" s="263">
        <f t="shared" si="165"/>
        <v>78890340</v>
      </c>
      <c r="AB155" s="263">
        <f t="shared" si="165"/>
        <v>3858985</v>
      </c>
      <c r="AC155" s="263">
        <f t="shared" si="165"/>
        <v>27965830</v>
      </c>
      <c r="AD155" s="263">
        <f t="shared" si="165"/>
        <v>11083450</v>
      </c>
      <c r="AE155" s="263">
        <f t="shared" si="165"/>
        <v>315353</v>
      </c>
      <c r="AF155" s="263">
        <f t="shared" si="165"/>
        <v>10412560</v>
      </c>
      <c r="AG155" s="263">
        <f t="shared" si="165"/>
        <v>5060936</v>
      </c>
      <c r="AH155" s="263">
        <f t="shared" si="165"/>
        <v>7132597</v>
      </c>
      <c r="AI155" s="263">
        <f t="shared" si="165"/>
        <v>1254173</v>
      </c>
      <c r="AJ155" s="263">
        <f t="shared" si="165"/>
        <v>10606310</v>
      </c>
      <c r="AK155" s="263">
        <f t="shared" si="165"/>
        <v>928190</v>
      </c>
      <c r="AL155" s="263">
        <f t="shared" si="165"/>
        <v>249141</v>
      </c>
      <c r="AM155" s="263">
        <f t="shared" si="165"/>
        <v>9348184</v>
      </c>
      <c r="AN155" s="263">
        <f t="shared" si="165"/>
        <v>30420</v>
      </c>
      <c r="AO155" s="263">
        <f t="shared" si="165"/>
        <v>4216323</v>
      </c>
      <c r="AP155" s="263">
        <f t="shared" si="165"/>
        <v>879582</v>
      </c>
      <c r="AQ155" s="263">
        <f t="shared" si="165"/>
        <v>0</v>
      </c>
      <c r="AR155" s="263">
        <f t="shared" si="165"/>
        <v>2756941</v>
      </c>
      <c r="AS155" s="263">
        <f t="shared" si="165"/>
        <v>322414</v>
      </c>
      <c r="AT155" s="263">
        <f t="shared" si="165"/>
        <v>468693</v>
      </c>
      <c r="AU155" s="263">
        <f t="shared" si="165"/>
        <v>10462</v>
      </c>
      <c r="AV155" s="263">
        <f t="shared" si="165"/>
        <v>592782</v>
      </c>
      <c r="AW155" s="263">
        <f t="shared" si="165"/>
        <v>60773</v>
      </c>
      <c r="AX155" s="263">
        <f t="shared" si="165"/>
        <v>9796</v>
      </c>
      <c r="AY155" s="263">
        <f t="shared" si="165"/>
        <v>12569420</v>
      </c>
      <c r="AZ155" s="263">
        <f t="shared" si="165"/>
        <v>1207426</v>
      </c>
      <c r="BA155" s="263">
        <f t="shared" si="165"/>
        <v>174366</v>
      </c>
      <c r="BB155" s="263">
        <f t="shared" si="165"/>
        <v>37808</v>
      </c>
      <c r="BC155" s="263">
        <f t="shared" si="165"/>
        <v>974518</v>
      </c>
      <c r="BD155" s="263">
        <f t="shared" si="165"/>
        <v>20734</v>
      </c>
      <c r="BE155" s="263">
        <f t="shared" si="165"/>
        <v>0</v>
      </c>
      <c r="BF155" s="263">
        <f t="shared" si="165"/>
        <v>0</v>
      </c>
      <c r="BG155" s="263">
        <f t="shared" si="166"/>
        <v>760679</v>
      </c>
      <c r="BH155" s="263">
        <f t="shared" si="166"/>
        <v>98799</v>
      </c>
      <c r="BI155" s="263">
        <f t="shared" si="166"/>
        <v>9214</v>
      </c>
      <c r="BJ155" s="263">
        <f t="shared" si="166"/>
        <v>623765</v>
      </c>
      <c r="BK155" s="263">
        <f t="shared" si="166"/>
        <v>28901</v>
      </c>
      <c r="BL155" s="263">
        <f t="shared" si="166"/>
        <v>0</v>
      </c>
      <c r="BM155" s="263">
        <f t="shared" si="166"/>
        <v>0</v>
      </c>
      <c r="BN155" s="263">
        <f t="shared" si="165"/>
        <v>5090194</v>
      </c>
      <c r="BO155" s="263">
        <f t="shared" si="165"/>
        <v>21990</v>
      </c>
      <c r="BP155" s="263">
        <f t="shared" si="165"/>
        <v>183448</v>
      </c>
      <c r="BQ155" s="263">
        <f t="shared" si="165"/>
        <v>4729646</v>
      </c>
      <c r="BR155" s="263">
        <f t="shared" si="165"/>
        <v>155110</v>
      </c>
      <c r="BS155" s="263">
        <f t="shared" si="165"/>
        <v>0</v>
      </c>
      <c r="BT155" s="263">
        <f t="shared" si="165"/>
        <v>0</v>
      </c>
      <c r="BU155" s="263">
        <f t="shared" si="165"/>
        <v>1449805</v>
      </c>
      <c r="BV155" s="263">
        <f t="shared" si="165"/>
        <v>18933</v>
      </c>
      <c r="BW155" s="263">
        <f t="shared" si="165"/>
        <v>51662</v>
      </c>
      <c r="BX155" s="263">
        <f t="shared" si="165"/>
        <v>1341669</v>
      </c>
      <c r="BY155" s="263">
        <f t="shared" si="165"/>
        <v>37540</v>
      </c>
      <c r="BZ155" s="263">
        <f t="shared" si="165"/>
        <v>0</v>
      </c>
      <c r="CA155" s="263">
        <f t="shared" si="165"/>
        <v>0</v>
      </c>
      <c r="CB155" s="263">
        <f t="shared" si="165"/>
        <v>677691</v>
      </c>
      <c r="CC155" s="263">
        <f t="shared" si="165"/>
        <v>107124</v>
      </c>
      <c r="CD155" s="263">
        <f t="shared" si="165"/>
        <v>142622</v>
      </c>
      <c r="CE155" s="263">
        <f t="shared" si="165"/>
        <v>427945</v>
      </c>
      <c r="CF155" s="263">
        <f t="shared" si="165"/>
        <v>0</v>
      </c>
      <c r="CG155" s="263">
        <f t="shared" si="165"/>
        <v>0</v>
      </c>
      <c r="CH155" s="263">
        <f t="shared" si="165"/>
        <v>0</v>
      </c>
      <c r="CI155" s="263">
        <f t="shared" si="165"/>
        <v>3383625</v>
      </c>
      <c r="CJ155" s="263">
        <f t="shared" si="165"/>
        <v>1051553</v>
      </c>
      <c r="CK155" s="263">
        <f t="shared" si="165"/>
        <v>82778</v>
      </c>
      <c r="CL155" s="263">
        <f t="shared" si="165"/>
        <v>1181849</v>
      </c>
      <c r="CM155" s="263">
        <f t="shared" si="165"/>
        <v>41467</v>
      </c>
      <c r="CN155" s="263">
        <f t="shared" si="165"/>
        <v>0</v>
      </c>
      <c r="CO155" s="263">
        <f t="shared" si="165"/>
        <v>1025978</v>
      </c>
      <c r="CP155" s="263">
        <f t="shared" si="173"/>
        <v>4020177</v>
      </c>
      <c r="CQ155" s="263">
        <f t="shared" si="173"/>
        <v>320900</v>
      </c>
      <c r="CR155" s="263">
        <f t="shared" si="173"/>
        <v>1477747</v>
      </c>
      <c r="CS155" s="263">
        <f t="shared" si="173"/>
        <v>127981</v>
      </c>
      <c r="CT155" s="263">
        <f t="shared" si="173"/>
        <v>1152105</v>
      </c>
      <c r="CU155" s="263">
        <f t="shared" si="173"/>
        <v>436105</v>
      </c>
      <c r="CV155" s="263">
        <f t="shared" si="173"/>
        <v>505340</v>
      </c>
      <c r="CW155" s="263">
        <f t="shared" si="173"/>
        <v>417639</v>
      </c>
      <c r="CX155" s="263">
        <f t="shared" si="173"/>
        <v>0</v>
      </c>
      <c r="CY155" s="263">
        <f t="shared" si="173"/>
        <v>0</v>
      </c>
      <c r="CZ155" s="263">
        <f t="shared" si="173"/>
        <v>0</v>
      </c>
      <c r="DA155" s="263">
        <f t="shared" si="173"/>
        <v>147842</v>
      </c>
      <c r="DB155" s="263">
        <f t="shared" si="173"/>
        <v>238499</v>
      </c>
      <c r="DC155" s="263">
        <f t="shared" si="173"/>
        <v>20084</v>
      </c>
      <c r="DD155" s="263">
        <f t="shared" si="174"/>
        <v>36482060</v>
      </c>
      <c r="DE155" s="263">
        <f t="shared" si="178"/>
        <v>5037189</v>
      </c>
      <c r="DF155" s="263">
        <f t="shared" si="178"/>
        <v>8826294</v>
      </c>
      <c r="DG155" s="263">
        <f t="shared" si="178"/>
        <v>22048490</v>
      </c>
      <c r="DH155" s="263">
        <f t="shared" si="178"/>
        <v>138351</v>
      </c>
      <c r="DI155" s="263">
        <f t="shared" si="178"/>
        <v>388869</v>
      </c>
      <c r="DJ155" s="263">
        <f t="shared" si="178"/>
        <v>42860</v>
      </c>
      <c r="DK155" s="263">
        <f t="shared" si="178"/>
        <v>46927590</v>
      </c>
      <c r="DL155" s="263">
        <f t="shared" si="178"/>
        <v>26052460</v>
      </c>
      <c r="DM155" s="263">
        <f t="shared" si="178"/>
        <v>17028430</v>
      </c>
      <c r="DN155" s="263">
        <f t="shared" si="178"/>
        <v>1301078</v>
      </c>
      <c r="DO155" s="263">
        <f t="shared" si="178"/>
        <v>2202254</v>
      </c>
      <c r="DP155" s="263">
        <f t="shared" si="178"/>
        <v>1078296</v>
      </c>
      <c r="DQ155" s="263">
        <f t="shared" si="178"/>
        <v>10220190</v>
      </c>
      <c r="DR155" s="263">
        <f t="shared" si="178"/>
        <v>0</v>
      </c>
      <c r="DS155" s="263">
        <f t="shared" si="178"/>
        <v>252816</v>
      </c>
      <c r="DT155" s="263">
        <f t="shared" si="178"/>
        <v>1539066</v>
      </c>
      <c r="DU155" s="263">
        <f t="shared" si="178"/>
        <v>434726</v>
      </c>
      <c r="DV155" s="263">
        <f t="shared" si="178"/>
        <v>9006925</v>
      </c>
      <c r="DW155" s="263">
        <f t="shared" si="178"/>
        <v>973559</v>
      </c>
      <c r="DX155" s="263">
        <f t="shared" si="178"/>
        <v>1329760</v>
      </c>
      <c r="DY155" s="263">
        <f t="shared" si="178"/>
        <v>472166</v>
      </c>
      <c r="DZ155" s="263">
        <f t="shared" si="178"/>
        <v>5153076</v>
      </c>
      <c r="EA155" s="263">
        <f t="shared" si="178"/>
        <v>8796</v>
      </c>
      <c r="EB155" s="263">
        <f t="shared" si="178"/>
        <v>148751</v>
      </c>
      <c r="EC155" s="263">
        <f t="shared" si="178"/>
        <v>558208</v>
      </c>
      <c r="ED155" s="263">
        <f t="shared" si="178"/>
        <v>362609</v>
      </c>
      <c r="EE155" s="263">
        <f t="shared" si="178"/>
        <v>23759910</v>
      </c>
      <c r="EF155" s="263">
        <f t="shared" si="178"/>
        <v>2120500</v>
      </c>
      <c r="EG155" s="263">
        <f t="shared" si="178"/>
        <v>3323510</v>
      </c>
      <c r="EH155" s="263">
        <f t="shared" si="178"/>
        <v>1390812</v>
      </c>
      <c r="EI155" s="263">
        <f t="shared" si="178"/>
        <v>13732230</v>
      </c>
      <c r="EJ155" s="263">
        <f t="shared" si="178"/>
        <v>8796</v>
      </c>
      <c r="EK155" s="263">
        <f t="shared" si="178"/>
        <v>361920</v>
      </c>
      <c r="EL155" s="263">
        <f t="shared" si="178"/>
        <v>2046990</v>
      </c>
      <c r="EM155" s="263">
        <f t="shared" si="178"/>
        <v>775151</v>
      </c>
      <c r="EN155" s="263">
        <f t="shared" si="178"/>
        <v>2172887</v>
      </c>
      <c r="EO155" s="263">
        <f t="shared" si="178"/>
        <v>139686</v>
      </c>
      <c r="EP155" s="263">
        <f t="shared" si="178"/>
        <v>202164</v>
      </c>
      <c r="EQ155" s="263">
        <f t="shared" si="178"/>
        <v>139230</v>
      </c>
      <c r="ER155" s="263">
        <f t="shared" si="178"/>
        <v>1595172</v>
      </c>
      <c r="ES155" s="263">
        <f t="shared" si="178"/>
        <v>0</v>
      </c>
      <c r="ET155" s="263">
        <f t="shared" si="178"/>
        <v>39646</v>
      </c>
      <c r="EU155" s="263">
        <f t="shared" si="178"/>
        <v>50284</v>
      </c>
      <c r="EV155" s="263">
        <f t="shared" si="178"/>
        <v>6705</v>
      </c>
      <c r="EW155" s="263">
        <f t="shared" si="178"/>
        <v>8741162</v>
      </c>
      <c r="EX155" s="263">
        <f t="shared" si="178"/>
        <v>892370</v>
      </c>
      <c r="EY155" s="263">
        <f t="shared" si="178"/>
        <v>323048</v>
      </c>
      <c r="EZ155" s="263">
        <f t="shared" si="178"/>
        <v>1008462</v>
      </c>
      <c r="FA155" s="263">
        <f t="shared" si="178"/>
        <v>5938438</v>
      </c>
      <c r="FB155" s="263">
        <f t="shared" si="178"/>
        <v>10453</v>
      </c>
      <c r="FC155" s="263">
        <f t="shared" si="178"/>
        <v>109219</v>
      </c>
      <c r="FD155" s="263">
        <f t="shared" si="178"/>
        <v>371584</v>
      </c>
      <c r="FE155" s="263">
        <f t="shared" si="178"/>
        <v>75424</v>
      </c>
      <c r="FF155" s="263">
        <f t="shared" si="178"/>
        <v>1776462</v>
      </c>
      <c r="FG155" s="263">
        <f t="shared" si="178"/>
        <v>234808</v>
      </c>
      <c r="FH155" s="263">
        <f t="shared" si="178"/>
        <v>121460</v>
      </c>
      <c r="FI155" s="263">
        <f t="shared" si="178"/>
        <v>189448</v>
      </c>
      <c r="FJ155" s="263">
        <f t="shared" si="178"/>
        <v>298827</v>
      </c>
      <c r="FK155" s="263">
        <f t="shared" si="178"/>
        <v>18449</v>
      </c>
      <c r="FL155" s="263">
        <f t="shared" si="178"/>
        <v>77830</v>
      </c>
      <c r="FM155" s="263">
        <f t="shared" si="178"/>
        <v>82780</v>
      </c>
      <c r="FN155" s="263">
        <f t="shared" si="178"/>
        <v>22533</v>
      </c>
      <c r="FO155" s="263">
        <f t="shared" si="178"/>
        <v>3315108</v>
      </c>
      <c r="FP155" s="263">
        <f t="shared" si="178"/>
        <v>2478166</v>
      </c>
      <c r="FQ155" s="263">
        <f t="shared" si="169"/>
        <v>2113</v>
      </c>
      <c r="FR155" s="263">
        <f t="shared" si="169"/>
        <v>0</v>
      </c>
      <c r="FS155" s="263">
        <f t="shared" si="169"/>
        <v>786936</v>
      </c>
      <c r="FT155" s="263">
        <f t="shared" si="169"/>
        <v>0</v>
      </c>
      <c r="FU155" s="263">
        <f t="shared" si="169"/>
        <v>0</v>
      </c>
      <c r="FV155" s="263">
        <f t="shared" si="169"/>
        <v>0</v>
      </c>
      <c r="FW155" s="263">
        <f t="shared" si="169"/>
        <v>47893</v>
      </c>
      <c r="FX155" s="263">
        <f t="shared" si="169"/>
        <v>3678388</v>
      </c>
      <c r="FY155" s="263">
        <f t="shared" si="169"/>
        <v>398557</v>
      </c>
      <c r="FZ155" s="263">
        <f t="shared" si="169"/>
        <v>458812</v>
      </c>
      <c r="GA155" s="263">
        <f t="shared" si="169"/>
        <v>328818</v>
      </c>
      <c r="GB155" s="263">
        <f t="shared" si="169"/>
        <v>2361732</v>
      </c>
      <c r="GC155" s="263">
        <f t="shared" si="169"/>
        <v>16107</v>
      </c>
      <c r="GD155" s="263">
        <f t="shared" si="169"/>
        <v>7654</v>
      </c>
      <c r="GE155" s="263">
        <f t="shared" si="169"/>
        <v>100768</v>
      </c>
      <c r="GF155" s="263">
        <f t="shared" si="169"/>
        <v>5940</v>
      </c>
      <c r="GG155" s="263">
        <f t="shared" si="169"/>
        <v>926816</v>
      </c>
      <c r="GH155" s="263">
        <f t="shared" si="169"/>
        <v>0</v>
      </c>
      <c r="GI155" s="263">
        <f t="shared" si="169"/>
        <v>11769</v>
      </c>
      <c r="GJ155" s="263">
        <f t="shared" si="169"/>
        <v>9616</v>
      </c>
      <c r="GK155" s="263">
        <f t="shared" si="169"/>
        <v>261331</v>
      </c>
      <c r="GL155" s="263">
        <f t="shared" si="169"/>
        <v>644100</v>
      </c>
      <c r="GM155" s="263">
        <f t="shared" si="169"/>
        <v>0</v>
      </c>
      <c r="GN155" s="263">
        <f t="shared" si="169"/>
        <v>0</v>
      </c>
      <c r="GO155" s="263">
        <f t="shared" si="169"/>
        <v>0</v>
      </c>
      <c r="GP155" s="263">
        <f t="shared" si="169"/>
        <v>366593</v>
      </c>
      <c r="GQ155" s="263">
        <f t="shared" si="169"/>
        <v>4198</v>
      </c>
      <c r="GR155" s="263">
        <f t="shared" si="169"/>
        <v>299462</v>
      </c>
      <c r="GS155" s="263">
        <f t="shared" si="169"/>
        <v>62933</v>
      </c>
      <c r="GT155" s="263">
        <f t="shared" si="169"/>
        <v>0</v>
      </c>
      <c r="GU155" s="263">
        <f t="shared" si="169"/>
        <v>0</v>
      </c>
      <c r="GV155" s="263">
        <f t="shared" si="169"/>
        <v>0</v>
      </c>
      <c r="GW155" s="263">
        <f t="shared" si="169"/>
        <v>0</v>
      </c>
      <c r="GX155" s="263">
        <f t="shared" si="169"/>
        <v>0</v>
      </c>
      <c r="GY155" s="263">
        <f t="shared" si="169"/>
        <v>2070601</v>
      </c>
      <c r="GZ155" s="263">
        <f t="shared" si="169"/>
        <v>548461</v>
      </c>
      <c r="HA155" s="263">
        <f t="shared" si="169"/>
        <v>171879</v>
      </c>
      <c r="HB155" s="263">
        <f t="shared" si="169"/>
        <v>160541</v>
      </c>
      <c r="HC155" s="263">
        <f t="shared" si="169"/>
        <v>913390</v>
      </c>
      <c r="HD155" s="263">
        <f t="shared" si="169"/>
        <v>41439</v>
      </c>
      <c r="HE155" s="263">
        <f t="shared" si="169"/>
        <v>14336</v>
      </c>
      <c r="HF155" s="263">
        <f t="shared" si="169"/>
        <v>148488</v>
      </c>
      <c r="HG155" s="263">
        <f t="shared" si="169"/>
        <v>72066</v>
      </c>
      <c r="HH155" s="263">
        <f t="shared" si="169"/>
        <v>11673680</v>
      </c>
    </row>
    <row r="156" spans="1:216" x14ac:dyDescent="0.2">
      <c r="A156" s="263" t="s">
        <v>234</v>
      </c>
      <c r="B156" s="263">
        <f t="shared" si="175"/>
        <v>342098909</v>
      </c>
      <c r="C156" s="263">
        <f t="shared" ref="C156:Y156" si="181">+C89</f>
        <v>19081580</v>
      </c>
      <c r="D156" s="263">
        <f t="shared" si="181"/>
        <v>7276097</v>
      </c>
      <c r="E156" s="263">
        <f t="shared" si="181"/>
        <v>3420180</v>
      </c>
      <c r="F156" s="263">
        <f t="shared" si="181"/>
        <v>1134470</v>
      </c>
      <c r="G156" s="263">
        <f t="shared" si="181"/>
        <v>2285710</v>
      </c>
      <c r="H156" s="263">
        <f t="shared" si="181"/>
        <v>3232890</v>
      </c>
      <c r="I156" s="263">
        <f t="shared" si="181"/>
        <v>1045441</v>
      </c>
      <c r="J156" s="263">
        <f t="shared" si="181"/>
        <v>2187448</v>
      </c>
      <c r="K156" s="263">
        <f t="shared" si="181"/>
        <v>333603</v>
      </c>
      <c r="L156" s="263">
        <f t="shared" si="181"/>
        <v>214873</v>
      </c>
      <c r="M156" s="263">
        <f t="shared" si="181"/>
        <v>118731</v>
      </c>
      <c r="N156" s="263">
        <f t="shared" ref="N156:P156" si="182">+N89</f>
        <v>289424</v>
      </c>
      <c r="O156" s="263">
        <f t="shared" si="182"/>
        <v>38483</v>
      </c>
      <c r="P156" s="263">
        <f t="shared" si="182"/>
        <v>250940</v>
      </c>
      <c r="Q156" s="263">
        <f t="shared" si="181"/>
        <v>10667960</v>
      </c>
      <c r="R156" s="263">
        <f t="shared" si="181"/>
        <v>2212704</v>
      </c>
      <c r="S156" s="263">
        <f t="shared" si="181"/>
        <v>2219432</v>
      </c>
      <c r="T156" s="263">
        <f t="shared" si="181"/>
        <v>587633</v>
      </c>
      <c r="U156" s="263">
        <f t="shared" si="181"/>
        <v>540028</v>
      </c>
      <c r="V156" s="263">
        <f t="shared" si="181"/>
        <v>47605</v>
      </c>
      <c r="W156" s="263">
        <f t="shared" si="181"/>
        <v>359172</v>
      </c>
      <c r="X156" s="263">
        <f t="shared" si="181"/>
        <v>320789</v>
      </c>
      <c r="Y156" s="263">
        <f t="shared" si="181"/>
        <v>38383</v>
      </c>
      <c r="Z156" s="263">
        <f t="shared" si="172"/>
        <v>180105400</v>
      </c>
      <c r="AA156" s="263">
        <f t="shared" si="165"/>
        <v>152764100</v>
      </c>
      <c r="AB156" s="263">
        <f t="shared" si="165"/>
        <v>4934339</v>
      </c>
      <c r="AC156" s="263">
        <f t="shared" si="165"/>
        <v>30534280</v>
      </c>
      <c r="AD156" s="263">
        <f t="shared" si="165"/>
        <v>17826420</v>
      </c>
      <c r="AE156" s="263">
        <f t="shared" si="165"/>
        <v>467339</v>
      </c>
      <c r="AF156" s="263">
        <f t="shared" si="165"/>
        <v>13862140</v>
      </c>
      <c r="AG156" s="263">
        <f t="shared" si="165"/>
        <v>6743997</v>
      </c>
      <c r="AH156" s="263">
        <f t="shared" si="165"/>
        <v>17376280</v>
      </c>
      <c r="AI156" s="263">
        <f t="shared" si="165"/>
        <v>3005554</v>
      </c>
      <c r="AJ156" s="263">
        <f t="shared" si="165"/>
        <v>38724270</v>
      </c>
      <c r="AK156" s="263">
        <f t="shared" si="165"/>
        <v>17902140</v>
      </c>
      <c r="AL156" s="263">
        <f t="shared" si="165"/>
        <v>1383757</v>
      </c>
      <c r="AM156" s="263">
        <f t="shared" si="165"/>
        <v>27252210</v>
      </c>
      <c r="AN156" s="263">
        <f t="shared" si="165"/>
        <v>95339</v>
      </c>
      <c r="AO156" s="263">
        <f t="shared" si="165"/>
        <v>4440662</v>
      </c>
      <c r="AP156" s="263">
        <f t="shared" si="165"/>
        <v>8765736</v>
      </c>
      <c r="AQ156" s="263">
        <f t="shared" si="165"/>
        <v>14927</v>
      </c>
      <c r="AR156" s="263">
        <f t="shared" si="165"/>
        <v>5529665</v>
      </c>
      <c r="AS156" s="263">
        <f t="shared" si="165"/>
        <v>552448</v>
      </c>
      <c r="AT156" s="263">
        <f t="shared" si="165"/>
        <v>1296636</v>
      </c>
      <c r="AU156" s="263">
        <f t="shared" si="165"/>
        <v>267481</v>
      </c>
      <c r="AV156" s="263">
        <f t="shared" si="165"/>
        <v>3175153</v>
      </c>
      <c r="AW156" s="263">
        <f t="shared" si="165"/>
        <v>3048691</v>
      </c>
      <c r="AX156" s="263">
        <f t="shared" si="165"/>
        <v>65477</v>
      </c>
      <c r="AY156" s="263">
        <f t="shared" si="165"/>
        <v>27146880</v>
      </c>
      <c r="AZ156" s="263">
        <f t="shared" si="165"/>
        <v>7705969</v>
      </c>
      <c r="BA156" s="263">
        <f t="shared" si="165"/>
        <v>188959</v>
      </c>
      <c r="BB156" s="263">
        <f t="shared" si="165"/>
        <v>179208</v>
      </c>
      <c r="BC156" s="263">
        <f t="shared" si="165"/>
        <v>7143126</v>
      </c>
      <c r="BD156" s="263">
        <f t="shared" si="165"/>
        <v>194676</v>
      </c>
      <c r="BE156" s="263">
        <f t="shared" ref="AA156:CO160" si="183">+BE68</f>
        <v>0</v>
      </c>
      <c r="BF156" s="263">
        <f t="shared" si="183"/>
        <v>0</v>
      </c>
      <c r="BG156" s="263">
        <f t="shared" si="166"/>
        <v>0</v>
      </c>
      <c r="BH156" s="263">
        <f t="shared" si="166"/>
        <v>0</v>
      </c>
      <c r="BI156" s="263">
        <f t="shared" si="166"/>
        <v>0</v>
      </c>
      <c r="BJ156" s="263">
        <f t="shared" si="166"/>
        <v>0</v>
      </c>
      <c r="BK156" s="263">
        <f t="shared" si="166"/>
        <v>0</v>
      </c>
      <c r="BL156" s="263">
        <f t="shared" si="166"/>
        <v>0</v>
      </c>
      <c r="BM156" s="263">
        <f t="shared" si="166"/>
        <v>0</v>
      </c>
      <c r="BN156" s="263">
        <f t="shared" si="183"/>
        <v>8269920</v>
      </c>
      <c r="BO156" s="263">
        <f t="shared" si="183"/>
        <v>0</v>
      </c>
      <c r="BP156" s="263">
        <f t="shared" si="183"/>
        <v>114355</v>
      </c>
      <c r="BQ156" s="263">
        <f t="shared" si="183"/>
        <v>7986444</v>
      </c>
      <c r="BR156" s="263">
        <f t="shared" si="183"/>
        <v>169121</v>
      </c>
      <c r="BS156" s="263">
        <f t="shared" si="183"/>
        <v>0</v>
      </c>
      <c r="BT156" s="263">
        <f t="shared" si="183"/>
        <v>0</v>
      </c>
      <c r="BU156" s="263">
        <f t="shared" si="183"/>
        <v>5108101</v>
      </c>
      <c r="BV156" s="263">
        <f t="shared" si="183"/>
        <v>74453</v>
      </c>
      <c r="BW156" s="263">
        <f t="shared" si="183"/>
        <v>206230</v>
      </c>
      <c r="BX156" s="263">
        <f t="shared" si="183"/>
        <v>4690812</v>
      </c>
      <c r="BY156" s="263">
        <f t="shared" si="183"/>
        <v>136607</v>
      </c>
      <c r="BZ156" s="263">
        <f t="shared" si="183"/>
        <v>0</v>
      </c>
      <c r="CA156" s="263">
        <f t="shared" si="183"/>
        <v>0</v>
      </c>
      <c r="CB156" s="263">
        <f t="shared" si="183"/>
        <v>415269</v>
      </c>
      <c r="CC156" s="263">
        <f t="shared" si="183"/>
        <v>285873</v>
      </c>
      <c r="CD156" s="263">
        <f t="shared" si="183"/>
        <v>40257</v>
      </c>
      <c r="CE156" s="263">
        <f t="shared" si="183"/>
        <v>89139</v>
      </c>
      <c r="CF156" s="263">
        <f t="shared" si="183"/>
        <v>0</v>
      </c>
      <c r="CG156" s="263">
        <f t="shared" si="183"/>
        <v>0</v>
      </c>
      <c r="CH156" s="263">
        <f t="shared" si="183"/>
        <v>0</v>
      </c>
      <c r="CI156" s="263">
        <f t="shared" si="183"/>
        <v>5647623</v>
      </c>
      <c r="CJ156" s="263">
        <f t="shared" si="183"/>
        <v>856096</v>
      </c>
      <c r="CK156" s="263">
        <f t="shared" si="183"/>
        <v>115238</v>
      </c>
      <c r="CL156" s="263">
        <f t="shared" si="183"/>
        <v>1992262</v>
      </c>
      <c r="CM156" s="263">
        <f t="shared" si="183"/>
        <v>32011</v>
      </c>
      <c r="CN156" s="263">
        <f t="shared" si="183"/>
        <v>0</v>
      </c>
      <c r="CO156" s="263">
        <f t="shared" si="183"/>
        <v>2652016</v>
      </c>
      <c r="CP156" s="263">
        <f t="shared" si="173"/>
        <v>7812455</v>
      </c>
      <c r="CQ156" s="263">
        <f t="shared" si="173"/>
        <v>766545</v>
      </c>
      <c r="CR156" s="263">
        <f t="shared" si="173"/>
        <v>2212548</v>
      </c>
      <c r="CS156" s="263">
        <f t="shared" si="173"/>
        <v>846909</v>
      </c>
      <c r="CT156" s="263">
        <f t="shared" si="173"/>
        <v>2116116</v>
      </c>
      <c r="CU156" s="263">
        <f t="shared" si="173"/>
        <v>978600</v>
      </c>
      <c r="CV156" s="263">
        <f t="shared" si="173"/>
        <v>891736</v>
      </c>
      <c r="CW156" s="263">
        <f t="shared" si="173"/>
        <v>2467784</v>
      </c>
      <c r="CX156" s="263">
        <f t="shared" si="173"/>
        <v>0</v>
      </c>
      <c r="CY156" s="263">
        <f t="shared" si="173"/>
        <v>0</v>
      </c>
      <c r="CZ156" s="263">
        <f t="shared" si="173"/>
        <v>0</v>
      </c>
      <c r="DA156" s="263">
        <f t="shared" si="173"/>
        <v>946577</v>
      </c>
      <c r="DB156" s="263">
        <f t="shared" si="173"/>
        <v>1188480</v>
      </c>
      <c r="DC156" s="263">
        <f t="shared" si="173"/>
        <v>315098</v>
      </c>
      <c r="DD156" s="263">
        <f t="shared" si="174"/>
        <v>29256140</v>
      </c>
      <c r="DE156" s="263">
        <f t="shared" si="178"/>
        <v>5093989</v>
      </c>
      <c r="DF156" s="263">
        <f t="shared" si="178"/>
        <v>7063278</v>
      </c>
      <c r="DG156" s="263">
        <f t="shared" si="178"/>
        <v>16304770</v>
      </c>
      <c r="DH156" s="263">
        <f t="shared" si="178"/>
        <v>370387</v>
      </c>
      <c r="DI156" s="263">
        <f t="shared" si="178"/>
        <v>419069</v>
      </c>
      <c r="DJ156" s="263">
        <f t="shared" si="178"/>
        <v>4646</v>
      </c>
      <c r="DK156" s="263">
        <f t="shared" si="178"/>
        <v>76228670</v>
      </c>
      <c r="DL156" s="263">
        <f t="shared" si="178"/>
        <v>43803240</v>
      </c>
      <c r="DM156" s="263">
        <f t="shared" si="178"/>
        <v>21956000</v>
      </c>
      <c r="DN156" s="263">
        <f t="shared" si="178"/>
        <v>5962658</v>
      </c>
      <c r="DO156" s="263">
        <f t="shared" si="178"/>
        <v>1568679</v>
      </c>
      <c r="DP156" s="263">
        <f t="shared" si="178"/>
        <v>1875771</v>
      </c>
      <c r="DQ156" s="263">
        <f t="shared" si="178"/>
        <v>10063440</v>
      </c>
      <c r="DR156" s="263">
        <f t="shared" si="178"/>
        <v>0</v>
      </c>
      <c r="DS156" s="263">
        <f t="shared" si="178"/>
        <v>328156</v>
      </c>
      <c r="DT156" s="263">
        <f t="shared" si="178"/>
        <v>1493883</v>
      </c>
      <c r="DU156" s="263">
        <f t="shared" si="178"/>
        <v>663416</v>
      </c>
      <c r="DV156" s="263">
        <f t="shared" si="178"/>
        <v>21575700</v>
      </c>
      <c r="DW156" s="263">
        <f t="shared" si="178"/>
        <v>5403407</v>
      </c>
      <c r="DX156" s="263">
        <f t="shared" si="178"/>
        <v>1666074</v>
      </c>
      <c r="DY156" s="263">
        <f t="shared" si="178"/>
        <v>1589169</v>
      </c>
      <c r="DZ156" s="263">
        <f t="shared" si="178"/>
        <v>10762600</v>
      </c>
      <c r="EA156" s="263">
        <f t="shared" si="178"/>
        <v>0</v>
      </c>
      <c r="EB156" s="263">
        <f t="shared" si="178"/>
        <v>162985</v>
      </c>
      <c r="EC156" s="263">
        <f t="shared" si="178"/>
        <v>1545134</v>
      </c>
      <c r="ED156" s="263">
        <f t="shared" si="178"/>
        <v>446336</v>
      </c>
      <c r="EE156" s="263">
        <f t="shared" si="178"/>
        <v>39201470</v>
      </c>
      <c r="EF156" s="263">
        <f t="shared" si="178"/>
        <v>10414450</v>
      </c>
      <c r="EG156" s="263">
        <f t="shared" si="178"/>
        <v>2801222</v>
      </c>
      <c r="EH156" s="263">
        <f t="shared" si="178"/>
        <v>2731040</v>
      </c>
      <c r="EI156" s="263">
        <f t="shared" si="178"/>
        <v>19040160</v>
      </c>
      <c r="EJ156" s="263">
        <f t="shared" si="178"/>
        <v>0</v>
      </c>
      <c r="EK156" s="263">
        <f t="shared" si="178"/>
        <v>471093</v>
      </c>
      <c r="EL156" s="263">
        <f t="shared" si="178"/>
        <v>2694234</v>
      </c>
      <c r="EM156" s="263">
        <f t="shared" si="178"/>
        <v>1049281</v>
      </c>
      <c r="EN156" s="263">
        <f t="shared" si="178"/>
        <v>4148161</v>
      </c>
      <c r="EO156" s="263">
        <f t="shared" si="178"/>
        <v>951619</v>
      </c>
      <c r="EP156" s="263">
        <f t="shared" si="178"/>
        <v>370873</v>
      </c>
      <c r="EQ156" s="263">
        <f t="shared" si="178"/>
        <v>735613</v>
      </c>
      <c r="ER156" s="263">
        <f t="shared" si="178"/>
        <v>1703536</v>
      </c>
      <c r="ES156" s="263">
        <f t="shared" si="178"/>
        <v>0</v>
      </c>
      <c r="ET156" s="263">
        <f t="shared" si="178"/>
        <v>6112</v>
      </c>
      <c r="EU156" s="263">
        <f t="shared" si="178"/>
        <v>336958</v>
      </c>
      <c r="EV156" s="263">
        <f t="shared" si="178"/>
        <v>43450</v>
      </c>
      <c r="EW156" s="263">
        <f t="shared" si="178"/>
        <v>13290470</v>
      </c>
      <c r="EX156" s="263">
        <f t="shared" si="178"/>
        <v>4282202</v>
      </c>
      <c r="EY156" s="263">
        <f t="shared" si="178"/>
        <v>743716</v>
      </c>
      <c r="EZ156" s="263">
        <f t="shared" si="178"/>
        <v>1162482</v>
      </c>
      <c r="FA156" s="263">
        <f t="shared" si="178"/>
        <v>5655944</v>
      </c>
      <c r="FB156" s="263">
        <f t="shared" si="178"/>
        <v>74938</v>
      </c>
      <c r="FC156" s="263">
        <f t="shared" si="178"/>
        <v>207741</v>
      </c>
      <c r="FD156" s="263">
        <f t="shared" si="178"/>
        <v>805366</v>
      </c>
      <c r="FE156" s="263">
        <f t="shared" si="178"/>
        <v>328658</v>
      </c>
      <c r="FF156" s="263">
        <f t="shared" si="178"/>
        <v>3100169</v>
      </c>
      <c r="FG156" s="263">
        <f t="shared" si="178"/>
        <v>812577</v>
      </c>
      <c r="FH156" s="263">
        <f t="shared" si="178"/>
        <v>38726</v>
      </c>
      <c r="FI156" s="263">
        <f t="shared" si="178"/>
        <v>209837</v>
      </c>
      <c r="FJ156" s="263">
        <f t="shared" si="178"/>
        <v>736640</v>
      </c>
      <c r="FK156" s="263">
        <f t="shared" si="178"/>
        <v>24561</v>
      </c>
      <c r="FL156" s="263">
        <f t="shared" si="178"/>
        <v>32614</v>
      </c>
      <c r="FM156" s="263">
        <f t="shared" si="178"/>
        <v>169182</v>
      </c>
      <c r="FN156" s="263">
        <f t="shared" si="178"/>
        <v>3313</v>
      </c>
      <c r="FO156" s="263">
        <f t="shared" si="178"/>
        <v>2193610</v>
      </c>
      <c r="FP156" s="263">
        <f t="shared" si="178"/>
        <v>1616299</v>
      </c>
      <c r="FQ156" s="263">
        <f t="shared" si="169"/>
        <v>51007</v>
      </c>
      <c r="FR156" s="263">
        <f t="shared" si="169"/>
        <v>12880</v>
      </c>
      <c r="FS156" s="263">
        <f t="shared" si="169"/>
        <v>384088</v>
      </c>
      <c r="FT156" s="263">
        <f t="shared" si="169"/>
        <v>74024</v>
      </c>
      <c r="FU156" s="263">
        <f t="shared" si="169"/>
        <v>0</v>
      </c>
      <c r="FV156" s="263">
        <f t="shared" si="169"/>
        <v>45945</v>
      </c>
      <c r="FW156" s="263">
        <f t="shared" si="169"/>
        <v>9367</v>
      </c>
      <c r="FX156" s="263">
        <f t="shared" si="169"/>
        <v>6968281</v>
      </c>
      <c r="FY156" s="263">
        <f t="shared" si="169"/>
        <v>2001891</v>
      </c>
      <c r="FZ156" s="263">
        <f t="shared" si="169"/>
        <v>859342</v>
      </c>
      <c r="GA156" s="263">
        <f t="shared" si="169"/>
        <v>396992</v>
      </c>
      <c r="GB156" s="263">
        <f t="shared" si="169"/>
        <v>3412447</v>
      </c>
      <c r="GC156" s="263">
        <f t="shared" si="169"/>
        <v>9438</v>
      </c>
      <c r="GD156" s="263">
        <f t="shared" si="169"/>
        <v>13443</v>
      </c>
      <c r="GE156" s="263">
        <f t="shared" si="169"/>
        <v>218480</v>
      </c>
      <c r="GF156" s="263">
        <f t="shared" si="169"/>
        <v>56249</v>
      </c>
      <c r="GG156" s="263">
        <f t="shared" si="169"/>
        <v>2211136</v>
      </c>
      <c r="GH156" s="263">
        <f t="shared" si="169"/>
        <v>87952</v>
      </c>
      <c r="GI156" s="263">
        <f t="shared" si="169"/>
        <v>0</v>
      </c>
      <c r="GJ156" s="263">
        <f t="shared" si="169"/>
        <v>13123</v>
      </c>
      <c r="GK156" s="263">
        <f t="shared" si="169"/>
        <v>1416915</v>
      </c>
      <c r="GL156" s="263">
        <f t="shared" si="169"/>
        <v>693145</v>
      </c>
      <c r="GM156" s="263">
        <f t="shared" si="169"/>
        <v>0</v>
      </c>
      <c r="GN156" s="263">
        <f t="shared" si="169"/>
        <v>0</v>
      </c>
      <c r="GO156" s="263">
        <f t="shared" si="169"/>
        <v>0</v>
      </c>
      <c r="GP156" s="263">
        <f t="shared" si="169"/>
        <v>536459</v>
      </c>
      <c r="GQ156" s="263">
        <f t="shared" si="169"/>
        <v>35984</v>
      </c>
      <c r="GR156" s="263">
        <f t="shared" si="169"/>
        <v>191287</v>
      </c>
      <c r="GS156" s="263">
        <f t="shared" si="169"/>
        <v>294452</v>
      </c>
      <c r="GT156" s="263">
        <f t="shared" si="169"/>
        <v>14736</v>
      </c>
      <c r="GU156" s="263">
        <f t="shared" si="169"/>
        <v>0</v>
      </c>
      <c r="GV156" s="263">
        <f t="shared" si="169"/>
        <v>0</v>
      </c>
      <c r="GW156" s="263">
        <f t="shared" si="169"/>
        <v>0</v>
      </c>
      <c r="GX156" s="263">
        <f t="shared" si="169"/>
        <v>0</v>
      </c>
      <c r="GY156" s="263">
        <f t="shared" si="169"/>
        <v>4125313</v>
      </c>
      <c r="GZ156" s="263">
        <f t="shared" si="169"/>
        <v>1401564</v>
      </c>
      <c r="HA156" s="263">
        <f t="shared" si="169"/>
        <v>648243</v>
      </c>
      <c r="HB156" s="263">
        <f t="shared" si="169"/>
        <v>143766</v>
      </c>
      <c r="HC156" s="263">
        <f t="shared" si="169"/>
        <v>1686096</v>
      </c>
      <c r="HD156" s="263">
        <f t="shared" si="169"/>
        <v>28787</v>
      </c>
      <c r="HE156" s="263">
        <f t="shared" si="169"/>
        <v>37547</v>
      </c>
      <c r="HF156" s="263">
        <f t="shared" si="169"/>
        <v>142515</v>
      </c>
      <c r="HG156" s="263">
        <f t="shared" si="169"/>
        <v>17564</v>
      </c>
      <c r="HH156" s="263">
        <f t="shared" si="169"/>
        <v>21034310</v>
      </c>
    </row>
    <row r="157" spans="1:216" x14ac:dyDescent="0.2">
      <c r="A157" s="263" t="s">
        <v>235</v>
      </c>
      <c r="B157" s="263">
        <f t="shared" si="175"/>
        <v>200839783</v>
      </c>
      <c r="C157" s="263">
        <f t="shared" ref="C157:Y157" si="184">+C90</f>
        <v>12243020</v>
      </c>
      <c r="D157" s="263">
        <f t="shared" si="184"/>
        <v>5587951</v>
      </c>
      <c r="E157" s="263">
        <f t="shared" si="184"/>
        <v>2491260</v>
      </c>
      <c r="F157" s="263">
        <f t="shared" si="184"/>
        <v>1182069</v>
      </c>
      <c r="G157" s="263">
        <f t="shared" si="184"/>
        <v>1309191</v>
      </c>
      <c r="H157" s="263">
        <f t="shared" si="184"/>
        <v>2375888</v>
      </c>
      <c r="I157" s="263">
        <f t="shared" si="184"/>
        <v>983900</v>
      </c>
      <c r="J157" s="263">
        <f t="shared" si="184"/>
        <v>1391988</v>
      </c>
      <c r="K157" s="263">
        <f t="shared" si="184"/>
        <v>704881</v>
      </c>
      <c r="L157" s="263">
        <f t="shared" si="184"/>
        <v>603657</v>
      </c>
      <c r="M157" s="263">
        <f t="shared" si="184"/>
        <v>101224</v>
      </c>
      <c r="N157" s="263">
        <f t="shared" ref="N157:P157" si="185">+N90</f>
        <v>15922</v>
      </c>
      <c r="O157" s="263">
        <f t="shared" si="185"/>
        <v>4207</v>
      </c>
      <c r="P157" s="263">
        <f t="shared" si="185"/>
        <v>11716</v>
      </c>
      <c r="Q157" s="263">
        <f t="shared" si="184"/>
        <v>5910877</v>
      </c>
      <c r="R157" s="263">
        <f t="shared" si="184"/>
        <v>1238104</v>
      </c>
      <c r="S157" s="263">
        <f t="shared" si="184"/>
        <v>704407</v>
      </c>
      <c r="T157" s="263">
        <f t="shared" si="184"/>
        <v>214697</v>
      </c>
      <c r="U157" s="263">
        <f t="shared" si="184"/>
        <v>214697</v>
      </c>
      <c r="V157" s="263">
        <f t="shared" si="184"/>
        <v>0</v>
      </c>
      <c r="W157" s="263">
        <f t="shared" si="184"/>
        <v>414403</v>
      </c>
      <c r="X157" s="263">
        <f t="shared" si="184"/>
        <v>349129</v>
      </c>
      <c r="Y157" s="263">
        <f t="shared" si="184"/>
        <v>65273</v>
      </c>
      <c r="Z157" s="263">
        <f t="shared" si="172"/>
        <v>93287930</v>
      </c>
      <c r="AA157" s="263">
        <f t="shared" si="183"/>
        <v>76545100</v>
      </c>
      <c r="AB157" s="263">
        <f t="shared" si="183"/>
        <v>1447005</v>
      </c>
      <c r="AC157" s="263">
        <f t="shared" si="183"/>
        <v>15495900</v>
      </c>
      <c r="AD157" s="263">
        <f t="shared" si="183"/>
        <v>9511806</v>
      </c>
      <c r="AE157" s="263">
        <f t="shared" si="183"/>
        <v>510557</v>
      </c>
      <c r="AF157" s="263">
        <f t="shared" si="183"/>
        <v>15332780</v>
      </c>
      <c r="AG157" s="263">
        <f t="shared" si="183"/>
        <v>6751924</v>
      </c>
      <c r="AH157" s="263">
        <f t="shared" si="183"/>
        <v>11937560</v>
      </c>
      <c r="AI157" s="263">
        <f t="shared" si="183"/>
        <v>2901752</v>
      </c>
      <c r="AJ157" s="263">
        <f t="shared" si="183"/>
        <v>10547050</v>
      </c>
      <c r="AK157" s="263">
        <f t="shared" si="183"/>
        <v>1532025</v>
      </c>
      <c r="AL157" s="263">
        <f t="shared" si="183"/>
        <v>544352</v>
      </c>
      <c r="AM157" s="263">
        <f t="shared" si="183"/>
        <v>16742830</v>
      </c>
      <c r="AN157" s="263">
        <f t="shared" si="183"/>
        <v>32719</v>
      </c>
      <c r="AO157" s="263">
        <f t="shared" si="183"/>
        <v>2039130</v>
      </c>
      <c r="AP157" s="263">
        <f t="shared" si="183"/>
        <v>5995816</v>
      </c>
      <c r="AQ157" s="263">
        <f t="shared" si="183"/>
        <v>86128</v>
      </c>
      <c r="AR157" s="263">
        <f t="shared" si="183"/>
        <v>3496501</v>
      </c>
      <c r="AS157" s="263">
        <f t="shared" si="183"/>
        <v>703109</v>
      </c>
      <c r="AT157" s="263">
        <f t="shared" si="183"/>
        <v>2005741</v>
      </c>
      <c r="AU157" s="263">
        <f t="shared" si="183"/>
        <v>595046</v>
      </c>
      <c r="AV157" s="263">
        <f t="shared" si="183"/>
        <v>1366060</v>
      </c>
      <c r="AW157" s="263">
        <f t="shared" si="183"/>
        <v>416586</v>
      </c>
      <c r="AX157" s="263">
        <f t="shared" si="183"/>
        <v>5997</v>
      </c>
      <c r="AY157" s="263">
        <f t="shared" si="183"/>
        <v>12402940</v>
      </c>
      <c r="AZ157" s="263">
        <f t="shared" si="183"/>
        <v>2610487</v>
      </c>
      <c r="BA157" s="263">
        <f t="shared" si="183"/>
        <v>56154</v>
      </c>
      <c r="BB157" s="263">
        <f t="shared" si="183"/>
        <v>84247</v>
      </c>
      <c r="BC157" s="263">
        <f t="shared" si="183"/>
        <v>2374979</v>
      </c>
      <c r="BD157" s="263">
        <f t="shared" si="183"/>
        <v>95108</v>
      </c>
      <c r="BE157" s="263">
        <f t="shared" si="183"/>
        <v>0</v>
      </c>
      <c r="BF157" s="263">
        <f t="shared" si="183"/>
        <v>0</v>
      </c>
      <c r="BG157" s="263">
        <f t="shared" si="166"/>
        <v>22304</v>
      </c>
      <c r="BH157" s="263">
        <f t="shared" si="166"/>
        <v>0</v>
      </c>
      <c r="BI157" s="263">
        <f t="shared" si="166"/>
        <v>8403</v>
      </c>
      <c r="BJ157" s="263">
        <f t="shared" si="166"/>
        <v>13901</v>
      </c>
      <c r="BK157" s="263">
        <f t="shared" si="166"/>
        <v>0</v>
      </c>
      <c r="BL157" s="263">
        <f t="shared" si="166"/>
        <v>0</v>
      </c>
      <c r="BM157" s="263">
        <f t="shared" si="166"/>
        <v>0</v>
      </c>
      <c r="BN157" s="263">
        <f t="shared" si="183"/>
        <v>2882151</v>
      </c>
      <c r="BO157" s="263">
        <f t="shared" si="183"/>
        <v>0</v>
      </c>
      <c r="BP157" s="263">
        <f t="shared" si="183"/>
        <v>99418</v>
      </c>
      <c r="BQ157" s="263">
        <f t="shared" si="183"/>
        <v>2658469</v>
      </c>
      <c r="BR157" s="263">
        <f t="shared" si="183"/>
        <v>124264</v>
      </c>
      <c r="BS157" s="263">
        <f t="shared" si="183"/>
        <v>0</v>
      </c>
      <c r="BT157" s="263">
        <f t="shared" si="183"/>
        <v>0</v>
      </c>
      <c r="BU157" s="263">
        <f t="shared" si="183"/>
        <v>2326271</v>
      </c>
      <c r="BV157" s="263">
        <f t="shared" si="183"/>
        <v>0</v>
      </c>
      <c r="BW157" s="263">
        <f t="shared" si="183"/>
        <v>99087</v>
      </c>
      <c r="BX157" s="263">
        <f t="shared" si="183"/>
        <v>2130192</v>
      </c>
      <c r="BY157" s="263">
        <f t="shared" si="183"/>
        <v>96993</v>
      </c>
      <c r="BZ157" s="263">
        <f t="shared" si="183"/>
        <v>0</v>
      </c>
      <c r="CA157" s="263">
        <f t="shared" si="183"/>
        <v>0</v>
      </c>
      <c r="CB157" s="263">
        <f t="shared" si="183"/>
        <v>52070</v>
      </c>
      <c r="CC157" s="263">
        <f t="shared" si="183"/>
        <v>8325</v>
      </c>
      <c r="CD157" s="263">
        <f t="shared" si="183"/>
        <v>32985</v>
      </c>
      <c r="CE157" s="263">
        <f t="shared" si="183"/>
        <v>10760</v>
      </c>
      <c r="CF157" s="263">
        <f t="shared" si="183"/>
        <v>0</v>
      </c>
      <c r="CG157" s="263">
        <f t="shared" si="183"/>
        <v>0</v>
      </c>
      <c r="CH157" s="263">
        <f t="shared" si="183"/>
        <v>0</v>
      </c>
      <c r="CI157" s="263">
        <f t="shared" si="183"/>
        <v>4509655</v>
      </c>
      <c r="CJ157" s="263">
        <f t="shared" si="183"/>
        <v>324057</v>
      </c>
      <c r="CK157" s="263">
        <f t="shared" si="183"/>
        <v>245856</v>
      </c>
      <c r="CL157" s="263">
        <f t="shared" si="183"/>
        <v>2514963</v>
      </c>
      <c r="CM157" s="263">
        <f t="shared" si="183"/>
        <v>27095</v>
      </c>
      <c r="CN157" s="263">
        <f t="shared" si="183"/>
        <v>0</v>
      </c>
      <c r="CO157" s="263">
        <f t="shared" si="183"/>
        <v>1397684</v>
      </c>
      <c r="CP157" s="263">
        <f t="shared" si="173"/>
        <v>4735480</v>
      </c>
      <c r="CQ157" s="263">
        <f t="shared" si="173"/>
        <v>971626</v>
      </c>
      <c r="CR157" s="263">
        <f t="shared" si="173"/>
        <v>1741519</v>
      </c>
      <c r="CS157" s="263">
        <f t="shared" si="173"/>
        <v>199530</v>
      </c>
      <c r="CT157" s="263">
        <f t="shared" si="173"/>
        <v>762417</v>
      </c>
      <c r="CU157" s="263">
        <f t="shared" si="173"/>
        <v>437165</v>
      </c>
      <c r="CV157" s="263">
        <f t="shared" si="173"/>
        <v>623222</v>
      </c>
      <c r="CW157" s="263">
        <f t="shared" si="173"/>
        <v>713713</v>
      </c>
      <c r="CX157" s="263">
        <f t="shared" si="173"/>
        <v>0</v>
      </c>
      <c r="CY157" s="263">
        <f t="shared" si="173"/>
        <v>0</v>
      </c>
      <c r="CZ157" s="263">
        <f t="shared" si="173"/>
        <v>0</v>
      </c>
      <c r="DA157" s="263">
        <f t="shared" si="173"/>
        <v>280397</v>
      </c>
      <c r="DB157" s="263">
        <f t="shared" si="173"/>
        <v>159167</v>
      </c>
      <c r="DC157" s="263">
        <f t="shared" si="173"/>
        <v>218136</v>
      </c>
      <c r="DD157" s="263">
        <f t="shared" si="174"/>
        <v>24115820</v>
      </c>
      <c r="DE157" s="263">
        <f t="shared" si="178"/>
        <v>2749378</v>
      </c>
      <c r="DF157" s="263">
        <f t="shared" si="178"/>
        <v>11652290</v>
      </c>
      <c r="DG157" s="263">
        <f t="shared" si="178"/>
        <v>8861206</v>
      </c>
      <c r="DH157" s="263">
        <f t="shared" si="178"/>
        <v>531537</v>
      </c>
      <c r="DI157" s="263">
        <f t="shared" si="178"/>
        <v>104785</v>
      </c>
      <c r="DJ157" s="263">
        <f t="shared" si="178"/>
        <v>216623</v>
      </c>
      <c r="DK157" s="263">
        <f t="shared" si="178"/>
        <v>53340880</v>
      </c>
      <c r="DL157" s="263">
        <f t="shared" si="178"/>
        <v>30769060</v>
      </c>
      <c r="DM157" s="263">
        <f t="shared" si="178"/>
        <v>15266430</v>
      </c>
      <c r="DN157" s="263">
        <f t="shared" si="178"/>
        <v>2939202</v>
      </c>
      <c r="DO157" s="263">
        <f t="shared" si="178"/>
        <v>1559957</v>
      </c>
      <c r="DP157" s="263">
        <f t="shared" si="178"/>
        <v>1224786</v>
      </c>
      <c r="DQ157" s="263">
        <f t="shared" si="178"/>
        <v>7469627</v>
      </c>
      <c r="DR157" s="263">
        <f t="shared" si="178"/>
        <v>0</v>
      </c>
      <c r="DS157" s="263">
        <f t="shared" si="178"/>
        <v>180791</v>
      </c>
      <c r="DT157" s="263">
        <f t="shared" si="178"/>
        <v>1244871</v>
      </c>
      <c r="DU157" s="263">
        <f t="shared" si="178"/>
        <v>647199</v>
      </c>
      <c r="DV157" s="263">
        <f t="shared" si="178"/>
        <v>15449220</v>
      </c>
      <c r="DW157" s="263">
        <f t="shared" si="178"/>
        <v>2562470</v>
      </c>
      <c r="DX157" s="263">
        <f t="shared" si="178"/>
        <v>1864760</v>
      </c>
      <c r="DY157" s="263">
        <f t="shared" si="178"/>
        <v>946551</v>
      </c>
      <c r="DZ157" s="263">
        <f t="shared" si="178"/>
        <v>7375960</v>
      </c>
      <c r="EA157" s="263">
        <f t="shared" si="178"/>
        <v>32443</v>
      </c>
      <c r="EB157" s="263">
        <f t="shared" si="178"/>
        <v>184258</v>
      </c>
      <c r="EC157" s="263">
        <f t="shared" si="178"/>
        <v>1808807</v>
      </c>
      <c r="ED157" s="263">
        <f t="shared" si="178"/>
        <v>673974</v>
      </c>
      <c r="EE157" s="263">
        <f t="shared" si="178"/>
        <v>28089560</v>
      </c>
      <c r="EF157" s="263">
        <f t="shared" si="178"/>
        <v>5357304</v>
      </c>
      <c r="EG157" s="263">
        <f t="shared" si="178"/>
        <v>3251846</v>
      </c>
      <c r="EH157" s="263">
        <f t="shared" si="178"/>
        <v>1995630</v>
      </c>
      <c r="EI157" s="263">
        <f t="shared" si="178"/>
        <v>12932290</v>
      </c>
      <c r="EJ157" s="263">
        <f t="shared" si="178"/>
        <v>0</v>
      </c>
      <c r="EK157" s="263">
        <f t="shared" si="178"/>
        <v>341209</v>
      </c>
      <c r="EL157" s="263">
        <f t="shared" si="178"/>
        <v>2951360</v>
      </c>
      <c r="EM157" s="263">
        <f t="shared" si="178"/>
        <v>1259923</v>
      </c>
      <c r="EN157" s="263">
        <f t="shared" si="178"/>
        <v>2524827</v>
      </c>
      <c r="EO157" s="263">
        <f t="shared" si="178"/>
        <v>119179</v>
      </c>
      <c r="EP157" s="263">
        <f t="shared" si="178"/>
        <v>172871</v>
      </c>
      <c r="EQ157" s="263">
        <f t="shared" si="178"/>
        <v>172223</v>
      </c>
      <c r="ER157" s="263">
        <f t="shared" si="178"/>
        <v>1864977</v>
      </c>
      <c r="ES157" s="263">
        <f t="shared" si="178"/>
        <v>32443</v>
      </c>
      <c r="ET157" s="263">
        <f t="shared" si="178"/>
        <v>23841</v>
      </c>
      <c r="EU157" s="263">
        <f t="shared" si="178"/>
        <v>114370</v>
      </c>
      <c r="EV157" s="263">
        <f t="shared" si="178"/>
        <v>24923</v>
      </c>
      <c r="EW157" s="263">
        <f t="shared" si="178"/>
        <v>7203801</v>
      </c>
      <c r="EX157" s="263">
        <f t="shared" si="178"/>
        <v>939296</v>
      </c>
      <c r="EY157" s="263">
        <f t="shared" si="178"/>
        <v>663943</v>
      </c>
      <c r="EZ157" s="263">
        <f t="shared" si="178"/>
        <v>455143</v>
      </c>
      <c r="FA157" s="263">
        <f t="shared" si="178"/>
        <v>4552580</v>
      </c>
      <c r="FB157" s="263">
        <f t="shared" si="178"/>
        <v>14394</v>
      </c>
      <c r="FC157" s="263">
        <f t="shared" si="178"/>
        <v>148677</v>
      </c>
      <c r="FD157" s="263">
        <f t="shared" si="178"/>
        <v>343693</v>
      </c>
      <c r="FE157" s="263">
        <f t="shared" si="178"/>
        <v>79964</v>
      </c>
      <c r="FF157" s="263">
        <f t="shared" si="178"/>
        <v>3634047</v>
      </c>
      <c r="FG157" s="263">
        <f t="shared" si="178"/>
        <v>951787</v>
      </c>
      <c r="FH157" s="263">
        <f t="shared" si="178"/>
        <v>201358</v>
      </c>
      <c r="FI157" s="263">
        <f t="shared" si="178"/>
        <v>350704</v>
      </c>
      <c r="FJ157" s="263">
        <f t="shared" si="178"/>
        <v>569725</v>
      </c>
      <c r="FK157" s="263">
        <f t="shared" si="178"/>
        <v>89789</v>
      </c>
      <c r="FL157" s="263">
        <f t="shared" si="178"/>
        <v>65132</v>
      </c>
      <c r="FM157" s="263">
        <f t="shared" si="178"/>
        <v>80299</v>
      </c>
      <c r="FN157" s="263">
        <f t="shared" si="178"/>
        <v>7540</v>
      </c>
      <c r="FO157" s="263">
        <f t="shared" si="178"/>
        <v>881809</v>
      </c>
      <c r="FP157" s="263">
        <f t="shared" ref="FP157:HH160" si="186">+FP69</f>
        <v>695889</v>
      </c>
      <c r="FQ157" s="263">
        <f t="shared" si="186"/>
        <v>12566</v>
      </c>
      <c r="FR157" s="263">
        <f t="shared" si="186"/>
        <v>0</v>
      </c>
      <c r="FS157" s="263">
        <f t="shared" si="186"/>
        <v>142895</v>
      </c>
      <c r="FT157" s="263">
        <f t="shared" si="186"/>
        <v>0</v>
      </c>
      <c r="FU157" s="263">
        <f t="shared" si="186"/>
        <v>0</v>
      </c>
      <c r="FV157" s="263">
        <f t="shared" si="186"/>
        <v>30460</v>
      </c>
      <c r="FW157" s="263">
        <f t="shared" si="186"/>
        <v>0</v>
      </c>
      <c r="FX157" s="263">
        <f t="shared" si="186"/>
        <v>4897967</v>
      </c>
      <c r="FY157" s="263">
        <f t="shared" si="186"/>
        <v>1222434</v>
      </c>
      <c r="FZ157" s="263">
        <f t="shared" si="186"/>
        <v>444470</v>
      </c>
      <c r="GA157" s="263">
        <f t="shared" si="186"/>
        <v>402052</v>
      </c>
      <c r="GB157" s="263">
        <f t="shared" si="186"/>
        <v>2665483</v>
      </c>
      <c r="GC157" s="263">
        <f t="shared" si="186"/>
        <v>0</v>
      </c>
      <c r="GD157" s="263">
        <f t="shared" si="186"/>
        <v>20831</v>
      </c>
      <c r="GE157" s="263">
        <f t="shared" si="186"/>
        <v>102473</v>
      </c>
      <c r="GF157" s="263">
        <f t="shared" si="186"/>
        <v>40224</v>
      </c>
      <c r="GG157" s="263">
        <f t="shared" si="186"/>
        <v>1443421</v>
      </c>
      <c r="GH157" s="263">
        <f t="shared" si="186"/>
        <v>0</v>
      </c>
      <c r="GI157" s="263">
        <f t="shared" si="186"/>
        <v>20041</v>
      </c>
      <c r="GJ157" s="263">
        <f t="shared" si="186"/>
        <v>0</v>
      </c>
      <c r="GK157" s="263">
        <f t="shared" si="186"/>
        <v>923896</v>
      </c>
      <c r="GL157" s="263">
        <f t="shared" si="186"/>
        <v>499484</v>
      </c>
      <c r="GM157" s="263">
        <f t="shared" si="186"/>
        <v>0</v>
      </c>
      <c r="GN157" s="263">
        <f t="shared" si="186"/>
        <v>0</v>
      </c>
      <c r="GO157" s="263">
        <f t="shared" si="186"/>
        <v>0</v>
      </c>
      <c r="GP157" s="263">
        <f t="shared" si="186"/>
        <v>711722</v>
      </c>
      <c r="GQ157" s="263">
        <f t="shared" si="186"/>
        <v>12658</v>
      </c>
      <c r="GR157" s="263">
        <f t="shared" si="186"/>
        <v>420821</v>
      </c>
      <c r="GS157" s="263">
        <f t="shared" si="186"/>
        <v>278243</v>
      </c>
      <c r="GT157" s="263">
        <f t="shared" si="186"/>
        <v>0</v>
      </c>
      <c r="GU157" s="263">
        <f t="shared" si="186"/>
        <v>0</v>
      </c>
      <c r="GV157" s="263">
        <f t="shared" si="186"/>
        <v>0</v>
      </c>
      <c r="GW157" s="263">
        <f t="shared" si="186"/>
        <v>0</v>
      </c>
      <c r="GX157" s="263">
        <f t="shared" si="186"/>
        <v>0</v>
      </c>
      <c r="GY157" s="263">
        <f t="shared" si="186"/>
        <v>3799053</v>
      </c>
      <c r="GZ157" s="263">
        <f t="shared" si="186"/>
        <v>1221184</v>
      </c>
      <c r="HA157" s="263">
        <f t="shared" si="186"/>
        <v>258202</v>
      </c>
      <c r="HB157" s="263">
        <f t="shared" si="186"/>
        <v>270030</v>
      </c>
      <c r="HC157" s="263">
        <f t="shared" si="186"/>
        <v>1612280</v>
      </c>
      <c r="HD157" s="263">
        <f t="shared" si="186"/>
        <v>25017</v>
      </c>
      <c r="HE157" s="263">
        <f t="shared" si="186"/>
        <v>13023</v>
      </c>
      <c r="HF157" s="263">
        <f t="shared" si="186"/>
        <v>277317</v>
      </c>
      <c r="HG157" s="263">
        <f t="shared" si="186"/>
        <v>90642</v>
      </c>
      <c r="HH157" s="263">
        <f t="shared" si="186"/>
        <v>14489950</v>
      </c>
    </row>
    <row r="158" spans="1:216" x14ac:dyDescent="0.2">
      <c r="A158" s="263" t="s">
        <v>236</v>
      </c>
      <c r="B158" s="263">
        <f t="shared" si="175"/>
        <v>148196964</v>
      </c>
      <c r="C158" s="263">
        <f t="shared" ref="C158:Y158" si="187">+C91</f>
        <v>9482641</v>
      </c>
      <c r="D158" s="263">
        <f t="shared" si="187"/>
        <v>5182826</v>
      </c>
      <c r="E158" s="263">
        <f t="shared" si="187"/>
        <v>2109806</v>
      </c>
      <c r="F158" s="263">
        <f t="shared" si="187"/>
        <v>363992</v>
      </c>
      <c r="G158" s="263">
        <f t="shared" si="187"/>
        <v>1745815</v>
      </c>
      <c r="H158" s="263">
        <f t="shared" si="187"/>
        <v>2903052</v>
      </c>
      <c r="I158" s="263">
        <f t="shared" si="187"/>
        <v>236234</v>
      </c>
      <c r="J158" s="263">
        <f t="shared" si="187"/>
        <v>2666818</v>
      </c>
      <c r="K158" s="263">
        <f t="shared" si="187"/>
        <v>125113</v>
      </c>
      <c r="L158" s="263">
        <f t="shared" si="187"/>
        <v>23989</v>
      </c>
      <c r="M158" s="263">
        <f t="shared" si="187"/>
        <v>101124</v>
      </c>
      <c r="N158" s="263">
        <f t="shared" ref="N158:P158" si="188">+N91</f>
        <v>44855</v>
      </c>
      <c r="O158" s="263">
        <f t="shared" si="188"/>
        <v>27002</v>
      </c>
      <c r="P158" s="263">
        <f t="shared" si="188"/>
        <v>17853</v>
      </c>
      <c r="Q158" s="263">
        <f t="shared" si="187"/>
        <v>3579938</v>
      </c>
      <c r="R158" s="263">
        <f t="shared" si="187"/>
        <v>862257</v>
      </c>
      <c r="S158" s="263">
        <f t="shared" si="187"/>
        <v>131417</v>
      </c>
      <c r="T158" s="263">
        <f t="shared" si="187"/>
        <v>214705</v>
      </c>
      <c r="U158" s="263">
        <f t="shared" si="187"/>
        <v>86886</v>
      </c>
      <c r="V158" s="263">
        <f t="shared" si="187"/>
        <v>127819</v>
      </c>
      <c r="W158" s="263">
        <f t="shared" si="187"/>
        <v>426007</v>
      </c>
      <c r="X158" s="263">
        <f t="shared" si="187"/>
        <v>326925</v>
      </c>
      <c r="Y158" s="263">
        <f t="shared" si="187"/>
        <v>99082</v>
      </c>
      <c r="Z158" s="263">
        <f t="shared" si="172"/>
        <v>73340140</v>
      </c>
      <c r="AA158" s="263">
        <f t="shared" si="183"/>
        <v>61893600</v>
      </c>
      <c r="AB158" s="263">
        <f t="shared" si="183"/>
        <v>1041788</v>
      </c>
      <c r="AC158" s="263">
        <f t="shared" si="183"/>
        <v>10328130</v>
      </c>
      <c r="AD158" s="263">
        <f t="shared" si="183"/>
        <v>15449050</v>
      </c>
      <c r="AE158" s="263">
        <f t="shared" si="183"/>
        <v>105889</v>
      </c>
      <c r="AF158" s="263">
        <f t="shared" si="183"/>
        <v>6327253</v>
      </c>
      <c r="AG158" s="263">
        <f t="shared" si="183"/>
        <v>2631446</v>
      </c>
      <c r="AH158" s="263">
        <f t="shared" si="183"/>
        <v>6918450</v>
      </c>
      <c r="AI158" s="263">
        <f t="shared" si="183"/>
        <v>3239759</v>
      </c>
      <c r="AJ158" s="263">
        <f t="shared" si="183"/>
        <v>12644780</v>
      </c>
      <c r="AK158" s="263">
        <f t="shared" si="183"/>
        <v>2868887</v>
      </c>
      <c r="AL158" s="263">
        <f t="shared" si="183"/>
        <v>325112</v>
      </c>
      <c r="AM158" s="263">
        <f t="shared" si="183"/>
        <v>11314070</v>
      </c>
      <c r="AN158" s="263">
        <f t="shared" si="183"/>
        <v>64964</v>
      </c>
      <c r="AO158" s="263">
        <f t="shared" si="183"/>
        <v>977611</v>
      </c>
      <c r="AP158" s="263">
        <f t="shared" si="183"/>
        <v>6393422</v>
      </c>
      <c r="AQ158" s="263">
        <f t="shared" si="183"/>
        <v>0</v>
      </c>
      <c r="AR158" s="263">
        <f t="shared" si="183"/>
        <v>1109904</v>
      </c>
      <c r="AS158" s="263">
        <f t="shared" si="183"/>
        <v>186084</v>
      </c>
      <c r="AT158" s="263">
        <f t="shared" si="183"/>
        <v>508314</v>
      </c>
      <c r="AU158" s="263">
        <f t="shared" si="183"/>
        <v>284233</v>
      </c>
      <c r="AV158" s="263">
        <f t="shared" si="183"/>
        <v>1524679</v>
      </c>
      <c r="AW158" s="263">
        <f t="shared" si="183"/>
        <v>205297</v>
      </c>
      <c r="AX158" s="263">
        <f t="shared" si="183"/>
        <v>59563</v>
      </c>
      <c r="AY158" s="263">
        <f t="shared" si="183"/>
        <v>10903200</v>
      </c>
      <c r="AZ158" s="263">
        <f t="shared" si="183"/>
        <v>2130340</v>
      </c>
      <c r="BA158" s="263">
        <f t="shared" si="183"/>
        <v>45045</v>
      </c>
      <c r="BB158" s="263">
        <f t="shared" si="183"/>
        <v>12723</v>
      </c>
      <c r="BC158" s="263">
        <f t="shared" si="183"/>
        <v>2040765</v>
      </c>
      <c r="BD158" s="263">
        <f t="shared" si="183"/>
        <v>31807</v>
      </c>
      <c r="BE158" s="263">
        <f t="shared" si="183"/>
        <v>0</v>
      </c>
      <c r="BF158" s="263">
        <f t="shared" si="183"/>
        <v>0</v>
      </c>
      <c r="BG158" s="263">
        <f t="shared" si="166"/>
        <v>159250</v>
      </c>
      <c r="BH158" s="263">
        <f t="shared" si="166"/>
        <v>33771</v>
      </c>
      <c r="BI158" s="263">
        <f t="shared" si="166"/>
        <v>0</v>
      </c>
      <c r="BJ158" s="263">
        <f t="shared" si="166"/>
        <v>71289</v>
      </c>
      <c r="BK158" s="263">
        <f t="shared" si="166"/>
        <v>54190</v>
      </c>
      <c r="BL158" s="263">
        <f t="shared" si="166"/>
        <v>0</v>
      </c>
      <c r="BM158" s="263">
        <f t="shared" si="166"/>
        <v>0</v>
      </c>
      <c r="BN158" s="263">
        <f t="shared" si="183"/>
        <v>2960862</v>
      </c>
      <c r="BO158" s="263">
        <f t="shared" si="183"/>
        <v>0</v>
      </c>
      <c r="BP158" s="263">
        <f t="shared" si="183"/>
        <v>84662</v>
      </c>
      <c r="BQ158" s="263">
        <f t="shared" si="183"/>
        <v>2861120</v>
      </c>
      <c r="BR158" s="263">
        <f t="shared" si="183"/>
        <v>15079</v>
      </c>
      <c r="BS158" s="263">
        <f t="shared" si="183"/>
        <v>0</v>
      </c>
      <c r="BT158" s="263">
        <f t="shared" si="183"/>
        <v>0</v>
      </c>
      <c r="BU158" s="263">
        <f t="shared" si="183"/>
        <v>3155702</v>
      </c>
      <c r="BV158" s="263">
        <f t="shared" si="183"/>
        <v>84433</v>
      </c>
      <c r="BW158" s="263">
        <f t="shared" si="183"/>
        <v>89060</v>
      </c>
      <c r="BX158" s="263">
        <f t="shared" si="183"/>
        <v>2846419</v>
      </c>
      <c r="BY158" s="263">
        <f t="shared" si="183"/>
        <v>135790</v>
      </c>
      <c r="BZ158" s="263">
        <f t="shared" si="183"/>
        <v>0</v>
      </c>
      <c r="CA158" s="263">
        <f t="shared" si="183"/>
        <v>0</v>
      </c>
      <c r="CB158" s="263">
        <f t="shared" si="183"/>
        <v>51991</v>
      </c>
      <c r="CC158" s="263">
        <f t="shared" si="183"/>
        <v>13980</v>
      </c>
      <c r="CD158" s="263">
        <f t="shared" si="183"/>
        <v>31336</v>
      </c>
      <c r="CE158" s="263">
        <f t="shared" si="183"/>
        <v>6676</v>
      </c>
      <c r="CF158" s="263">
        <f t="shared" si="183"/>
        <v>0</v>
      </c>
      <c r="CG158" s="263">
        <f t="shared" si="183"/>
        <v>0</v>
      </c>
      <c r="CH158" s="263">
        <f t="shared" si="183"/>
        <v>0</v>
      </c>
      <c r="CI158" s="263">
        <f t="shared" si="183"/>
        <v>2445050</v>
      </c>
      <c r="CJ158" s="263">
        <f t="shared" si="183"/>
        <v>883008</v>
      </c>
      <c r="CK158" s="263">
        <f t="shared" si="183"/>
        <v>53389</v>
      </c>
      <c r="CL158" s="263">
        <f t="shared" si="183"/>
        <v>1029036</v>
      </c>
      <c r="CM158" s="263">
        <f t="shared" si="183"/>
        <v>23797</v>
      </c>
      <c r="CN158" s="263">
        <f t="shared" si="183"/>
        <v>0</v>
      </c>
      <c r="CO158" s="263">
        <f t="shared" si="183"/>
        <v>455820</v>
      </c>
      <c r="CP158" s="263">
        <f t="shared" si="173"/>
        <v>2284795</v>
      </c>
      <c r="CQ158" s="263">
        <f t="shared" si="173"/>
        <v>86250</v>
      </c>
      <c r="CR158" s="263">
        <f t="shared" si="173"/>
        <v>455297</v>
      </c>
      <c r="CS158" s="263">
        <f t="shared" si="173"/>
        <v>63488</v>
      </c>
      <c r="CT158" s="263">
        <f t="shared" si="173"/>
        <v>1120472</v>
      </c>
      <c r="CU158" s="263">
        <f t="shared" si="173"/>
        <v>278277</v>
      </c>
      <c r="CV158" s="263">
        <f t="shared" si="173"/>
        <v>281011</v>
      </c>
      <c r="CW158" s="263">
        <f t="shared" si="173"/>
        <v>886938</v>
      </c>
      <c r="CX158" s="263">
        <f t="shared" si="173"/>
        <v>0</v>
      </c>
      <c r="CY158" s="263">
        <f t="shared" si="173"/>
        <v>0</v>
      </c>
      <c r="CZ158" s="263">
        <f t="shared" si="173"/>
        <v>0</v>
      </c>
      <c r="DA158" s="263">
        <f t="shared" si="173"/>
        <v>215458</v>
      </c>
      <c r="DB158" s="263">
        <f t="shared" si="173"/>
        <v>426844</v>
      </c>
      <c r="DC158" s="263">
        <f t="shared" si="173"/>
        <v>234371</v>
      </c>
      <c r="DD158" s="263">
        <f t="shared" si="174"/>
        <v>18188850</v>
      </c>
      <c r="DE158" s="263">
        <f t="shared" ref="DE158:FP161" si="189">+DE70</f>
        <v>5213074</v>
      </c>
      <c r="DF158" s="263">
        <f t="shared" si="189"/>
        <v>5526706</v>
      </c>
      <c r="DG158" s="263">
        <f t="shared" si="189"/>
        <v>6868392</v>
      </c>
      <c r="DH158" s="263">
        <f t="shared" si="189"/>
        <v>333225</v>
      </c>
      <c r="DI158" s="263">
        <f t="shared" si="189"/>
        <v>236806</v>
      </c>
      <c r="DJ158" s="263">
        <f t="shared" si="189"/>
        <v>10651</v>
      </c>
      <c r="DK158" s="263">
        <f t="shared" si="189"/>
        <v>33110400</v>
      </c>
      <c r="DL158" s="263">
        <f t="shared" si="189"/>
        <v>19101860</v>
      </c>
      <c r="DM158" s="263">
        <f t="shared" si="189"/>
        <v>10406570</v>
      </c>
      <c r="DN158" s="263">
        <f t="shared" si="189"/>
        <v>3959960</v>
      </c>
      <c r="DO158" s="263">
        <f t="shared" si="189"/>
        <v>649235</v>
      </c>
      <c r="DP158" s="263">
        <f t="shared" si="189"/>
        <v>862577</v>
      </c>
      <c r="DQ158" s="263">
        <f t="shared" si="189"/>
        <v>4240849</v>
      </c>
      <c r="DR158" s="263">
        <f t="shared" si="189"/>
        <v>0</v>
      </c>
      <c r="DS158" s="263">
        <f t="shared" si="189"/>
        <v>172134</v>
      </c>
      <c r="DT158" s="263">
        <f t="shared" si="189"/>
        <v>380003</v>
      </c>
      <c r="DU158" s="263">
        <f t="shared" si="189"/>
        <v>141817</v>
      </c>
      <c r="DV158" s="263">
        <f t="shared" si="189"/>
        <v>8617443</v>
      </c>
      <c r="DW158" s="263">
        <f t="shared" si="189"/>
        <v>2859435</v>
      </c>
      <c r="DX158" s="263">
        <f t="shared" si="189"/>
        <v>925432</v>
      </c>
      <c r="DY158" s="263">
        <f t="shared" si="189"/>
        <v>555040</v>
      </c>
      <c r="DZ158" s="263">
        <f t="shared" si="189"/>
        <v>3269220</v>
      </c>
      <c r="EA158" s="263">
        <f t="shared" si="189"/>
        <v>0</v>
      </c>
      <c r="EB158" s="263">
        <f t="shared" si="189"/>
        <v>126684</v>
      </c>
      <c r="EC158" s="263">
        <f t="shared" si="189"/>
        <v>560261</v>
      </c>
      <c r="ED158" s="263">
        <f t="shared" si="189"/>
        <v>321372</v>
      </c>
      <c r="EE158" s="263">
        <f t="shared" si="189"/>
        <v>17390790</v>
      </c>
      <c r="EF158" s="263">
        <f t="shared" si="189"/>
        <v>6482169</v>
      </c>
      <c r="EG158" s="263">
        <f t="shared" si="189"/>
        <v>1526200</v>
      </c>
      <c r="EH158" s="263">
        <f t="shared" si="189"/>
        <v>1113203</v>
      </c>
      <c r="EI158" s="263">
        <f t="shared" si="189"/>
        <v>6724045</v>
      </c>
      <c r="EJ158" s="263">
        <f t="shared" si="189"/>
        <v>0</v>
      </c>
      <c r="EK158" s="263">
        <f t="shared" si="189"/>
        <v>255525</v>
      </c>
      <c r="EL158" s="263">
        <f t="shared" si="189"/>
        <v>826454</v>
      </c>
      <c r="EM158" s="263">
        <f t="shared" si="189"/>
        <v>463188</v>
      </c>
      <c r="EN158" s="263">
        <f t="shared" si="189"/>
        <v>1616721</v>
      </c>
      <c r="EO158" s="263">
        <f t="shared" si="189"/>
        <v>329287</v>
      </c>
      <c r="EP158" s="263">
        <f t="shared" si="189"/>
        <v>49608</v>
      </c>
      <c r="EQ158" s="263">
        <f t="shared" si="189"/>
        <v>299558</v>
      </c>
      <c r="ER158" s="263">
        <f t="shared" si="189"/>
        <v>785393</v>
      </c>
      <c r="ES158" s="263">
        <f t="shared" si="189"/>
        <v>0</v>
      </c>
      <c r="ET158" s="263">
        <f t="shared" si="189"/>
        <v>43292</v>
      </c>
      <c r="EU158" s="263">
        <f t="shared" si="189"/>
        <v>109582</v>
      </c>
      <c r="EV158" s="263">
        <f t="shared" si="189"/>
        <v>0</v>
      </c>
      <c r="EW158" s="263">
        <f t="shared" si="189"/>
        <v>4937057</v>
      </c>
      <c r="EX158" s="263">
        <f t="shared" si="189"/>
        <v>2152795</v>
      </c>
      <c r="EY158" s="263">
        <f t="shared" si="189"/>
        <v>265522</v>
      </c>
      <c r="EZ158" s="263">
        <f t="shared" si="189"/>
        <v>471961</v>
      </c>
      <c r="FA158" s="263">
        <f t="shared" si="189"/>
        <v>1621203</v>
      </c>
      <c r="FB158" s="263">
        <f t="shared" si="189"/>
        <v>6683</v>
      </c>
      <c r="FC158" s="263">
        <f t="shared" si="189"/>
        <v>74333</v>
      </c>
      <c r="FD158" s="263">
        <f t="shared" si="189"/>
        <v>315192</v>
      </c>
      <c r="FE158" s="263">
        <f t="shared" si="189"/>
        <v>23086</v>
      </c>
      <c r="FF158" s="263">
        <f t="shared" si="189"/>
        <v>1856163</v>
      </c>
      <c r="FG158" s="263">
        <f t="shared" si="189"/>
        <v>987469</v>
      </c>
      <c r="FH158" s="263">
        <f t="shared" si="189"/>
        <v>72711</v>
      </c>
      <c r="FI158" s="263">
        <f t="shared" si="189"/>
        <v>209044</v>
      </c>
      <c r="FJ158" s="263">
        <f t="shared" si="189"/>
        <v>163060</v>
      </c>
      <c r="FK158" s="263">
        <f t="shared" si="189"/>
        <v>0</v>
      </c>
      <c r="FL158" s="263">
        <f t="shared" si="189"/>
        <v>5655</v>
      </c>
      <c r="FM158" s="263">
        <f t="shared" si="189"/>
        <v>66153</v>
      </c>
      <c r="FN158" s="263">
        <f t="shared" si="189"/>
        <v>17192</v>
      </c>
      <c r="FO158" s="263">
        <f t="shared" si="189"/>
        <v>691621</v>
      </c>
      <c r="FP158" s="263">
        <f t="shared" si="189"/>
        <v>625151</v>
      </c>
      <c r="FQ158" s="263">
        <f t="shared" si="186"/>
        <v>8253</v>
      </c>
      <c r="FR158" s="263">
        <f t="shared" si="186"/>
        <v>2856</v>
      </c>
      <c r="FS158" s="263">
        <f t="shared" si="186"/>
        <v>55361</v>
      </c>
      <c r="FT158" s="263">
        <f t="shared" si="186"/>
        <v>0</v>
      </c>
      <c r="FU158" s="263">
        <f t="shared" si="186"/>
        <v>0</v>
      </c>
      <c r="FV158" s="263">
        <f t="shared" si="186"/>
        <v>0</v>
      </c>
      <c r="FW158" s="263">
        <f t="shared" si="186"/>
        <v>0</v>
      </c>
      <c r="FX158" s="263">
        <f t="shared" si="186"/>
        <v>3803577</v>
      </c>
      <c r="FY158" s="263">
        <f t="shared" si="186"/>
        <v>983561</v>
      </c>
      <c r="FZ158" s="263">
        <f t="shared" si="186"/>
        <v>1023183</v>
      </c>
      <c r="GA158" s="263">
        <f t="shared" si="186"/>
        <v>360008</v>
      </c>
      <c r="GB158" s="263">
        <f t="shared" si="186"/>
        <v>1355262</v>
      </c>
      <c r="GC158" s="263">
        <f t="shared" si="186"/>
        <v>0</v>
      </c>
      <c r="GD158" s="263">
        <f t="shared" si="186"/>
        <v>19191</v>
      </c>
      <c r="GE158" s="263">
        <f t="shared" si="186"/>
        <v>34042</v>
      </c>
      <c r="GF158" s="263">
        <f t="shared" si="186"/>
        <v>28330</v>
      </c>
      <c r="GG158" s="263">
        <f t="shared" si="186"/>
        <v>1262590</v>
      </c>
      <c r="GH158" s="263">
        <f t="shared" si="186"/>
        <v>10692</v>
      </c>
      <c r="GI158" s="263">
        <f t="shared" si="186"/>
        <v>0</v>
      </c>
      <c r="GJ158" s="263">
        <f t="shared" si="186"/>
        <v>8019</v>
      </c>
      <c r="GK158" s="263">
        <f t="shared" si="186"/>
        <v>404060</v>
      </c>
      <c r="GL158" s="263">
        <f t="shared" si="186"/>
        <v>839819</v>
      </c>
      <c r="GM158" s="263">
        <f t="shared" si="186"/>
        <v>0</v>
      </c>
      <c r="GN158" s="263">
        <f t="shared" si="186"/>
        <v>0</v>
      </c>
      <c r="GO158" s="263">
        <f t="shared" si="186"/>
        <v>0</v>
      </c>
      <c r="GP158" s="263">
        <f t="shared" si="186"/>
        <v>79555</v>
      </c>
      <c r="GQ158" s="263">
        <f t="shared" si="186"/>
        <v>0</v>
      </c>
      <c r="GR158" s="263">
        <f t="shared" si="186"/>
        <v>35858</v>
      </c>
      <c r="GS158" s="263">
        <f t="shared" si="186"/>
        <v>43698</v>
      </c>
      <c r="GT158" s="263">
        <f t="shared" si="186"/>
        <v>0</v>
      </c>
      <c r="GU158" s="263">
        <f t="shared" si="186"/>
        <v>0</v>
      </c>
      <c r="GV158" s="263">
        <f t="shared" si="186"/>
        <v>0</v>
      </c>
      <c r="GW158" s="263">
        <f t="shared" si="186"/>
        <v>0</v>
      </c>
      <c r="GX158" s="263">
        <f t="shared" si="186"/>
        <v>0</v>
      </c>
      <c r="GY158" s="263">
        <f t="shared" si="186"/>
        <v>1377970</v>
      </c>
      <c r="GZ158" s="263">
        <f t="shared" si="186"/>
        <v>627276</v>
      </c>
      <c r="HA158" s="263">
        <f t="shared" si="186"/>
        <v>108297</v>
      </c>
      <c r="HB158" s="263">
        <f t="shared" si="186"/>
        <v>58945</v>
      </c>
      <c r="HC158" s="263">
        <f t="shared" si="186"/>
        <v>484095</v>
      </c>
      <c r="HD158" s="263">
        <f t="shared" si="186"/>
        <v>5026</v>
      </c>
      <c r="HE158" s="263">
        <f t="shared" si="186"/>
        <v>2170</v>
      </c>
      <c r="HF158" s="263">
        <f t="shared" si="186"/>
        <v>55199</v>
      </c>
      <c r="HG158" s="263">
        <f t="shared" si="186"/>
        <v>6340</v>
      </c>
      <c r="HH158" s="263">
        <f t="shared" si="186"/>
        <v>15065910</v>
      </c>
    </row>
    <row r="159" spans="1:216" x14ac:dyDescent="0.2">
      <c r="A159" s="263" t="s">
        <v>237</v>
      </c>
      <c r="B159" s="263">
        <f t="shared" si="175"/>
        <v>161643611</v>
      </c>
      <c r="C159" s="263">
        <f t="shared" ref="C159:Y159" si="190">+C92</f>
        <v>19581350</v>
      </c>
      <c r="D159" s="263">
        <f t="shared" si="190"/>
        <v>16533430</v>
      </c>
      <c r="E159" s="263">
        <f t="shared" si="190"/>
        <v>9765956</v>
      </c>
      <c r="F159" s="263">
        <f t="shared" si="190"/>
        <v>653823</v>
      </c>
      <c r="G159" s="263">
        <f t="shared" si="190"/>
        <v>9112134</v>
      </c>
      <c r="H159" s="263">
        <f t="shared" si="190"/>
        <v>6086340</v>
      </c>
      <c r="I159" s="263">
        <f t="shared" si="190"/>
        <v>229623</v>
      </c>
      <c r="J159" s="263">
        <f t="shared" si="190"/>
        <v>5856717</v>
      </c>
      <c r="K159" s="263">
        <f t="shared" si="190"/>
        <v>584850</v>
      </c>
      <c r="L159" s="263">
        <f t="shared" si="190"/>
        <v>242092</v>
      </c>
      <c r="M159" s="263">
        <f t="shared" si="190"/>
        <v>342758</v>
      </c>
      <c r="N159" s="263">
        <f t="shared" ref="N159:P159" si="191">+N92</f>
        <v>96281</v>
      </c>
      <c r="O159" s="263">
        <f t="shared" si="191"/>
        <v>0</v>
      </c>
      <c r="P159" s="263">
        <f t="shared" si="191"/>
        <v>96281</v>
      </c>
      <c r="Q159" s="263">
        <f t="shared" si="190"/>
        <v>1404658</v>
      </c>
      <c r="R159" s="263">
        <f t="shared" si="190"/>
        <v>634196</v>
      </c>
      <c r="S159" s="263">
        <f t="shared" si="190"/>
        <v>193634</v>
      </c>
      <c r="T159" s="263">
        <f t="shared" si="190"/>
        <v>789995</v>
      </c>
      <c r="U159" s="263">
        <f t="shared" si="190"/>
        <v>503210</v>
      </c>
      <c r="V159" s="263">
        <f t="shared" si="190"/>
        <v>286785</v>
      </c>
      <c r="W159" s="263">
        <f t="shared" si="190"/>
        <v>742556</v>
      </c>
      <c r="X159" s="263">
        <f t="shared" si="190"/>
        <v>505228</v>
      </c>
      <c r="Y159" s="263">
        <f t="shared" si="190"/>
        <v>237328</v>
      </c>
      <c r="Z159" s="263">
        <f t="shared" si="172"/>
        <v>75846260</v>
      </c>
      <c r="AA159" s="263">
        <f t="shared" si="183"/>
        <v>67038060</v>
      </c>
      <c r="AB159" s="263">
        <f t="shared" si="183"/>
        <v>430890</v>
      </c>
      <c r="AC159" s="263">
        <f t="shared" si="183"/>
        <v>12097530</v>
      </c>
      <c r="AD159" s="263">
        <f t="shared" si="183"/>
        <v>6671952</v>
      </c>
      <c r="AE159" s="263">
        <f t="shared" si="183"/>
        <v>178229</v>
      </c>
      <c r="AF159" s="263">
        <f t="shared" si="183"/>
        <v>5340150</v>
      </c>
      <c r="AG159" s="263">
        <f t="shared" si="183"/>
        <v>3172662</v>
      </c>
      <c r="AH159" s="263">
        <f t="shared" si="183"/>
        <v>5029938</v>
      </c>
      <c r="AI159" s="263">
        <f t="shared" si="183"/>
        <v>7930230</v>
      </c>
      <c r="AJ159" s="263">
        <f t="shared" si="183"/>
        <v>24403780</v>
      </c>
      <c r="AK159" s="263">
        <f t="shared" si="183"/>
        <v>1123613</v>
      </c>
      <c r="AL159" s="263">
        <f t="shared" si="183"/>
        <v>659094</v>
      </c>
      <c r="AM159" s="263">
        <f t="shared" si="183"/>
        <v>8644876</v>
      </c>
      <c r="AN159" s="263">
        <f t="shared" si="183"/>
        <v>216837</v>
      </c>
      <c r="AO159" s="263">
        <f t="shared" si="183"/>
        <v>967069</v>
      </c>
      <c r="AP159" s="263">
        <f t="shared" si="183"/>
        <v>3899092</v>
      </c>
      <c r="AQ159" s="263">
        <f t="shared" si="183"/>
        <v>0</v>
      </c>
      <c r="AR159" s="263">
        <f t="shared" si="183"/>
        <v>1231085</v>
      </c>
      <c r="AS159" s="263">
        <f t="shared" si="183"/>
        <v>118012</v>
      </c>
      <c r="AT159" s="263">
        <f t="shared" si="183"/>
        <v>251904</v>
      </c>
      <c r="AU159" s="263">
        <f t="shared" si="183"/>
        <v>662632</v>
      </c>
      <c r="AV159" s="263">
        <f t="shared" si="183"/>
        <v>1273695</v>
      </c>
      <c r="AW159" s="263">
        <f t="shared" si="183"/>
        <v>10955</v>
      </c>
      <c r="AX159" s="263">
        <f t="shared" si="183"/>
        <v>3199</v>
      </c>
      <c r="AY159" s="263">
        <f t="shared" si="183"/>
        <v>16750380</v>
      </c>
      <c r="AZ159" s="263">
        <f t="shared" si="183"/>
        <v>868685</v>
      </c>
      <c r="BA159" s="263">
        <f t="shared" si="183"/>
        <v>251531</v>
      </c>
      <c r="BB159" s="263">
        <f t="shared" si="183"/>
        <v>8639</v>
      </c>
      <c r="BC159" s="263">
        <f t="shared" si="183"/>
        <v>608515</v>
      </c>
      <c r="BD159" s="263">
        <f t="shared" si="183"/>
        <v>0</v>
      </c>
      <c r="BE159" s="263">
        <f t="shared" si="183"/>
        <v>0</v>
      </c>
      <c r="BF159" s="263">
        <f t="shared" si="183"/>
        <v>0</v>
      </c>
      <c r="BG159" s="263">
        <f t="shared" si="166"/>
        <v>1088223</v>
      </c>
      <c r="BH159" s="263">
        <f t="shared" si="166"/>
        <v>418400</v>
      </c>
      <c r="BI159" s="263">
        <f t="shared" si="166"/>
        <v>13351</v>
      </c>
      <c r="BJ159" s="263">
        <f t="shared" si="166"/>
        <v>656472</v>
      </c>
      <c r="BK159" s="263">
        <f t="shared" si="166"/>
        <v>0</v>
      </c>
      <c r="BL159" s="263">
        <f t="shared" si="166"/>
        <v>0</v>
      </c>
      <c r="BM159" s="263">
        <f t="shared" si="166"/>
        <v>0</v>
      </c>
      <c r="BN159" s="263">
        <f t="shared" si="183"/>
        <v>3286671</v>
      </c>
      <c r="BO159" s="263">
        <f t="shared" si="183"/>
        <v>0</v>
      </c>
      <c r="BP159" s="263">
        <f t="shared" si="183"/>
        <v>51049</v>
      </c>
      <c r="BQ159" s="263">
        <f t="shared" si="183"/>
        <v>3213239</v>
      </c>
      <c r="BR159" s="263">
        <f t="shared" si="183"/>
        <v>22383</v>
      </c>
      <c r="BS159" s="263">
        <f t="shared" si="183"/>
        <v>0</v>
      </c>
      <c r="BT159" s="263">
        <f t="shared" si="183"/>
        <v>0</v>
      </c>
      <c r="BU159" s="263">
        <f t="shared" si="183"/>
        <v>3526028</v>
      </c>
      <c r="BV159" s="263">
        <f t="shared" si="183"/>
        <v>21990</v>
      </c>
      <c r="BW159" s="263">
        <f t="shared" si="183"/>
        <v>35007</v>
      </c>
      <c r="BX159" s="263">
        <f t="shared" si="183"/>
        <v>3315021</v>
      </c>
      <c r="BY159" s="263">
        <f t="shared" si="183"/>
        <v>154010</v>
      </c>
      <c r="BZ159" s="263">
        <f t="shared" si="183"/>
        <v>0</v>
      </c>
      <c r="CA159" s="263">
        <f t="shared" si="183"/>
        <v>0</v>
      </c>
      <c r="CB159" s="263">
        <f t="shared" si="183"/>
        <v>47215</v>
      </c>
      <c r="CC159" s="263">
        <f t="shared" si="183"/>
        <v>8639</v>
      </c>
      <c r="CD159" s="263">
        <f t="shared" si="183"/>
        <v>0</v>
      </c>
      <c r="CE159" s="263">
        <f t="shared" si="183"/>
        <v>38576</v>
      </c>
      <c r="CF159" s="263">
        <f t="shared" si="183"/>
        <v>0</v>
      </c>
      <c r="CG159" s="263">
        <f t="shared" si="183"/>
        <v>0</v>
      </c>
      <c r="CH159" s="263">
        <f t="shared" si="183"/>
        <v>0</v>
      </c>
      <c r="CI159" s="263">
        <f t="shared" si="183"/>
        <v>7933558</v>
      </c>
      <c r="CJ159" s="263">
        <f t="shared" si="183"/>
        <v>1893428</v>
      </c>
      <c r="CK159" s="263">
        <f t="shared" si="183"/>
        <v>62692</v>
      </c>
      <c r="CL159" s="263">
        <f t="shared" si="183"/>
        <v>5268076</v>
      </c>
      <c r="CM159" s="263">
        <f t="shared" si="183"/>
        <v>57567</v>
      </c>
      <c r="CN159" s="263">
        <f t="shared" si="183"/>
        <v>0</v>
      </c>
      <c r="CO159" s="263">
        <f t="shared" si="183"/>
        <v>651794</v>
      </c>
      <c r="CP159" s="263">
        <f t="shared" si="173"/>
        <v>4642953</v>
      </c>
      <c r="CQ159" s="263">
        <f t="shared" si="173"/>
        <v>83182</v>
      </c>
      <c r="CR159" s="263">
        <f t="shared" si="173"/>
        <v>1673679</v>
      </c>
      <c r="CS159" s="263">
        <f t="shared" si="173"/>
        <v>144160</v>
      </c>
      <c r="CT159" s="263">
        <f t="shared" si="173"/>
        <v>1270825</v>
      </c>
      <c r="CU159" s="263">
        <f t="shared" si="173"/>
        <v>998238</v>
      </c>
      <c r="CV159" s="263">
        <f t="shared" si="173"/>
        <v>472870</v>
      </c>
      <c r="CW159" s="263">
        <f t="shared" si="173"/>
        <v>574128</v>
      </c>
      <c r="CX159" s="263">
        <f t="shared" si="173"/>
        <v>0</v>
      </c>
      <c r="CY159" s="263">
        <f t="shared" si="173"/>
        <v>0</v>
      </c>
      <c r="CZ159" s="263">
        <f t="shared" si="173"/>
        <v>0</v>
      </c>
      <c r="DA159" s="263">
        <f t="shared" si="173"/>
        <v>380539</v>
      </c>
      <c r="DB159" s="263">
        <f t="shared" si="173"/>
        <v>109682</v>
      </c>
      <c r="DC159" s="263">
        <f t="shared" si="173"/>
        <v>46975</v>
      </c>
      <c r="DD159" s="263">
        <f t="shared" si="174"/>
        <v>17290250</v>
      </c>
      <c r="DE159" s="263">
        <f t="shared" si="189"/>
        <v>5111240</v>
      </c>
      <c r="DF159" s="263">
        <f t="shared" si="189"/>
        <v>4581202</v>
      </c>
      <c r="DG159" s="263">
        <f t="shared" si="189"/>
        <v>7476457</v>
      </c>
      <c r="DH159" s="263">
        <f t="shared" si="189"/>
        <v>78108</v>
      </c>
      <c r="DI159" s="263">
        <f t="shared" si="189"/>
        <v>17456</v>
      </c>
      <c r="DJ159" s="263">
        <f t="shared" si="189"/>
        <v>25784</v>
      </c>
      <c r="DK159" s="263">
        <f t="shared" si="189"/>
        <v>26958290</v>
      </c>
      <c r="DL159" s="263">
        <f t="shared" si="189"/>
        <v>14163920</v>
      </c>
      <c r="DM159" s="263">
        <f t="shared" si="189"/>
        <v>10104930</v>
      </c>
      <c r="DN159" s="263">
        <f t="shared" si="189"/>
        <v>4410892</v>
      </c>
      <c r="DO159" s="263">
        <f t="shared" si="189"/>
        <v>685606</v>
      </c>
      <c r="DP159" s="263">
        <f t="shared" si="189"/>
        <v>819446</v>
      </c>
      <c r="DQ159" s="263">
        <f t="shared" si="189"/>
        <v>3439038</v>
      </c>
      <c r="DR159" s="263">
        <f t="shared" si="189"/>
        <v>0</v>
      </c>
      <c r="DS159" s="263">
        <f t="shared" si="189"/>
        <v>83189</v>
      </c>
      <c r="DT159" s="263">
        <f t="shared" si="189"/>
        <v>397732</v>
      </c>
      <c r="DU159" s="263">
        <f t="shared" si="189"/>
        <v>269025</v>
      </c>
      <c r="DV159" s="263">
        <f t="shared" si="189"/>
        <v>3894670</v>
      </c>
      <c r="DW159" s="263">
        <f t="shared" si="189"/>
        <v>827503</v>
      </c>
      <c r="DX159" s="263">
        <f t="shared" si="189"/>
        <v>493925</v>
      </c>
      <c r="DY159" s="263">
        <f t="shared" si="189"/>
        <v>220749</v>
      </c>
      <c r="DZ159" s="263">
        <f t="shared" si="189"/>
        <v>1856954</v>
      </c>
      <c r="EA159" s="263">
        <f t="shared" si="189"/>
        <v>0</v>
      </c>
      <c r="EB159" s="263">
        <f t="shared" si="189"/>
        <v>40501</v>
      </c>
      <c r="EC159" s="263">
        <f t="shared" si="189"/>
        <v>330927</v>
      </c>
      <c r="ED159" s="263">
        <f t="shared" si="189"/>
        <v>124111</v>
      </c>
      <c r="EE159" s="263">
        <f t="shared" si="189"/>
        <v>12458230</v>
      </c>
      <c r="EF159" s="263">
        <f t="shared" si="189"/>
        <v>4961064</v>
      </c>
      <c r="EG159" s="263">
        <f t="shared" si="189"/>
        <v>1022573</v>
      </c>
      <c r="EH159" s="263">
        <f t="shared" si="189"/>
        <v>893549</v>
      </c>
      <c r="EI159" s="263">
        <f t="shared" si="189"/>
        <v>4436545</v>
      </c>
      <c r="EJ159" s="263">
        <f t="shared" si="189"/>
        <v>0</v>
      </c>
      <c r="EK159" s="263">
        <f t="shared" si="189"/>
        <v>102352</v>
      </c>
      <c r="EL159" s="263">
        <f t="shared" si="189"/>
        <v>690047</v>
      </c>
      <c r="EM159" s="263">
        <f t="shared" si="189"/>
        <v>352102</v>
      </c>
      <c r="EN159" s="263">
        <f t="shared" si="189"/>
        <v>1448549</v>
      </c>
      <c r="EO159" s="263">
        <f t="shared" si="189"/>
        <v>226153</v>
      </c>
      <c r="EP159" s="263">
        <f t="shared" si="189"/>
        <v>156958</v>
      </c>
      <c r="EQ159" s="263">
        <f t="shared" si="189"/>
        <v>146646</v>
      </c>
      <c r="ER159" s="263">
        <f t="shared" si="189"/>
        <v>821008</v>
      </c>
      <c r="ES159" s="263">
        <f t="shared" si="189"/>
        <v>0</v>
      </c>
      <c r="ET159" s="263">
        <f t="shared" si="189"/>
        <v>21338</v>
      </c>
      <c r="EU159" s="263">
        <f t="shared" si="189"/>
        <v>35413</v>
      </c>
      <c r="EV159" s="263">
        <f t="shared" si="189"/>
        <v>41033</v>
      </c>
      <c r="EW159" s="263">
        <f t="shared" si="189"/>
        <v>2923714</v>
      </c>
      <c r="EX159" s="263">
        <f t="shared" si="189"/>
        <v>911327</v>
      </c>
      <c r="EY159" s="263">
        <f t="shared" si="189"/>
        <v>139361</v>
      </c>
      <c r="EZ159" s="263">
        <f t="shared" si="189"/>
        <v>570681</v>
      </c>
      <c r="FA159" s="263">
        <f t="shared" si="189"/>
        <v>950812</v>
      </c>
      <c r="FB159" s="263">
        <f t="shared" si="189"/>
        <v>31300</v>
      </c>
      <c r="FC159" s="263">
        <f t="shared" si="189"/>
        <v>42206</v>
      </c>
      <c r="FD159" s="263">
        <f t="shared" si="189"/>
        <v>179524</v>
      </c>
      <c r="FE159" s="263">
        <f t="shared" si="189"/>
        <v>98503</v>
      </c>
      <c r="FF159" s="263">
        <f t="shared" si="189"/>
        <v>1232202</v>
      </c>
      <c r="FG159" s="263">
        <f t="shared" si="189"/>
        <v>437302</v>
      </c>
      <c r="FH159" s="263">
        <f t="shared" si="189"/>
        <v>11995</v>
      </c>
      <c r="FI159" s="263">
        <f t="shared" si="189"/>
        <v>55007</v>
      </c>
      <c r="FJ159" s="263">
        <f t="shared" si="189"/>
        <v>28513</v>
      </c>
      <c r="FK159" s="263">
        <f t="shared" si="189"/>
        <v>0</v>
      </c>
      <c r="FL159" s="263">
        <f t="shared" si="189"/>
        <v>33581</v>
      </c>
      <c r="FM159" s="263">
        <f t="shared" si="189"/>
        <v>64821</v>
      </c>
      <c r="FN159" s="263">
        <f t="shared" si="189"/>
        <v>79764</v>
      </c>
      <c r="FO159" s="263">
        <f t="shared" si="189"/>
        <v>2347074</v>
      </c>
      <c r="FP159" s="263">
        <f t="shared" si="189"/>
        <v>2073428</v>
      </c>
      <c r="FQ159" s="263">
        <f t="shared" si="186"/>
        <v>2228</v>
      </c>
      <c r="FR159" s="263">
        <f t="shared" si="186"/>
        <v>0</v>
      </c>
      <c r="FS159" s="263">
        <f t="shared" si="186"/>
        <v>159398</v>
      </c>
      <c r="FT159" s="263">
        <f t="shared" si="186"/>
        <v>0</v>
      </c>
      <c r="FU159" s="263">
        <f t="shared" si="186"/>
        <v>34504</v>
      </c>
      <c r="FV159" s="263">
        <f t="shared" si="186"/>
        <v>77516</v>
      </c>
      <c r="FW159" s="263">
        <f t="shared" si="186"/>
        <v>0</v>
      </c>
      <c r="FX159" s="263">
        <f t="shared" si="186"/>
        <v>4023686</v>
      </c>
      <c r="FY159" s="263">
        <f t="shared" si="186"/>
        <v>424711</v>
      </c>
      <c r="FZ159" s="263">
        <f t="shared" si="186"/>
        <v>594547</v>
      </c>
      <c r="GA159" s="263">
        <f t="shared" si="186"/>
        <v>386823</v>
      </c>
      <c r="GB159" s="263">
        <f t="shared" si="186"/>
        <v>2523134</v>
      </c>
      <c r="GC159" s="263">
        <f t="shared" si="186"/>
        <v>0</v>
      </c>
      <c r="GD159" s="263">
        <f t="shared" si="186"/>
        <v>29870</v>
      </c>
      <c r="GE159" s="263">
        <f t="shared" si="186"/>
        <v>41880</v>
      </c>
      <c r="GF159" s="263">
        <f t="shared" si="186"/>
        <v>22721</v>
      </c>
      <c r="GG159" s="263">
        <f t="shared" si="186"/>
        <v>211946</v>
      </c>
      <c r="GH159" s="263">
        <f t="shared" si="186"/>
        <v>0</v>
      </c>
      <c r="GI159" s="263">
        <f t="shared" si="186"/>
        <v>0</v>
      </c>
      <c r="GJ159" s="263">
        <f t="shared" si="186"/>
        <v>0</v>
      </c>
      <c r="GK159" s="263">
        <f t="shared" si="186"/>
        <v>72169</v>
      </c>
      <c r="GL159" s="263">
        <f t="shared" si="186"/>
        <v>139777</v>
      </c>
      <c r="GM159" s="263">
        <f t="shared" si="186"/>
        <v>0</v>
      </c>
      <c r="GN159" s="263">
        <f t="shared" si="186"/>
        <v>0</v>
      </c>
      <c r="GO159" s="263">
        <f t="shared" si="186"/>
        <v>0</v>
      </c>
      <c r="GP159" s="263">
        <f t="shared" si="186"/>
        <v>879280</v>
      </c>
      <c r="GQ159" s="263">
        <f t="shared" si="186"/>
        <v>2867</v>
      </c>
      <c r="GR159" s="263">
        <f t="shared" si="186"/>
        <v>457105</v>
      </c>
      <c r="GS159" s="263">
        <f t="shared" si="186"/>
        <v>404339</v>
      </c>
      <c r="GT159" s="263">
        <f t="shared" si="186"/>
        <v>0</v>
      </c>
      <c r="GU159" s="263">
        <f t="shared" si="186"/>
        <v>0</v>
      </c>
      <c r="GV159" s="263">
        <f t="shared" si="186"/>
        <v>14969</v>
      </c>
      <c r="GW159" s="263">
        <f t="shared" si="186"/>
        <v>0</v>
      </c>
      <c r="GX159" s="263">
        <f t="shared" si="186"/>
        <v>0</v>
      </c>
      <c r="GY159" s="263">
        <f t="shared" si="186"/>
        <v>1176462</v>
      </c>
      <c r="GZ159" s="263">
        <f t="shared" si="186"/>
        <v>274716</v>
      </c>
      <c r="HA159" s="263">
        <f t="shared" si="186"/>
        <v>145677</v>
      </c>
      <c r="HB159" s="263">
        <f t="shared" si="186"/>
        <v>73351</v>
      </c>
      <c r="HC159" s="263">
        <f t="shared" si="186"/>
        <v>476427</v>
      </c>
      <c r="HD159" s="263">
        <f t="shared" si="186"/>
        <v>30615</v>
      </c>
      <c r="HE159" s="263">
        <f t="shared" si="186"/>
        <v>0</v>
      </c>
      <c r="HF159" s="263">
        <f t="shared" si="186"/>
        <v>22441</v>
      </c>
      <c r="HG159" s="263">
        <f t="shared" si="186"/>
        <v>153235</v>
      </c>
      <c r="HH159" s="263">
        <f t="shared" si="186"/>
        <v>14447690</v>
      </c>
    </row>
    <row r="160" spans="1:216" x14ac:dyDescent="0.2">
      <c r="A160" s="263" t="s">
        <v>238</v>
      </c>
      <c r="B160" s="263">
        <f t="shared" si="175"/>
        <v>146623354</v>
      </c>
      <c r="C160" s="263">
        <f t="shared" ref="C160:Y160" si="192">+C93</f>
        <v>18027280</v>
      </c>
      <c r="D160" s="263">
        <f t="shared" si="192"/>
        <v>14104760</v>
      </c>
      <c r="E160" s="263">
        <f t="shared" si="192"/>
        <v>7175631</v>
      </c>
      <c r="F160" s="263">
        <f t="shared" si="192"/>
        <v>1568232</v>
      </c>
      <c r="G160" s="263">
        <f t="shared" si="192"/>
        <v>5607400</v>
      </c>
      <c r="H160" s="263">
        <f t="shared" si="192"/>
        <v>6504213</v>
      </c>
      <c r="I160" s="263">
        <f t="shared" si="192"/>
        <v>1013524</v>
      </c>
      <c r="J160" s="263">
        <f t="shared" si="192"/>
        <v>5490688</v>
      </c>
      <c r="K160" s="263">
        <f t="shared" si="192"/>
        <v>296397</v>
      </c>
      <c r="L160" s="263">
        <f t="shared" si="192"/>
        <v>18277</v>
      </c>
      <c r="M160" s="263">
        <f t="shared" si="192"/>
        <v>278121</v>
      </c>
      <c r="N160" s="263">
        <f t="shared" ref="N160:P160" si="193">+N93</f>
        <v>128516</v>
      </c>
      <c r="O160" s="263">
        <f t="shared" si="193"/>
        <v>43404</v>
      </c>
      <c r="P160" s="263">
        <f t="shared" si="193"/>
        <v>85112</v>
      </c>
      <c r="Q160" s="263">
        <f t="shared" si="192"/>
        <v>454956</v>
      </c>
      <c r="R160" s="263">
        <f t="shared" si="192"/>
        <v>136405</v>
      </c>
      <c r="S160" s="263">
        <f t="shared" si="192"/>
        <v>0</v>
      </c>
      <c r="T160" s="263">
        <f t="shared" si="192"/>
        <v>56074</v>
      </c>
      <c r="U160" s="263">
        <f t="shared" si="192"/>
        <v>12960</v>
      </c>
      <c r="V160" s="263">
        <f t="shared" si="192"/>
        <v>43114</v>
      </c>
      <c r="W160" s="263">
        <f t="shared" si="192"/>
        <v>3393775</v>
      </c>
      <c r="X160" s="263">
        <f t="shared" si="192"/>
        <v>3273493</v>
      </c>
      <c r="Y160" s="263">
        <f t="shared" si="192"/>
        <v>120282</v>
      </c>
      <c r="Z160" s="263">
        <f t="shared" si="172"/>
        <v>63855210</v>
      </c>
      <c r="AA160" s="263">
        <f t="shared" si="183"/>
        <v>56133970</v>
      </c>
      <c r="AB160" s="263">
        <f t="shared" si="183"/>
        <v>234496</v>
      </c>
      <c r="AC160" s="263">
        <f t="shared" si="183"/>
        <v>17514010</v>
      </c>
      <c r="AD160" s="263">
        <f t="shared" si="183"/>
        <v>4002151</v>
      </c>
      <c r="AE160" s="263">
        <f t="shared" si="183"/>
        <v>85962</v>
      </c>
      <c r="AF160" s="263">
        <f t="shared" si="183"/>
        <v>1557690</v>
      </c>
      <c r="AG160" s="263">
        <f t="shared" si="183"/>
        <v>1986179</v>
      </c>
      <c r="AH160" s="263">
        <f t="shared" si="183"/>
        <v>4188452</v>
      </c>
      <c r="AI160" s="263">
        <f t="shared" si="183"/>
        <v>5937218</v>
      </c>
      <c r="AJ160" s="263">
        <f t="shared" si="183"/>
        <v>19750010</v>
      </c>
      <c r="AK160" s="263">
        <f t="shared" si="183"/>
        <v>605243</v>
      </c>
      <c r="AL160" s="263">
        <f t="shared" si="183"/>
        <v>266191</v>
      </c>
      <c r="AM160" s="263">
        <f t="shared" si="183"/>
        <v>7710380</v>
      </c>
      <c r="AN160" s="263">
        <f t="shared" si="183"/>
        <v>26155</v>
      </c>
      <c r="AO160" s="263">
        <f t="shared" si="183"/>
        <v>3470058</v>
      </c>
      <c r="AP160" s="263">
        <f t="shared" si="183"/>
        <v>2372832</v>
      </c>
      <c r="AQ160" s="263">
        <f t="shared" si="183"/>
        <v>13861</v>
      </c>
      <c r="AR160" s="263">
        <f t="shared" si="183"/>
        <v>1102400</v>
      </c>
      <c r="AS160" s="263">
        <f t="shared" si="183"/>
        <v>24661</v>
      </c>
      <c r="AT160" s="263">
        <f t="shared" si="183"/>
        <v>53336</v>
      </c>
      <c r="AU160" s="263">
        <f t="shared" si="183"/>
        <v>161502</v>
      </c>
      <c r="AV160" s="263">
        <f t="shared" si="183"/>
        <v>485576</v>
      </c>
      <c r="AW160" s="263">
        <f t="shared" si="183"/>
        <v>0</v>
      </c>
      <c r="AX160" s="263">
        <f t="shared" si="183"/>
        <v>0</v>
      </c>
      <c r="AY160" s="263">
        <f t="shared" si="183"/>
        <v>11256850</v>
      </c>
      <c r="AZ160" s="263">
        <f t="shared" si="183"/>
        <v>2112946</v>
      </c>
      <c r="BA160" s="263">
        <f t="shared" si="183"/>
        <v>1233542</v>
      </c>
      <c r="BB160" s="263">
        <f t="shared" si="183"/>
        <v>2406</v>
      </c>
      <c r="BC160" s="263">
        <f t="shared" si="183"/>
        <v>876997</v>
      </c>
      <c r="BD160" s="263">
        <f t="shared" si="183"/>
        <v>0</v>
      </c>
      <c r="BE160" s="263">
        <f t="shared" si="183"/>
        <v>0</v>
      </c>
      <c r="BF160" s="263">
        <f t="shared" si="183"/>
        <v>0</v>
      </c>
      <c r="BG160" s="263">
        <f t="shared" si="166"/>
        <v>120118</v>
      </c>
      <c r="BH160" s="263">
        <f t="shared" si="166"/>
        <v>111008</v>
      </c>
      <c r="BI160" s="263">
        <f t="shared" si="166"/>
        <v>0</v>
      </c>
      <c r="BJ160" s="263">
        <f t="shared" si="166"/>
        <v>9110</v>
      </c>
      <c r="BK160" s="263">
        <f t="shared" si="166"/>
        <v>0</v>
      </c>
      <c r="BL160" s="263">
        <f t="shared" si="166"/>
        <v>0</v>
      </c>
      <c r="BM160" s="263">
        <f t="shared" si="166"/>
        <v>0</v>
      </c>
      <c r="BN160" s="263">
        <f t="shared" si="183"/>
        <v>1977159</v>
      </c>
      <c r="BO160" s="263">
        <f t="shared" si="183"/>
        <v>0</v>
      </c>
      <c r="BP160" s="263">
        <f t="shared" si="183"/>
        <v>13571</v>
      </c>
      <c r="BQ160" s="263">
        <f t="shared" si="183"/>
        <v>1963588</v>
      </c>
      <c r="BR160" s="263">
        <f t="shared" si="183"/>
        <v>0</v>
      </c>
      <c r="BS160" s="263">
        <f t="shared" si="183"/>
        <v>0</v>
      </c>
      <c r="BT160" s="263">
        <f t="shared" si="183"/>
        <v>0</v>
      </c>
      <c r="BU160" s="263">
        <f t="shared" si="183"/>
        <v>1917263</v>
      </c>
      <c r="BV160" s="263">
        <f t="shared" si="183"/>
        <v>10838</v>
      </c>
      <c r="BW160" s="263">
        <f t="shared" si="183"/>
        <v>13587</v>
      </c>
      <c r="BX160" s="263">
        <f t="shared" si="183"/>
        <v>1851135</v>
      </c>
      <c r="BY160" s="263">
        <f t="shared" si="183"/>
        <v>41703</v>
      </c>
      <c r="BZ160" s="263">
        <f t="shared" si="183"/>
        <v>0</v>
      </c>
      <c r="CA160" s="263">
        <f t="shared" ref="AA160:CO164" si="194">+CA72</f>
        <v>0</v>
      </c>
      <c r="CB160" s="263">
        <f t="shared" si="194"/>
        <v>205558</v>
      </c>
      <c r="CC160" s="263">
        <f t="shared" si="194"/>
        <v>185846</v>
      </c>
      <c r="CD160" s="263">
        <f t="shared" si="194"/>
        <v>9896</v>
      </c>
      <c r="CE160" s="263">
        <f t="shared" si="194"/>
        <v>9817</v>
      </c>
      <c r="CF160" s="263">
        <f t="shared" si="194"/>
        <v>0</v>
      </c>
      <c r="CG160" s="263">
        <f t="shared" si="194"/>
        <v>0</v>
      </c>
      <c r="CH160" s="263">
        <f t="shared" si="194"/>
        <v>0</v>
      </c>
      <c r="CI160" s="263">
        <f t="shared" si="194"/>
        <v>4923803</v>
      </c>
      <c r="CJ160" s="263">
        <f t="shared" si="194"/>
        <v>543808</v>
      </c>
      <c r="CK160" s="263">
        <f t="shared" si="194"/>
        <v>33731</v>
      </c>
      <c r="CL160" s="263">
        <f t="shared" si="194"/>
        <v>3354140</v>
      </c>
      <c r="CM160" s="263">
        <f t="shared" si="194"/>
        <v>0</v>
      </c>
      <c r="CN160" s="263">
        <f t="shared" si="194"/>
        <v>0</v>
      </c>
      <c r="CO160" s="263">
        <f t="shared" si="194"/>
        <v>992124</v>
      </c>
      <c r="CP160" s="263">
        <f t="shared" si="173"/>
        <v>3018536</v>
      </c>
      <c r="CQ160" s="263">
        <f t="shared" si="173"/>
        <v>335350</v>
      </c>
      <c r="CR160" s="263">
        <f t="shared" si="173"/>
        <v>780520</v>
      </c>
      <c r="CS160" s="263">
        <f t="shared" si="173"/>
        <v>443748</v>
      </c>
      <c r="CT160" s="263">
        <f t="shared" si="173"/>
        <v>854385</v>
      </c>
      <c r="CU160" s="263">
        <f t="shared" si="173"/>
        <v>402380</v>
      </c>
      <c r="CV160" s="263">
        <f t="shared" si="173"/>
        <v>202153</v>
      </c>
      <c r="CW160" s="263">
        <f t="shared" si="173"/>
        <v>339478</v>
      </c>
      <c r="CX160" s="263">
        <f t="shared" si="173"/>
        <v>0</v>
      </c>
      <c r="CY160" s="263">
        <f t="shared" si="173"/>
        <v>0</v>
      </c>
      <c r="CZ160" s="263">
        <f t="shared" si="173"/>
        <v>0</v>
      </c>
      <c r="DA160" s="263">
        <f t="shared" si="173"/>
        <v>147061</v>
      </c>
      <c r="DB160" s="263">
        <f t="shared" si="173"/>
        <v>42623</v>
      </c>
      <c r="DC160" s="263">
        <f>+DC93</f>
        <v>8257</v>
      </c>
      <c r="DD160" s="263">
        <f t="shared" si="174"/>
        <v>27870980</v>
      </c>
      <c r="DE160" s="263">
        <f t="shared" si="189"/>
        <v>8297382</v>
      </c>
      <c r="DF160" s="263">
        <f t="shared" si="189"/>
        <v>11840750</v>
      </c>
      <c r="DG160" s="263">
        <f t="shared" si="189"/>
        <v>7547827</v>
      </c>
      <c r="DH160" s="263">
        <f t="shared" si="189"/>
        <v>172343</v>
      </c>
      <c r="DI160" s="263">
        <f t="shared" si="189"/>
        <v>10129</v>
      </c>
      <c r="DJ160" s="263">
        <f t="shared" si="189"/>
        <v>2551</v>
      </c>
      <c r="DK160" s="263">
        <f t="shared" si="189"/>
        <v>22255020</v>
      </c>
      <c r="DL160" s="263">
        <f t="shared" si="189"/>
        <v>9992368</v>
      </c>
      <c r="DM160" s="263">
        <f t="shared" si="189"/>
        <v>7197744</v>
      </c>
      <c r="DN160" s="263">
        <f t="shared" si="189"/>
        <v>1740388</v>
      </c>
      <c r="DO160" s="263">
        <f t="shared" si="189"/>
        <v>529283</v>
      </c>
      <c r="DP160" s="263">
        <f t="shared" si="189"/>
        <v>833862</v>
      </c>
      <c r="DQ160" s="263">
        <f t="shared" si="189"/>
        <v>3602311</v>
      </c>
      <c r="DR160" s="263">
        <f t="shared" si="189"/>
        <v>0</v>
      </c>
      <c r="DS160" s="263">
        <f t="shared" si="189"/>
        <v>130788</v>
      </c>
      <c r="DT160" s="263">
        <f t="shared" si="189"/>
        <v>245682</v>
      </c>
      <c r="DU160" s="263">
        <f t="shared" si="189"/>
        <v>115432</v>
      </c>
      <c r="DV160" s="263">
        <f t="shared" si="189"/>
        <v>2780630</v>
      </c>
      <c r="DW160" s="263">
        <f t="shared" si="189"/>
        <v>603491</v>
      </c>
      <c r="DX160" s="263">
        <f t="shared" si="189"/>
        <v>325019</v>
      </c>
      <c r="DY160" s="263">
        <f t="shared" si="189"/>
        <v>143806</v>
      </c>
      <c r="DZ160" s="263">
        <f t="shared" si="189"/>
        <v>1534649</v>
      </c>
      <c r="EA160" s="263">
        <f t="shared" si="189"/>
        <v>0</v>
      </c>
      <c r="EB160" s="263">
        <f t="shared" si="189"/>
        <v>15079</v>
      </c>
      <c r="EC160" s="263">
        <f t="shared" si="189"/>
        <v>107352</v>
      </c>
      <c r="ED160" s="263">
        <f t="shared" si="189"/>
        <v>51234</v>
      </c>
      <c r="EE160" s="263">
        <f t="shared" si="189"/>
        <v>9207201</v>
      </c>
      <c r="EF160" s="263">
        <f t="shared" si="189"/>
        <v>2223491</v>
      </c>
      <c r="EG160" s="263">
        <f t="shared" si="189"/>
        <v>779071</v>
      </c>
      <c r="EH160" s="263">
        <f t="shared" si="189"/>
        <v>915866</v>
      </c>
      <c r="EI160" s="263">
        <f t="shared" si="189"/>
        <v>4657476</v>
      </c>
      <c r="EJ160" s="263">
        <f t="shared" si="189"/>
        <v>0</v>
      </c>
      <c r="EK160" s="263">
        <f t="shared" si="189"/>
        <v>145867</v>
      </c>
      <c r="EL160" s="263">
        <f t="shared" si="189"/>
        <v>353034</v>
      </c>
      <c r="EM160" s="263">
        <f t="shared" si="189"/>
        <v>132396</v>
      </c>
      <c r="EN160" s="263">
        <f t="shared" si="189"/>
        <v>700519</v>
      </c>
      <c r="EO160" s="263">
        <f t="shared" si="189"/>
        <v>120388</v>
      </c>
      <c r="EP160" s="263">
        <f t="shared" si="189"/>
        <v>75230</v>
      </c>
      <c r="EQ160" s="263">
        <f t="shared" si="189"/>
        <v>26617</v>
      </c>
      <c r="ER160" s="263">
        <f t="shared" si="189"/>
        <v>452810</v>
      </c>
      <c r="ES160" s="263">
        <f t="shared" si="189"/>
        <v>0</v>
      </c>
      <c r="ET160" s="263">
        <f t="shared" si="189"/>
        <v>0</v>
      </c>
      <c r="EU160" s="263">
        <f t="shared" si="189"/>
        <v>0</v>
      </c>
      <c r="EV160" s="263">
        <f t="shared" si="189"/>
        <v>25474</v>
      </c>
      <c r="EW160" s="263">
        <f t="shared" si="189"/>
        <v>2690735</v>
      </c>
      <c r="EX160" s="263">
        <f t="shared" si="189"/>
        <v>789392</v>
      </c>
      <c r="EY160" s="263">
        <f t="shared" si="189"/>
        <v>119478</v>
      </c>
      <c r="EZ160" s="263">
        <f t="shared" si="189"/>
        <v>531682</v>
      </c>
      <c r="FA160" s="263">
        <f t="shared" si="189"/>
        <v>993241</v>
      </c>
      <c r="FB160" s="263">
        <f t="shared" si="189"/>
        <v>53976</v>
      </c>
      <c r="FC160" s="263">
        <f t="shared" si="189"/>
        <v>86104</v>
      </c>
      <c r="FD160" s="263">
        <f t="shared" si="189"/>
        <v>85316</v>
      </c>
      <c r="FE160" s="263">
        <f t="shared" si="189"/>
        <v>31546</v>
      </c>
      <c r="FF160" s="263">
        <f t="shared" si="189"/>
        <v>1463231</v>
      </c>
      <c r="FG160" s="263">
        <f t="shared" si="189"/>
        <v>660209</v>
      </c>
      <c r="FH160" s="263">
        <f t="shared" si="189"/>
        <v>209947</v>
      </c>
      <c r="FI160" s="263">
        <f t="shared" si="189"/>
        <v>71906</v>
      </c>
      <c r="FJ160" s="263">
        <f t="shared" si="189"/>
        <v>180015</v>
      </c>
      <c r="FK160" s="263">
        <f t="shared" si="189"/>
        <v>21200</v>
      </c>
      <c r="FL160" s="263">
        <f t="shared" si="189"/>
        <v>35447</v>
      </c>
      <c r="FM160" s="263">
        <f t="shared" si="189"/>
        <v>2856</v>
      </c>
      <c r="FN160" s="263">
        <f t="shared" si="189"/>
        <v>0</v>
      </c>
      <c r="FO160" s="263">
        <f t="shared" si="189"/>
        <v>958535</v>
      </c>
      <c r="FP160" s="263">
        <f t="shared" si="189"/>
        <v>701243</v>
      </c>
      <c r="FQ160" s="263">
        <f t="shared" si="186"/>
        <v>32477</v>
      </c>
      <c r="FR160" s="263">
        <f t="shared" si="186"/>
        <v>0</v>
      </c>
      <c r="FS160" s="263">
        <f t="shared" si="186"/>
        <v>218703</v>
      </c>
      <c r="FT160" s="263">
        <f t="shared" si="186"/>
        <v>0</v>
      </c>
      <c r="FU160" s="263">
        <f t="shared" si="186"/>
        <v>0</v>
      </c>
      <c r="FV160" s="263">
        <f t="shared" si="186"/>
        <v>6112</v>
      </c>
      <c r="FW160" s="263">
        <f t="shared" si="186"/>
        <v>0</v>
      </c>
      <c r="FX160" s="263">
        <f t="shared" si="186"/>
        <v>4975033</v>
      </c>
      <c r="FY160" s="263">
        <f t="shared" si="186"/>
        <v>793911</v>
      </c>
      <c r="FZ160" s="263">
        <f t="shared" si="186"/>
        <v>514160</v>
      </c>
      <c r="GA160" s="263">
        <f t="shared" si="186"/>
        <v>639444</v>
      </c>
      <c r="GB160" s="263">
        <f t="shared" si="186"/>
        <v>2900403</v>
      </c>
      <c r="GC160" s="263">
        <f t="shared" si="186"/>
        <v>0</v>
      </c>
      <c r="GD160" s="263">
        <f t="shared" si="186"/>
        <v>32688</v>
      </c>
      <c r="GE160" s="263">
        <f t="shared" si="186"/>
        <v>58448</v>
      </c>
      <c r="GF160" s="263">
        <f t="shared" si="186"/>
        <v>35978</v>
      </c>
      <c r="GG160" s="263">
        <f t="shared" si="186"/>
        <v>198195</v>
      </c>
      <c r="GH160" s="263">
        <f t="shared" si="186"/>
        <v>3044</v>
      </c>
      <c r="GI160" s="263">
        <f t="shared" si="186"/>
        <v>0</v>
      </c>
      <c r="GJ160" s="263">
        <f t="shared" si="186"/>
        <v>0</v>
      </c>
      <c r="GK160" s="263">
        <f t="shared" si="186"/>
        <v>66471</v>
      </c>
      <c r="GL160" s="263">
        <f t="shared" si="186"/>
        <v>128680</v>
      </c>
      <c r="GM160" s="263">
        <f t="shared" si="186"/>
        <v>0</v>
      </c>
      <c r="GN160" s="263">
        <f t="shared" si="186"/>
        <v>0</v>
      </c>
      <c r="GO160" s="263">
        <f t="shared" si="186"/>
        <v>0</v>
      </c>
      <c r="GP160" s="263">
        <f t="shared" si="186"/>
        <v>454561</v>
      </c>
      <c r="GQ160" s="263">
        <f t="shared" si="186"/>
        <v>20334</v>
      </c>
      <c r="GR160" s="263">
        <f t="shared" si="186"/>
        <v>36098</v>
      </c>
      <c r="GS160" s="263">
        <f t="shared" si="186"/>
        <v>398129</v>
      </c>
      <c r="GT160" s="263">
        <f t="shared" si="186"/>
        <v>0</v>
      </c>
      <c r="GU160" s="263">
        <f t="shared" si="186"/>
        <v>0</v>
      </c>
      <c r="GV160" s="263">
        <f t="shared" si="186"/>
        <v>0</v>
      </c>
      <c r="GW160" s="263">
        <f t="shared" si="186"/>
        <v>0</v>
      </c>
      <c r="GX160" s="263">
        <f t="shared" si="186"/>
        <v>0</v>
      </c>
      <c r="GY160" s="263">
        <f t="shared" si="186"/>
        <v>1522367</v>
      </c>
      <c r="GZ160" s="263">
        <f t="shared" si="186"/>
        <v>387660</v>
      </c>
      <c r="HA160" s="263">
        <f t="shared" si="186"/>
        <v>172178</v>
      </c>
      <c r="HB160" s="263">
        <f t="shared" si="186"/>
        <v>57128</v>
      </c>
      <c r="HC160" s="263">
        <f t="shared" si="186"/>
        <v>813328</v>
      </c>
      <c r="HD160" s="263">
        <f t="shared" si="186"/>
        <v>37412</v>
      </c>
      <c r="HE160" s="263">
        <f t="shared" si="186"/>
        <v>14108</v>
      </c>
      <c r="HF160" s="263">
        <f t="shared" si="186"/>
        <v>34385</v>
      </c>
      <c r="HG160" s="263">
        <f t="shared" si="186"/>
        <v>0</v>
      </c>
      <c r="HH160" s="263">
        <f t="shared" si="186"/>
        <v>14538330</v>
      </c>
    </row>
    <row r="161" spans="1:216" x14ac:dyDescent="0.2">
      <c r="A161" s="263" t="s">
        <v>239</v>
      </c>
      <c r="B161" s="263">
        <f t="shared" si="175"/>
        <v>45945046</v>
      </c>
      <c r="C161" s="263">
        <f t="shared" ref="C161:Y161" si="195">+C94</f>
        <v>135568</v>
      </c>
      <c r="D161" s="263">
        <f t="shared" si="195"/>
        <v>4798</v>
      </c>
      <c r="E161" s="263">
        <f t="shared" si="195"/>
        <v>0</v>
      </c>
      <c r="F161" s="263">
        <f t="shared" si="195"/>
        <v>0</v>
      </c>
      <c r="G161" s="263">
        <f t="shared" si="195"/>
        <v>0</v>
      </c>
      <c r="H161" s="263">
        <f t="shared" si="195"/>
        <v>4798</v>
      </c>
      <c r="I161" s="263">
        <f t="shared" si="195"/>
        <v>4798</v>
      </c>
      <c r="J161" s="263">
        <f t="shared" si="195"/>
        <v>0</v>
      </c>
      <c r="K161" s="263">
        <f t="shared" si="195"/>
        <v>0</v>
      </c>
      <c r="L161" s="263">
        <f t="shared" si="195"/>
        <v>0</v>
      </c>
      <c r="M161" s="263">
        <f t="shared" si="195"/>
        <v>0</v>
      </c>
      <c r="N161" s="263">
        <f t="shared" ref="N161:P161" si="196">+N94</f>
        <v>0</v>
      </c>
      <c r="O161" s="263">
        <f t="shared" si="196"/>
        <v>0</v>
      </c>
      <c r="P161" s="263">
        <f t="shared" si="196"/>
        <v>0</v>
      </c>
      <c r="Q161" s="263">
        <f t="shared" si="195"/>
        <v>18522</v>
      </c>
      <c r="R161" s="263">
        <f t="shared" si="195"/>
        <v>0</v>
      </c>
      <c r="S161" s="263">
        <f t="shared" si="195"/>
        <v>0</v>
      </c>
      <c r="T161" s="263">
        <f t="shared" si="195"/>
        <v>0</v>
      </c>
      <c r="U161" s="263">
        <f t="shared" si="195"/>
        <v>0</v>
      </c>
      <c r="V161" s="263">
        <f t="shared" si="195"/>
        <v>0</v>
      </c>
      <c r="W161" s="263">
        <f t="shared" si="195"/>
        <v>102206</v>
      </c>
      <c r="X161" s="263">
        <f t="shared" si="195"/>
        <v>102206</v>
      </c>
      <c r="Y161" s="263">
        <f t="shared" si="195"/>
        <v>0</v>
      </c>
      <c r="Z161" s="263">
        <f t="shared" si="172"/>
        <v>248057</v>
      </c>
      <c r="AA161" s="263">
        <f t="shared" si="194"/>
        <v>231930</v>
      </c>
      <c r="AB161" s="263">
        <f t="shared" si="194"/>
        <v>2066</v>
      </c>
      <c r="AC161" s="263">
        <f t="shared" si="194"/>
        <v>34251</v>
      </c>
      <c r="AD161" s="263">
        <f t="shared" si="194"/>
        <v>74600</v>
      </c>
      <c r="AE161" s="263">
        <f t="shared" si="194"/>
        <v>0</v>
      </c>
      <c r="AF161" s="263">
        <f t="shared" si="194"/>
        <v>9862</v>
      </c>
      <c r="AG161" s="263">
        <f t="shared" si="194"/>
        <v>66504</v>
      </c>
      <c r="AH161" s="263">
        <f t="shared" si="194"/>
        <v>13994</v>
      </c>
      <c r="AI161" s="263">
        <f t="shared" si="194"/>
        <v>0</v>
      </c>
      <c r="AJ161" s="263">
        <f t="shared" si="194"/>
        <v>30653</v>
      </c>
      <c r="AK161" s="263">
        <f t="shared" si="194"/>
        <v>0</v>
      </c>
      <c r="AL161" s="263">
        <f t="shared" si="194"/>
        <v>0</v>
      </c>
      <c r="AM161" s="263">
        <f t="shared" si="194"/>
        <v>11062</v>
      </c>
      <c r="AN161" s="263">
        <f t="shared" si="194"/>
        <v>0</v>
      </c>
      <c r="AO161" s="263">
        <f t="shared" si="194"/>
        <v>3598</v>
      </c>
      <c r="AP161" s="263">
        <f t="shared" si="194"/>
        <v>0</v>
      </c>
      <c r="AQ161" s="263">
        <f t="shared" si="194"/>
        <v>0</v>
      </c>
      <c r="AR161" s="263">
        <f t="shared" si="194"/>
        <v>0</v>
      </c>
      <c r="AS161" s="263">
        <f t="shared" si="194"/>
        <v>0</v>
      </c>
      <c r="AT161" s="263">
        <f t="shared" si="194"/>
        <v>0</v>
      </c>
      <c r="AU161" s="263">
        <f t="shared" si="194"/>
        <v>7463</v>
      </c>
      <c r="AV161" s="263">
        <f t="shared" si="194"/>
        <v>0</v>
      </c>
      <c r="AW161" s="263">
        <f t="shared" si="194"/>
        <v>0</v>
      </c>
      <c r="AX161" s="263">
        <f t="shared" si="194"/>
        <v>0</v>
      </c>
      <c r="AY161" s="263">
        <f t="shared" si="194"/>
        <v>601904</v>
      </c>
      <c r="AZ161" s="263">
        <f t="shared" si="194"/>
        <v>0</v>
      </c>
      <c r="BA161" s="263">
        <f t="shared" si="194"/>
        <v>0</v>
      </c>
      <c r="BB161" s="263">
        <f t="shared" si="194"/>
        <v>0</v>
      </c>
      <c r="BC161" s="263">
        <f t="shared" si="194"/>
        <v>0</v>
      </c>
      <c r="BD161" s="263">
        <f t="shared" si="194"/>
        <v>0</v>
      </c>
      <c r="BE161" s="263">
        <f t="shared" si="194"/>
        <v>0</v>
      </c>
      <c r="BF161" s="263">
        <f t="shared" si="194"/>
        <v>0</v>
      </c>
      <c r="BG161" s="263">
        <f t="shared" si="166"/>
        <v>0</v>
      </c>
      <c r="BH161" s="263">
        <f t="shared" si="166"/>
        <v>0</v>
      </c>
      <c r="BI161" s="263">
        <f t="shared" si="166"/>
        <v>0</v>
      </c>
      <c r="BJ161" s="263">
        <f t="shared" si="166"/>
        <v>0</v>
      </c>
      <c r="BK161" s="263">
        <f t="shared" si="166"/>
        <v>0</v>
      </c>
      <c r="BL161" s="263">
        <f t="shared" si="166"/>
        <v>0</v>
      </c>
      <c r="BM161" s="263">
        <f t="shared" si="166"/>
        <v>0</v>
      </c>
      <c r="BN161" s="263">
        <f t="shared" si="194"/>
        <v>296947</v>
      </c>
      <c r="BO161" s="263">
        <f t="shared" si="194"/>
        <v>12566</v>
      </c>
      <c r="BP161" s="263">
        <f t="shared" si="194"/>
        <v>0</v>
      </c>
      <c r="BQ161" s="263">
        <f t="shared" si="194"/>
        <v>180791</v>
      </c>
      <c r="BR161" s="263">
        <f t="shared" si="194"/>
        <v>103590</v>
      </c>
      <c r="BS161" s="263">
        <f t="shared" si="194"/>
        <v>0</v>
      </c>
      <c r="BT161" s="263">
        <f t="shared" si="194"/>
        <v>0</v>
      </c>
      <c r="BU161" s="263">
        <f t="shared" si="194"/>
        <v>163120</v>
      </c>
      <c r="BV161" s="263">
        <f t="shared" si="194"/>
        <v>0</v>
      </c>
      <c r="BW161" s="263">
        <f t="shared" si="194"/>
        <v>0</v>
      </c>
      <c r="BX161" s="263">
        <f t="shared" si="194"/>
        <v>163120</v>
      </c>
      <c r="BY161" s="263">
        <f t="shared" si="194"/>
        <v>0</v>
      </c>
      <c r="BZ161" s="263">
        <f t="shared" si="194"/>
        <v>0</v>
      </c>
      <c r="CA161" s="263">
        <f t="shared" si="194"/>
        <v>0</v>
      </c>
      <c r="CB161" s="263">
        <f t="shared" si="194"/>
        <v>0</v>
      </c>
      <c r="CC161" s="263">
        <f t="shared" si="194"/>
        <v>0</v>
      </c>
      <c r="CD161" s="263">
        <f t="shared" si="194"/>
        <v>0</v>
      </c>
      <c r="CE161" s="263">
        <f t="shared" si="194"/>
        <v>0</v>
      </c>
      <c r="CF161" s="263">
        <f t="shared" si="194"/>
        <v>0</v>
      </c>
      <c r="CG161" s="263">
        <f t="shared" si="194"/>
        <v>0</v>
      </c>
      <c r="CH161" s="263">
        <f t="shared" si="194"/>
        <v>0</v>
      </c>
      <c r="CI161" s="263">
        <f t="shared" si="194"/>
        <v>141837</v>
      </c>
      <c r="CJ161" s="263">
        <f t="shared" si="194"/>
        <v>32750</v>
      </c>
      <c r="CK161" s="263">
        <f t="shared" si="194"/>
        <v>53483</v>
      </c>
      <c r="CL161" s="263">
        <f t="shared" si="194"/>
        <v>0</v>
      </c>
      <c r="CM161" s="263">
        <f t="shared" si="194"/>
        <v>0</v>
      </c>
      <c r="CN161" s="263">
        <f t="shared" si="194"/>
        <v>0</v>
      </c>
      <c r="CO161" s="263">
        <f t="shared" si="194"/>
        <v>55604</v>
      </c>
      <c r="CP161" s="263">
        <f t="shared" si="173"/>
        <v>587350</v>
      </c>
      <c r="CQ161" s="263">
        <f t="shared" si="173"/>
        <v>30628</v>
      </c>
      <c r="CR161" s="263">
        <f t="shared" si="173"/>
        <v>150687</v>
      </c>
      <c r="CS161" s="263">
        <f t="shared" si="173"/>
        <v>15286</v>
      </c>
      <c r="CT161" s="263">
        <f t="shared" si="173"/>
        <v>158330</v>
      </c>
      <c r="CU161" s="263">
        <f t="shared" si="173"/>
        <v>154648</v>
      </c>
      <c r="CV161" s="263">
        <f t="shared" si="173"/>
        <v>77770</v>
      </c>
      <c r="CW161" s="263">
        <f t="shared" si="173"/>
        <v>264497</v>
      </c>
      <c r="CX161" s="263">
        <f t="shared" si="173"/>
        <v>0</v>
      </c>
      <c r="CY161" s="263">
        <f t="shared" si="173"/>
        <v>0</v>
      </c>
      <c r="CZ161" s="263">
        <f t="shared" si="173"/>
        <v>0</v>
      </c>
      <c r="DA161" s="263">
        <f t="shared" si="173"/>
        <v>37602</v>
      </c>
      <c r="DB161" s="263">
        <f t="shared" si="173"/>
        <v>113531</v>
      </c>
      <c r="DC161" s="263">
        <f t="shared" si="173"/>
        <v>0</v>
      </c>
      <c r="DD161" s="263">
        <f t="shared" si="174"/>
        <v>12390870</v>
      </c>
      <c r="DE161" s="263">
        <f t="shared" si="189"/>
        <v>4453637</v>
      </c>
      <c r="DF161" s="263">
        <f t="shared" si="189"/>
        <v>5401154</v>
      </c>
      <c r="DG161" s="263">
        <f t="shared" si="189"/>
        <v>2528082</v>
      </c>
      <c r="DH161" s="263">
        <f t="shared" si="189"/>
        <v>7996</v>
      </c>
      <c r="DI161" s="263">
        <f t="shared" si="189"/>
        <v>0</v>
      </c>
      <c r="DJ161" s="263">
        <f t="shared" si="189"/>
        <v>0</v>
      </c>
      <c r="DK161" s="263">
        <f t="shared" si="189"/>
        <v>31716800</v>
      </c>
      <c r="DL161" s="263">
        <f t="shared" si="189"/>
        <v>12623470</v>
      </c>
      <c r="DM161" s="263">
        <f t="shared" si="189"/>
        <v>10087720</v>
      </c>
      <c r="DN161" s="263">
        <f t="shared" si="189"/>
        <v>1604788</v>
      </c>
      <c r="DO161" s="263">
        <f t="shared" si="189"/>
        <v>690097</v>
      </c>
      <c r="DP161" s="263">
        <f t="shared" si="189"/>
        <v>718988</v>
      </c>
      <c r="DQ161" s="263">
        <f t="shared" si="189"/>
        <v>5706929</v>
      </c>
      <c r="DR161" s="263">
        <f t="shared" si="189"/>
        <v>0</v>
      </c>
      <c r="DS161" s="263">
        <f t="shared" si="189"/>
        <v>282942</v>
      </c>
      <c r="DT161" s="263">
        <f t="shared" si="189"/>
        <v>964421</v>
      </c>
      <c r="DU161" s="263">
        <f t="shared" si="189"/>
        <v>119557</v>
      </c>
      <c r="DV161" s="263">
        <f t="shared" si="189"/>
        <v>2495312</v>
      </c>
      <c r="DW161" s="263">
        <f t="shared" si="189"/>
        <v>403814</v>
      </c>
      <c r="DX161" s="263">
        <f t="shared" si="189"/>
        <v>291143</v>
      </c>
      <c r="DY161" s="263">
        <f t="shared" si="189"/>
        <v>199246</v>
      </c>
      <c r="DZ161" s="263">
        <f t="shared" si="189"/>
        <v>878198</v>
      </c>
      <c r="EA161" s="263">
        <f t="shared" si="189"/>
        <v>0</v>
      </c>
      <c r="EB161" s="263">
        <f t="shared" si="189"/>
        <v>63258</v>
      </c>
      <c r="EC161" s="263">
        <f t="shared" si="189"/>
        <v>549768</v>
      </c>
      <c r="ED161" s="263">
        <f t="shared" si="189"/>
        <v>109885</v>
      </c>
      <c r="EE161" s="263">
        <f t="shared" si="189"/>
        <v>11192030</v>
      </c>
      <c r="EF161" s="263">
        <f t="shared" si="189"/>
        <v>1849635</v>
      </c>
      <c r="EG161" s="263">
        <f t="shared" si="189"/>
        <v>825886</v>
      </c>
      <c r="EH161" s="263">
        <f t="shared" si="189"/>
        <v>742559</v>
      </c>
      <c r="EI161" s="263">
        <f t="shared" si="189"/>
        <v>5932308</v>
      </c>
      <c r="EJ161" s="263">
        <f t="shared" si="189"/>
        <v>0</v>
      </c>
      <c r="EK161" s="263">
        <f t="shared" si="189"/>
        <v>274280</v>
      </c>
      <c r="EL161" s="263">
        <f t="shared" si="189"/>
        <v>1345938</v>
      </c>
      <c r="EM161" s="263">
        <f t="shared" si="189"/>
        <v>221427</v>
      </c>
      <c r="EN161" s="263">
        <f t="shared" si="189"/>
        <v>1361184</v>
      </c>
      <c r="EO161" s="263">
        <f t="shared" si="189"/>
        <v>158968</v>
      </c>
      <c r="EP161" s="263">
        <f t="shared" si="189"/>
        <v>155353</v>
      </c>
      <c r="EQ161" s="263">
        <f t="shared" si="189"/>
        <v>158768</v>
      </c>
      <c r="ER161" s="263">
        <f t="shared" si="189"/>
        <v>639910</v>
      </c>
      <c r="ES161" s="263">
        <f t="shared" si="189"/>
        <v>0</v>
      </c>
      <c r="ET161" s="263">
        <f t="shared" si="189"/>
        <v>71920</v>
      </c>
      <c r="EU161" s="263">
        <f t="shared" si="189"/>
        <v>168252</v>
      </c>
      <c r="EV161" s="263">
        <f t="shared" si="189"/>
        <v>8014</v>
      </c>
      <c r="EW161" s="263">
        <f t="shared" si="189"/>
        <v>7168997</v>
      </c>
      <c r="EX161" s="263">
        <f t="shared" si="189"/>
        <v>1672315</v>
      </c>
      <c r="EY161" s="263">
        <f t="shared" si="189"/>
        <v>442323</v>
      </c>
      <c r="EZ161" s="263">
        <f t="shared" si="189"/>
        <v>346221</v>
      </c>
      <c r="FA161" s="263">
        <f t="shared" si="189"/>
        <v>4095672</v>
      </c>
      <c r="FB161" s="263">
        <f t="shared" si="189"/>
        <v>0</v>
      </c>
      <c r="FC161" s="263">
        <f t="shared" si="189"/>
        <v>177455</v>
      </c>
      <c r="FD161" s="263">
        <f t="shared" si="189"/>
        <v>372514</v>
      </c>
      <c r="FE161" s="263">
        <f t="shared" si="189"/>
        <v>36333</v>
      </c>
      <c r="FF161" s="263">
        <f t="shared" si="189"/>
        <v>3303427</v>
      </c>
      <c r="FG161" s="263">
        <f t="shared" si="189"/>
        <v>309707</v>
      </c>
      <c r="FH161" s="263">
        <f t="shared" si="189"/>
        <v>31729</v>
      </c>
      <c r="FI161" s="263">
        <f t="shared" si="189"/>
        <v>64016</v>
      </c>
      <c r="FJ161" s="263">
        <f t="shared" si="189"/>
        <v>675719</v>
      </c>
      <c r="FK161" s="263">
        <f t="shared" si="189"/>
        <v>21200</v>
      </c>
      <c r="FL161" s="263">
        <f t="shared" si="189"/>
        <v>47478</v>
      </c>
      <c r="FM161" s="263">
        <f t="shared" si="189"/>
        <v>34423</v>
      </c>
      <c r="FN161" s="263">
        <f t="shared" si="189"/>
        <v>12901</v>
      </c>
      <c r="FO161" s="263">
        <f t="shared" si="189"/>
        <v>75921</v>
      </c>
      <c r="FP161" s="263">
        <f t="shared" ref="FP161:HH164" si="197">+FP73</f>
        <v>75921</v>
      </c>
      <c r="FQ161" s="263">
        <f t="shared" si="197"/>
        <v>0</v>
      </c>
      <c r="FR161" s="263">
        <f t="shared" si="197"/>
        <v>0</v>
      </c>
      <c r="FS161" s="263">
        <f t="shared" si="197"/>
        <v>0</v>
      </c>
      <c r="FT161" s="263">
        <f t="shared" si="197"/>
        <v>0</v>
      </c>
      <c r="FU161" s="263">
        <f t="shared" si="197"/>
        <v>0</v>
      </c>
      <c r="FV161" s="263">
        <f t="shared" si="197"/>
        <v>0</v>
      </c>
      <c r="FW161" s="263">
        <f t="shared" si="197"/>
        <v>0</v>
      </c>
      <c r="FX161" s="263">
        <f t="shared" si="197"/>
        <v>4010038</v>
      </c>
      <c r="FY161" s="263">
        <f t="shared" si="197"/>
        <v>724045</v>
      </c>
      <c r="FZ161" s="263">
        <f t="shared" si="197"/>
        <v>407596</v>
      </c>
      <c r="GA161" s="263">
        <f t="shared" si="197"/>
        <v>137911</v>
      </c>
      <c r="GB161" s="263">
        <f t="shared" si="197"/>
        <v>2666178</v>
      </c>
      <c r="GC161" s="263">
        <f t="shared" si="197"/>
        <v>4552</v>
      </c>
      <c r="GD161" s="263">
        <f t="shared" si="197"/>
        <v>0</v>
      </c>
      <c r="GE161" s="263">
        <f t="shared" si="197"/>
        <v>64411</v>
      </c>
      <c r="GF161" s="263">
        <f t="shared" si="197"/>
        <v>5346</v>
      </c>
      <c r="GG161" s="263">
        <f t="shared" si="197"/>
        <v>1223718</v>
      </c>
      <c r="GH161" s="263">
        <f t="shared" si="197"/>
        <v>13143</v>
      </c>
      <c r="GI161" s="263">
        <f t="shared" si="197"/>
        <v>22083</v>
      </c>
      <c r="GJ161" s="263">
        <f t="shared" si="197"/>
        <v>0</v>
      </c>
      <c r="GK161" s="263">
        <f t="shared" si="197"/>
        <v>460354</v>
      </c>
      <c r="GL161" s="263">
        <f t="shared" si="197"/>
        <v>728138</v>
      </c>
      <c r="GM161" s="263">
        <f t="shared" si="197"/>
        <v>0</v>
      </c>
      <c r="GN161" s="263">
        <f t="shared" si="197"/>
        <v>0</v>
      </c>
      <c r="GO161" s="263">
        <f t="shared" si="197"/>
        <v>0</v>
      </c>
      <c r="GP161" s="263">
        <f t="shared" si="197"/>
        <v>16339</v>
      </c>
      <c r="GQ161" s="263">
        <f t="shared" si="197"/>
        <v>2867</v>
      </c>
      <c r="GR161" s="263">
        <f t="shared" si="197"/>
        <v>13471</v>
      </c>
      <c r="GS161" s="263">
        <f t="shared" si="197"/>
        <v>0</v>
      </c>
      <c r="GT161" s="263">
        <f t="shared" si="197"/>
        <v>0</v>
      </c>
      <c r="GU161" s="263">
        <f t="shared" si="197"/>
        <v>0</v>
      </c>
      <c r="GV161" s="263">
        <f t="shared" si="197"/>
        <v>0</v>
      </c>
      <c r="GW161" s="263">
        <f t="shared" si="197"/>
        <v>0</v>
      </c>
      <c r="GX161" s="263">
        <f t="shared" si="197"/>
        <v>0</v>
      </c>
      <c r="GY161" s="263">
        <f t="shared" si="197"/>
        <v>3294894</v>
      </c>
      <c r="GZ161" s="263">
        <f t="shared" si="197"/>
        <v>972113</v>
      </c>
      <c r="HA161" s="263">
        <f t="shared" si="197"/>
        <v>151879</v>
      </c>
      <c r="HB161" s="263">
        <f t="shared" si="197"/>
        <v>95316</v>
      </c>
      <c r="HC161" s="263">
        <f t="shared" si="197"/>
        <v>1875151</v>
      </c>
      <c r="HD161" s="263">
        <f t="shared" si="197"/>
        <v>15593</v>
      </c>
      <c r="HE161" s="263">
        <f t="shared" si="197"/>
        <v>1742</v>
      </c>
      <c r="HF161" s="263">
        <f t="shared" si="197"/>
        <v>147304</v>
      </c>
      <c r="HG161" s="263">
        <f t="shared" si="197"/>
        <v>30502</v>
      </c>
      <c r="HH161" s="263">
        <f t="shared" si="197"/>
        <v>462495</v>
      </c>
    </row>
    <row r="162" spans="1:216" x14ac:dyDescent="0.2">
      <c r="A162" s="263" t="s">
        <v>240</v>
      </c>
      <c r="B162" s="263">
        <f t="shared" si="175"/>
        <v>68729030</v>
      </c>
      <c r="C162" s="263">
        <f t="shared" ref="C162:Y162" si="198">+C95</f>
        <v>2601725</v>
      </c>
      <c r="D162" s="263">
        <f t="shared" si="198"/>
        <v>844003</v>
      </c>
      <c r="E162" s="263">
        <f t="shared" si="198"/>
        <v>383206</v>
      </c>
      <c r="F162" s="263">
        <f t="shared" si="198"/>
        <v>324794</v>
      </c>
      <c r="G162" s="263">
        <f t="shared" si="198"/>
        <v>58411</v>
      </c>
      <c r="H162" s="263">
        <f t="shared" si="198"/>
        <v>381298</v>
      </c>
      <c r="I162" s="263">
        <f t="shared" si="198"/>
        <v>106937</v>
      </c>
      <c r="J162" s="263">
        <f t="shared" si="198"/>
        <v>274361</v>
      </c>
      <c r="K162" s="263">
        <f t="shared" si="198"/>
        <v>48146</v>
      </c>
      <c r="L162" s="263">
        <f t="shared" si="198"/>
        <v>25496</v>
      </c>
      <c r="M162" s="263">
        <f t="shared" si="198"/>
        <v>22650</v>
      </c>
      <c r="N162" s="263">
        <f t="shared" ref="N162:P162" si="199">+N95</f>
        <v>31354</v>
      </c>
      <c r="O162" s="263">
        <f t="shared" si="199"/>
        <v>0</v>
      </c>
      <c r="P162" s="263">
        <f t="shared" si="199"/>
        <v>31354</v>
      </c>
      <c r="Q162" s="263">
        <f t="shared" si="198"/>
        <v>1467169</v>
      </c>
      <c r="R162" s="263">
        <f t="shared" si="198"/>
        <v>343350</v>
      </c>
      <c r="S162" s="263">
        <f t="shared" si="198"/>
        <v>353303</v>
      </c>
      <c r="T162" s="263">
        <f t="shared" si="198"/>
        <v>58358</v>
      </c>
      <c r="U162" s="263">
        <f t="shared" si="198"/>
        <v>31412</v>
      </c>
      <c r="V162" s="263">
        <f t="shared" si="198"/>
        <v>26946</v>
      </c>
      <c r="W162" s="263">
        <f t="shared" si="198"/>
        <v>107562</v>
      </c>
      <c r="X162" s="263">
        <f t="shared" si="198"/>
        <v>81118</v>
      </c>
      <c r="Y162" s="263">
        <f t="shared" si="198"/>
        <v>26444</v>
      </c>
      <c r="Z162" s="263">
        <f t="shared" si="172"/>
        <v>21256690</v>
      </c>
      <c r="AA162" s="263">
        <f t="shared" si="194"/>
        <v>20130600</v>
      </c>
      <c r="AB162" s="263">
        <f t="shared" si="194"/>
        <v>929852</v>
      </c>
      <c r="AC162" s="263">
        <f t="shared" si="194"/>
        <v>5623611</v>
      </c>
      <c r="AD162" s="263">
        <f t="shared" si="194"/>
        <v>1916564</v>
      </c>
      <c r="AE162" s="263">
        <f t="shared" si="194"/>
        <v>200692</v>
      </c>
      <c r="AF162" s="263">
        <f t="shared" si="194"/>
        <v>2387745</v>
      </c>
      <c r="AG162" s="263">
        <f t="shared" si="194"/>
        <v>2007774</v>
      </c>
      <c r="AH162" s="263">
        <f t="shared" si="194"/>
        <v>2439406</v>
      </c>
      <c r="AI162" s="263">
        <f t="shared" si="194"/>
        <v>756789</v>
      </c>
      <c r="AJ162" s="263">
        <f t="shared" si="194"/>
        <v>3041270</v>
      </c>
      <c r="AK162" s="263">
        <f t="shared" si="194"/>
        <v>638215</v>
      </c>
      <c r="AL162" s="263">
        <f t="shared" si="194"/>
        <v>178987</v>
      </c>
      <c r="AM162" s="263">
        <f t="shared" si="194"/>
        <v>1049727</v>
      </c>
      <c r="AN162" s="263">
        <f t="shared" si="194"/>
        <v>219303</v>
      </c>
      <c r="AO162" s="263">
        <f t="shared" si="194"/>
        <v>195824</v>
      </c>
      <c r="AP162" s="263">
        <f t="shared" si="194"/>
        <v>249520</v>
      </c>
      <c r="AQ162" s="263">
        <f t="shared" si="194"/>
        <v>0</v>
      </c>
      <c r="AR162" s="263">
        <f t="shared" si="194"/>
        <v>319347</v>
      </c>
      <c r="AS162" s="263">
        <f t="shared" si="194"/>
        <v>9662</v>
      </c>
      <c r="AT162" s="263">
        <f t="shared" si="194"/>
        <v>34918</v>
      </c>
      <c r="AU162" s="263">
        <f t="shared" si="194"/>
        <v>0</v>
      </c>
      <c r="AV162" s="263">
        <f t="shared" si="194"/>
        <v>14660</v>
      </c>
      <c r="AW162" s="263">
        <f t="shared" si="194"/>
        <v>0</v>
      </c>
      <c r="AX162" s="263">
        <f t="shared" si="194"/>
        <v>6493</v>
      </c>
      <c r="AY162" s="263">
        <f t="shared" si="194"/>
        <v>10933290</v>
      </c>
      <c r="AZ162" s="263">
        <f t="shared" si="194"/>
        <v>601817</v>
      </c>
      <c r="BA162" s="263">
        <f t="shared" si="194"/>
        <v>76573</v>
      </c>
      <c r="BB162" s="263">
        <f t="shared" si="194"/>
        <v>88238</v>
      </c>
      <c r="BC162" s="263">
        <f t="shared" si="194"/>
        <v>369386</v>
      </c>
      <c r="BD162" s="263">
        <f t="shared" si="194"/>
        <v>67620</v>
      </c>
      <c r="BE162" s="263">
        <f t="shared" si="194"/>
        <v>0</v>
      </c>
      <c r="BF162" s="263">
        <f t="shared" si="194"/>
        <v>0</v>
      </c>
      <c r="BG162" s="263">
        <f t="shared" si="166"/>
        <v>15158</v>
      </c>
      <c r="BH162" s="263">
        <f t="shared" si="166"/>
        <v>0</v>
      </c>
      <c r="BI162" s="263">
        <f t="shared" si="166"/>
        <v>7697</v>
      </c>
      <c r="BJ162" s="263">
        <f t="shared" si="166"/>
        <v>7461</v>
      </c>
      <c r="BK162" s="263">
        <f t="shared" si="166"/>
        <v>0</v>
      </c>
      <c r="BL162" s="263">
        <f t="shared" si="166"/>
        <v>0</v>
      </c>
      <c r="BM162" s="263">
        <f t="shared" si="166"/>
        <v>0</v>
      </c>
      <c r="BN162" s="263">
        <f t="shared" si="194"/>
        <v>3951762</v>
      </c>
      <c r="BO162" s="263">
        <f t="shared" si="194"/>
        <v>0</v>
      </c>
      <c r="BP162" s="263">
        <f t="shared" si="194"/>
        <v>368565</v>
      </c>
      <c r="BQ162" s="263">
        <f t="shared" si="194"/>
        <v>3310879</v>
      </c>
      <c r="BR162" s="263">
        <f t="shared" si="194"/>
        <v>272318</v>
      </c>
      <c r="BS162" s="263">
        <f t="shared" si="194"/>
        <v>0</v>
      </c>
      <c r="BT162" s="263">
        <f t="shared" si="194"/>
        <v>0</v>
      </c>
      <c r="BU162" s="263">
        <f t="shared" si="194"/>
        <v>2634877</v>
      </c>
      <c r="BV162" s="263">
        <f t="shared" si="194"/>
        <v>11466</v>
      </c>
      <c r="BW162" s="263">
        <f t="shared" si="194"/>
        <v>334479</v>
      </c>
      <c r="BX162" s="263">
        <f t="shared" si="194"/>
        <v>2089135</v>
      </c>
      <c r="BY162" s="263">
        <f t="shared" si="194"/>
        <v>199797</v>
      </c>
      <c r="BZ162" s="263">
        <f t="shared" si="194"/>
        <v>0</v>
      </c>
      <c r="CA162" s="263">
        <f t="shared" si="194"/>
        <v>0</v>
      </c>
      <c r="CB162" s="263">
        <f t="shared" si="194"/>
        <v>233097</v>
      </c>
      <c r="CC162" s="263">
        <f t="shared" si="194"/>
        <v>201760</v>
      </c>
      <c r="CD162" s="263">
        <f t="shared" si="194"/>
        <v>31336</v>
      </c>
      <c r="CE162" s="263">
        <f t="shared" si="194"/>
        <v>0</v>
      </c>
      <c r="CF162" s="263">
        <f t="shared" si="194"/>
        <v>0</v>
      </c>
      <c r="CG162" s="263">
        <f t="shared" si="194"/>
        <v>0</v>
      </c>
      <c r="CH162" s="263">
        <f t="shared" si="194"/>
        <v>0</v>
      </c>
      <c r="CI162" s="263">
        <f t="shared" si="194"/>
        <v>3496584</v>
      </c>
      <c r="CJ162" s="263">
        <f t="shared" si="194"/>
        <v>698583</v>
      </c>
      <c r="CK162" s="263">
        <f t="shared" si="194"/>
        <v>203954</v>
      </c>
      <c r="CL162" s="263">
        <f t="shared" si="194"/>
        <v>1203604</v>
      </c>
      <c r="CM162" s="263">
        <f t="shared" si="194"/>
        <v>147020</v>
      </c>
      <c r="CN162" s="263">
        <f t="shared" si="194"/>
        <v>0</v>
      </c>
      <c r="CO162" s="263">
        <f t="shared" si="194"/>
        <v>1243423</v>
      </c>
      <c r="CP162" s="263">
        <f t="shared" si="173"/>
        <v>2127358</v>
      </c>
      <c r="CQ162" s="263">
        <f t="shared" si="173"/>
        <v>108789</v>
      </c>
      <c r="CR162" s="263">
        <f t="shared" si="173"/>
        <v>542328</v>
      </c>
      <c r="CS162" s="263">
        <f t="shared" si="173"/>
        <v>257189</v>
      </c>
      <c r="CT162" s="263">
        <f t="shared" si="173"/>
        <v>599010</v>
      </c>
      <c r="CU162" s="263">
        <f t="shared" si="173"/>
        <v>396048</v>
      </c>
      <c r="CV162" s="263">
        <f t="shared" si="173"/>
        <v>223994</v>
      </c>
      <c r="CW162" s="263">
        <f t="shared" si="173"/>
        <v>463777</v>
      </c>
      <c r="CX162" s="263">
        <f t="shared" si="173"/>
        <v>0</v>
      </c>
      <c r="CY162" s="263">
        <f t="shared" si="173"/>
        <v>0</v>
      </c>
      <c r="CZ162" s="263">
        <f t="shared" si="173"/>
        <v>0</v>
      </c>
      <c r="DA162" s="263">
        <f t="shared" si="173"/>
        <v>53335</v>
      </c>
      <c r="DB162" s="263">
        <f t="shared" si="173"/>
        <v>357275</v>
      </c>
      <c r="DC162" s="263">
        <f t="shared" si="173"/>
        <v>29122</v>
      </c>
      <c r="DD162" s="263">
        <f t="shared" si="174"/>
        <v>10131160</v>
      </c>
      <c r="DE162" s="263">
        <f t="shared" ref="DE162:FP165" si="200">+DE74</f>
        <v>2251043</v>
      </c>
      <c r="DF162" s="263">
        <f t="shared" si="200"/>
        <v>3456405</v>
      </c>
      <c r="DG162" s="263">
        <f t="shared" si="200"/>
        <v>4204873</v>
      </c>
      <c r="DH162" s="263">
        <f t="shared" si="200"/>
        <v>121165</v>
      </c>
      <c r="DI162" s="263">
        <f t="shared" si="200"/>
        <v>69112</v>
      </c>
      <c r="DJ162" s="263">
        <f t="shared" si="200"/>
        <v>28559</v>
      </c>
      <c r="DK162" s="263">
        <f t="shared" si="200"/>
        <v>21215030</v>
      </c>
      <c r="DL162" s="263">
        <f t="shared" si="200"/>
        <v>10549980</v>
      </c>
      <c r="DM162" s="263">
        <f t="shared" si="200"/>
        <v>7197722</v>
      </c>
      <c r="DN162" s="263">
        <f t="shared" si="200"/>
        <v>1534816</v>
      </c>
      <c r="DO162" s="263">
        <f t="shared" si="200"/>
        <v>881601</v>
      </c>
      <c r="DP162" s="263">
        <f t="shared" si="200"/>
        <v>1131906</v>
      </c>
      <c r="DQ162" s="263">
        <f t="shared" si="200"/>
        <v>2943753</v>
      </c>
      <c r="DR162" s="263">
        <f t="shared" si="200"/>
        <v>0</v>
      </c>
      <c r="DS162" s="263">
        <f t="shared" si="200"/>
        <v>96378</v>
      </c>
      <c r="DT162" s="263">
        <f t="shared" si="200"/>
        <v>423519</v>
      </c>
      <c r="DU162" s="263">
        <f t="shared" si="200"/>
        <v>185748</v>
      </c>
      <c r="DV162" s="263">
        <f t="shared" si="200"/>
        <v>3151838</v>
      </c>
      <c r="DW162" s="263">
        <f t="shared" si="200"/>
        <v>741863</v>
      </c>
      <c r="DX162" s="263">
        <f t="shared" si="200"/>
        <v>365627</v>
      </c>
      <c r="DY162" s="263">
        <f t="shared" si="200"/>
        <v>274302</v>
      </c>
      <c r="DZ162" s="263">
        <f t="shared" si="200"/>
        <v>1316697</v>
      </c>
      <c r="EA162" s="263">
        <f t="shared" si="200"/>
        <v>0</v>
      </c>
      <c r="EB162" s="263">
        <f t="shared" si="200"/>
        <v>24446</v>
      </c>
      <c r="EC162" s="263">
        <f t="shared" si="200"/>
        <v>302637</v>
      </c>
      <c r="ED162" s="263">
        <f t="shared" si="200"/>
        <v>126266</v>
      </c>
      <c r="EE162" s="263">
        <f t="shared" si="200"/>
        <v>9712396</v>
      </c>
      <c r="EF162" s="263">
        <f t="shared" si="200"/>
        <v>2206311</v>
      </c>
      <c r="EG162" s="263">
        <f t="shared" si="200"/>
        <v>1180800</v>
      </c>
      <c r="EH162" s="263">
        <f t="shared" si="200"/>
        <v>1245137</v>
      </c>
      <c r="EI162" s="263">
        <f t="shared" si="200"/>
        <v>3980615</v>
      </c>
      <c r="EJ162" s="263">
        <f t="shared" si="200"/>
        <v>0</v>
      </c>
      <c r="EK162" s="263">
        <f t="shared" si="200"/>
        <v>107801</v>
      </c>
      <c r="EL162" s="263">
        <f t="shared" si="200"/>
        <v>693427</v>
      </c>
      <c r="EM162" s="263">
        <f t="shared" si="200"/>
        <v>298306</v>
      </c>
      <c r="EN162" s="263">
        <f t="shared" si="200"/>
        <v>572734</v>
      </c>
      <c r="EO162" s="263">
        <f t="shared" si="200"/>
        <v>66599</v>
      </c>
      <c r="EP162" s="263">
        <f t="shared" si="200"/>
        <v>50378</v>
      </c>
      <c r="EQ162" s="263">
        <f t="shared" si="200"/>
        <v>148334</v>
      </c>
      <c r="ER162" s="263">
        <f t="shared" si="200"/>
        <v>267841</v>
      </c>
      <c r="ES162" s="263">
        <f t="shared" si="200"/>
        <v>0</v>
      </c>
      <c r="ET162" s="263">
        <f t="shared" si="200"/>
        <v>13023</v>
      </c>
      <c r="EU162" s="263">
        <f t="shared" si="200"/>
        <v>12851</v>
      </c>
      <c r="EV162" s="263">
        <f t="shared" si="200"/>
        <v>13708</v>
      </c>
      <c r="EW162" s="263">
        <f t="shared" si="200"/>
        <v>3241719</v>
      </c>
      <c r="EX162" s="263">
        <f t="shared" si="200"/>
        <v>488419</v>
      </c>
      <c r="EY162" s="263">
        <f t="shared" si="200"/>
        <v>326556</v>
      </c>
      <c r="EZ162" s="263">
        <f t="shared" si="200"/>
        <v>428572</v>
      </c>
      <c r="FA162" s="263">
        <f t="shared" si="200"/>
        <v>1394926</v>
      </c>
      <c r="FB162" s="263">
        <f t="shared" si="200"/>
        <v>0</v>
      </c>
      <c r="FC162" s="263">
        <f t="shared" si="200"/>
        <v>68761</v>
      </c>
      <c r="FD162" s="263">
        <f t="shared" si="200"/>
        <v>522776</v>
      </c>
      <c r="FE162" s="263">
        <f t="shared" si="200"/>
        <v>11709</v>
      </c>
      <c r="FF162" s="263">
        <f t="shared" si="200"/>
        <v>770706</v>
      </c>
      <c r="FG162" s="263">
        <f t="shared" si="200"/>
        <v>216422</v>
      </c>
      <c r="FH162" s="263">
        <f t="shared" si="200"/>
        <v>55387</v>
      </c>
      <c r="FI162" s="263">
        <f t="shared" si="200"/>
        <v>100245</v>
      </c>
      <c r="FJ162" s="263">
        <f t="shared" si="200"/>
        <v>117205</v>
      </c>
      <c r="FK162" s="263">
        <f t="shared" si="200"/>
        <v>7197</v>
      </c>
      <c r="FL162" s="263">
        <f t="shared" si="200"/>
        <v>38897</v>
      </c>
      <c r="FM162" s="263">
        <f t="shared" si="200"/>
        <v>41159</v>
      </c>
      <c r="FN162" s="263">
        <f t="shared" si="200"/>
        <v>11081</v>
      </c>
      <c r="FO162" s="263">
        <f t="shared" si="200"/>
        <v>147859</v>
      </c>
      <c r="FP162" s="263">
        <f t="shared" si="200"/>
        <v>26663</v>
      </c>
      <c r="FQ162" s="263">
        <f t="shared" si="197"/>
        <v>0</v>
      </c>
      <c r="FR162" s="263">
        <f t="shared" si="197"/>
        <v>0</v>
      </c>
      <c r="FS162" s="263">
        <f t="shared" si="197"/>
        <v>112514</v>
      </c>
      <c r="FT162" s="263">
        <f t="shared" si="197"/>
        <v>0</v>
      </c>
      <c r="FU162" s="263">
        <f t="shared" si="197"/>
        <v>0</v>
      </c>
      <c r="FV162" s="263">
        <f t="shared" si="197"/>
        <v>8682</v>
      </c>
      <c r="FW162" s="263">
        <f t="shared" si="197"/>
        <v>0</v>
      </c>
      <c r="FX162" s="263">
        <f t="shared" si="197"/>
        <v>2752359</v>
      </c>
      <c r="FY162" s="263">
        <f t="shared" si="197"/>
        <v>253433</v>
      </c>
      <c r="FZ162" s="263">
        <f t="shared" si="197"/>
        <v>457074</v>
      </c>
      <c r="GA162" s="263">
        <f t="shared" si="197"/>
        <v>198694</v>
      </c>
      <c r="GB162" s="263">
        <f t="shared" si="197"/>
        <v>1758682</v>
      </c>
      <c r="GC162" s="263">
        <f t="shared" si="197"/>
        <v>4886</v>
      </c>
      <c r="GD162" s="263">
        <f t="shared" si="197"/>
        <v>13880</v>
      </c>
      <c r="GE162" s="263">
        <f t="shared" si="197"/>
        <v>34008</v>
      </c>
      <c r="GF162" s="263">
        <f t="shared" si="197"/>
        <v>31702</v>
      </c>
      <c r="GG162" s="263">
        <f t="shared" si="197"/>
        <v>1248740</v>
      </c>
      <c r="GH162" s="263">
        <f t="shared" si="197"/>
        <v>7945</v>
      </c>
      <c r="GI162" s="263">
        <f t="shared" si="197"/>
        <v>36829</v>
      </c>
      <c r="GJ162" s="263">
        <f t="shared" si="197"/>
        <v>0</v>
      </c>
      <c r="GK162" s="263">
        <f t="shared" si="197"/>
        <v>187990</v>
      </c>
      <c r="GL162" s="263">
        <f t="shared" si="197"/>
        <v>1015975</v>
      </c>
      <c r="GM162" s="263">
        <f t="shared" si="197"/>
        <v>0</v>
      </c>
      <c r="GN162" s="263">
        <f t="shared" si="197"/>
        <v>0</v>
      </c>
      <c r="GO162" s="263">
        <f t="shared" si="197"/>
        <v>0</v>
      </c>
      <c r="GP162" s="263">
        <f t="shared" si="197"/>
        <v>362171</v>
      </c>
      <c r="GQ162" s="263">
        <f t="shared" si="197"/>
        <v>0</v>
      </c>
      <c r="GR162" s="263">
        <f t="shared" si="197"/>
        <v>3684</v>
      </c>
      <c r="GS162" s="263">
        <f t="shared" si="197"/>
        <v>358487</v>
      </c>
      <c r="GT162" s="263">
        <f t="shared" si="197"/>
        <v>0</v>
      </c>
      <c r="GU162" s="263">
        <f t="shared" si="197"/>
        <v>0</v>
      </c>
      <c r="GV162" s="263">
        <f t="shared" si="197"/>
        <v>0</v>
      </c>
      <c r="GW162" s="263">
        <f t="shared" si="197"/>
        <v>0</v>
      </c>
      <c r="GX162" s="263">
        <f t="shared" si="197"/>
        <v>0</v>
      </c>
      <c r="GY162" s="263">
        <f t="shared" si="197"/>
        <v>2141493</v>
      </c>
      <c r="GZ162" s="263">
        <f t="shared" si="197"/>
        <v>319584</v>
      </c>
      <c r="HA162" s="263">
        <f t="shared" si="197"/>
        <v>404352</v>
      </c>
      <c r="HB162" s="263">
        <f t="shared" si="197"/>
        <v>237888</v>
      </c>
      <c r="HC162" s="263">
        <f t="shared" si="197"/>
        <v>948687</v>
      </c>
      <c r="HD162" s="263">
        <f t="shared" si="197"/>
        <v>59459</v>
      </c>
      <c r="HE162" s="263">
        <f t="shared" si="197"/>
        <v>0</v>
      </c>
      <c r="HF162" s="263">
        <f t="shared" si="197"/>
        <v>105254</v>
      </c>
      <c r="HG162" s="263">
        <f t="shared" si="197"/>
        <v>53075</v>
      </c>
      <c r="HH162" s="263">
        <f t="shared" si="197"/>
        <v>9304688</v>
      </c>
    </row>
    <row r="163" spans="1:216" x14ac:dyDescent="0.2">
      <c r="A163" s="263" t="s">
        <v>241</v>
      </c>
      <c r="B163" s="263">
        <f t="shared" si="175"/>
        <v>168571912</v>
      </c>
      <c r="C163" s="263">
        <f t="shared" ref="C163:Y163" si="201">+C96</f>
        <v>8229221</v>
      </c>
      <c r="D163" s="263">
        <f t="shared" si="201"/>
        <v>3535245</v>
      </c>
      <c r="E163" s="263">
        <f t="shared" si="201"/>
        <v>956217</v>
      </c>
      <c r="F163" s="263">
        <f t="shared" si="201"/>
        <v>317151</v>
      </c>
      <c r="G163" s="263">
        <f t="shared" si="201"/>
        <v>639066</v>
      </c>
      <c r="H163" s="263">
        <f t="shared" si="201"/>
        <v>1866002</v>
      </c>
      <c r="I163" s="263">
        <f t="shared" si="201"/>
        <v>765368</v>
      </c>
      <c r="J163" s="263">
        <f t="shared" si="201"/>
        <v>1100634</v>
      </c>
      <c r="K163" s="263">
        <f t="shared" si="201"/>
        <v>507130</v>
      </c>
      <c r="L163" s="263">
        <f t="shared" si="201"/>
        <v>222984</v>
      </c>
      <c r="M163" s="263">
        <f t="shared" si="201"/>
        <v>284146</v>
      </c>
      <c r="N163" s="263">
        <f t="shared" ref="N163:P163" si="202">+N96</f>
        <v>205896</v>
      </c>
      <c r="O163" s="263">
        <f t="shared" si="202"/>
        <v>80917</v>
      </c>
      <c r="P163" s="263">
        <f t="shared" si="202"/>
        <v>124979</v>
      </c>
      <c r="Q163" s="263">
        <f t="shared" si="201"/>
        <v>3639873</v>
      </c>
      <c r="R163" s="263">
        <f t="shared" si="201"/>
        <v>845068</v>
      </c>
      <c r="S163" s="263">
        <f t="shared" si="201"/>
        <v>431988</v>
      </c>
      <c r="T163" s="263">
        <f t="shared" si="201"/>
        <v>187533</v>
      </c>
      <c r="U163" s="263">
        <f t="shared" si="201"/>
        <v>145253</v>
      </c>
      <c r="V163" s="263">
        <f t="shared" si="201"/>
        <v>25086</v>
      </c>
      <c r="W163" s="263">
        <f t="shared" si="201"/>
        <v>677394</v>
      </c>
      <c r="X163" s="263">
        <f t="shared" si="201"/>
        <v>515270</v>
      </c>
      <c r="Y163" s="263">
        <f t="shared" si="201"/>
        <v>162124</v>
      </c>
      <c r="Z163" s="263">
        <f t="shared" si="172"/>
        <v>65929060</v>
      </c>
      <c r="AA163" s="263">
        <f t="shared" si="194"/>
        <v>62515110</v>
      </c>
      <c r="AB163" s="263">
        <f t="shared" si="194"/>
        <v>2428606</v>
      </c>
      <c r="AC163" s="263">
        <f t="shared" si="194"/>
        <v>14442160</v>
      </c>
      <c r="AD163" s="263">
        <f t="shared" si="194"/>
        <v>7552855</v>
      </c>
      <c r="AE163" s="263">
        <f t="shared" si="194"/>
        <v>293703</v>
      </c>
      <c r="AF163" s="263">
        <f t="shared" si="194"/>
        <v>7726815</v>
      </c>
      <c r="AG163" s="263">
        <f t="shared" si="194"/>
        <v>4284235</v>
      </c>
      <c r="AH163" s="263">
        <f t="shared" si="194"/>
        <v>7936561</v>
      </c>
      <c r="AI163" s="263">
        <f t="shared" si="194"/>
        <v>1796076</v>
      </c>
      <c r="AJ163" s="263">
        <f t="shared" si="194"/>
        <v>11927130</v>
      </c>
      <c r="AK163" s="263">
        <f t="shared" si="194"/>
        <v>3438644</v>
      </c>
      <c r="AL163" s="263">
        <f t="shared" si="194"/>
        <v>688334</v>
      </c>
      <c r="AM163" s="263">
        <f t="shared" si="194"/>
        <v>3391555</v>
      </c>
      <c r="AN163" s="263">
        <f t="shared" si="194"/>
        <v>62199</v>
      </c>
      <c r="AO163" s="263">
        <f t="shared" si="194"/>
        <v>1116603</v>
      </c>
      <c r="AP163" s="263">
        <f t="shared" si="194"/>
        <v>1140365</v>
      </c>
      <c r="AQ163" s="263">
        <f t="shared" si="194"/>
        <v>0</v>
      </c>
      <c r="AR163" s="263">
        <f t="shared" si="194"/>
        <v>586970</v>
      </c>
      <c r="AS163" s="263">
        <f t="shared" si="194"/>
        <v>65104</v>
      </c>
      <c r="AT163" s="263">
        <f t="shared" si="194"/>
        <v>114682</v>
      </c>
      <c r="AU163" s="263">
        <f t="shared" si="194"/>
        <v>119880</v>
      </c>
      <c r="AV163" s="263">
        <f t="shared" si="194"/>
        <v>175156</v>
      </c>
      <c r="AW163" s="263">
        <f t="shared" si="194"/>
        <v>3532</v>
      </c>
      <c r="AX163" s="263">
        <f t="shared" si="194"/>
        <v>7064</v>
      </c>
      <c r="AY163" s="263">
        <f t="shared" si="194"/>
        <v>16739770</v>
      </c>
      <c r="AZ163" s="263">
        <f t="shared" si="194"/>
        <v>1212442</v>
      </c>
      <c r="BA163" s="263">
        <f t="shared" si="194"/>
        <v>64431</v>
      </c>
      <c r="BB163" s="263">
        <f t="shared" si="194"/>
        <v>72143</v>
      </c>
      <c r="BC163" s="263">
        <f t="shared" si="194"/>
        <v>1061966</v>
      </c>
      <c r="BD163" s="263">
        <f t="shared" si="194"/>
        <v>13901</v>
      </c>
      <c r="BE163" s="263">
        <f t="shared" si="194"/>
        <v>0</v>
      </c>
      <c r="BF163" s="263">
        <f t="shared" si="194"/>
        <v>0</v>
      </c>
      <c r="BG163" s="263">
        <f t="shared" si="166"/>
        <v>13901</v>
      </c>
      <c r="BH163" s="263">
        <f t="shared" si="166"/>
        <v>0</v>
      </c>
      <c r="BI163" s="263">
        <f t="shared" si="166"/>
        <v>0</v>
      </c>
      <c r="BJ163" s="263">
        <f t="shared" si="166"/>
        <v>13901</v>
      </c>
      <c r="BK163" s="263">
        <f t="shared" si="166"/>
        <v>0</v>
      </c>
      <c r="BL163" s="263">
        <f t="shared" si="166"/>
        <v>0</v>
      </c>
      <c r="BM163" s="263">
        <f t="shared" si="166"/>
        <v>0</v>
      </c>
      <c r="BN163" s="263">
        <f t="shared" si="194"/>
        <v>5617707</v>
      </c>
      <c r="BO163" s="263">
        <f t="shared" si="194"/>
        <v>726542</v>
      </c>
      <c r="BP163" s="263">
        <f t="shared" si="194"/>
        <v>94078</v>
      </c>
      <c r="BQ163" s="263">
        <f t="shared" si="194"/>
        <v>4723185</v>
      </c>
      <c r="BR163" s="263">
        <f t="shared" si="194"/>
        <v>73903</v>
      </c>
      <c r="BS163" s="263">
        <f t="shared" si="194"/>
        <v>0</v>
      </c>
      <c r="BT163" s="263">
        <f t="shared" si="194"/>
        <v>0</v>
      </c>
      <c r="BU163" s="263">
        <f t="shared" si="194"/>
        <v>4594212</v>
      </c>
      <c r="BV163" s="263">
        <f t="shared" si="194"/>
        <v>16964</v>
      </c>
      <c r="BW163" s="263">
        <f t="shared" si="194"/>
        <v>98576</v>
      </c>
      <c r="BX163" s="263">
        <f t="shared" si="194"/>
        <v>4266702</v>
      </c>
      <c r="BY163" s="263">
        <f t="shared" si="194"/>
        <v>211970</v>
      </c>
      <c r="BZ163" s="263">
        <f t="shared" si="194"/>
        <v>0</v>
      </c>
      <c r="CA163" s="263">
        <f t="shared" si="194"/>
        <v>0</v>
      </c>
      <c r="CB163" s="263">
        <f t="shared" si="194"/>
        <v>181498</v>
      </c>
      <c r="CC163" s="263">
        <f t="shared" si="194"/>
        <v>100998</v>
      </c>
      <c r="CD163" s="263">
        <f t="shared" si="194"/>
        <v>59531</v>
      </c>
      <c r="CE163" s="263">
        <f t="shared" si="194"/>
        <v>20969</v>
      </c>
      <c r="CF163" s="263">
        <f t="shared" si="194"/>
        <v>0</v>
      </c>
      <c r="CG163" s="263">
        <f t="shared" si="194"/>
        <v>0</v>
      </c>
      <c r="CH163" s="263">
        <f t="shared" si="194"/>
        <v>0</v>
      </c>
      <c r="CI163" s="263">
        <f t="shared" si="194"/>
        <v>5120007</v>
      </c>
      <c r="CJ163" s="263">
        <f t="shared" si="194"/>
        <v>496351</v>
      </c>
      <c r="CK163" s="263">
        <f t="shared" si="194"/>
        <v>203001</v>
      </c>
      <c r="CL163" s="263">
        <f t="shared" si="194"/>
        <v>2101391</v>
      </c>
      <c r="CM163" s="263">
        <f t="shared" si="194"/>
        <v>134847</v>
      </c>
      <c r="CN163" s="263">
        <f t="shared" si="194"/>
        <v>0</v>
      </c>
      <c r="CO163" s="263">
        <f t="shared" si="194"/>
        <v>2184416</v>
      </c>
      <c r="CP163" s="263">
        <f t="shared" si="173"/>
        <v>5566880</v>
      </c>
      <c r="CQ163" s="263">
        <f t="shared" si="173"/>
        <v>359562</v>
      </c>
      <c r="CR163" s="263">
        <f t="shared" si="173"/>
        <v>1157516</v>
      </c>
      <c r="CS163" s="263">
        <f t="shared" si="173"/>
        <v>276743</v>
      </c>
      <c r="CT163" s="263">
        <f t="shared" si="173"/>
        <v>2195449</v>
      </c>
      <c r="CU163" s="263">
        <f t="shared" si="173"/>
        <v>858486</v>
      </c>
      <c r="CV163" s="263">
        <f t="shared" si="173"/>
        <v>719124</v>
      </c>
      <c r="CW163" s="263">
        <f t="shared" si="173"/>
        <v>925321</v>
      </c>
      <c r="CX163" s="263">
        <f t="shared" si="173"/>
        <v>0</v>
      </c>
      <c r="CY163" s="263">
        <f t="shared" si="173"/>
        <v>0</v>
      </c>
      <c r="CZ163" s="263">
        <f t="shared" si="173"/>
        <v>0</v>
      </c>
      <c r="DA163" s="263">
        <f t="shared" si="173"/>
        <v>257802</v>
      </c>
      <c r="DB163" s="263">
        <f t="shared" si="173"/>
        <v>556777</v>
      </c>
      <c r="DC163" s="263">
        <f t="shared" si="173"/>
        <v>82457</v>
      </c>
      <c r="DD163" s="263">
        <f t="shared" si="174"/>
        <v>26443160</v>
      </c>
      <c r="DE163" s="263">
        <f t="shared" si="200"/>
        <v>4428352</v>
      </c>
      <c r="DF163" s="263">
        <f t="shared" si="200"/>
        <v>8490781</v>
      </c>
      <c r="DG163" s="263">
        <f t="shared" si="200"/>
        <v>12686390</v>
      </c>
      <c r="DH163" s="263">
        <f t="shared" si="200"/>
        <v>377400</v>
      </c>
      <c r="DI163" s="263">
        <f t="shared" si="200"/>
        <v>455589</v>
      </c>
      <c r="DJ163" s="263">
        <f t="shared" si="200"/>
        <v>4646</v>
      </c>
      <c r="DK163" s="263">
        <f t="shared" si="200"/>
        <v>44738500</v>
      </c>
      <c r="DL163" s="263">
        <f t="shared" si="200"/>
        <v>26509470</v>
      </c>
      <c r="DM163" s="263">
        <f t="shared" si="200"/>
        <v>14545330</v>
      </c>
      <c r="DN163" s="263">
        <f t="shared" si="200"/>
        <v>2977037</v>
      </c>
      <c r="DO163" s="263">
        <f t="shared" si="200"/>
        <v>1867701</v>
      </c>
      <c r="DP163" s="263">
        <f t="shared" si="200"/>
        <v>1698471</v>
      </c>
      <c r="DQ163" s="263">
        <f t="shared" si="200"/>
        <v>6312997</v>
      </c>
      <c r="DR163" s="263">
        <f t="shared" si="200"/>
        <v>0</v>
      </c>
      <c r="DS163" s="263">
        <f t="shared" si="200"/>
        <v>213582</v>
      </c>
      <c r="DT163" s="263">
        <f t="shared" si="200"/>
        <v>934857</v>
      </c>
      <c r="DU163" s="263">
        <f t="shared" si="200"/>
        <v>540688</v>
      </c>
      <c r="DV163" s="263">
        <f t="shared" si="200"/>
        <v>11738180</v>
      </c>
      <c r="DW163" s="263">
        <f t="shared" si="200"/>
        <v>2894956</v>
      </c>
      <c r="DX163" s="263">
        <f t="shared" si="200"/>
        <v>1196865</v>
      </c>
      <c r="DY163" s="263">
        <f t="shared" si="200"/>
        <v>801712</v>
      </c>
      <c r="DZ163" s="263">
        <f t="shared" si="200"/>
        <v>5453993</v>
      </c>
      <c r="EA163" s="263">
        <f t="shared" si="200"/>
        <v>0</v>
      </c>
      <c r="EB163" s="263">
        <f t="shared" si="200"/>
        <v>148567</v>
      </c>
      <c r="EC163" s="263">
        <f t="shared" si="200"/>
        <v>961137</v>
      </c>
      <c r="ED163" s="263">
        <f t="shared" si="200"/>
        <v>280950</v>
      </c>
      <c r="EE163" s="263">
        <f t="shared" si="200"/>
        <v>24508830</v>
      </c>
      <c r="EF163" s="263">
        <f t="shared" si="200"/>
        <v>5582175</v>
      </c>
      <c r="EG163" s="263">
        <f t="shared" si="200"/>
        <v>2914509</v>
      </c>
      <c r="EH163" s="263">
        <f t="shared" si="200"/>
        <v>2302931</v>
      </c>
      <c r="EI163" s="263">
        <f t="shared" si="200"/>
        <v>10808410</v>
      </c>
      <c r="EJ163" s="263">
        <f t="shared" si="200"/>
        <v>0</v>
      </c>
      <c r="EK163" s="263">
        <f t="shared" si="200"/>
        <v>334104</v>
      </c>
      <c r="EL163" s="263">
        <f t="shared" si="200"/>
        <v>1779720</v>
      </c>
      <c r="EM163" s="263">
        <f t="shared" si="200"/>
        <v>786984</v>
      </c>
      <c r="EN163" s="263">
        <f t="shared" si="200"/>
        <v>1714137</v>
      </c>
      <c r="EO163" s="263">
        <f t="shared" si="200"/>
        <v>287590</v>
      </c>
      <c r="EP163" s="263">
        <f t="shared" si="200"/>
        <v>136292</v>
      </c>
      <c r="EQ163" s="263">
        <f t="shared" si="200"/>
        <v>168693</v>
      </c>
      <c r="ER163" s="263">
        <f t="shared" si="200"/>
        <v>924312</v>
      </c>
      <c r="ES163" s="263">
        <f t="shared" si="200"/>
        <v>0</v>
      </c>
      <c r="ET163" s="263">
        <f t="shared" si="200"/>
        <v>14108</v>
      </c>
      <c r="EU163" s="263">
        <f t="shared" si="200"/>
        <v>161282</v>
      </c>
      <c r="EV163" s="263">
        <f t="shared" si="200"/>
        <v>21860</v>
      </c>
      <c r="EW163" s="263">
        <f t="shared" si="200"/>
        <v>4582383</v>
      </c>
      <c r="EX163" s="263">
        <f t="shared" si="200"/>
        <v>1286886</v>
      </c>
      <c r="EY163" s="263">
        <f t="shared" si="200"/>
        <v>427969</v>
      </c>
      <c r="EZ163" s="263">
        <f t="shared" si="200"/>
        <v>498001</v>
      </c>
      <c r="FA163" s="263">
        <f t="shared" si="200"/>
        <v>1642268</v>
      </c>
      <c r="FB163" s="263">
        <f t="shared" si="200"/>
        <v>108523</v>
      </c>
      <c r="FC163" s="263">
        <f t="shared" si="200"/>
        <v>175812</v>
      </c>
      <c r="FD163" s="263">
        <f t="shared" si="200"/>
        <v>341710</v>
      </c>
      <c r="FE163" s="263">
        <f t="shared" si="200"/>
        <v>91675</v>
      </c>
      <c r="FF163" s="263">
        <f t="shared" si="200"/>
        <v>2201914</v>
      </c>
      <c r="FG163" s="263">
        <f t="shared" si="200"/>
        <v>1203351</v>
      </c>
      <c r="FH163" s="263">
        <f t="shared" si="200"/>
        <v>180149</v>
      </c>
      <c r="FI163" s="263">
        <f t="shared" si="200"/>
        <v>116387</v>
      </c>
      <c r="FJ163" s="263">
        <f t="shared" si="200"/>
        <v>179461</v>
      </c>
      <c r="FK163" s="263">
        <f t="shared" si="200"/>
        <v>33985</v>
      </c>
      <c r="FL163" s="263">
        <f t="shared" si="200"/>
        <v>60202</v>
      </c>
      <c r="FM163" s="263">
        <f t="shared" si="200"/>
        <v>214345</v>
      </c>
      <c r="FN163" s="263">
        <f t="shared" si="200"/>
        <v>18335</v>
      </c>
      <c r="FO163" s="263">
        <f t="shared" si="200"/>
        <v>345010</v>
      </c>
      <c r="FP163" s="263">
        <f t="shared" si="200"/>
        <v>252823</v>
      </c>
      <c r="FQ163" s="263">
        <f t="shared" si="197"/>
        <v>2228</v>
      </c>
      <c r="FR163" s="263">
        <f t="shared" si="197"/>
        <v>10909</v>
      </c>
      <c r="FS163" s="263">
        <f t="shared" si="197"/>
        <v>79051</v>
      </c>
      <c r="FT163" s="263">
        <f t="shared" si="197"/>
        <v>0</v>
      </c>
      <c r="FU163" s="263">
        <f t="shared" si="197"/>
        <v>0</v>
      </c>
      <c r="FV163" s="263">
        <f t="shared" si="197"/>
        <v>0</v>
      </c>
      <c r="FW163" s="263">
        <f t="shared" si="197"/>
        <v>0</v>
      </c>
      <c r="FX163" s="263">
        <f t="shared" si="197"/>
        <v>6072942</v>
      </c>
      <c r="FY163" s="263">
        <f t="shared" si="197"/>
        <v>1175769</v>
      </c>
      <c r="FZ163" s="263">
        <f t="shared" si="197"/>
        <v>1003659</v>
      </c>
      <c r="GA163" s="263">
        <f t="shared" si="197"/>
        <v>330008</v>
      </c>
      <c r="GB163" s="263">
        <f t="shared" si="197"/>
        <v>3318583</v>
      </c>
      <c r="GC163" s="263">
        <f t="shared" si="197"/>
        <v>16107</v>
      </c>
      <c r="GD163" s="263">
        <f t="shared" si="197"/>
        <v>26257</v>
      </c>
      <c r="GE163" s="263">
        <f t="shared" si="197"/>
        <v>135948</v>
      </c>
      <c r="GF163" s="263">
        <f t="shared" si="197"/>
        <v>66610</v>
      </c>
      <c r="GG163" s="263">
        <f t="shared" si="197"/>
        <v>1545620</v>
      </c>
      <c r="GH163" s="263">
        <f t="shared" si="197"/>
        <v>33636</v>
      </c>
      <c r="GI163" s="263">
        <f t="shared" si="197"/>
        <v>9727</v>
      </c>
      <c r="GJ163" s="263">
        <f t="shared" si="197"/>
        <v>9616</v>
      </c>
      <c r="GK163" s="263">
        <f t="shared" si="197"/>
        <v>1078249</v>
      </c>
      <c r="GL163" s="263">
        <f t="shared" si="197"/>
        <v>414392</v>
      </c>
      <c r="GM163" s="263">
        <f t="shared" si="197"/>
        <v>0</v>
      </c>
      <c r="GN163" s="263">
        <f t="shared" si="197"/>
        <v>0</v>
      </c>
      <c r="GO163" s="263">
        <f t="shared" si="197"/>
        <v>0</v>
      </c>
      <c r="GP163" s="263">
        <f t="shared" si="197"/>
        <v>52748</v>
      </c>
      <c r="GQ163" s="263">
        <f t="shared" si="197"/>
        <v>0</v>
      </c>
      <c r="GR163" s="263">
        <f t="shared" si="197"/>
        <v>38811</v>
      </c>
      <c r="GS163" s="263">
        <f t="shared" si="197"/>
        <v>13937</v>
      </c>
      <c r="GT163" s="263">
        <f t="shared" si="197"/>
        <v>0</v>
      </c>
      <c r="GU163" s="263">
        <f t="shared" si="197"/>
        <v>0</v>
      </c>
      <c r="GV163" s="263">
        <f t="shared" si="197"/>
        <v>0</v>
      </c>
      <c r="GW163" s="263">
        <f t="shared" si="197"/>
        <v>0</v>
      </c>
      <c r="GX163" s="263">
        <f t="shared" si="197"/>
        <v>0</v>
      </c>
      <c r="GY163" s="263">
        <f t="shared" si="197"/>
        <v>3428420</v>
      </c>
      <c r="GZ163" s="263">
        <f t="shared" si="197"/>
        <v>934415</v>
      </c>
      <c r="HA163" s="263">
        <f t="shared" si="197"/>
        <v>580098</v>
      </c>
      <c r="HB163" s="263">
        <f t="shared" si="197"/>
        <v>138483</v>
      </c>
      <c r="HC163" s="263">
        <f t="shared" si="197"/>
        <v>1341648</v>
      </c>
      <c r="HD163" s="263">
        <f t="shared" si="197"/>
        <v>74595</v>
      </c>
      <c r="HE163" s="263">
        <f t="shared" si="197"/>
        <v>38833</v>
      </c>
      <c r="HF163" s="263">
        <f t="shared" si="197"/>
        <v>253092</v>
      </c>
      <c r="HG163" s="263">
        <f t="shared" si="197"/>
        <v>60630</v>
      </c>
      <c r="HH163" s="263">
        <f t="shared" si="197"/>
        <v>18366820</v>
      </c>
    </row>
    <row r="164" spans="1:216" x14ac:dyDescent="0.2">
      <c r="A164" s="263" t="s">
        <v>242</v>
      </c>
      <c r="B164" s="263">
        <f t="shared" si="175"/>
        <v>463154775</v>
      </c>
      <c r="C164" s="263">
        <f t="shared" ref="C164:Y164" si="203">+C97</f>
        <v>25726000</v>
      </c>
      <c r="D164" s="263">
        <f t="shared" si="203"/>
        <v>12643190</v>
      </c>
      <c r="E164" s="263">
        <f t="shared" si="203"/>
        <v>6799254</v>
      </c>
      <c r="F164" s="263">
        <f t="shared" si="203"/>
        <v>2096707</v>
      </c>
      <c r="G164" s="263">
        <f t="shared" si="203"/>
        <v>4702547</v>
      </c>
      <c r="H164" s="263">
        <f t="shared" si="203"/>
        <v>4906820</v>
      </c>
      <c r="I164" s="263">
        <f t="shared" si="203"/>
        <v>1559088</v>
      </c>
      <c r="J164" s="263">
        <f t="shared" si="203"/>
        <v>3347732</v>
      </c>
      <c r="K164" s="263">
        <f t="shared" si="203"/>
        <v>773614</v>
      </c>
      <c r="L164" s="263">
        <f t="shared" si="203"/>
        <v>334485</v>
      </c>
      <c r="M164" s="263">
        <f t="shared" si="203"/>
        <v>439129</v>
      </c>
      <c r="N164" s="263">
        <f t="shared" ref="N164:P164" si="204">+N97</f>
        <v>163507</v>
      </c>
      <c r="O164" s="263">
        <f t="shared" si="204"/>
        <v>32514</v>
      </c>
      <c r="P164" s="263">
        <f t="shared" si="204"/>
        <v>130993</v>
      </c>
      <c r="Q164" s="263">
        <f t="shared" si="203"/>
        <v>9905814</v>
      </c>
      <c r="R164" s="263">
        <f t="shared" si="203"/>
        <v>2705017</v>
      </c>
      <c r="S164" s="263">
        <f t="shared" si="203"/>
        <v>864254</v>
      </c>
      <c r="T164" s="263">
        <f t="shared" si="203"/>
        <v>1118935</v>
      </c>
      <c r="U164" s="263">
        <f t="shared" si="203"/>
        <v>832368</v>
      </c>
      <c r="V164" s="263">
        <f t="shared" si="203"/>
        <v>286567</v>
      </c>
      <c r="W164" s="263">
        <f t="shared" si="203"/>
        <v>1711393</v>
      </c>
      <c r="X164" s="263">
        <f t="shared" si="203"/>
        <v>1411469</v>
      </c>
      <c r="Y164" s="263">
        <f t="shared" si="203"/>
        <v>299923</v>
      </c>
      <c r="Z164" s="263">
        <f t="shared" si="172"/>
        <v>212016000</v>
      </c>
      <c r="AA164" s="263">
        <f t="shared" si="194"/>
        <v>189474500</v>
      </c>
      <c r="AB164" s="263">
        <f t="shared" si="194"/>
        <v>5177860</v>
      </c>
      <c r="AC164" s="263">
        <f t="shared" si="194"/>
        <v>52704050</v>
      </c>
      <c r="AD164" s="263">
        <f t="shared" si="194"/>
        <v>21697040</v>
      </c>
      <c r="AE164" s="263">
        <f t="shared" si="194"/>
        <v>755763</v>
      </c>
      <c r="AF164" s="263">
        <f t="shared" si="194"/>
        <v>22122610</v>
      </c>
      <c r="AG164" s="263">
        <f t="shared" si="194"/>
        <v>12752120</v>
      </c>
      <c r="AH164" s="263">
        <f t="shared" si="194"/>
        <v>22745140</v>
      </c>
      <c r="AI164" s="263">
        <f t="shared" si="194"/>
        <v>7744584</v>
      </c>
      <c r="AJ164" s="263">
        <f t="shared" si="194"/>
        <v>35740320</v>
      </c>
      <c r="AK164" s="263">
        <f t="shared" si="194"/>
        <v>6772773</v>
      </c>
      <c r="AL164" s="263">
        <f t="shared" si="194"/>
        <v>1227967</v>
      </c>
      <c r="AM164" s="263">
        <f t="shared" si="194"/>
        <v>22372950</v>
      </c>
      <c r="AN164" s="263">
        <f t="shared" si="194"/>
        <v>122379</v>
      </c>
      <c r="AO164" s="263">
        <f t="shared" si="194"/>
        <v>4667239</v>
      </c>
      <c r="AP164" s="263">
        <f t="shared" si="194"/>
        <v>7470284</v>
      </c>
      <c r="AQ164" s="263">
        <f t="shared" si="194"/>
        <v>13861</v>
      </c>
      <c r="AR164" s="263">
        <f t="shared" si="194"/>
        <v>4223435</v>
      </c>
      <c r="AS164" s="263">
        <f t="shared" si="194"/>
        <v>653131</v>
      </c>
      <c r="AT164" s="263">
        <f t="shared" si="194"/>
        <v>1676814</v>
      </c>
      <c r="AU164" s="263">
        <f t="shared" si="194"/>
        <v>841177</v>
      </c>
      <c r="AV164" s="263">
        <f t="shared" si="194"/>
        <v>2224480</v>
      </c>
      <c r="AW164" s="263">
        <f t="shared" si="194"/>
        <v>430672</v>
      </c>
      <c r="AX164" s="263">
        <f t="shared" si="194"/>
        <v>49480</v>
      </c>
      <c r="AY164" s="263">
        <f t="shared" si="194"/>
        <v>32697480</v>
      </c>
      <c r="AZ164" s="263">
        <f t="shared" si="194"/>
        <v>6087509</v>
      </c>
      <c r="BA164" s="263">
        <f t="shared" si="194"/>
        <v>352075</v>
      </c>
      <c r="BB164" s="263">
        <f t="shared" si="194"/>
        <v>131893</v>
      </c>
      <c r="BC164" s="263">
        <f t="shared" si="194"/>
        <v>5400602</v>
      </c>
      <c r="BD164" s="263">
        <f t="shared" si="194"/>
        <v>202938</v>
      </c>
      <c r="BE164" s="263">
        <f t="shared" si="194"/>
        <v>0</v>
      </c>
      <c r="BF164" s="263">
        <f t="shared" si="194"/>
        <v>0</v>
      </c>
      <c r="BG164" s="263">
        <f t="shared" si="166"/>
        <v>273857</v>
      </c>
      <c r="BH164" s="263">
        <f t="shared" si="166"/>
        <v>105789</v>
      </c>
      <c r="BI164" s="263">
        <f t="shared" si="166"/>
        <v>8403</v>
      </c>
      <c r="BJ164" s="263">
        <f t="shared" si="166"/>
        <v>105475</v>
      </c>
      <c r="BK164" s="263">
        <f t="shared" si="166"/>
        <v>54190</v>
      </c>
      <c r="BL164" s="263">
        <f t="shared" si="166"/>
        <v>0</v>
      </c>
      <c r="BM164" s="263">
        <f t="shared" si="166"/>
        <v>0</v>
      </c>
      <c r="BN164" s="263">
        <f t="shared" si="194"/>
        <v>10200730</v>
      </c>
      <c r="BO164" s="263">
        <f t="shared" si="194"/>
        <v>0</v>
      </c>
      <c r="BP164" s="263">
        <f t="shared" si="194"/>
        <v>19124</v>
      </c>
      <c r="BQ164" s="263">
        <f t="shared" si="194"/>
        <v>10167940</v>
      </c>
      <c r="BR164" s="263">
        <f t="shared" si="194"/>
        <v>13665</v>
      </c>
      <c r="BS164" s="263">
        <f t="shared" si="194"/>
        <v>0</v>
      </c>
      <c r="BT164" s="263">
        <f t="shared" si="194"/>
        <v>0</v>
      </c>
      <c r="BU164" s="263">
        <f t="shared" si="194"/>
        <v>5208932</v>
      </c>
      <c r="BV164" s="263">
        <f t="shared" si="194"/>
        <v>55738</v>
      </c>
      <c r="BW164" s="263">
        <f t="shared" si="194"/>
        <v>36205</v>
      </c>
      <c r="BX164" s="263">
        <f t="shared" si="194"/>
        <v>4974288</v>
      </c>
      <c r="BY164" s="263">
        <f t="shared" si="194"/>
        <v>142701</v>
      </c>
      <c r="BZ164" s="263">
        <f t="shared" si="194"/>
        <v>0</v>
      </c>
      <c r="CA164" s="263">
        <f t="shared" si="194"/>
        <v>0</v>
      </c>
      <c r="CB164" s="263">
        <f t="shared" si="194"/>
        <v>507346</v>
      </c>
      <c r="CC164" s="263">
        <f t="shared" si="194"/>
        <v>157780</v>
      </c>
      <c r="CD164" s="263">
        <f t="shared" si="194"/>
        <v>142622</v>
      </c>
      <c r="CE164" s="263">
        <f t="shared" si="194"/>
        <v>206944</v>
      </c>
      <c r="CF164" s="263">
        <f t="shared" si="194"/>
        <v>0</v>
      </c>
      <c r="CG164" s="263">
        <f t="shared" si="194"/>
        <v>0</v>
      </c>
      <c r="CH164" s="263">
        <f t="shared" si="194"/>
        <v>0</v>
      </c>
      <c r="CI164" s="263">
        <f t="shared" si="194"/>
        <v>10419110</v>
      </c>
      <c r="CJ164" s="263">
        <f t="shared" si="194"/>
        <v>1505422</v>
      </c>
      <c r="CK164" s="263">
        <f t="shared" si="194"/>
        <v>189452</v>
      </c>
      <c r="CL164" s="263">
        <f t="shared" si="194"/>
        <v>4382828</v>
      </c>
      <c r="CM164" s="263">
        <f t="shared" si="194"/>
        <v>23797</v>
      </c>
      <c r="CN164" s="263">
        <f t="shared" si="194"/>
        <v>0</v>
      </c>
      <c r="CO164" s="263">
        <f t="shared" si="194"/>
        <v>4317609</v>
      </c>
      <c r="CP164" s="263">
        <f t="shared" si="173"/>
        <v>9887733</v>
      </c>
      <c r="CQ164" s="263">
        <f t="shared" si="173"/>
        <v>861164</v>
      </c>
      <c r="CR164" s="263">
        <f t="shared" si="173"/>
        <v>2933820</v>
      </c>
      <c r="CS164" s="263">
        <f t="shared" si="173"/>
        <v>778623</v>
      </c>
      <c r="CT164" s="263">
        <f t="shared" si="173"/>
        <v>3049583</v>
      </c>
      <c r="CU164" s="263">
        <f t="shared" si="173"/>
        <v>1101616</v>
      </c>
      <c r="CV164" s="263">
        <f t="shared" si="173"/>
        <v>1162928</v>
      </c>
      <c r="CW164" s="263">
        <f t="shared" si="173"/>
        <v>1548432</v>
      </c>
      <c r="CX164" s="263">
        <f t="shared" si="173"/>
        <v>0</v>
      </c>
      <c r="CY164" s="263">
        <f t="shared" si="173"/>
        <v>0</v>
      </c>
      <c r="CZ164" s="263">
        <f t="shared" si="173"/>
        <v>0</v>
      </c>
      <c r="DA164" s="263">
        <f t="shared" si="173"/>
        <v>650671</v>
      </c>
      <c r="DB164" s="263">
        <f t="shared" si="173"/>
        <v>516274</v>
      </c>
      <c r="DC164" s="263">
        <f t="shared" si="173"/>
        <v>267677</v>
      </c>
      <c r="DD164" s="263">
        <f t="shared" si="174"/>
        <v>64166630</v>
      </c>
      <c r="DE164" s="263">
        <f t="shared" si="200"/>
        <v>11780430</v>
      </c>
      <c r="DF164" s="263">
        <f t="shared" si="200"/>
        <v>18911130</v>
      </c>
      <c r="DG164" s="263">
        <f t="shared" si="200"/>
        <v>30413430</v>
      </c>
      <c r="DH164" s="263">
        <f t="shared" si="200"/>
        <v>2192597</v>
      </c>
      <c r="DI164" s="263">
        <f t="shared" si="200"/>
        <v>598696</v>
      </c>
      <c r="DJ164" s="263">
        <f t="shared" si="200"/>
        <v>270342</v>
      </c>
      <c r="DK164" s="263">
        <f t="shared" si="200"/>
        <v>117112500</v>
      </c>
      <c r="DL164" s="263">
        <f t="shared" si="200"/>
        <v>72832620</v>
      </c>
      <c r="DM164" s="263">
        <f t="shared" si="200"/>
        <v>39068880</v>
      </c>
      <c r="DN164" s="263">
        <f t="shared" si="200"/>
        <v>6774861</v>
      </c>
      <c r="DO164" s="263">
        <f t="shared" si="200"/>
        <v>3655174</v>
      </c>
      <c r="DP164" s="263">
        <f t="shared" si="200"/>
        <v>2569496</v>
      </c>
      <c r="DQ164" s="263">
        <f t="shared" si="200"/>
        <v>21938070</v>
      </c>
      <c r="DR164" s="263">
        <f t="shared" si="200"/>
        <v>12223</v>
      </c>
      <c r="DS164" s="263">
        <f t="shared" si="200"/>
        <v>548805</v>
      </c>
      <c r="DT164" s="263">
        <f t="shared" si="200"/>
        <v>2203721</v>
      </c>
      <c r="DU164" s="263">
        <f t="shared" si="200"/>
        <v>1366531</v>
      </c>
      <c r="DV164" s="263">
        <f t="shared" si="200"/>
        <v>33621520</v>
      </c>
      <c r="DW164" s="263">
        <f t="shared" si="200"/>
        <v>6428977</v>
      </c>
      <c r="DX164" s="263">
        <f t="shared" si="200"/>
        <v>3657349</v>
      </c>
      <c r="DY164" s="263">
        <f t="shared" si="200"/>
        <v>2128999</v>
      </c>
      <c r="DZ164" s="263">
        <f t="shared" si="200"/>
        <v>17522130</v>
      </c>
      <c r="EA164" s="263">
        <f t="shared" si="200"/>
        <v>8796</v>
      </c>
      <c r="EB164" s="263">
        <f t="shared" si="200"/>
        <v>267570</v>
      </c>
      <c r="EC164" s="263">
        <f t="shared" si="200"/>
        <v>2401926</v>
      </c>
      <c r="ED164" s="263">
        <f t="shared" si="200"/>
        <v>1205771</v>
      </c>
      <c r="EE164" s="263">
        <f t="shared" si="200"/>
        <v>67097850</v>
      </c>
      <c r="EF164" s="263">
        <f t="shared" si="200"/>
        <v>12323240</v>
      </c>
      <c r="EG164" s="263">
        <f t="shared" si="200"/>
        <v>6808383</v>
      </c>
      <c r="EH164" s="263">
        <f t="shared" si="200"/>
        <v>4085160</v>
      </c>
      <c r="EI164" s="263">
        <f t="shared" si="200"/>
        <v>36277340</v>
      </c>
      <c r="EJ164" s="263">
        <f t="shared" si="200"/>
        <v>21019</v>
      </c>
      <c r="EK164" s="263">
        <f t="shared" si="200"/>
        <v>759377</v>
      </c>
      <c r="EL164" s="263">
        <f t="shared" si="200"/>
        <v>4362355</v>
      </c>
      <c r="EM164" s="263">
        <f t="shared" si="200"/>
        <v>2460980</v>
      </c>
      <c r="EN164" s="263">
        <f t="shared" si="200"/>
        <v>5243864</v>
      </c>
      <c r="EO164" s="263">
        <f t="shared" si="200"/>
        <v>858323</v>
      </c>
      <c r="EP164" s="263">
        <f t="shared" si="200"/>
        <v>462330</v>
      </c>
      <c r="EQ164" s="263">
        <f t="shared" si="200"/>
        <v>570668</v>
      </c>
      <c r="ER164" s="263">
        <f t="shared" si="200"/>
        <v>3037345</v>
      </c>
      <c r="ES164" s="263">
        <f t="shared" si="200"/>
        <v>0</v>
      </c>
      <c r="ET164" s="263">
        <f t="shared" si="200"/>
        <v>39177</v>
      </c>
      <c r="EU164" s="263">
        <f t="shared" si="200"/>
        <v>219074</v>
      </c>
      <c r="EV164" s="263">
        <f t="shared" si="200"/>
        <v>56946</v>
      </c>
      <c r="EW164" s="263">
        <f t="shared" si="200"/>
        <v>16740250</v>
      </c>
      <c r="EX164" s="263">
        <f t="shared" si="200"/>
        <v>2888341</v>
      </c>
      <c r="EY164" s="263">
        <f t="shared" si="200"/>
        <v>791160</v>
      </c>
      <c r="EZ164" s="263">
        <f t="shared" si="200"/>
        <v>1406096</v>
      </c>
      <c r="FA164" s="263">
        <f t="shared" si="200"/>
        <v>10165680</v>
      </c>
      <c r="FB164" s="263">
        <f t="shared" si="200"/>
        <v>53748</v>
      </c>
      <c r="FC164" s="263">
        <f t="shared" si="200"/>
        <v>310498</v>
      </c>
      <c r="FD164" s="263">
        <f t="shared" si="200"/>
        <v>753737</v>
      </c>
      <c r="FE164" s="263">
        <f t="shared" si="200"/>
        <v>364886</v>
      </c>
      <c r="FF164" s="263">
        <f t="shared" si="200"/>
        <v>3830806</v>
      </c>
      <c r="FG164" s="263">
        <f t="shared" si="200"/>
        <v>1161061</v>
      </c>
      <c r="FH164" s="263">
        <f t="shared" si="200"/>
        <v>287215</v>
      </c>
      <c r="FI164" s="263">
        <f t="shared" si="200"/>
        <v>523657</v>
      </c>
      <c r="FJ164" s="263">
        <f t="shared" si="200"/>
        <v>635964</v>
      </c>
      <c r="FK164" s="263">
        <f t="shared" si="200"/>
        <v>68998</v>
      </c>
      <c r="FL164" s="263">
        <f t="shared" si="200"/>
        <v>88267</v>
      </c>
      <c r="FM164" s="263">
        <f t="shared" si="200"/>
        <v>88047</v>
      </c>
      <c r="FN164" s="263">
        <f t="shared" si="200"/>
        <v>170214</v>
      </c>
      <c r="FO164" s="263">
        <f t="shared" si="200"/>
        <v>3531484</v>
      </c>
      <c r="FP164" s="263">
        <f t="shared" si="200"/>
        <v>2298106</v>
      </c>
      <c r="FQ164" s="263">
        <f t="shared" si="197"/>
        <v>70380</v>
      </c>
      <c r="FR164" s="263">
        <f t="shared" si="197"/>
        <v>3990</v>
      </c>
      <c r="FS164" s="263">
        <f t="shared" si="197"/>
        <v>1044404</v>
      </c>
      <c r="FT164" s="263">
        <f t="shared" si="197"/>
        <v>74024</v>
      </c>
      <c r="FU164" s="263">
        <f t="shared" si="197"/>
        <v>9310</v>
      </c>
      <c r="FV164" s="263">
        <f t="shared" si="197"/>
        <v>31271</v>
      </c>
      <c r="FW164" s="263">
        <f t="shared" si="197"/>
        <v>0</v>
      </c>
      <c r="FX164" s="263">
        <f t="shared" si="197"/>
        <v>12054580</v>
      </c>
      <c r="FY164" s="263">
        <f t="shared" si="197"/>
        <v>2687658</v>
      </c>
      <c r="FZ164" s="263">
        <f t="shared" si="197"/>
        <v>1992539</v>
      </c>
      <c r="GA164" s="263">
        <f t="shared" si="197"/>
        <v>1005980</v>
      </c>
      <c r="GB164" s="263">
        <f t="shared" si="197"/>
        <v>5926911</v>
      </c>
      <c r="GC164" s="263">
        <f t="shared" si="197"/>
        <v>0</v>
      </c>
      <c r="GD164" s="263">
        <f t="shared" si="197"/>
        <v>125093</v>
      </c>
      <c r="GE164" s="263">
        <f t="shared" si="197"/>
        <v>257856</v>
      </c>
      <c r="GF164" s="263">
        <f t="shared" si="197"/>
        <v>58545</v>
      </c>
      <c r="GG164" s="263">
        <f t="shared" si="197"/>
        <v>3152414</v>
      </c>
      <c r="GH164" s="263">
        <f t="shared" si="197"/>
        <v>46965</v>
      </c>
      <c r="GI164" s="263">
        <f t="shared" si="197"/>
        <v>0</v>
      </c>
      <c r="GJ164" s="263">
        <f t="shared" si="197"/>
        <v>29701</v>
      </c>
      <c r="GK164" s="263">
        <f t="shared" si="197"/>
        <v>1488621</v>
      </c>
      <c r="GL164" s="263">
        <f t="shared" si="197"/>
        <v>1587127</v>
      </c>
      <c r="GM164" s="263">
        <f t="shared" si="197"/>
        <v>0</v>
      </c>
      <c r="GN164" s="263">
        <f t="shared" si="197"/>
        <v>0</v>
      </c>
      <c r="GO164" s="263">
        <f t="shared" si="197"/>
        <v>0</v>
      </c>
      <c r="GP164" s="263">
        <f t="shared" si="197"/>
        <v>733461</v>
      </c>
      <c r="GQ164" s="263">
        <f t="shared" si="197"/>
        <v>82278</v>
      </c>
      <c r="GR164" s="263">
        <f t="shared" si="197"/>
        <v>393041</v>
      </c>
      <c r="GS164" s="263">
        <f t="shared" si="197"/>
        <v>258143</v>
      </c>
      <c r="GT164" s="263">
        <f t="shared" si="197"/>
        <v>0</v>
      </c>
      <c r="GU164" s="263">
        <f t="shared" si="197"/>
        <v>0</v>
      </c>
      <c r="GV164" s="263">
        <f t="shared" si="197"/>
        <v>0</v>
      </c>
      <c r="GW164" s="263">
        <f t="shared" si="197"/>
        <v>0</v>
      </c>
      <c r="GX164" s="263">
        <f t="shared" si="197"/>
        <v>0</v>
      </c>
      <c r="GY164" s="263">
        <f t="shared" si="197"/>
        <v>4236923</v>
      </c>
      <c r="GZ164" s="263">
        <f t="shared" si="197"/>
        <v>1389707</v>
      </c>
      <c r="HA164" s="263">
        <f t="shared" si="197"/>
        <v>538726</v>
      </c>
      <c r="HB164" s="263">
        <f t="shared" si="197"/>
        <v>126458</v>
      </c>
      <c r="HC164" s="263">
        <f t="shared" si="197"/>
        <v>1533662</v>
      </c>
      <c r="HD164" s="263">
        <f t="shared" si="197"/>
        <v>91188</v>
      </c>
      <c r="HE164" s="263">
        <f t="shared" si="197"/>
        <v>62679</v>
      </c>
      <c r="HF164" s="263">
        <f t="shared" si="197"/>
        <v>248459</v>
      </c>
      <c r="HG164" s="263">
        <f t="shared" si="197"/>
        <v>209032</v>
      </c>
      <c r="HH164" s="263">
        <f t="shared" si="197"/>
        <v>39575610</v>
      </c>
    </row>
    <row r="165" spans="1:216" x14ac:dyDescent="0.2">
      <c r="A165" s="263" t="s">
        <v>243</v>
      </c>
      <c r="B165" s="263">
        <f t="shared" si="175"/>
        <v>749911134</v>
      </c>
      <c r="C165" s="263">
        <f t="shared" ref="C165:Y165" si="205">+C98</f>
        <v>69111720</v>
      </c>
      <c r="D165" s="263">
        <f t="shared" si="205"/>
        <v>47952570</v>
      </c>
      <c r="E165" s="263">
        <f t="shared" si="205"/>
        <v>27254810</v>
      </c>
      <c r="F165" s="263">
        <f t="shared" si="205"/>
        <v>7230026</v>
      </c>
      <c r="G165" s="263">
        <f t="shared" si="205"/>
        <v>20024790</v>
      </c>
      <c r="H165" s="263">
        <f t="shared" si="205"/>
        <v>18459750</v>
      </c>
      <c r="I165" s="263">
        <f t="shared" si="205"/>
        <v>3904102</v>
      </c>
      <c r="J165" s="263">
        <f t="shared" si="205"/>
        <v>14555650</v>
      </c>
      <c r="K165" s="263">
        <f t="shared" si="205"/>
        <v>1830252</v>
      </c>
      <c r="L165" s="263">
        <f t="shared" si="205"/>
        <v>1273608</v>
      </c>
      <c r="M165" s="263">
        <f t="shared" si="205"/>
        <v>556643</v>
      </c>
      <c r="N165" s="263">
        <f t="shared" ref="N165:P165" si="206">+N98</f>
        <v>407753</v>
      </c>
      <c r="O165" s="263">
        <f t="shared" si="206"/>
        <v>129799</v>
      </c>
      <c r="P165" s="263">
        <f t="shared" si="206"/>
        <v>277953</v>
      </c>
      <c r="Q165" s="263">
        <f t="shared" si="205"/>
        <v>11878280</v>
      </c>
      <c r="R165" s="263">
        <f t="shared" si="205"/>
        <v>2670143</v>
      </c>
      <c r="S165" s="263">
        <f t="shared" si="205"/>
        <v>2280332</v>
      </c>
      <c r="T165" s="263">
        <f t="shared" si="205"/>
        <v>5557043</v>
      </c>
      <c r="U165" s="263">
        <f t="shared" si="205"/>
        <v>3923256</v>
      </c>
      <c r="V165" s="263">
        <f t="shared" si="205"/>
        <v>1508807</v>
      </c>
      <c r="W165" s="263">
        <f t="shared" si="205"/>
        <v>3507976</v>
      </c>
      <c r="X165" s="263">
        <f t="shared" si="205"/>
        <v>3105567</v>
      </c>
      <c r="Y165" s="263">
        <f t="shared" si="205"/>
        <v>402408</v>
      </c>
      <c r="Z165" s="263">
        <f t="shared" si="172"/>
        <v>391006300</v>
      </c>
      <c r="AA165" s="263">
        <f t="shared" ref="AA165:CO167" si="207">+AA77</f>
        <v>328195600</v>
      </c>
      <c r="AB165" s="263">
        <f t="shared" si="207"/>
        <v>4437183</v>
      </c>
      <c r="AC165" s="263">
        <f t="shared" si="207"/>
        <v>78325180</v>
      </c>
      <c r="AD165" s="263">
        <f t="shared" si="207"/>
        <v>40813940</v>
      </c>
      <c r="AE165" s="263">
        <f t="shared" si="207"/>
        <v>599672</v>
      </c>
      <c r="AF165" s="263">
        <f t="shared" si="207"/>
        <v>32369110</v>
      </c>
      <c r="AG165" s="263">
        <f t="shared" si="207"/>
        <v>12331500</v>
      </c>
      <c r="AH165" s="263">
        <f t="shared" si="207"/>
        <v>34130610</v>
      </c>
      <c r="AI165" s="263">
        <f t="shared" si="207"/>
        <v>16848420</v>
      </c>
      <c r="AJ165" s="263">
        <f t="shared" si="207"/>
        <v>87531490</v>
      </c>
      <c r="AK165" s="263">
        <f t="shared" si="207"/>
        <v>18554710</v>
      </c>
      <c r="AL165" s="263">
        <f t="shared" si="207"/>
        <v>2201175</v>
      </c>
      <c r="AM165" s="263">
        <f t="shared" si="207"/>
        <v>62565420</v>
      </c>
      <c r="AN165" s="263">
        <f t="shared" si="207"/>
        <v>76748</v>
      </c>
      <c r="AO165" s="263">
        <f t="shared" si="207"/>
        <v>13589980</v>
      </c>
      <c r="AP165" s="263">
        <f t="shared" si="207"/>
        <v>20868480</v>
      </c>
      <c r="AQ165" s="263">
        <f t="shared" si="207"/>
        <v>101055</v>
      </c>
      <c r="AR165" s="263">
        <f t="shared" si="207"/>
        <v>12956520</v>
      </c>
      <c r="AS165" s="263">
        <f t="shared" si="207"/>
        <v>1260388</v>
      </c>
      <c r="AT165" s="263">
        <f t="shared" si="207"/>
        <v>2954589</v>
      </c>
      <c r="AU165" s="263">
        <f t="shared" si="207"/>
        <v>1045221</v>
      </c>
      <c r="AV165" s="263">
        <f t="shared" si="207"/>
        <v>6240589</v>
      </c>
      <c r="AW165" s="263">
        <f t="shared" si="207"/>
        <v>3367731</v>
      </c>
      <c r="AX165" s="263">
        <f t="shared" si="207"/>
        <v>80996</v>
      </c>
      <c r="AY165" s="263">
        <f t="shared" si="207"/>
        <v>51528440</v>
      </c>
      <c r="AZ165" s="263">
        <f t="shared" si="207"/>
        <v>10627280</v>
      </c>
      <c r="BA165" s="263">
        <f t="shared" si="207"/>
        <v>1828430</v>
      </c>
      <c r="BB165" s="263">
        <f t="shared" si="207"/>
        <v>68648</v>
      </c>
      <c r="BC165" s="263">
        <f t="shared" si="207"/>
        <v>8672330</v>
      </c>
      <c r="BD165" s="263">
        <f t="shared" si="207"/>
        <v>57866</v>
      </c>
      <c r="BE165" s="263">
        <f t="shared" si="207"/>
        <v>0</v>
      </c>
      <c r="BF165" s="263">
        <f t="shared" si="207"/>
        <v>0</v>
      </c>
      <c r="BG165" s="263">
        <f t="shared" ref="BG165:BM165" si="208">+BG77</f>
        <v>3721512</v>
      </c>
      <c r="BH165" s="263">
        <f t="shared" si="208"/>
        <v>1125091</v>
      </c>
      <c r="BI165" s="263">
        <f t="shared" si="208"/>
        <v>22565</v>
      </c>
      <c r="BJ165" s="263">
        <f t="shared" si="208"/>
        <v>2544954</v>
      </c>
      <c r="BK165" s="263">
        <f t="shared" si="208"/>
        <v>28901</v>
      </c>
      <c r="BL165" s="263">
        <f t="shared" si="208"/>
        <v>0</v>
      </c>
      <c r="BM165" s="263">
        <f t="shared" si="208"/>
        <v>0</v>
      </c>
      <c r="BN165" s="263">
        <f t="shared" si="207"/>
        <v>9842306</v>
      </c>
      <c r="BO165" s="263">
        <f t="shared" si="207"/>
        <v>9424</v>
      </c>
      <c r="BP165" s="263">
        <f t="shared" si="207"/>
        <v>64737</v>
      </c>
      <c r="BQ165" s="263">
        <f t="shared" si="207"/>
        <v>9693281</v>
      </c>
      <c r="BR165" s="263">
        <f t="shared" si="207"/>
        <v>74864</v>
      </c>
      <c r="BS165" s="263">
        <f t="shared" si="207"/>
        <v>0</v>
      </c>
      <c r="BT165" s="263">
        <f t="shared" si="207"/>
        <v>0</v>
      </c>
      <c r="BU165" s="263">
        <f t="shared" si="207"/>
        <v>8283123</v>
      </c>
      <c r="BV165" s="263">
        <f t="shared" si="207"/>
        <v>126479</v>
      </c>
      <c r="BW165" s="263">
        <f t="shared" si="207"/>
        <v>56394</v>
      </c>
      <c r="BX165" s="263">
        <f t="shared" si="207"/>
        <v>8023803</v>
      </c>
      <c r="BY165" s="263">
        <f t="shared" si="207"/>
        <v>76447</v>
      </c>
      <c r="BZ165" s="263">
        <f t="shared" si="207"/>
        <v>0</v>
      </c>
      <c r="CA165" s="263">
        <f t="shared" si="207"/>
        <v>0</v>
      </c>
      <c r="CB165" s="263">
        <f t="shared" si="207"/>
        <v>1037214</v>
      </c>
      <c r="CC165" s="263">
        <f t="shared" si="207"/>
        <v>239593</v>
      </c>
      <c r="CD165" s="263">
        <f t="shared" si="207"/>
        <v>23607</v>
      </c>
      <c r="CE165" s="263">
        <f t="shared" si="207"/>
        <v>774014</v>
      </c>
      <c r="CF165" s="263">
        <f t="shared" si="207"/>
        <v>0</v>
      </c>
      <c r="CG165" s="263">
        <f t="shared" si="207"/>
        <v>0</v>
      </c>
      <c r="CH165" s="263">
        <f t="shared" si="207"/>
        <v>0</v>
      </c>
      <c r="CI165" s="263">
        <f t="shared" si="207"/>
        <v>18017010</v>
      </c>
      <c r="CJ165" s="263">
        <f t="shared" si="207"/>
        <v>3827387</v>
      </c>
      <c r="CK165" s="263">
        <f t="shared" si="207"/>
        <v>164356</v>
      </c>
      <c r="CL165" s="263">
        <f t="shared" si="207"/>
        <v>12006900</v>
      </c>
      <c r="CM165" s="263">
        <f t="shared" si="207"/>
        <v>48234</v>
      </c>
      <c r="CN165" s="263">
        <f t="shared" si="207"/>
        <v>0</v>
      </c>
      <c r="CO165" s="263">
        <f t="shared" si="207"/>
        <v>1970139</v>
      </c>
      <c r="CP165" s="263">
        <f t="shared" si="173"/>
        <v>19275200</v>
      </c>
      <c r="CQ165" s="263">
        <f t="shared" si="173"/>
        <v>1697222</v>
      </c>
      <c r="CR165" s="263">
        <f t="shared" si="173"/>
        <v>6680044</v>
      </c>
      <c r="CS165" s="263">
        <f t="shared" si="173"/>
        <v>3009219</v>
      </c>
      <c r="CT165" s="263">
        <f t="shared" si="173"/>
        <v>4033371</v>
      </c>
      <c r="CU165" s="263">
        <f t="shared" si="173"/>
        <v>1669802</v>
      </c>
      <c r="CV165" s="263">
        <f t="shared" si="173"/>
        <v>2185546</v>
      </c>
      <c r="CW165" s="263">
        <f t="shared" si="173"/>
        <v>2547674</v>
      </c>
      <c r="CX165" s="263">
        <f t="shared" si="173"/>
        <v>0</v>
      </c>
      <c r="CY165" s="263">
        <f t="shared" si="173"/>
        <v>0</v>
      </c>
      <c r="CZ165" s="263">
        <f t="shared" si="173"/>
        <v>0</v>
      </c>
      <c r="DA165" s="263">
        <f t="shared" si="173"/>
        <v>1231437</v>
      </c>
      <c r="DB165" s="263">
        <f t="shared" si="173"/>
        <v>779823</v>
      </c>
      <c r="DC165" s="263">
        <f t="shared" si="173"/>
        <v>502494</v>
      </c>
      <c r="DD165" s="263">
        <f t="shared" si="174"/>
        <v>103351800</v>
      </c>
      <c r="DE165" s="263">
        <f t="shared" si="200"/>
        <v>20820340</v>
      </c>
      <c r="DF165" s="263">
        <f t="shared" si="200"/>
        <v>32091700</v>
      </c>
      <c r="DG165" s="263">
        <f t="shared" si="200"/>
        <v>49183110</v>
      </c>
      <c r="DH165" s="263">
        <f t="shared" si="200"/>
        <v>520111</v>
      </c>
      <c r="DI165" s="263">
        <f t="shared" si="200"/>
        <v>505621</v>
      </c>
      <c r="DJ165" s="263">
        <f t="shared" si="200"/>
        <v>230937</v>
      </c>
      <c r="DK165" s="263">
        <f t="shared" si="200"/>
        <v>113090000</v>
      </c>
      <c r="DL165" s="263">
        <f t="shared" si="200"/>
        <v>57829980</v>
      </c>
      <c r="DM165" s="263">
        <f t="shared" si="200"/>
        <v>32944570</v>
      </c>
      <c r="DN165" s="263">
        <f t="shared" si="200"/>
        <v>9431611</v>
      </c>
      <c r="DO165" s="263">
        <f t="shared" si="200"/>
        <v>2216992</v>
      </c>
      <c r="DP165" s="263">
        <f t="shared" si="200"/>
        <v>2776594</v>
      </c>
      <c r="DQ165" s="263">
        <f t="shared" si="200"/>
        <v>15667880</v>
      </c>
      <c r="DR165" s="263">
        <f t="shared" si="200"/>
        <v>0</v>
      </c>
      <c r="DS165" s="263">
        <f t="shared" si="200"/>
        <v>251963</v>
      </c>
      <c r="DT165" s="263">
        <f t="shared" si="200"/>
        <v>1858403</v>
      </c>
      <c r="DU165" s="263">
        <f t="shared" si="200"/>
        <v>741131</v>
      </c>
      <c r="DV165" s="263">
        <f t="shared" si="200"/>
        <v>24709700</v>
      </c>
      <c r="DW165" s="263">
        <f t="shared" si="200"/>
        <v>3701256</v>
      </c>
      <c r="DX165" s="263">
        <f t="shared" si="200"/>
        <v>2632738</v>
      </c>
      <c r="DY165" s="263">
        <f t="shared" si="200"/>
        <v>1390816</v>
      </c>
      <c r="DZ165" s="263">
        <f t="shared" si="200"/>
        <v>14929510</v>
      </c>
      <c r="EA165" s="263">
        <f t="shared" si="200"/>
        <v>32443</v>
      </c>
      <c r="EB165" s="263">
        <f t="shared" si="200"/>
        <v>262434</v>
      </c>
      <c r="EC165" s="263">
        <f t="shared" si="200"/>
        <v>1203807</v>
      </c>
      <c r="ED165" s="263">
        <f t="shared" si="200"/>
        <v>556695</v>
      </c>
      <c r="EE165" s="263">
        <f t="shared" si="200"/>
        <v>51202040</v>
      </c>
      <c r="EF165" s="263">
        <f t="shared" si="200"/>
        <v>12461080</v>
      </c>
      <c r="EG165" s="263">
        <f t="shared" si="200"/>
        <v>4425696</v>
      </c>
      <c r="EH165" s="263">
        <f t="shared" si="200"/>
        <v>3530639</v>
      </c>
      <c r="EI165" s="263">
        <f t="shared" si="200"/>
        <v>26154850</v>
      </c>
      <c r="EJ165" s="263">
        <f t="shared" si="200"/>
        <v>0</v>
      </c>
      <c r="EK165" s="263">
        <f t="shared" si="200"/>
        <v>474855</v>
      </c>
      <c r="EL165" s="263">
        <f t="shared" si="200"/>
        <v>2929969</v>
      </c>
      <c r="EM165" s="263">
        <f t="shared" si="200"/>
        <v>1224955</v>
      </c>
      <c r="EN165" s="263">
        <f t="shared" si="200"/>
        <v>6222591</v>
      </c>
      <c r="EO165" s="263">
        <f t="shared" si="200"/>
        <v>601304</v>
      </c>
      <c r="EP165" s="263">
        <f t="shared" si="200"/>
        <v>417694</v>
      </c>
      <c r="EQ165" s="263">
        <f t="shared" si="200"/>
        <v>637942</v>
      </c>
      <c r="ER165" s="263">
        <f t="shared" si="200"/>
        <v>4299006</v>
      </c>
      <c r="ES165" s="263">
        <f t="shared" si="200"/>
        <v>32443</v>
      </c>
      <c r="ET165" s="263">
        <f t="shared" si="200"/>
        <v>39542</v>
      </c>
      <c r="EU165" s="263">
        <f t="shared" si="200"/>
        <v>132241</v>
      </c>
      <c r="EV165" s="263">
        <f t="shared" si="200"/>
        <v>62419</v>
      </c>
      <c r="EW165" s="263">
        <f t="shared" si="200"/>
        <v>18320380</v>
      </c>
      <c r="EX165" s="263">
        <f t="shared" si="200"/>
        <v>4996028</v>
      </c>
      <c r="EY165" s="263">
        <f t="shared" si="200"/>
        <v>720542</v>
      </c>
      <c r="EZ165" s="263">
        <f t="shared" si="200"/>
        <v>2205086</v>
      </c>
      <c r="FA165" s="263">
        <f t="shared" si="200"/>
        <v>9235797</v>
      </c>
      <c r="FB165" s="263">
        <f t="shared" si="200"/>
        <v>32957</v>
      </c>
      <c r="FC165" s="263">
        <f t="shared" si="200"/>
        <v>114842</v>
      </c>
      <c r="FD165" s="263">
        <f t="shared" si="200"/>
        <v>710415</v>
      </c>
      <c r="FE165" s="263">
        <f t="shared" si="200"/>
        <v>292548</v>
      </c>
      <c r="FF165" s="263">
        <f t="shared" si="200"/>
        <v>5859367</v>
      </c>
      <c r="FG165" s="263">
        <f t="shared" si="200"/>
        <v>1600834</v>
      </c>
      <c r="FH165" s="263">
        <f t="shared" si="200"/>
        <v>197132</v>
      </c>
      <c r="FI165" s="263">
        <f t="shared" si="200"/>
        <v>446600</v>
      </c>
      <c r="FJ165" s="263">
        <f t="shared" si="200"/>
        <v>1666757</v>
      </c>
      <c r="FK165" s="263">
        <f t="shared" si="200"/>
        <v>54833</v>
      </c>
      <c r="FL165" s="263">
        <f t="shared" si="200"/>
        <v>27834</v>
      </c>
      <c r="FM165" s="263">
        <f t="shared" si="200"/>
        <v>158572</v>
      </c>
      <c r="FN165" s="263">
        <f t="shared" si="200"/>
        <v>15650</v>
      </c>
      <c r="FO165" s="263">
        <f t="shared" si="200"/>
        <v>12015280</v>
      </c>
      <c r="FP165" s="263">
        <f t="shared" ref="FP165:HH167" si="209">+FP77</f>
        <v>9838424</v>
      </c>
      <c r="FQ165" s="263">
        <f t="shared" si="209"/>
        <v>188530</v>
      </c>
      <c r="FR165" s="263">
        <f t="shared" si="209"/>
        <v>5340</v>
      </c>
      <c r="FS165" s="263">
        <f t="shared" si="209"/>
        <v>1730049</v>
      </c>
      <c r="FT165" s="263">
        <f t="shared" si="209"/>
        <v>0</v>
      </c>
      <c r="FU165" s="263">
        <f t="shared" si="209"/>
        <v>34504</v>
      </c>
      <c r="FV165" s="263">
        <f t="shared" si="209"/>
        <v>131397</v>
      </c>
      <c r="FW165" s="263">
        <f t="shared" si="209"/>
        <v>87034</v>
      </c>
      <c r="FX165" s="263">
        <f t="shared" si="209"/>
        <v>10375720</v>
      </c>
      <c r="FY165" s="263">
        <f t="shared" si="209"/>
        <v>1965977</v>
      </c>
      <c r="FZ165" s="263">
        <f t="shared" si="209"/>
        <v>940905</v>
      </c>
      <c r="GA165" s="263">
        <f t="shared" si="209"/>
        <v>1197624</v>
      </c>
      <c r="GB165" s="263">
        <f t="shared" si="209"/>
        <v>5890515</v>
      </c>
      <c r="GC165" s="263">
        <f t="shared" si="209"/>
        <v>0</v>
      </c>
      <c r="GD165" s="263">
        <f t="shared" si="209"/>
        <v>0</v>
      </c>
      <c r="GE165" s="263">
        <f t="shared" si="209"/>
        <v>241484</v>
      </c>
      <c r="GF165" s="263">
        <f t="shared" si="209"/>
        <v>139212</v>
      </c>
      <c r="GG165" s="263">
        <f t="shared" si="209"/>
        <v>831885</v>
      </c>
      <c r="GH165" s="263">
        <f t="shared" si="209"/>
        <v>0</v>
      </c>
      <c r="GI165" s="263">
        <f t="shared" si="209"/>
        <v>0</v>
      </c>
      <c r="GJ165" s="263">
        <f t="shared" si="209"/>
        <v>6292</v>
      </c>
      <c r="GK165" s="263">
        <f t="shared" si="209"/>
        <v>644831</v>
      </c>
      <c r="GL165" s="263">
        <f t="shared" si="209"/>
        <v>180762</v>
      </c>
      <c r="GM165" s="263">
        <f t="shared" si="209"/>
        <v>0</v>
      </c>
      <c r="GN165" s="263">
        <f t="shared" si="209"/>
        <v>0</v>
      </c>
      <c r="GO165" s="263">
        <f t="shared" si="209"/>
        <v>0</v>
      </c>
      <c r="GP165" s="263">
        <f t="shared" si="209"/>
        <v>2749023</v>
      </c>
      <c r="GQ165" s="263">
        <f t="shared" si="209"/>
        <v>120693</v>
      </c>
      <c r="GR165" s="263">
        <f t="shared" si="209"/>
        <v>1598490</v>
      </c>
      <c r="GS165" s="263">
        <f t="shared" si="209"/>
        <v>1000135</v>
      </c>
      <c r="GT165" s="263">
        <f t="shared" si="209"/>
        <v>14736</v>
      </c>
      <c r="GU165" s="263">
        <f t="shared" si="209"/>
        <v>0</v>
      </c>
      <c r="GV165" s="263">
        <f t="shared" si="209"/>
        <v>14969</v>
      </c>
      <c r="GW165" s="263">
        <f t="shared" si="209"/>
        <v>0</v>
      </c>
      <c r="GX165" s="263">
        <f t="shared" si="209"/>
        <v>0</v>
      </c>
      <c r="GY165" s="263">
        <f t="shared" si="209"/>
        <v>5108356</v>
      </c>
      <c r="GZ165" s="263">
        <f t="shared" si="209"/>
        <v>1665763</v>
      </c>
      <c r="HA165" s="263">
        <f t="shared" si="209"/>
        <v>528437</v>
      </c>
      <c r="HB165" s="263">
        <f t="shared" si="209"/>
        <v>251106</v>
      </c>
      <c r="HC165" s="263">
        <f t="shared" si="209"/>
        <v>2288275</v>
      </c>
      <c r="HD165" s="263">
        <f t="shared" si="209"/>
        <v>63400</v>
      </c>
      <c r="HE165" s="263">
        <f t="shared" si="209"/>
        <v>0</v>
      </c>
      <c r="HF165" s="263">
        <f t="shared" si="209"/>
        <v>188042</v>
      </c>
      <c r="HG165" s="263">
        <f t="shared" si="209"/>
        <v>82772</v>
      </c>
      <c r="HH165" s="263">
        <f t="shared" si="209"/>
        <v>46086510</v>
      </c>
    </row>
    <row r="166" spans="1:216" x14ac:dyDescent="0.2">
      <c r="A166" s="263" t="s">
        <v>244</v>
      </c>
      <c r="B166" s="263">
        <f t="shared" si="175"/>
        <v>869221726</v>
      </c>
      <c r="C166" s="263">
        <f t="shared" ref="C166:Y166" si="210">+C99</f>
        <v>58986120</v>
      </c>
      <c r="D166" s="263">
        <f t="shared" si="210"/>
        <v>42331570</v>
      </c>
      <c r="E166" s="263">
        <f t="shared" si="210"/>
        <v>24548920</v>
      </c>
      <c r="F166" s="263">
        <f t="shared" si="210"/>
        <v>4843477</v>
      </c>
      <c r="G166" s="263">
        <f t="shared" si="210"/>
        <v>19705440</v>
      </c>
      <c r="H166" s="263">
        <f t="shared" si="210"/>
        <v>16029880</v>
      </c>
      <c r="I166" s="263">
        <f t="shared" si="210"/>
        <v>2859576</v>
      </c>
      <c r="J166" s="263">
        <f t="shared" si="210"/>
        <v>13170300</v>
      </c>
      <c r="K166" s="263">
        <f t="shared" si="210"/>
        <v>1302156</v>
      </c>
      <c r="L166" s="263">
        <f t="shared" si="210"/>
        <v>719459</v>
      </c>
      <c r="M166" s="263">
        <f t="shared" si="210"/>
        <v>582697</v>
      </c>
      <c r="N166" s="263">
        <f t="shared" ref="N166:P166" si="211">+N99</f>
        <v>450621</v>
      </c>
      <c r="O166" s="263">
        <f t="shared" si="211"/>
        <v>120449</v>
      </c>
      <c r="P166" s="263">
        <f t="shared" si="211"/>
        <v>330172</v>
      </c>
      <c r="Q166" s="263">
        <f t="shared" si="210"/>
        <v>11079290</v>
      </c>
      <c r="R166" s="263">
        <f t="shared" si="210"/>
        <v>3037164</v>
      </c>
      <c r="S166" s="263">
        <f t="shared" si="210"/>
        <v>1235454</v>
      </c>
      <c r="T166" s="263">
        <f t="shared" si="210"/>
        <v>2357734</v>
      </c>
      <c r="U166" s="263">
        <f t="shared" si="210"/>
        <v>1527074</v>
      </c>
      <c r="V166" s="263">
        <f t="shared" si="210"/>
        <v>761306</v>
      </c>
      <c r="W166" s="263">
        <f t="shared" si="210"/>
        <v>2948520</v>
      </c>
      <c r="X166" s="263">
        <f t="shared" si="210"/>
        <v>2505442</v>
      </c>
      <c r="Y166" s="263">
        <f t="shared" si="210"/>
        <v>443079</v>
      </c>
      <c r="Z166" s="263">
        <f t="shared" si="172"/>
        <v>451044400</v>
      </c>
      <c r="AA166" s="263">
        <f t="shared" si="207"/>
        <v>401217500</v>
      </c>
      <c r="AB166" s="263">
        <f t="shared" si="207"/>
        <v>9301736</v>
      </c>
      <c r="AC166" s="263">
        <f t="shared" si="207"/>
        <v>110443200</v>
      </c>
      <c r="AD166" s="263">
        <f t="shared" si="207"/>
        <v>46675790</v>
      </c>
      <c r="AE166" s="263">
        <f t="shared" si="207"/>
        <v>1087124</v>
      </c>
      <c r="AF166" s="263">
        <f t="shared" si="207"/>
        <v>38580030</v>
      </c>
      <c r="AG166" s="263">
        <f t="shared" si="207"/>
        <v>22612030</v>
      </c>
      <c r="AH166" s="263">
        <f t="shared" si="207"/>
        <v>43504480</v>
      </c>
      <c r="AI166" s="263">
        <f t="shared" si="207"/>
        <v>15359930</v>
      </c>
      <c r="AJ166" s="263">
        <f t="shared" si="207"/>
        <v>89799560</v>
      </c>
      <c r="AK166" s="263">
        <f t="shared" si="207"/>
        <v>20961400</v>
      </c>
      <c r="AL166" s="263">
        <f t="shared" si="207"/>
        <v>2837137</v>
      </c>
      <c r="AM166" s="263">
        <f t="shared" si="207"/>
        <v>49601280</v>
      </c>
      <c r="AN166" s="263">
        <f t="shared" si="207"/>
        <v>80173</v>
      </c>
      <c r="AO166" s="263">
        <f t="shared" si="207"/>
        <v>12406500</v>
      </c>
      <c r="AP166" s="263">
        <f t="shared" si="207"/>
        <v>17070950</v>
      </c>
      <c r="AQ166" s="263">
        <f t="shared" si="207"/>
        <v>101055</v>
      </c>
      <c r="AR166" s="263">
        <f t="shared" si="207"/>
        <v>9559519</v>
      </c>
      <c r="AS166" s="263">
        <f t="shared" si="207"/>
        <v>838647</v>
      </c>
      <c r="AT166" s="263">
        <f t="shared" si="207"/>
        <v>2313128</v>
      </c>
      <c r="AU166" s="263">
        <f t="shared" si="207"/>
        <v>843903</v>
      </c>
      <c r="AV166" s="263">
        <f t="shared" si="207"/>
        <v>5145063</v>
      </c>
      <c r="AW166" s="263">
        <f t="shared" si="207"/>
        <v>1175882</v>
      </c>
      <c r="AX166" s="263">
        <f t="shared" si="207"/>
        <v>53743</v>
      </c>
      <c r="AY166" s="263">
        <f t="shared" si="207"/>
        <v>75538880</v>
      </c>
      <c r="AZ166" s="263">
        <f t="shared" si="207"/>
        <v>14373230</v>
      </c>
      <c r="BA166" s="263">
        <f t="shared" si="207"/>
        <v>2182344</v>
      </c>
      <c r="BB166" s="263">
        <f t="shared" si="207"/>
        <v>195643</v>
      </c>
      <c r="BC166" s="263">
        <f t="shared" si="207"/>
        <v>11652920</v>
      </c>
      <c r="BD166" s="263">
        <f t="shared" si="207"/>
        <v>342325</v>
      </c>
      <c r="BE166" s="263">
        <f t="shared" si="207"/>
        <v>0</v>
      </c>
      <c r="BF166" s="263">
        <f t="shared" si="207"/>
        <v>0</v>
      </c>
      <c r="BG166" s="263">
        <f t="shared" ref="BG166:BM166" si="212">+BG78</f>
        <v>3476488</v>
      </c>
      <c r="BH166" s="263">
        <f t="shared" si="212"/>
        <v>1180381</v>
      </c>
      <c r="BI166" s="263">
        <f t="shared" si="212"/>
        <v>0</v>
      </c>
      <c r="BJ166" s="263">
        <f t="shared" si="212"/>
        <v>2213016</v>
      </c>
      <c r="BK166" s="263">
        <f t="shared" si="212"/>
        <v>83092</v>
      </c>
      <c r="BL166" s="263">
        <f t="shared" si="212"/>
        <v>0</v>
      </c>
      <c r="BM166" s="263">
        <f t="shared" si="212"/>
        <v>0</v>
      </c>
      <c r="BN166" s="263">
        <f t="shared" si="207"/>
        <v>20201850</v>
      </c>
      <c r="BO166" s="263">
        <f t="shared" si="207"/>
        <v>748532</v>
      </c>
      <c r="BP166" s="263">
        <f t="shared" si="207"/>
        <v>320468</v>
      </c>
      <c r="BQ166" s="263">
        <f t="shared" si="207"/>
        <v>18894380</v>
      </c>
      <c r="BR166" s="263">
        <f t="shared" si="207"/>
        <v>238468</v>
      </c>
      <c r="BS166" s="263">
        <f t="shared" si="207"/>
        <v>0</v>
      </c>
      <c r="BT166" s="263">
        <f t="shared" si="207"/>
        <v>0</v>
      </c>
      <c r="BU166" s="263">
        <f t="shared" si="207"/>
        <v>16139920</v>
      </c>
      <c r="BV166" s="263">
        <f t="shared" si="207"/>
        <v>199180</v>
      </c>
      <c r="BW166" s="263">
        <f t="shared" si="207"/>
        <v>357856</v>
      </c>
      <c r="BX166" s="263">
        <f t="shared" si="207"/>
        <v>15323760</v>
      </c>
      <c r="BY166" s="263">
        <f t="shared" si="207"/>
        <v>259124</v>
      </c>
      <c r="BZ166" s="263">
        <f t="shared" si="207"/>
        <v>0</v>
      </c>
      <c r="CA166" s="263">
        <f t="shared" si="207"/>
        <v>0</v>
      </c>
      <c r="CB166" s="263">
        <f t="shared" si="207"/>
        <v>1849207</v>
      </c>
      <c r="CC166" s="263">
        <f t="shared" si="207"/>
        <v>641358</v>
      </c>
      <c r="CD166" s="263">
        <f t="shared" si="207"/>
        <v>230819</v>
      </c>
      <c r="CE166" s="263">
        <f t="shared" si="207"/>
        <v>977031</v>
      </c>
      <c r="CF166" s="263">
        <f t="shared" si="207"/>
        <v>0</v>
      </c>
      <c r="CG166" s="263">
        <f t="shared" si="207"/>
        <v>0</v>
      </c>
      <c r="CH166" s="263">
        <f t="shared" si="207"/>
        <v>0</v>
      </c>
      <c r="CI166" s="263">
        <f t="shared" si="207"/>
        <v>19498190</v>
      </c>
      <c r="CJ166" s="263">
        <f t="shared" si="207"/>
        <v>4537240</v>
      </c>
      <c r="CK166" s="263">
        <f t="shared" si="207"/>
        <v>263489</v>
      </c>
      <c r="CL166" s="263">
        <f t="shared" si="207"/>
        <v>10886890</v>
      </c>
      <c r="CM166" s="263">
        <f t="shared" si="207"/>
        <v>171807</v>
      </c>
      <c r="CN166" s="263">
        <f t="shared" si="207"/>
        <v>0</v>
      </c>
      <c r="CO166" s="263">
        <f t="shared" si="207"/>
        <v>3638765</v>
      </c>
      <c r="CP166" s="263">
        <f t="shared" si="173"/>
        <v>15593080</v>
      </c>
      <c r="CQ166" s="263">
        <f t="shared" si="173"/>
        <v>1155899</v>
      </c>
      <c r="CR166" s="263">
        <f t="shared" si="173"/>
        <v>5949232</v>
      </c>
      <c r="CS166" s="263">
        <f t="shared" si="173"/>
        <v>1253167</v>
      </c>
      <c r="CT166" s="263">
        <f t="shared" si="173"/>
        <v>4387076</v>
      </c>
      <c r="CU166" s="263">
        <f t="shared" si="173"/>
        <v>1231242</v>
      </c>
      <c r="CV166" s="263">
        <f t="shared" si="173"/>
        <v>1616467</v>
      </c>
      <c r="CW166" s="263">
        <f t="shared" si="173"/>
        <v>2286246</v>
      </c>
      <c r="CX166" s="263">
        <f t="shared" si="173"/>
        <v>0</v>
      </c>
      <c r="CY166" s="263">
        <f t="shared" si="173"/>
        <v>0</v>
      </c>
      <c r="CZ166" s="263">
        <f t="shared" si="173"/>
        <v>0</v>
      </c>
      <c r="DA166" s="263">
        <f t="shared" si="173"/>
        <v>653293</v>
      </c>
      <c r="DB166" s="263">
        <f t="shared" si="173"/>
        <v>1431498</v>
      </c>
      <c r="DC166" s="263">
        <f t="shared" si="173"/>
        <v>44910</v>
      </c>
      <c r="DD166" s="263">
        <f t="shared" si="174"/>
        <v>106450800</v>
      </c>
      <c r="DE166" s="263">
        <f t="shared" ref="DE166:FP167" si="213">+DE78</f>
        <v>18335750</v>
      </c>
      <c r="DF166" s="263">
        <f t="shared" si="213"/>
        <v>33087410</v>
      </c>
      <c r="DG166" s="263">
        <f t="shared" si="213"/>
        <v>52797850</v>
      </c>
      <c r="DH166" s="263">
        <f t="shared" si="213"/>
        <v>1543678</v>
      </c>
      <c r="DI166" s="263">
        <f t="shared" si="213"/>
        <v>667561</v>
      </c>
      <c r="DJ166" s="263">
        <f t="shared" si="213"/>
        <v>18548</v>
      </c>
      <c r="DK166" s="263">
        <f t="shared" si="213"/>
        <v>159322200</v>
      </c>
      <c r="DL166" s="263">
        <f t="shared" si="213"/>
        <v>86495310</v>
      </c>
      <c r="DM166" s="263">
        <f t="shared" si="213"/>
        <v>53533910</v>
      </c>
      <c r="DN166" s="263">
        <f t="shared" si="213"/>
        <v>12275380</v>
      </c>
      <c r="DO166" s="263">
        <f t="shared" si="213"/>
        <v>4755857</v>
      </c>
      <c r="DP166" s="263">
        <f t="shared" si="213"/>
        <v>2998725</v>
      </c>
      <c r="DQ166" s="263">
        <f t="shared" si="213"/>
        <v>29567160</v>
      </c>
      <c r="DR166" s="263">
        <f t="shared" si="213"/>
        <v>12223</v>
      </c>
      <c r="DS166" s="263">
        <f t="shared" si="213"/>
        <v>429769</v>
      </c>
      <c r="DT166" s="263">
        <f t="shared" si="213"/>
        <v>2454725</v>
      </c>
      <c r="DU166" s="263">
        <f t="shared" si="213"/>
        <v>1040069</v>
      </c>
      <c r="DV166" s="263">
        <f t="shared" si="213"/>
        <v>32550640</v>
      </c>
      <c r="DW166" s="263">
        <f t="shared" si="213"/>
        <v>4853121</v>
      </c>
      <c r="DX166" s="263">
        <f t="shared" si="213"/>
        <v>4300311</v>
      </c>
      <c r="DY166" s="263">
        <f t="shared" si="213"/>
        <v>2227092</v>
      </c>
      <c r="DZ166" s="263">
        <f t="shared" si="213"/>
        <v>17679990</v>
      </c>
      <c r="EA166" s="263">
        <f t="shared" si="213"/>
        <v>41239</v>
      </c>
      <c r="EB166" s="263">
        <f t="shared" si="213"/>
        <v>225353</v>
      </c>
      <c r="EC166" s="263">
        <f t="shared" si="213"/>
        <v>2067155</v>
      </c>
      <c r="ED166" s="263">
        <f t="shared" si="213"/>
        <v>1156372</v>
      </c>
      <c r="EE166" s="263">
        <f t="shared" si="213"/>
        <v>79038260</v>
      </c>
      <c r="EF166" s="263">
        <f t="shared" si="213"/>
        <v>16183800</v>
      </c>
      <c r="EG166" s="263">
        <f t="shared" si="213"/>
        <v>8228037</v>
      </c>
      <c r="EH166" s="263">
        <f t="shared" si="213"/>
        <v>4221146</v>
      </c>
      <c r="EI166" s="263">
        <f t="shared" si="213"/>
        <v>43613830</v>
      </c>
      <c r="EJ166" s="263">
        <f t="shared" si="213"/>
        <v>21019</v>
      </c>
      <c r="EK166" s="263">
        <f t="shared" si="213"/>
        <v>558366</v>
      </c>
      <c r="EL166" s="263">
        <f t="shared" si="213"/>
        <v>4191121</v>
      </c>
      <c r="EM166" s="263">
        <f t="shared" si="213"/>
        <v>2020942</v>
      </c>
      <c r="EN166" s="263">
        <f t="shared" si="213"/>
        <v>6515793</v>
      </c>
      <c r="EO166" s="263">
        <f t="shared" si="213"/>
        <v>901123</v>
      </c>
      <c r="EP166" s="263">
        <f t="shared" si="213"/>
        <v>782265</v>
      </c>
      <c r="EQ166" s="263">
        <f t="shared" si="213"/>
        <v>921965</v>
      </c>
      <c r="ER166" s="263">
        <f t="shared" si="213"/>
        <v>3348209</v>
      </c>
      <c r="ES166" s="263">
        <f t="shared" si="213"/>
        <v>32443</v>
      </c>
      <c r="ET166" s="263">
        <f t="shared" si="213"/>
        <v>96756</v>
      </c>
      <c r="EU166" s="263">
        <f t="shared" si="213"/>
        <v>319678</v>
      </c>
      <c r="EV166" s="263">
        <f t="shared" si="213"/>
        <v>113355</v>
      </c>
      <c r="EW166" s="263">
        <f t="shared" si="213"/>
        <v>26162800</v>
      </c>
      <c r="EX166" s="263">
        <f t="shared" si="213"/>
        <v>4663747</v>
      </c>
      <c r="EY166" s="263">
        <f t="shared" si="213"/>
        <v>1491449</v>
      </c>
      <c r="EZ166" s="263">
        <f t="shared" si="213"/>
        <v>2442877</v>
      </c>
      <c r="FA166" s="263">
        <f t="shared" si="213"/>
        <v>15749900</v>
      </c>
      <c r="FB166" s="263">
        <f t="shared" si="213"/>
        <v>99384</v>
      </c>
      <c r="FC166" s="263">
        <f t="shared" si="213"/>
        <v>214379</v>
      </c>
      <c r="FD166" s="263">
        <f t="shared" si="213"/>
        <v>1238646</v>
      </c>
      <c r="FE166" s="263">
        <f t="shared" si="213"/>
        <v>243968</v>
      </c>
      <c r="FF166" s="263">
        <f t="shared" si="213"/>
        <v>7199938</v>
      </c>
      <c r="FG166" s="263">
        <f t="shared" si="213"/>
        <v>1726102</v>
      </c>
      <c r="FH166" s="263">
        <f t="shared" si="213"/>
        <v>254601</v>
      </c>
      <c r="FI166" s="263">
        <f t="shared" si="213"/>
        <v>292866</v>
      </c>
      <c r="FJ166" s="263">
        <f t="shared" si="213"/>
        <v>2157150</v>
      </c>
      <c r="FK166" s="263">
        <f t="shared" si="213"/>
        <v>104763</v>
      </c>
      <c r="FL166" s="263">
        <f t="shared" si="213"/>
        <v>111984</v>
      </c>
      <c r="FM166" s="263">
        <f t="shared" si="213"/>
        <v>147991</v>
      </c>
      <c r="FN166" s="263">
        <f t="shared" si="213"/>
        <v>128939</v>
      </c>
      <c r="FO166" s="263">
        <f t="shared" si="213"/>
        <v>6042498</v>
      </c>
      <c r="FP166" s="263">
        <f t="shared" si="213"/>
        <v>4398210</v>
      </c>
      <c r="FQ166" s="263">
        <f t="shared" si="209"/>
        <v>114474</v>
      </c>
      <c r="FR166" s="263">
        <f t="shared" si="209"/>
        <v>0</v>
      </c>
      <c r="FS166" s="263">
        <f t="shared" si="209"/>
        <v>1487210</v>
      </c>
      <c r="FT166" s="263">
        <f t="shared" si="209"/>
        <v>0</v>
      </c>
      <c r="FU166" s="263">
        <f t="shared" si="209"/>
        <v>0</v>
      </c>
      <c r="FV166" s="263">
        <f t="shared" si="209"/>
        <v>42604</v>
      </c>
      <c r="FW166" s="263">
        <f t="shared" si="209"/>
        <v>0</v>
      </c>
      <c r="FX166" s="263">
        <f t="shared" si="209"/>
        <v>18816650</v>
      </c>
      <c r="FY166" s="263">
        <f t="shared" si="209"/>
        <v>2873140</v>
      </c>
      <c r="FZ166" s="263">
        <f t="shared" si="209"/>
        <v>2805558</v>
      </c>
      <c r="GA166" s="263">
        <f t="shared" si="209"/>
        <v>1866218</v>
      </c>
      <c r="GB166" s="263">
        <f t="shared" si="209"/>
        <v>10618170</v>
      </c>
      <c r="GC166" s="263">
        <f t="shared" si="209"/>
        <v>20659</v>
      </c>
      <c r="GD166" s="263">
        <f t="shared" si="209"/>
        <v>102363</v>
      </c>
      <c r="GE166" s="263">
        <f t="shared" si="209"/>
        <v>435036</v>
      </c>
      <c r="GF166" s="263">
        <f t="shared" si="209"/>
        <v>95512</v>
      </c>
      <c r="GG166" s="263">
        <f t="shared" si="209"/>
        <v>5811334</v>
      </c>
      <c r="GH166" s="263">
        <f t="shared" si="209"/>
        <v>62409</v>
      </c>
      <c r="GI166" s="263">
        <f t="shared" si="209"/>
        <v>56871</v>
      </c>
      <c r="GJ166" s="263">
        <f t="shared" si="209"/>
        <v>31298</v>
      </c>
      <c r="GK166" s="263">
        <f t="shared" si="209"/>
        <v>2592712</v>
      </c>
      <c r="GL166" s="263">
        <f t="shared" si="209"/>
        <v>3068044</v>
      </c>
      <c r="GM166" s="263">
        <f t="shared" si="209"/>
        <v>0</v>
      </c>
      <c r="GN166" s="263">
        <f t="shared" si="209"/>
        <v>0</v>
      </c>
      <c r="GO166" s="263">
        <f t="shared" si="209"/>
        <v>0</v>
      </c>
      <c r="GP166" s="263">
        <f t="shared" si="209"/>
        <v>2156904</v>
      </c>
      <c r="GQ166" s="263">
        <f t="shared" si="209"/>
        <v>77332</v>
      </c>
      <c r="GR166" s="263">
        <f t="shared" si="209"/>
        <v>1361874</v>
      </c>
      <c r="GS166" s="263">
        <f t="shared" si="209"/>
        <v>702963</v>
      </c>
      <c r="GT166" s="263">
        <f t="shared" si="209"/>
        <v>14736</v>
      </c>
      <c r="GU166" s="263">
        <f t="shared" si="209"/>
        <v>0</v>
      </c>
      <c r="GV166" s="263">
        <f t="shared" si="209"/>
        <v>0</v>
      </c>
      <c r="GW166" s="263">
        <f t="shared" si="209"/>
        <v>0</v>
      </c>
      <c r="GX166" s="263">
        <f t="shared" si="209"/>
        <v>0</v>
      </c>
      <c r="GY166" s="263">
        <f t="shared" si="209"/>
        <v>6636746</v>
      </c>
      <c r="GZ166" s="263">
        <f t="shared" si="209"/>
        <v>1425383</v>
      </c>
      <c r="HA166" s="263">
        <f t="shared" si="209"/>
        <v>608747</v>
      </c>
      <c r="HB166" s="263">
        <f t="shared" si="209"/>
        <v>427286</v>
      </c>
      <c r="HC166" s="263">
        <f t="shared" si="209"/>
        <v>3444101</v>
      </c>
      <c r="HD166" s="263">
        <f t="shared" si="209"/>
        <v>45180</v>
      </c>
      <c r="HE166" s="263">
        <f t="shared" si="209"/>
        <v>0</v>
      </c>
      <c r="HF166" s="263">
        <f t="shared" si="209"/>
        <v>399026</v>
      </c>
      <c r="HG166" s="263">
        <f t="shared" si="209"/>
        <v>245498</v>
      </c>
      <c r="HH166" s="263">
        <f t="shared" si="209"/>
        <v>67410200</v>
      </c>
    </row>
    <row r="167" spans="1:216" x14ac:dyDescent="0.2">
      <c r="A167" s="263" t="s">
        <v>245</v>
      </c>
      <c r="B167" s="263">
        <f t="shared" si="175"/>
        <v>627090206</v>
      </c>
      <c r="C167" s="263">
        <f t="shared" ref="C167:Y167" si="214">+C100</f>
        <v>46818110</v>
      </c>
      <c r="D167" s="263">
        <f t="shared" si="214"/>
        <v>22648240</v>
      </c>
      <c r="E167" s="263">
        <f t="shared" si="214"/>
        <v>10844580</v>
      </c>
      <c r="F167" s="263">
        <f t="shared" si="214"/>
        <v>5125202</v>
      </c>
      <c r="G167" s="263">
        <f t="shared" si="214"/>
        <v>5719374</v>
      </c>
      <c r="H167" s="263">
        <f t="shared" si="214"/>
        <v>9588786</v>
      </c>
      <c r="I167" s="263">
        <f t="shared" si="214"/>
        <v>3480717</v>
      </c>
      <c r="J167" s="263">
        <f t="shared" si="214"/>
        <v>6108070</v>
      </c>
      <c r="K167" s="263">
        <f t="shared" si="214"/>
        <v>1856986</v>
      </c>
      <c r="L167" s="263">
        <f t="shared" si="214"/>
        <v>1137114</v>
      </c>
      <c r="M167" s="263">
        <f t="shared" si="214"/>
        <v>719872</v>
      </c>
      <c r="N167" s="263">
        <f t="shared" ref="N167:P167" si="215">+N100</f>
        <v>357888</v>
      </c>
      <c r="O167" s="263">
        <f t="shared" si="215"/>
        <v>122781</v>
      </c>
      <c r="P167" s="263">
        <f t="shared" si="215"/>
        <v>235107</v>
      </c>
      <c r="Q167" s="263">
        <f t="shared" si="214"/>
        <v>15830370</v>
      </c>
      <c r="R167" s="263">
        <f t="shared" si="214"/>
        <v>3526414</v>
      </c>
      <c r="S167" s="263">
        <f t="shared" si="214"/>
        <v>2694423</v>
      </c>
      <c r="T167" s="263">
        <f t="shared" si="214"/>
        <v>4564134</v>
      </c>
      <c r="U167" s="263">
        <f t="shared" si="214"/>
        <v>3405214</v>
      </c>
      <c r="V167" s="263">
        <f t="shared" si="214"/>
        <v>1086100</v>
      </c>
      <c r="W167" s="263">
        <f t="shared" si="214"/>
        <v>3158009</v>
      </c>
      <c r="X167" s="263">
        <f t="shared" si="214"/>
        <v>2710189</v>
      </c>
      <c r="Y167" s="263">
        <f t="shared" si="214"/>
        <v>447821</v>
      </c>
      <c r="Z167" s="263">
        <f t="shared" si="172"/>
        <v>239411700</v>
      </c>
      <c r="AA167" s="263">
        <f t="shared" si="207"/>
        <v>199330200</v>
      </c>
      <c r="AB167" s="263">
        <f t="shared" si="207"/>
        <v>3673829</v>
      </c>
      <c r="AC167" s="263">
        <f t="shared" si="207"/>
        <v>40686100</v>
      </c>
      <c r="AD167" s="263">
        <f t="shared" si="207"/>
        <v>25379210</v>
      </c>
      <c r="AE167" s="263">
        <f t="shared" si="207"/>
        <v>762706</v>
      </c>
      <c r="AF167" s="263">
        <f t="shared" si="207"/>
        <v>26036110</v>
      </c>
      <c r="AG167" s="263">
        <f t="shared" si="207"/>
        <v>8830104</v>
      </c>
      <c r="AH167" s="263">
        <f t="shared" si="207"/>
        <v>23761230</v>
      </c>
      <c r="AI167" s="263">
        <f t="shared" si="207"/>
        <v>11785940</v>
      </c>
      <c r="AJ167" s="263">
        <f t="shared" si="207"/>
        <v>48471290</v>
      </c>
      <c r="AK167" s="263">
        <f t="shared" si="207"/>
        <v>8442936</v>
      </c>
      <c r="AL167" s="263">
        <f t="shared" si="207"/>
        <v>1459327</v>
      </c>
      <c r="AM167" s="263">
        <f t="shared" si="207"/>
        <v>39789420</v>
      </c>
      <c r="AN167" s="263">
        <f t="shared" si="207"/>
        <v>400456</v>
      </c>
      <c r="AO167" s="263">
        <f t="shared" si="207"/>
        <v>7166746</v>
      </c>
      <c r="AP167" s="263">
        <f t="shared" si="207"/>
        <v>12657700</v>
      </c>
      <c r="AQ167" s="263">
        <f t="shared" si="207"/>
        <v>13861</v>
      </c>
      <c r="AR167" s="263">
        <f t="shared" si="207"/>
        <v>8526752</v>
      </c>
      <c r="AS167" s="263">
        <f t="shared" si="207"/>
        <v>1149639</v>
      </c>
      <c r="AT167" s="263">
        <f t="shared" si="207"/>
        <v>2467875</v>
      </c>
      <c r="AU167" s="263">
        <f t="shared" si="207"/>
        <v>1169838</v>
      </c>
      <c r="AV167" s="263">
        <f t="shared" si="207"/>
        <v>3509822</v>
      </c>
      <c r="AW167" s="263">
        <f t="shared" si="207"/>
        <v>2626054</v>
      </c>
      <c r="AX167" s="263">
        <f t="shared" si="207"/>
        <v>90289</v>
      </c>
      <c r="AY167" s="263">
        <f t="shared" si="207"/>
        <v>36962000</v>
      </c>
      <c r="AZ167" s="263">
        <f t="shared" si="207"/>
        <v>4155811</v>
      </c>
      <c r="BA167" s="263">
        <f t="shared" si="207"/>
        <v>139167</v>
      </c>
      <c r="BB167" s="263">
        <f t="shared" si="207"/>
        <v>165279</v>
      </c>
      <c r="BC167" s="263">
        <f t="shared" si="207"/>
        <v>3851365</v>
      </c>
      <c r="BD167" s="263">
        <f t="shared" si="207"/>
        <v>0</v>
      </c>
      <c r="BE167" s="263">
        <f t="shared" si="207"/>
        <v>0</v>
      </c>
      <c r="BF167" s="263">
        <f t="shared" si="207"/>
        <v>0</v>
      </c>
      <c r="BG167" s="263">
        <f t="shared" ref="BG167:BM167" si="216">+BG79</f>
        <v>547939</v>
      </c>
      <c r="BH167" s="263">
        <f t="shared" si="216"/>
        <v>50499</v>
      </c>
      <c r="BI167" s="263">
        <f t="shared" si="216"/>
        <v>38665</v>
      </c>
      <c r="BJ167" s="263">
        <f t="shared" si="216"/>
        <v>458775</v>
      </c>
      <c r="BK167" s="263">
        <f t="shared" si="216"/>
        <v>0</v>
      </c>
      <c r="BL167" s="263">
        <f t="shared" si="216"/>
        <v>0</v>
      </c>
      <c r="BM167" s="263">
        <f t="shared" si="216"/>
        <v>0</v>
      </c>
      <c r="BN167" s="263">
        <f t="shared" si="207"/>
        <v>9707600</v>
      </c>
      <c r="BO167" s="263">
        <f t="shared" si="207"/>
        <v>0</v>
      </c>
      <c r="BP167" s="263">
        <f t="shared" si="207"/>
        <v>226035</v>
      </c>
      <c r="BQ167" s="263">
        <f t="shared" si="207"/>
        <v>9181694</v>
      </c>
      <c r="BR167" s="263">
        <f t="shared" si="207"/>
        <v>299871</v>
      </c>
      <c r="BS167" s="263">
        <f t="shared" si="207"/>
        <v>0</v>
      </c>
      <c r="BT167" s="263">
        <f t="shared" si="207"/>
        <v>0</v>
      </c>
      <c r="BU167" s="263">
        <f t="shared" si="207"/>
        <v>4744346</v>
      </c>
      <c r="BV167" s="263">
        <f t="shared" si="207"/>
        <v>11466</v>
      </c>
      <c r="BW167" s="263">
        <f t="shared" si="207"/>
        <v>167798</v>
      </c>
      <c r="BX167" s="263">
        <f t="shared" si="207"/>
        <v>4193290</v>
      </c>
      <c r="BY167" s="263">
        <f t="shared" si="207"/>
        <v>371792</v>
      </c>
      <c r="BZ167" s="263">
        <f t="shared" si="207"/>
        <v>0</v>
      </c>
      <c r="CA167" s="263">
        <f t="shared" si="207"/>
        <v>0</v>
      </c>
      <c r="CB167" s="263">
        <f t="shared" si="207"/>
        <v>109947</v>
      </c>
      <c r="CC167" s="263">
        <f t="shared" si="207"/>
        <v>58774</v>
      </c>
      <c r="CD167" s="263">
        <f t="shared" si="207"/>
        <v>26277</v>
      </c>
      <c r="CE167" s="263">
        <f t="shared" si="207"/>
        <v>24896</v>
      </c>
      <c r="CF167" s="263">
        <f t="shared" si="207"/>
        <v>0</v>
      </c>
      <c r="CG167" s="263">
        <f t="shared" si="207"/>
        <v>0</v>
      </c>
      <c r="CH167" s="263">
        <f t="shared" si="207"/>
        <v>0</v>
      </c>
      <c r="CI167" s="263">
        <f t="shared" si="207"/>
        <v>17696360</v>
      </c>
      <c r="CJ167" s="263">
        <f t="shared" si="207"/>
        <v>2023253</v>
      </c>
      <c r="CK167" s="263">
        <f t="shared" si="207"/>
        <v>550757</v>
      </c>
      <c r="CL167" s="263">
        <f t="shared" si="207"/>
        <v>8807833</v>
      </c>
      <c r="CM167" s="263">
        <f t="shared" si="207"/>
        <v>182092</v>
      </c>
      <c r="CN167" s="263">
        <f t="shared" si="207"/>
        <v>0</v>
      </c>
      <c r="CO167" s="263">
        <f t="shared" si="207"/>
        <v>6132426</v>
      </c>
      <c r="CP167" s="263">
        <f t="shared" si="173"/>
        <v>21851440</v>
      </c>
      <c r="CQ167" s="263">
        <f t="shared" si="173"/>
        <v>1901467</v>
      </c>
      <c r="CR167" s="263">
        <f t="shared" si="173"/>
        <v>5515163</v>
      </c>
      <c r="CS167" s="263">
        <f t="shared" si="173"/>
        <v>3083893</v>
      </c>
      <c r="CT167" s="263">
        <f t="shared" si="173"/>
        <v>5648667</v>
      </c>
      <c r="CU167" s="263">
        <f t="shared" si="173"/>
        <v>2949357</v>
      </c>
      <c r="CV167" s="263">
        <f t="shared" si="173"/>
        <v>2752895</v>
      </c>
      <c r="CW167" s="263">
        <f t="shared" si="173"/>
        <v>3463456</v>
      </c>
      <c r="CX167" s="263">
        <f t="shared" si="173"/>
        <v>0</v>
      </c>
      <c r="CY167" s="263">
        <f t="shared" si="173"/>
        <v>0</v>
      </c>
      <c r="CZ167" s="263">
        <f t="shared" si="173"/>
        <v>0</v>
      </c>
      <c r="DA167" s="263">
        <f t="shared" si="173"/>
        <v>1577554</v>
      </c>
      <c r="DB167" s="263">
        <f t="shared" si="173"/>
        <v>892183</v>
      </c>
      <c r="DC167" s="263">
        <f t="shared" si="173"/>
        <v>836840</v>
      </c>
      <c r="DD167" s="263">
        <f t="shared" si="174"/>
        <v>110032800</v>
      </c>
      <c r="DE167" s="263">
        <f t="shared" si="213"/>
        <v>25398050</v>
      </c>
      <c r="DF167" s="263">
        <f t="shared" si="213"/>
        <v>35263760</v>
      </c>
      <c r="DG167" s="263">
        <f t="shared" si="213"/>
        <v>46218040</v>
      </c>
      <c r="DH167" s="263">
        <f t="shared" si="213"/>
        <v>1675592</v>
      </c>
      <c r="DI167" s="263">
        <f t="shared" si="213"/>
        <v>961457</v>
      </c>
      <c r="DJ167" s="263">
        <f t="shared" si="213"/>
        <v>515935</v>
      </c>
      <c r="DK167" s="263">
        <f t="shared" si="213"/>
        <v>168550700</v>
      </c>
      <c r="DL167" s="263">
        <f t="shared" si="213"/>
        <v>93850210</v>
      </c>
      <c r="DM167" s="263">
        <f t="shared" si="213"/>
        <v>50310320</v>
      </c>
      <c r="DN167" s="263">
        <f t="shared" si="213"/>
        <v>10047730</v>
      </c>
      <c r="DO167" s="263">
        <f t="shared" si="213"/>
        <v>4555708</v>
      </c>
      <c r="DP167" s="263">
        <f t="shared" si="213"/>
        <v>5896729</v>
      </c>
      <c r="DQ167" s="263">
        <f t="shared" si="213"/>
        <v>23002470</v>
      </c>
      <c r="DR167" s="263">
        <f t="shared" si="213"/>
        <v>0</v>
      </c>
      <c r="DS167" s="263">
        <f t="shared" si="213"/>
        <v>963900</v>
      </c>
      <c r="DT167" s="263">
        <f t="shared" si="213"/>
        <v>3930196</v>
      </c>
      <c r="DU167" s="263">
        <f t="shared" si="213"/>
        <v>1913587</v>
      </c>
      <c r="DV167" s="263">
        <f t="shared" si="213"/>
        <v>43165910</v>
      </c>
      <c r="DW167" s="263">
        <f t="shared" si="213"/>
        <v>9317745</v>
      </c>
      <c r="DX167" s="263">
        <f t="shared" si="213"/>
        <v>3843411</v>
      </c>
      <c r="DY167" s="263">
        <f t="shared" si="213"/>
        <v>2567984</v>
      </c>
      <c r="DZ167" s="263">
        <f t="shared" si="213"/>
        <v>22420540</v>
      </c>
      <c r="EA167" s="263">
        <f t="shared" si="213"/>
        <v>0</v>
      </c>
      <c r="EB167" s="263">
        <f t="shared" si="213"/>
        <v>540923</v>
      </c>
      <c r="EC167" s="263">
        <f t="shared" si="213"/>
        <v>3352120</v>
      </c>
      <c r="ED167" s="263">
        <f t="shared" si="213"/>
        <v>1123194</v>
      </c>
      <c r="EE167" s="263">
        <f t="shared" si="213"/>
        <v>84674890</v>
      </c>
      <c r="EF167" s="263">
        <f t="shared" si="213"/>
        <v>18238640</v>
      </c>
      <c r="EG167" s="263">
        <f t="shared" si="213"/>
        <v>7927237</v>
      </c>
      <c r="EH167" s="263">
        <f t="shared" si="213"/>
        <v>7685280</v>
      </c>
      <c r="EI167" s="263">
        <f t="shared" si="213"/>
        <v>39539690</v>
      </c>
      <c r="EJ167" s="263">
        <f t="shared" si="213"/>
        <v>0</v>
      </c>
      <c r="EK167" s="263">
        <f t="shared" si="213"/>
        <v>1392051</v>
      </c>
      <c r="EL167" s="263">
        <f t="shared" si="213"/>
        <v>6920288</v>
      </c>
      <c r="EM167" s="263">
        <f t="shared" si="213"/>
        <v>2971709</v>
      </c>
      <c r="EN167" s="263">
        <f t="shared" si="213"/>
        <v>8598717</v>
      </c>
      <c r="EO167" s="263">
        <f t="shared" si="213"/>
        <v>1071661</v>
      </c>
      <c r="EP167" s="263">
        <f t="shared" si="213"/>
        <v>439782</v>
      </c>
      <c r="EQ167" s="263">
        <f t="shared" si="213"/>
        <v>762440</v>
      </c>
      <c r="ER167" s="263">
        <f t="shared" si="213"/>
        <v>5820205</v>
      </c>
      <c r="ES167" s="263">
        <f t="shared" si="213"/>
        <v>0</v>
      </c>
      <c r="ET167" s="263">
        <f t="shared" si="213"/>
        <v>81014</v>
      </c>
      <c r="EU167" s="263">
        <f t="shared" si="213"/>
        <v>374022</v>
      </c>
      <c r="EV167" s="263">
        <f t="shared" si="213"/>
        <v>49593</v>
      </c>
      <c r="EW167" s="263">
        <f t="shared" si="213"/>
        <v>23890930</v>
      </c>
      <c r="EX167" s="263">
        <f t="shared" si="213"/>
        <v>6668242</v>
      </c>
      <c r="EY167" s="263">
        <f t="shared" si="213"/>
        <v>1217100</v>
      </c>
      <c r="EZ167" s="263">
        <f t="shared" si="213"/>
        <v>2441100</v>
      </c>
      <c r="FA167" s="263">
        <f t="shared" si="213"/>
        <v>10784440</v>
      </c>
      <c r="FB167" s="263">
        <f t="shared" si="213"/>
        <v>95843</v>
      </c>
      <c r="FC167" s="263">
        <f t="shared" si="213"/>
        <v>632989</v>
      </c>
      <c r="FD167" s="263">
        <f t="shared" si="213"/>
        <v>1462505</v>
      </c>
      <c r="FE167" s="263">
        <f t="shared" si="213"/>
        <v>553183</v>
      </c>
      <c r="FF167" s="263">
        <f t="shared" si="213"/>
        <v>8766282</v>
      </c>
      <c r="FG167" s="263">
        <f t="shared" si="213"/>
        <v>2765272</v>
      </c>
      <c r="FH167" s="263">
        <f t="shared" si="213"/>
        <v>497010</v>
      </c>
      <c r="FI167" s="263">
        <f t="shared" si="213"/>
        <v>958038</v>
      </c>
      <c r="FJ167" s="263">
        <f t="shared" si="213"/>
        <v>1117956</v>
      </c>
      <c r="FK167" s="263">
        <f t="shared" si="213"/>
        <v>81450</v>
      </c>
      <c r="FL167" s="263">
        <f t="shared" si="213"/>
        <v>150694</v>
      </c>
      <c r="FM167" s="263">
        <f t="shared" si="213"/>
        <v>388554</v>
      </c>
      <c r="FN167" s="263">
        <f t="shared" si="213"/>
        <v>99242</v>
      </c>
      <c r="FO167" s="263">
        <f t="shared" si="213"/>
        <v>10073060</v>
      </c>
      <c r="FP167" s="263">
        <f t="shared" si="213"/>
        <v>8093727</v>
      </c>
      <c r="FQ167" s="263">
        <f t="shared" si="209"/>
        <v>146664</v>
      </c>
      <c r="FR167" s="263">
        <f t="shared" si="209"/>
        <v>20240</v>
      </c>
      <c r="FS167" s="263">
        <f t="shared" si="209"/>
        <v>1478807</v>
      </c>
      <c r="FT167" s="263">
        <f t="shared" si="209"/>
        <v>74024</v>
      </c>
      <c r="FU167" s="263">
        <f t="shared" si="209"/>
        <v>43814</v>
      </c>
      <c r="FV167" s="263">
        <f t="shared" si="209"/>
        <v>128745</v>
      </c>
      <c r="FW167" s="263">
        <f t="shared" si="209"/>
        <v>87034</v>
      </c>
      <c r="FX167" s="263">
        <f t="shared" si="209"/>
        <v>16448980</v>
      </c>
      <c r="FY167" s="263">
        <f t="shared" si="209"/>
        <v>3933742</v>
      </c>
      <c r="FZ167" s="263">
        <f t="shared" si="209"/>
        <v>1996214</v>
      </c>
      <c r="GA167" s="263">
        <f t="shared" si="209"/>
        <v>1003999</v>
      </c>
      <c r="GB167" s="263">
        <f t="shared" si="209"/>
        <v>8942699</v>
      </c>
      <c r="GC167" s="263">
        <f t="shared" si="209"/>
        <v>4886</v>
      </c>
      <c r="GD167" s="263">
        <f t="shared" si="209"/>
        <v>62866</v>
      </c>
      <c r="GE167" s="263">
        <f t="shared" si="209"/>
        <v>298671</v>
      </c>
      <c r="GF167" s="263">
        <f t="shared" si="209"/>
        <v>205905</v>
      </c>
      <c r="GG167" s="263">
        <f t="shared" si="209"/>
        <v>2191042</v>
      </c>
      <c r="GH167" s="263">
        <f t="shared" si="209"/>
        <v>39280</v>
      </c>
      <c r="GI167" s="263">
        <f t="shared" si="209"/>
        <v>11769</v>
      </c>
      <c r="GJ167" s="263">
        <f t="shared" si="209"/>
        <v>14311</v>
      </c>
      <c r="GK167" s="263">
        <f t="shared" si="209"/>
        <v>1267332</v>
      </c>
      <c r="GL167" s="263">
        <f t="shared" si="209"/>
        <v>858350</v>
      </c>
      <c r="GM167" s="263">
        <f t="shared" si="209"/>
        <v>0</v>
      </c>
      <c r="GN167" s="263">
        <f t="shared" si="209"/>
        <v>0</v>
      </c>
      <c r="GO167" s="263">
        <f t="shared" si="209"/>
        <v>0</v>
      </c>
      <c r="GP167" s="263">
        <f t="shared" si="209"/>
        <v>1756838</v>
      </c>
      <c r="GQ167" s="263">
        <f t="shared" si="209"/>
        <v>128506</v>
      </c>
      <c r="GR167" s="263">
        <f t="shared" si="209"/>
        <v>685624</v>
      </c>
      <c r="GS167" s="263">
        <f t="shared" si="209"/>
        <v>927738</v>
      </c>
      <c r="GT167" s="263">
        <f t="shared" si="209"/>
        <v>0</v>
      </c>
      <c r="GU167" s="263">
        <f t="shared" si="209"/>
        <v>0</v>
      </c>
      <c r="GV167" s="263">
        <f t="shared" si="209"/>
        <v>14969</v>
      </c>
      <c r="GW167" s="263">
        <f t="shared" si="209"/>
        <v>0</v>
      </c>
      <c r="GX167" s="263">
        <f t="shared" si="209"/>
        <v>0</v>
      </c>
      <c r="GY167" s="263">
        <f t="shared" si="209"/>
        <v>11573340</v>
      </c>
      <c r="GZ167" s="263">
        <f t="shared" si="209"/>
        <v>3856198</v>
      </c>
      <c r="HA167" s="263">
        <f t="shared" si="209"/>
        <v>1594745</v>
      </c>
      <c r="HB167" s="263">
        <f t="shared" si="209"/>
        <v>421965</v>
      </c>
      <c r="HC167" s="263">
        <f t="shared" si="209"/>
        <v>4543321</v>
      </c>
      <c r="HD167" s="263">
        <f t="shared" si="209"/>
        <v>259056</v>
      </c>
      <c r="HE167" s="263">
        <f t="shared" si="209"/>
        <v>103254</v>
      </c>
      <c r="HF167" s="263">
        <f t="shared" si="209"/>
        <v>543125</v>
      </c>
      <c r="HG167" s="263">
        <f t="shared" si="209"/>
        <v>190514</v>
      </c>
      <c r="HH167" s="263">
        <f t="shared" si="209"/>
        <v>46385920</v>
      </c>
    </row>
    <row r="170" spans="1:216" x14ac:dyDescent="0.2">
      <c r="A170" s="262" t="s">
        <v>247</v>
      </c>
    </row>
    <row r="171" spans="1:216" x14ac:dyDescent="0.2">
      <c r="A171" s="268" t="s">
        <v>258</v>
      </c>
    </row>
    <row r="172" spans="1:216" ht="36" x14ac:dyDescent="0.2">
      <c r="A172" s="263" t="s">
        <v>246</v>
      </c>
      <c r="B172" s="264" t="s">
        <v>23</v>
      </c>
      <c r="C172" s="265" t="s">
        <v>24</v>
      </c>
      <c r="D172" s="264" t="s">
        <v>25</v>
      </c>
      <c r="E172" s="264" t="s">
        <v>26</v>
      </c>
      <c r="F172" s="264" t="s">
        <v>27</v>
      </c>
      <c r="G172" s="264" t="s">
        <v>28</v>
      </c>
      <c r="H172" s="264" t="s">
        <v>29</v>
      </c>
      <c r="I172" s="264" t="s">
        <v>30</v>
      </c>
      <c r="J172" s="264" t="s">
        <v>31</v>
      </c>
      <c r="K172" s="264" t="s">
        <v>32</v>
      </c>
      <c r="L172" s="264" t="s">
        <v>33</v>
      </c>
      <c r="M172" s="264" t="s">
        <v>34</v>
      </c>
      <c r="N172" s="264" t="s">
        <v>386</v>
      </c>
      <c r="O172" s="264" t="s">
        <v>387</v>
      </c>
      <c r="P172" s="264" t="s">
        <v>388</v>
      </c>
      <c r="Q172" s="264" t="s">
        <v>35</v>
      </c>
      <c r="R172" s="264" t="s">
        <v>36</v>
      </c>
      <c r="S172" s="264" t="s">
        <v>37</v>
      </c>
      <c r="T172" s="264" t="s">
        <v>38</v>
      </c>
      <c r="U172" s="264" t="s">
        <v>39</v>
      </c>
      <c r="V172" s="264" t="s">
        <v>40</v>
      </c>
      <c r="W172" s="264" t="s">
        <v>41</v>
      </c>
      <c r="X172" s="264" t="s">
        <v>42</v>
      </c>
      <c r="Y172" s="264" t="s">
        <v>43</v>
      </c>
      <c r="Z172" s="265" t="s">
        <v>44</v>
      </c>
      <c r="AA172" s="264" t="s">
        <v>45</v>
      </c>
      <c r="AB172" s="264" t="s">
        <v>46</v>
      </c>
      <c r="AC172" s="264" t="s">
        <v>47</v>
      </c>
      <c r="AD172" s="264" t="s">
        <v>48</v>
      </c>
      <c r="AE172" s="264" t="s">
        <v>49</v>
      </c>
      <c r="AF172" s="264" t="s">
        <v>50</v>
      </c>
      <c r="AG172" s="264" t="s">
        <v>51</v>
      </c>
      <c r="AH172" s="264" t="s">
        <v>52</v>
      </c>
      <c r="AI172" s="264" t="s">
        <v>53</v>
      </c>
      <c r="AJ172" s="264" t="s">
        <v>54</v>
      </c>
      <c r="AK172" s="264" t="s">
        <v>55</v>
      </c>
      <c r="AL172" s="264" t="s">
        <v>56</v>
      </c>
      <c r="AM172" s="264" t="s">
        <v>57</v>
      </c>
      <c r="AN172" s="264" t="s">
        <v>58</v>
      </c>
      <c r="AO172" s="264" t="s">
        <v>59</v>
      </c>
      <c r="AP172" s="264" t="s">
        <v>60</v>
      </c>
      <c r="AQ172" s="264" t="s">
        <v>61</v>
      </c>
      <c r="AR172" s="264" t="s">
        <v>62</v>
      </c>
      <c r="AS172" s="264" t="s">
        <v>63</v>
      </c>
      <c r="AT172" s="264" t="s">
        <v>64</v>
      </c>
      <c r="AU172" s="264" t="s">
        <v>65</v>
      </c>
      <c r="AV172" s="264" t="s">
        <v>66</v>
      </c>
      <c r="AW172" s="264" t="s">
        <v>67</v>
      </c>
      <c r="AX172" s="264" t="s">
        <v>68</v>
      </c>
      <c r="AY172" s="265" t="s">
        <v>69</v>
      </c>
      <c r="AZ172" s="264" t="s">
        <v>389</v>
      </c>
      <c r="BA172" s="264" t="s">
        <v>390</v>
      </c>
      <c r="BB172" s="264" t="s">
        <v>391</v>
      </c>
      <c r="BC172" s="264" t="s">
        <v>392</v>
      </c>
      <c r="BD172" s="264" t="s">
        <v>393</v>
      </c>
      <c r="BE172" s="264" t="s">
        <v>394</v>
      </c>
      <c r="BF172" s="264" t="s">
        <v>395</v>
      </c>
      <c r="BG172" s="264" t="s">
        <v>396</v>
      </c>
      <c r="BH172" s="264" t="s">
        <v>397</v>
      </c>
      <c r="BI172" s="264" t="s">
        <v>398</v>
      </c>
      <c r="BJ172" s="264" t="s">
        <v>399</v>
      </c>
      <c r="BK172" s="264" t="s">
        <v>400</v>
      </c>
      <c r="BL172" s="264" t="s">
        <v>401</v>
      </c>
      <c r="BM172" s="264" t="s">
        <v>402</v>
      </c>
      <c r="BN172" s="264" t="s">
        <v>70</v>
      </c>
      <c r="BO172" s="264" t="s">
        <v>71</v>
      </c>
      <c r="BP172" s="264" t="s">
        <v>72</v>
      </c>
      <c r="BQ172" s="264" t="s">
        <v>73</v>
      </c>
      <c r="BR172" s="264" t="s">
        <v>74</v>
      </c>
      <c r="BS172" s="264" t="s">
        <v>75</v>
      </c>
      <c r="BT172" s="264" t="s">
        <v>76</v>
      </c>
      <c r="BU172" s="264" t="s">
        <v>77</v>
      </c>
      <c r="BV172" s="264" t="s">
        <v>78</v>
      </c>
      <c r="BW172" s="264" t="s">
        <v>79</v>
      </c>
      <c r="BX172" s="264" t="s">
        <v>80</v>
      </c>
      <c r="BY172" s="264" t="s">
        <v>81</v>
      </c>
      <c r="BZ172" s="264" t="s">
        <v>82</v>
      </c>
      <c r="CA172" s="264" t="s">
        <v>83</v>
      </c>
      <c r="CB172" s="264" t="s">
        <v>84</v>
      </c>
      <c r="CC172" s="264" t="s">
        <v>85</v>
      </c>
      <c r="CD172" s="264" t="s">
        <v>86</v>
      </c>
      <c r="CE172" s="264" t="s">
        <v>87</v>
      </c>
      <c r="CF172" s="264" t="s">
        <v>88</v>
      </c>
      <c r="CG172" s="264" t="s">
        <v>89</v>
      </c>
      <c r="CH172" s="264" t="s">
        <v>90</v>
      </c>
      <c r="CI172" s="264" t="s">
        <v>91</v>
      </c>
      <c r="CJ172" s="264" t="s">
        <v>92</v>
      </c>
      <c r="CK172" s="264" t="s">
        <v>93</v>
      </c>
      <c r="CL172" s="264" t="s">
        <v>94</v>
      </c>
      <c r="CM172" s="264" t="s">
        <v>95</v>
      </c>
      <c r="CN172" s="264" t="s">
        <v>96</v>
      </c>
      <c r="CO172" s="264" t="s">
        <v>97</v>
      </c>
      <c r="CP172" s="265" t="s">
        <v>98</v>
      </c>
      <c r="CQ172" s="264" t="s">
        <v>99</v>
      </c>
      <c r="CR172" s="264" t="s">
        <v>100</v>
      </c>
      <c r="CS172" s="264" t="s">
        <v>101</v>
      </c>
      <c r="CT172" s="264" t="s">
        <v>102</v>
      </c>
      <c r="CU172" s="264" t="s">
        <v>103</v>
      </c>
      <c r="CV172" s="264" t="s">
        <v>104</v>
      </c>
      <c r="CW172" s="265" t="s">
        <v>105</v>
      </c>
      <c r="CX172" s="264" t="s">
        <v>106</v>
      </c>
      <c r="CY172" s="264" t="s">
        <v>107</v>
      </c>
      <c r="CZ172" s="264" t="s">
        <v>108</v>
      </c>
      <c r="DA172" s="264" t="s">
        <v>109</v>
      </c>
      <c r="DB172" s="264" t="s">
        <v>110</v>
      </c>
      <c r="DC172" s="264" t="s">
        <v>111</v>
      </c>
      <c r="DD172" s="265" t="s">
        <v>112</v>
      </c>
      <c r="DE172" s="264" t="s">
        <v>113</v>
      </c>
      <c r="DF172" s="264" t="s">
        <v>114</v>
      </c>
      <c r="DG172" s="264" t="s">
        <v>115</v>
      </c>
      <c r="DH172" s="264" t="s">
        <v>116</v>
      </c>
      <c r="DI172" s="264" t="s">
        <v>117</v>
      </c>
      <c r="DJ172" s="264" t="s">
        <v>118</v>
      </c>
      <c r="DK172" s="265" t="s">
        <v>119</v>
      </c>
      <c r="DL172" s="264" t="s">
        <v>120</v>
      </c>
      <c r="DM172" s="264" t="s">
        <v>121</v>
      </c>
      <c r="DN172" s="264" t="s">
        <v>122</v>
      </c>
      <c r="DO172" s="264" t="s">
        <v>123</v>
      </c>
      <c r="DP172" s="264" t="s">
        <v>124</v>
      </c>
      <c r="DQ172" s="264" t="s">
        <v>125</v>
      </c>
      <c r="DR172" s="264" t="s">
        <v>126</v>
      </c>
      <c r="DS172" s="264" t="s">
        <v>127</v>
      </c>
      <c r="DT172" s="264" t="s">
        <v>128</v>
      </c>
      <c r="DU172" s="264" t="s">
        <v>129</v>
      </c>
      <c r="DV172" s="264" t="s">
        <v>130</v>
      </c>
      <c r="DW172" s="264" t="s">
        <v>131</v>
      </c>
      <c r="DX172" s="264" t="s">
        <v>132</v>
      </c>
      <c r="DY172" s="264" t="s">
        <v>133</v>
      </c>
      <c r="DZ172" s="264" t="s">
        <v>134</v>
      </c>
      <c r="EA172" s="264" t="s">
        <v>135</v>
      </c>
      <c r="EB172" s="264" t="s">
        <v>136</v>
      </c>
      <c r="EC172" s="264" t="s">
        <v>137</v>
      </c>
      <c r="ED172" s="264" t="s">
        <v>138</v>
      </c>
      <c r="EE172" s="264" t="s">
        <v>139</v>
      </c>
      <c r="EF172" s="264" t="s">
        <v>140</v>
      </c>
      <c r="EG172" s="264" t="s">
        <v>141</v>
      </c>
      <c r="EH172" s="264" t="s">
        <v>142</v>
      </c>
      <c r="EI172" s="264" t="s">
        <v>143</v>
      </c>
      <c r="EJ172" s="264" t="s">
        <v>144</v>
      </c>
      <c r="EK172" s="264" t="s">
        <v>145</v>
      </c>
      <c r="EL172" s="264" t="s">
        <v>146</v>
      </c>
      <c r="EM172" s="264" t="s">
        <v>147</v>
      </c>
      <c r="EN172" s="264" t="s">
        <v>148</v>
      </c>
      <c r="EO172" s="264" t="s">
        <v>149</v>
      </c>
      <c r="EP172" s="264" t="s">
        <v>150</v>
      </c>
      <c r="EQ172" s="264" t="s">
        <v>151</v>
      </c>
      <c r="ER172" s="264" t="s">
        <v>152</v>
      </c>
      <c r="ES172" s="264" t="s">
        <v>153</v>
      </c>
      <c r="ET172" s="264" t="s">
        <v>154</v>
      </c>
      <c r="EU172" s="264" t="s">
        <v>155</v>
      </c>
      <c r="EV172" s="264" t="s">
        <v>156</v>
      </c>
      <c r="EW172" s="264" t="s">
        <v>157</v>
      </c>
      <c r="EX172" s="264" t="s">
        <v>158</v>
      </c>
      <c r="EY172" s="264" t="s">
        <v>159</v>
      </c>
      <c r="EZ172" s="264" t="s">
        <v>160</v>
      </c>
      <c r="FA172" s="264" t="s">
        <v>161</v>
      </c>
      <c r="FB172" s="264" t="s">
        <v>162</v>
      </c>
      <c r="FC172" s="264" t="s">
        <v>163</v>
      </c>
      <c r="FD172" s="264" t="s">
        <v>164</v>
      </c>
      <c r="FE172" s="264" t="s">
        <v>165</v>
      </c>
      <c r="FF172" s="264" t="s">
        <v>166</v>
      </c>
      <c r="FG172" s="264" t="s">
        <v>167</v>
      </c>
      <c r="FH172" s="264" t="s">
        <v>168</v>
      </c>
      <c r="FI172" s="264" t="s">
        <v>169</v>
      </c>
      <c r="FJ172" s="264" t="s">
        <v>170</v>
      </c>
      <c r="FK172" s="264" t="s">
        <v>171</v>
      </c>
      <c r="FL172" s="264" t="s">
        <v>172</v>
      </c>
      <c r="FM172" s="264" t="s">
        <v>173</v>
      </c>
      <c r="FN172" s="264" t="s">
        <v>174</v>
      </c>
      <c r="FO172" s="264" t="s">
        <v>175</v>
      </c>
      <c r="FP172" s="264" t="s">
        <v>176</v>
      </c>
      <c r="FQ172" s="264" t="s">
        <v>177</v>
      </c>
      <c r="FR172" s="264" t="s">
        <v>178</v>
      </c>
      <c r="FS172" s="264" t="s">
        <v>179</v>
      </c>
      <c r="FT172" s="264" t="s">
        <v>180</v>
      </c>
      <c r="FU172" s="264" t="s">
        <v>181</v>
      </c>
      <c r="FV172" s="264" t="s">
        <v>182</v>
      </c>
      <c r="FW172" s="264" t="s">
        <v>183</v>
      </c>
      <c r="FX172" s="264" t="s">
        <v>184</v>
      </c>
      <c r="FY172" s="264" t="s">
        <v>185</v>
      </c>
      <c r="FZ172" s="264" t="s">
        <v>186</v>
      </c>
      <c r="GA172" s="264" t="s">
        <v>187</v>
      </c>
      <c r="GB172" s="264" t="s">
        <v>188</v>
      </c>
      <c r="GC172" s="264" t="s">
        <v>189</v>
      </c>
      <c r="GD172" s="264" t="s">
        <v>190</v>
      </c>
      <c r="GE172" s="264" t="s">
        <v>191</v>
      </c>
      <c r="GF172" s="264" t="s">
        <v>192</v>
      </c>
      <c r="GG172" s="264" t="s">
        <v>193</v>
      </c>
      <c r="GH172" s="264" t="s">
        <v>194</v>
      </c>
      <c r="GI172" s="264" t="s">
        <v>195</v>
      </c>
      <c r="GJ172" s="264" t="s">
        <v>196</v>
      </c>
      <c r="GK172" s="264" t="s">
        <v>197</v>
      </c>
      <c r="GL172" s="264" t="s">
        <v>198</v>
      </c>
      <c r="GM172" s="264" t="s">
        <v>199</v>
      </c>
      <c r="GN172" s="264" t="s">
        <v>200</v>
      </c>
      <c r="GO172" s="264" t="s">
        <v>201</v>
      </c>
      <c r="GP172" s="264" t="s">
        <v>202</v>
      </c>
      <c r="GQ172" s="264" t="s">
        <v>203</v>
      </c>
      <c r="GR172" s="264" t="s">
        <v>204</v>
      </c>
      <c r="GS172" s="264" t="s">
        <v>205</v>
      </c>
      <c r="GT172" s="264" t="s">
        <v>206</v>
      </c>
      <c r="GU172" s="264" t="s">
        <v>207</v>
      </c>
      <c r="GV172" s="264" t="s">
        <v>208</v>
      </c>
      <c r="GW172" s="264" t="s">
        <v>209</v>
      </c>
      <c r="GX172" s="264" t="s">
        <v>210</v>
      </c>
      <c r="GY172" s="264" t="s">
        <v>211</v>
      </c>
      <c r="GZ172" s="264" t="s">
        <v>212</v>
      </c>
      <c r="HA172" s="264" t="s">
        <v>213</v>
      </c>
      <c r="HB172" s="264" t="s">
        <v>214</v>
      </c>
      <c r="HC172" s="264" t="s">
        <v>215</v>
      </c>
      <c r="HD172" s="264" t="s">
        <v>216</v>
      </c>
      <c r="HE172" s="264" t="s">
        <v>217</v>
      </c>
      <c r="HF172" s="264" t="s">
        <v>218</v>
      </c>
      <c r="HG172" s="264" t="s">
        <v>219</v>
      </c>
      <c r="HH172" s="264" t="s">
        <v>220</v>
      </c>
    </row>
    <row r="173" spans="1:216" x14ac:dyDescent="0.2">
      <c r="A173" s="263" t="s">
        <v>230</v>
      </c>
      <c r="B173" s="263">
        <f>+B127</f>
        <v>31648540</v>
      </c>
      <c r="C173" s="263">
        <f t="shared" ref="C173:Y173" si="217">+C127</f>
        <v>11855930</v>
      </c>
      <c r="D173" s="263">
        <f t="shared" si="217"/>
        <v>7418902</v>
      </c>
      <c r="E173" s="263">
        <f t="shared" si="217"/>
        <v>5080737</v>
      </c>
      <c r="F173" s="263">
        <f t="shared" si="217"/>
        <v>3378909</v>
      </c>
      <c r="G173" s="263">
        <f t="shared" si="217"/>
        <v>2869181</v>
      </c>
      <c r="H173" s="263">
        <f t="shared" si="217"/>
        <v>3818440</v>
      </c>
      <c r="I173" s="263">
        <f t="shared" si="217"/>
        <v>2237984</v>
      </c>
      <c r="J173" s="263">
        <f t="shared" si="217"/>
        <v>2535562</v>
      </c>
      <c r="K173" s="263">
        <f t="shared" si="217"/>
        <v>1421794</v>
      </c>
      <c r="L173" s="263">
        <f t="shared" si="217"/>
        <v>1004883</v>
      </c>
      <c r="M173" s="263">
        <f t="shared" si="217"/>
        <v>505659</v>
      </c>
      <c r="N173" s="263">
        <f t="shared" ref="N173:P173" si="218">+N127</f>
        <v>455382</v>
      </c>
      <c r="O173" s="263">
        <f t="shared" si="218"/>
        <v>174662</v>
      </c>
      <c r="P173" s="263">
        <f t="shared" si="218"/>
        <v>331913</v>
      </c>
      <c r="Q173" s="263">
        <f t="shared" si="217"/>
        <v>5464814</v>
      </c>
      <c r="R173" s="263">
        <f t="shared" si="217"/>
        <v>2242746</v>
      </c>
      <c r="S173" s="263">
        <f t="shared" si="217"/>
        <v>1026914</v>
      </c>
      <c r="T173" s="263">
        <f t="shared" si="217"/>
        <v>1960239</v>
      </c>
      <c r="U173" s="263">
        <f t="shared" si="217"/>
        <v>1515432</v>
      </c>
      <c r="V173" s="263">
        <f t="shared" si="217"/>
        <v>744900</v>
      </c>
      <c r="W173" s="263">
        <f t="shared" si="217"/>
        <v>1382928</v>
      </c>
      <c r="X173" s="263">
        <f t="shared" si="217"/>
        <v>1104909</v>
      </c>
      <c r="Y173" s="263">
        <f t="shared" si="217"/>
        <v>366524</v>
      </c>
      <c r="Z173" s="263">
        <f>+Z105</f>
        <v>21690050</v>
      </c>
      <c r="AA173" s="263">
        <f t="shared" ref="AA173:CO173" si="219">+AA105</f>
        <v>20434280</v>
      </c>
      <c r="AB173" s="263">
        <f t="shared" si="219"/>
        <v>2149193</v>
      </c>
      <c r="AC173" s="263">
        <f t="shared" si="219"/>
        <v>10925230</v>
      </c>
      <c r="AD173" s="263">
        <f t="shared" si="219"/>
        <v>6626189</v>
      </c>
      <c r="AE173" s="263">
        <f t="shared" si="219"/>
        <v>561969</v>
      </c>
      <c r="AF173" s="263">
        <f t="shared" si="219"/>
        <v>6011341</v>
      </c>
      <c r="AG173" s="263">
        <f t="shared" si="219"/>
        <v>5413175</v>
      </c>
      <c r="AH173" s="263">
        <f t="shared" si="219"/>
        <v>7993194</v>
      </c>
      <c r="AI173" s="263">
        <f t="shared" si="219"/>
        <v>3630240</v>
      </c>
      <c r="AJ173" s="263">
        <f t="shared" si="219"/>
        <v>9370292</v>
      </c>
      <c r="AK173" s="263">
        <f t="shared" si="219"/>
        <v>2498154</v>
      </c>
      <c r="AL173" s="263">
        <f t="shared" si="219"/>
        <v>841466</v>
      </c>
      <c r="AM173" s="263">
        <f t="shared" si="219"/>
        <v>7187766</v>
      </c>
      <c r="AN173" s="263">
        <f t="shared" si="219"/>
        <v>166729</v>
      </c>
      <c r="AO173" s="263">
        <f t="shared" si="219"/>
        <v>3042607</v>
      </c>
      <c r="AP173" s="263">
        <f t="shared" si="219"/>
        <v>2878555</v>
      </c>
      <c r="AQ173" s="263">
        <f t="shared" si="219"/>
        <v>19826</v>
      </c>
      <c r="AR173" s="263">
        <f t="shared" si="219"/>
        <v>2292156</v>
      </c>
      <c r="AS173" s="263">
        <f t="shared" si="219"/>
        <v>574044</v>
      </c>
      <c r="AT173" s="263">
        <f t="shared" si="219"/>
        <v>954503</v>
      </c>
      <c r="AU173" s="263">
        <f t="shared" si="219"/>
        <v>554967</v>
      </c>
      <c r="AV173" s="263">
        <f t="shared" si="219"/>
        <v>1312518</v>
      </c>
      <c r="AW173" s="263">
        <f t="shared" si="219"/>
        <v>316274</v>
      </c>
      <c r="AX173" s="263">
        <f t="shared" si="219"/>
        <v>86573</v>
      </c>
      <c r="AY173" s="263">
        <f t="shared" si="219"/>
        <v>11456580</v>
      </c>
      <c r="AZ173" s="263">
        <f t="shared" si="219"/>
        <v>1909058</v>
      </c>
      <c r="BA173" s="263">
        <f t="shared" si="219"/>
        <v>314220</v>
      </c>
      <c r="BB173" s="263">
        <f t="shared" si="219"/>
        <v>126874</v>
      </c>
      <c r="BC173" s="263">
        <f t="shared" si="219"/>
        <v>1622306</v>
      </c>
      <c r="BD173" s="263">
        <f t="shared" si="219"/>
        <v>62362</v>
      </c>
      <c r="BE173" s="263">
        <f t="shared" si="219"/>
        <v>0</v>
      </c>
      <c r="BF173" s="263">
        <f t="shared" si="219"/>
        <v>0</v>
      </c>
      <c r="BG173" s="263">
        <f t="shared" ref="BG173:BM173" si="220">+BG105</f>
        <v>362775</v>
      </c>
      <c r="BH173" s="263">
        <f t="shared" si="220"/>
        <v>152131</v>
      </c>
      <c r="BI173" s="263">
        <f t="shared" si="220"/>
        <v>40782</v>
      </c>
      <c r="BJ173" s="263">
        <f t="shared" si="220"/>
        <v>216453</v>
      </c>
      <c r="BK173" s="263">
        <f t="shared" si="220"/>
        <v>20765</v>
      </c>
      <c r="BL173" s="263">
        <f t="shared" si="220"/>
        <v>0</v>
      </c>
      <c r="BM173" s="263">
        <f t="shared" si="220"/>
        <v>0</v>
      </c>
      <c r="BN173" s="263">
        <f t="shared" si="219"/>
        <v>4311658</v>
      </c>
      <c r="BO173" s="263">
        <f t="shared" si="219"/>
        <v>20047</v>
      </c>
      <c r="BP173" s="263">
        <f t="shared" si="219"/>
        <v>119281</v>
      </c>
      <c r="BQ173" s="263">
        <f t="shared" si="219"/>
        <v>4189108</v>
      </c>
      <c r="BR173" s="263">
        <f t="shared" si="219"/>
        <v>96967</v>
      </c>
      <c r="BS173" s="263">
        <f t="shared" si="219"/>
        <v>0</v>
      </c>
      <c r="BT173" s="263">
        <f t="shared" si="219"/>
        <v>0</v>
      </c>
      <c r="BU173" s="263">
        <f t="shared" si="219"/>
        <v>2531283</v>
      </c>
      <c r="BV173" s="263">
        <f t="shared" si="219"/>
        <v>72261</v>
      </c>
      <c r="BW173" s="263">
        <f t="shared" si="219"/>
        <v>162085</v>
      </c>
      <c r="BX173" s="263">
        <f t="shared" si="219"/>
        <v>2271913</v>
      </c>
      <c r="BY173" s="263">
        <f t="shared" si="219"/>
        <v>254336</v>
      </c>
      <c r="BZ173" s="263">
        <f t="shared" si="219"/>
        <v>0</v>
      </c>
      <c r="CA173" s="263">
        <f t="shared" si="219"/>
        <v>0</v>
      </c>
      <c r="CB173" s="263">
        <f t="shared" si="219"/>
        <v>364724</v>
      </c>
      <c r="CC173" s="263">
        <f t="shared" si="219"/>
        <v>215356</v>
      </c>
      <c r="CD173" s="263">
        <f t="shared" si="219"/>
        <v>62658</v>
      </c>
      <c r="CE173" s="263">
        <f t="shared" si="219"/>
        <v>176453</v>
      </c>
      <c r="CF173" s="263">
        <f t="shared" si="219"/>
        <v>0</v>
      </c>
      <c r="CG173" s="263">
        <f t="shared" si="219"/>
        <v>0</v>
      </c>
      <c r="CH173" s="263">
        <f t="shared" si="219"/>
        <v>0</v>
      </c>
      <c r="CI173" s="263">
        <f t="shared" si="219"/>
        <v>7287050</v>
      </c>
      <c r="CJ173" s="263">
        <f t="shared" si="219"/>
        <v>1719197</v>
      </c>
      <c r="CK173" s="263">
        <f t="shared" si="219"/>
        <v>342931</v>
      </c>
      <c r="CL173" s="263">
        <f t="shared" si="219"/>
        <v>3850612</v>
      </c>
      <c r="CM173" s="263">
        <f t="shared" si="219"/>
        <v>136385</v>
      </c>
      <c r="CN173" s="263">
        <f t="shared" si="219"/>
        <v>0</v>
      </c>
      <c r="CO173" s="263">
        <f t="shared" si="219"/>
        <v>3710388</v>
      </c>
      <c r="CP173" s="263">
        <f>+CP127</f>
        <v>7971752</v>
      </c>
      <c r="CQ173" s="263">
        <f t="shared" ref="CQ173:DC173" si="221">+CQ127</f>
        <v>1377027</v>
      </c>
      <c r="CR173" s="263">
        <f t="shared" si="221"/>
        <v>2782468</v>
      </c>
      <c r="CS173" s="263">
        <f t="shared" si="221"/>
        <v>936786</v>
      </c>
      <c r="CT173" s="263">
        <f t="shared" si="221"/>
        <v>2882862</v>
      </c>
      <c r="CU173" s="263">
        <f t="shared" si="221"/>
        <v>1822847</v>
      </c>
      <c r="CV173" s="263">
        <f t="shared" si="221"/>
        <v>1561444</v>
      </c>
      <c r="CW173" s="263">
        <f t="shared" si="221"/>
        <v>1194259</v>
      </c>
      <c r="CX173" s="263">
        <f t="shared" si="221"/>
        <v>0</v>
      </c>
      <c r="CY173" s="263">
        <f t="shared" si="221"/>
        <v>0</v>
      </c>
      <c r="CZ173" s="263">
        <f t="shared" si="221"/>
        <v>0</v>
      </c>
      <c r="DA173" s="263">
        <f>+DA127</f>
        <v>427932</v>
      </c>
      <c r="DB173" s="263">
        <f t="shared" si="221"/>
        <v>621276</v>
      </c>
      <c r="DC173" s="263">
        <f t="shared" si="221"/>
        <v>199980</v>
      </c>
      <c r="DD173" s="263">
        <f>+DD105</f>
        <v>17968690</v>
      </c>
      <c r="DE173" s="263">
        <f t="shared" ref="DE173:FP173" si="222">+DE105</f>
        <v>8209508</v>
      </c>
      <c r="DF173" s="263">
        <f t="shared" si="222"/>
        <v>9638632</v>
      </c>
      <c r="DG173" s="263">
        <f t="shared" si="222"/>
        <v>10924610</v>
      </c>
      <c r="DH173" s="263">
        <f t="shared" si="222"/>
        <v>622393</v>
      </c>
      <c r="DI173" s="263">
        <f t="shared" si="222"/>
        <v>369035</v>
      </c>
      <c r="DJ173" s="263">
        <f t="shared" si="222"/>
        <v>112516</v>
      </c>
      <c r="DK173" s="263">
        <f t="shared" si="222"/>
        <v>23141640</v>
      </c>
      <c r="DL173" s="263">
        <f t="shared" si="222"/>
        <v>16723000</v>
      </c>
      <c r="DM173" s="263">
        <f t="shared" si="222"/>
        <v>12004080</v>
      </c>
      <c r="DN173" s="263">
        <f t="shared" si="222"/>
        <v>4197349</v>
      </c>
      <c r="DO173" s="263">
        <f t="shared" si="222"/>
        <v>2908692</v>
      </c>
      <c r="DP173" s="263">
        <f t="shared" si="222"/>
        <v>2074198</v>
      </c>
      <c r="DQ173" s="263">
        <f t="shared" si="222"/>
        <v>7743652</v>
      </c>
      <c r="DR173" s="263">
        <f t="shared" si="222"/>
        <v>6451</v>
      </c>
      <c r="DS173" s="263">
        <f t="shared" si="222"/>
        <v>595614</v>
      </c>
      <c r="DT173" s="263">
        <f t="shared" si="222"/>
        <v>1873317</v>
      </c>
      <c r="DU173" s="263">
        <f t="shared" si="222"/>
        <v>847815</v>
      </c>
      <c r="DV173" s="263">
        <f t="shared" si="222"/>
        <v>8451928</v>
      </c>
      <c r="DW173" s="263">
        <f t="shared" si="222"/>
        <v>2869560</v>
      </c>
      <c r="DX173" s="263">
        <f t="shared" si="222"/>
        <v>2303505</v>
      </c>
      <c r="DY173" s="263">
        <f t="shared" si="222"/>
        <v>1179497</v>
      </c>
      <c r="DZ173" s="263">
        <f t="shared" si="222"/>
        <v>5555708</v>
      </c>
      <c r="EA173" s="263">
        <f t="shared" si="222"/>
        <v>27857</v>
      </c>
      <c r="EB173" s="263">
        <f t="shared" si="222"/>
        <v>381538</v>
      </c>
      <c r="EC173" s="263">
        <f t="shared" si="222"/>
        <v>1426541</v>
      </c>
      <c r="ED173" s="263">
        <f t="shared" si="222"/>
        <v>829038</v>
      </c>
      <c r="EE173" s="263">
        <f t="shared" si="222"/>
        <v>15731260</v>
      </c>
      <c r="EF173" s="263">
        <f t="shared" si="222"/>
        <v>6086505</v>
      </c>
      <c r="EG173" s="263">
        <f t="shared" si="222"/>
        <v>4598121</v>
      </c>
      <c r="EH173" s="263">
        <f t="shared" si="222"/>
        <v>2613549</v>
      </c>
      <c r="EI173" s="263">
        <f t="shared" si="222"/>
        <v>10782720</v>
      </c>
      <c r="EJ173" s="263">
        <f t="shared" si="222"/>
        <v>16738</v>
      </c>
      <c r="EK173" s="263">
        <f t="shared" si="222"/>
        <v>809699</v>
      </c>
      <c r="EL173" s="263">
        <f t="shared" si="222"/>
        <v>2898055</v>
      </c>
      <c r="EM173" s="263">
        <f t="shared" si="222"/>
        <v>1490346</v>
      </c>
      <c r="EN173" s="263">
        <f t="shared" si="222"/>
        <v>3149651</v>
      </c>
      <c r="EO173" s="263">
        <f t="shared" si="222"/>
        <v>664170</v>
      </c>
      <c r="EP173" s="263">
        <f t="shared" si="222"/>
        <v>508455</v>
      </c>
      <c r="EQ173" s="263">
        <f t="shared" si="222"/>
        <v>528217</v>
      </c>
      <c r="ER173" s="263">
        <f t="shared" si="222"/>
        <v>1801627</v>
      </c>
      <c r="ES173" s="263">
        <f t="shared" si="222"/>
        <v>17608</v>
      </c>
      <c r="ET173" s="263">
        <f t="shared" si="222"/>
        <v>116611</v>
      </c>
      <c r="EU173" s="263">
        <f t="shared" si="222"/>
        <v>246469</v>
      </c>
      <c r="EV173" s="263">
        <f t="shared" si="222"/>
        <v>92801</v>
      </c>
      <c r="EW173" s="263">
        <f t="shared" si="222"/>
        <v>8104856</v>
      </c>
      <c r="EX173" s="263">
        <f t="shared" si="222"/>
        <v>2400988</v>
      </c>
      <c r="EY173" s="263">
        <f t="shared" si="222"/>
        <v>1298793</v>
      </c>
      <c r="EZ173" s="263">
        <f t="shared" si="222"/>
        <v>1494533</v>
      </c>
      <c r="FA173" s="263">
        <f t="shared" si="222"/>
        <v>4550999</v>
      </c>
      <c r="FB173" s="263">
        <f t="shared" si="222"/>
        <v>88039</v>
      </c>
      <c r="FC173" s="263">
        <f t="shared" si="222"/>
        <v>450585</v>
      </c>
      <c r="FD173" s="263">
        <f t="shared" si="222"/>
        <v>1048778</v>
      </c>
      <c r="FE173" s="263">
        <f t="shared" si="222"/>
        <v>414479</v>
      </c>
      <c r="FF173" s="263">
        <f t="shared" si="222"/>
        <v>3262242</v>
      </c>
      <c r="FG173" s="263">
        <f t="shared" si="222"/>
        <v>1230732</v>
      </c>
      <c r="FH173" s="263">
        <f t="shared" si="222"/>
        <v>393973</v>
      </c>
      <c r="FI173" s="263">
        <f t="shared" si="222"/>
        <v>451204</v>
      </c>
      <c r="FJ173" s="263">
        <f t="shared" si="222"/>
        <v>779534</v>
      </c>
      <c r="FK173" s="263">
        <f t="shared" si="222"/>
        <v>132914</v>
      </c>
      <c r="FL173" s="263">
        <f t="shared" si="222"/>
        <v>135852</v>
      </c>
      <c r="FM173" s="263">
        <f t="shared" si="222"/>
        <v>220343</v>
      </c>
      <c r="FN173" s="263">
        <f t="shared" si="222"/>
        <v>69325</v>
      </c>
      <c r="FO173" s="263">
        <f t="shared" si="222"/>
        <v>2550093</v>
      </c>
      <c r="FP173" s="263">
        <f t="shared" si="222"/>
        <v>2045791</v>
      </c>
      <c r="FQ173" s="263">
        <f t="shared" ref="FQ173:HH173" si="223">+FQ105</f>
        <v>153647</v>
      </c>
      <c r="FR173" s="263">
        <f t="shared" si="223"/>
        <v>22091</v>
      </c>
      <c r="FS173" s="263">
        <f t="shared" si="223"/>
        <v>679359</v>
      </c>
      <c r="FT173" s="263">
        <f t="shared" si="223"/>
        <v>6143</v>
      </c>
      <c r="FU173" s="263">
        <f t="shared" si="223"/>
        <v>22243</v>
      </c>
      <c r="FV173" s="263">
        <f t="shared" si="223"/>
        <v>100474</v>
      </c>
      <c r="FW173" s="263">
        <f t="shared" si="223"/>
        <v>69989</v>
      </c>
      <c r="FX173" s="263">
        <f t="shared" si="223"/>
        <v>6884543</v>
      </c>
      <c r="FY173" s="263">
        <f t="shared" si="223"/>
        <v>2124614</v>
      </c>
      <c r="FZ173" s="263">
        <f t="shared" si="223"/>
        <v>1570919</v>
      </c>
      <c r="GA173" s="263">
        <f t="shared" si="223"/>
        <v>963632</v>
      </c>
      <c r="GB173" s="263">
        <f t="shared" si="223"/>
        <v>4355099</v>
      </c>
      <c r="GC173" s="263">
        <f t="shared" si="223"/>
        <v>16033</v>
      </c>
      <c r="GD173" s="263">
        <f t="shared" si="223"/>
        <v>64503</v>
      </c>
      <c r="GE173" s="263">
        <f t="shared" si="223"/>
        <v>311839</v>
      </c>
      <c r="GF173" s="263">
        <f t="shared" si="223"/>
        <v>157900</v>
      </c>
      <c r="GG173" s="263">
        <f t="shared" si="223"/>
        <v>1262933</v>
      </c>
      <c r="GH173" s="263">
        <f t="shared" si="223"/>
        <v>26981</v>
      </c>
      <c r="GI173" s="263">
        <f t="shared" si="223"/>
        <v>43740</v>
      </c>
      <c r="GJ173" s="263">
        <f t="shared" si="223"/>
        <v>23978</v>
      </c>
      <c r="GK173" s="263">
        <f t="shared" si="223"/>
        <v>697213</v>
      </c>
      <c r="GL173" s="263">
        <f t="shared" si="223"/>
        <v>755503</v>
      </c>
      <c r="GM173" s="263">
        <f t="shared" si="223"/>
        <v>0</v>
      </c>
      <c r="GN173" s="263">
        <f t="shared" si="223"/>
        <v>0</v>
      </c>
      <c r="GO173" s="263">
        <f t="shared" si="223"/>
        <v>0</v>
      </c>
      <c r="GP173" s="263">
        <f t="shared" si="223"/>
        <v>886038</v>
      </c>
      <c r="GQ173" s="263">
        <f t="shared" si="223"/>
        <v>132774</v>
      </c>
      <c r="GR173" s="263">
        <f t="shared" si="223"/>
        <v>588293</v>
      </c>
      <c r="GS173" s="263">
        <f t="shared" si="223"/>
        <v>245673</v>
      </c>
      <c r="GT173" s="263">
        <f t="shared" si="223"/>
        <v>8589</v>
      </c>
      <c r="GU173" s="263">
        <f t="shared" si="223"/>
        <v>0</v>
      </c>
      <c r="GV173" s="263">
        <f t="shared" si="223"/>
        <v>16812</v>
      </c>
      <c r="GW173" s="263">
        <f t="shared" si="223"/>
        <v>0</v>
      </c>
      <c r="GX173" s="263">
        <f t="shared" si="223"/>
        <v>0</v>
      </c>
      <c r="GY173" s="263">
        <f t="shared" si="223"/>
        <v>4028603</v>
      </c>
      <c r="GZ173" s="263">
        <f t="shared" si="223"/>
        <v>1495999</v>
      </c>
      <c r="HA173" s="263">
        <f t="shared" si="223"/>
        <v>772205</v>
      </c>
      <c r="HB173" s="263">
        <f t="shared" si="223"/>
        <v>365702</v>
      </c>
      <c r="HC173" s="263">
        <f t="shared" si="223"/>
        <v>2141022</v>
      </c>
      <c r="HD173" s="263">
        <f t="shared" si="223"/>
        <v>142429</v>
      </c>
      <c r="HE173" s="263">
        <f t="shared" si="223"/>
        <v>62288</v>
      </c>
      <c r="HF173" s="263">
        <f t="shared" si="223"/>
        <v>405777</v>
      </c>
      <c r="HG173" s="263">
        <f t="shared" si="223"/>
        <v>174507</v>
      </c>
      <c r="HH173" s="263">
        <f t="shared" si="223"/>
        <v>11807450</v>
      </c>
    </row>
    <row r="174" spans="1:216" x14ac:dyDescent="0.2">
      <c r="A174" s="263" t="s">
        <v>231</v>
      </c>
      <c r="B174" s="263">
        <f t="shared" ref="B174:Y174" si="224">+B128</f>
        <v>2797683</v>
      </c>
      <c r="C174" s="263">
        <f t="shared" si="224"/>
        <v>1052629</v>
      </c>
      <c r="D174" s="263">
        <f t="shared" si="224"/>
        <v>665794</v>
      </c>
      <c r="E174" s="263">
        <f t="shared" si="224"/>
        <v>497646</v>
      </c>
      <c r="F174" s="263">
        <f t="shared" si="224"/>
        <v>425929</v>
      </c>
      <c r="G174" s="263">
        <f t="shared" si="224"/>
        <v>224942</v>
      </c>
      <c r="H174" s="263">
        <f t="shared" si="224"/>
        <v>348963</v>
      </c>
      <c r="I174" s="263">
        <f t="shared" si="224"/>
        <v>257169</v>
      </c>
      <c r="J174" s="263">
        <f t="shared" si="224"/>
        <v>189766</v>
      </c>
      <c r="K174" s="263">
        <f t="shared" si="224"/>
        <v>67931</v>
      </c>
      <c r="L174" s="263">
        <f t="shared" si="224"/>
        <v>67931</v>
      </c>
      <c r="M174" s="263">
        <f t="shared" si="224"/>
        <v>0</v>
      </c>
      <c r="N174" s="263">
        <f t="shared" ref="N174:P174" si="225">+N128</f>
        <v>25826</v>
      </c>
      <c r="O174" s="263">
        <f t="shared" si="225"/>
        <v>10154</v>
      </c>
      <c r="P174" s="263">
        <f t="shared" si="225"/>
        <v>18082</v>
      </c>
      <c r="Q174" s="263">
        <f t="shared" si="224"/>
        <v>299212</v>
      </c>
      <c r="R174" s="263">
        <f t="shared" si="224"/>
        <v>122351</v>
      </c>
      <c r="S174" s="263">
        <f t="shared" si="224"/>
        <v>69519</v>
      </c>
      <c r="T174" s="263">
        <f t="shared" si="224"/>
        <v>507660</v>
      </c>
      <c r="U174" s="263">
        <f t="shared" si="224"/>
        <v>437953</v>
      </c>
      <c r="V174" s="263">
        <f t="shared" si="224"/>
        <v>115253</v>
      </c>
      <c r="W174" s="263">
        <f t="shared" si="224"/>
        <v>48655</v>
      </c>
      <c r="X174" s="263">
        <f t="shared" si="224"/>
        <v>33330</v>
      </c>
      <c r="Y174" s="263">
        <f t="shared" si="224"/>
        <v>15287</v>
      </c>
      <c r="Z174" s="263">
        <f t="shared" ref="Z174:CO174" si="226">+Z106</f>
        <v>1890280</v>
      </c>
      <c r="AA174" s="263">
        <f t="shared" si="226"/>
        <v>1807540</v>
      </c>
      <c r="AB174" s="263">
        <f t="shared" si="226"/>
        <v>132673</v>
      </c>
      <c r="AC174" s="263">
        <f t="shared" si="226"/>
        <v>1157445</v>
      </c>
      <c r="AD174" s="263">
        <f t="shared" si="226"/>
        <v>592171</v>
      </c>
      <c r="AE174" s="263">
        <f t="shared" si="226"/>
        <v>41674</v>
      </c>
      <c r="AF174" s="263">
        <f t="shared" si="226"/>
        <v>515384</v>
      </c>
      <c r="AG174" s="263">
        <f t="shared" si="226"/>
        <v>431107</v>
      </c>
      <c r="AH174" s="263">
        <f t="shared" si="226"/>
        <v>814368</v>
      </c>
      <c r="AI174" s="263">
        <f t="shared" si="226"/>
        <v>379648</v>
      </c>
      <c r="AJ174" s="263">
        <f t="shared" si="226"/>
        <v>792922</v>
      </c>
      <c r="AK174" s="263">
        <f t="shared" si="226"/>
        <v>175342</v>
      </c>
      <c r="AL174" s="263">
        <f t="shared" si="226"/>
        <v>167696</v>
      </c>
      <c r="AM174" s="263">
        <f t="shared" si="226"/>
        <v>453113</v>
      </c>
      <c r="AN174" s="263">
        <f t="shared" si="226"/>
        <v>2208</v>
      </c>
      <c r="AO174" s="263">
        <f t="shared" si="226"/>
        <v>295375</v>
      </c>
      <c r="AP174" s="263">
        <f t="shared" si="226"/>
        <v>104205</v>
      </c>
      <c r="AQ174" s="263">
        <f t="shared" si="226"/>
        <v>0</v>
      </c>
      <c r="AR174" s="263">
        <f t="shared" si="226"/>
        <v>200984</v>
      </c>
      <c r="AS174" s="263">
        <f t="shared" si="226"/>
        <v>22731</v>
      </c>
      <c r="AT174" s="263">
        <f t="shared" si="226"/>
        <v>56785</v>
      </c>
      <c r="AU174" s="263">
        <f t="shared" si="226"/>
        <v>13247</v>
      </c>
      <c r="AV174" s="263">
        <f t="shared" si="226"/>
        <v>24274</v>
      </c>
      <c r="AW174" s="263">
        <f t="shared" si="226"/>
        <v>14993</v>
      </c>
      <c r="AX174" s="263">
        <f t="shared" si="226"/>
        <v>0</v>
      </c>
      <c r="AY174" s="263">
        <f t="shared" si="226"/>
        <v>934754</v>
      </c>
      <c r="AZ174" s="263">
        <f t="shared" si="226"/>
        <v>169775</v>
      </c>
      <c r="BA174" s="263">
        <f t="shared" si="226"/>
        <v>41611</v>
      </c>
      <c r="BB174" s="263">
        <f t="shared" si="226"/>
        <v>25118</v>
      </c>
      <c r="BC174" s="263">
        <f t="shared" si="226"/>
        <v>130058</v>
      </c>
      <c r="BD174" s="263">
        <f t="shared" si="226"/>
        <v>0</v>
      </c>
      <c r="BE174" s="263">
        <f t="shared" si="226"/>
        <v>0</v>
      </c>
      <c r="BF174" s="263">
        <f t="shared" si="226"/>
        <v>0</v>
      </c>
      <c r="BG174" s="263">
        <f t="shared" ref="BG174:BM174" si="227">+BG106</f>
        <v>26072</v>
      </c>
      <c r="BH174" s="263">
        <f t="shared" si="227"/>
        <v>25334</v>
      </c>
      <c r="BI174" s="263">
        <f t="shared" si="227"/>
        <v>0</v>
      </c>
      <c r="BJ174" s="263">
        <f t="shared" si="227"/>
        <v>26894</v>
      </c>
      <c r="BK174" s="263">
        <f t="shared" si="227"/>
        <v>0</v>
      </c>
      <c r="BL174" s="263">
        <f t="shared" si="227"/>
        <v>0</v>
      </c>
      <c r="BM174" s="263">
        <f t="shared" si="227"/>
        <v>0</v>
      </c>
      <c r="BN174" s="263">
        <f t="shared" si="226"/>
        <v>309503</v>
      </c>
      <c r="BO174" s="263">
        <f t="shared" si="226"/>
        <v>0</v>
      </c>
      <c r="BP174" s="263">
        <f t="shared" si="226"/>
        <v>0</v>
      </c>
      <c r="BQ174" s="263">
        <f t="shared" si="226"/>
        <v>304443</v>
      </c>
      <c r="BR174" s="263">
        <f t="shared" si="226"/>
        <v>30411</v>
      </c>
      <c r="BS174" s="263">
        <f t="shared" si="226"/>
        <v>0</v>
      </c>
      <c r="BT174" s="263">
        <f t="shared" si="226"/>
        <v>0</v>
      </c>
      <c r="BU174" s="263">
        <f t="shared" si="226"/>
        <v>157505</v>
      </c>
      <c r="BV174" s="263">
        <f t="shared" si="226"/>
        <v>0</v>
      </c>
      <c r="BW174" s="263">
        <f t="shared" si="226"/>
        <v>0</v>
      </c>
      <c r="BX174" s="263">
        <f t="shared" si="226"/>
        <v>151768</v>
      </c>
      <c r="BY174" s="263">
        <f t="shared" si="226"/>
        <v>6159</v>
      </c>
      <c r="BZ174" s="263">
        <f t="shared" si="226"/>
        <v>0</v>
      </c>
      <c r="CA174" s="263">
        <f t="shared" si="226"/>
        <v>0</v>
      </c>
      <c r="CB174" s="263">
        <f t="shared" si="226"/>
        <v>57202</v>
      </c>
      <c r="CC174" s="263">
        <f t="shared" si="226"/>
        <v>34492</v>
      </c>
      <c r="CD174" s="263">
        <f t="shared" si="226"/>
        <v>0</v>
      </c>
      <c r="CE174" s="263">
        <f t="shared" si="226"/>
        <v>26438</v>
      </c>
      <c r="CF174" s="263">
        <f t="shared" si="226"/>
        <v>0</v>
      </c>
      <c r="CG174" s="263">
        <f t="shared" si="226"/>
        <v>0</v>
      </c>
      <c r="CH174" s="263">
        <f t="shared" si="226"/>
        <v>0</v>
      </c>
      <c r="CI174" s="263">
        <f t="shared" si="226"/>
        <v>707549</v>
      </c>
      <c r="CJ174" s="263">
        <f t="shared" si="226"/>
        <v>117958</v>
      </c>
      <c r="CK174" s="263">
        <f t="shared" si="226"/>
        <v>35787</v>
      </c>
      <c r="CL174" s="263">
        <f t="shared" si="226"/>
        <v>318061</v>
      </c>
      <c r="CM174" s="263">
        <f t="shared" si="226"/>
        <v>5352</v>
      </c>
      <c r="CN174" s="263">
        <f t="shared" si="226"/>
        <v>0</v>
      </c>
      <c r="CO174" s="263">
        <f t="shared" si="226"/>
        <v>454280</v>
      </c>
      <c r="CP174" s="263">
        <f t="shared" ref="CP174:DC174" si="228">+CP128</f>
        <v>812161</v>
      </c>
      <c r="CQ174" s="263">
        <f t="shared" si="228"/>
        <v>162378</v>
      </c>
      <c r="CR174" s="263">
        <f t="shared" si="228"/>
        <v>320568</v>
      </c>
      <c r="CS174" s="263">
        <f t="shared" si="228"/>
        <v>122614</v>
      </c>
      <c r="CT174" s="263">
        <f t="shared" si="228"/>
        <v>231184</v>
      </c>
      <c r="CU174" s="263">
        <f t="shared" si="228"/>
        <v>159938</v>
      </c>
      <c r="CV174" s="263">
        <f t="shared" si="228"/>
        <v>204809</v>
      </c>
      <c r="CW174" s="263">
        <f t="shared" si="228"/>
        <v>54215</v>
      </c>
      <c r="CX174" s="263">
        <f t="shared" si="228"/>
        <v>0</v>
      </c>
      <c r="CY174" s="263">
        <f t="shared" si="228"/>
        <v>0</v>
      </c>
      <c r="CZ174" s="263">
        <f t="shared" si="228"/>
        <v>0</v>
      </c>
      <c r="DA174" s="263">
        <f t="shared" si="228"/>
        <v>7804</v>
      </c>
      <c r="DB174" s="263">
        <f t="shared" si="228"/>
        <v>17464</v>
      </c>
      <c r="DC174" s="263">
        <f t="shared" si="228"/>
        <v>11649</v>
      </c>
      <c r="DD174" s="263">
        <f t="shared" ref="DD174:FO174" si="229">+DD106</f>
        <v>1917304</v>
      </c>
      <c r="DE174" s="263">
        <f t="shared" si="229"/>
        <v>1126830</v>
      </c>
      <c r="DF174" s="263">
        <f t="shared" si="229"/>
        <v>1055833</v>
      </c>
      <c r="DG174" s="263">
        <f t="shared" si="229"/>
        <v>1188904</v>
      </c>
      <c r="DH174" s="263">
        <f t="shared" si="229"/>
        <v>67353</v>
      </c>
      <c r="DI174" s="263">
        <f t="shared" si="229"/>
        <v>53483</v>
      </c>
      <c r="DJ174" s="263">
        <f t="shared" si="229"/>
        <v>13581</v>
      </c>
      <c r="DK174" s="263">
        <f t="shared" si="229"/>
        <v>2252716</v>
      </c>
      <c r="DL174" s="263">
        <f t="shared" si="229"/>
        <v>1610384</v>
      </c>
      <c r="DM174" s="263">
        <f t="shared" si="229"/>
        <v>1186912</v>
      </c>
      <c r="DN174" s="263">
        <f t="shared" si="229"/>
        <v>232510</v>
      </c>
      <c r="DO174" s="263">
        <f t="shared" si="229"/>
        <v>264874</v>
      </c>
      <c r="DP174" s="263">
        <f t="shared" si="229"/>
        <v>126825</v>
      </c>
      <c r="DQ174" s="263">
        <f t="shared" si="229"/>
        <v>919450</v>
      </c>
      <c r="DR174" s="263">
        <f t="shared" si="229"/>
        <v>6484</v>
      </c>
      <c r="DS174" s="263">
        <f t="shared" si="229"/>
        <v>36441</v>
      </c>
      <c r="DT174" s="263">
        <f t="shared" si="229"/>
        <v>125220</v>
      </c>
      <c r="DU174" s="263">
        <f t="shared" si="229"/>
        <v>96537</v>
      </c>
      <c r="DV174" s="263">
        <f t="shared" si="229"/>
        <v>817225</v>
      </c>
      <c r="DW174" s="263">
        <f t="shared" si="229"/>
        <v>146781</v>
      </c>
      <c r="DX174" s="263">
        <f t="shared" si="229"/>
        <v>253541</v>
      </c>
      <c r="DY174" s="263">
        <f t="shared" si="229"/>
        <v>101703</v>
      </c>
      <c r="DZ174" s="263">
        <f t="shared" si="229"/>
        <v>699489</v>
      </c>
      <c r="EA174" s="263">
        <f t="shared" si="229"/>
        <v>0</v>
      </c>
      <c r="EB174" s="263">
        <f t="shared" si="229"/>
        <v>6782</v>
      </c>
      <c r="EC174" s="263">
        <f t="shared" si="229"/>
        <v>103588</v>
      </c>
      <c r="ED174" s="263">
        <f t="shared" si="229"/>
        <v>71692</v>
      </c>
      <c r="EE174" s="263">
        <f t="shared" si="229"/>
        <v>1548430</v>
      </c>
      <c r="EF174" s="263">
        <f t="shared" si="229"/>
        <v>370565</v>
      </c>
      <c r="EG174" s="263">
        <f t="shared" si="229"/>
        <v>456347</v>
      </c>
      <c r="EH174" s="263">
        <f t="shared" si="229"/>
        <v>202822</v>
      </c>
      <c r="EI174" s="263">
        <f t="shared" si="229"/>
        <v>1300391</v>
      </c>
      <c r="EJ174" s="263">
        <f t="shared" si="229"/>
        <v>6484</v>
      </c>
      <c r="EK174" s="263">
        <f t="shared" si="229"/>
        <v>40209</v>
      </c>
      <c r="EL174" s="263">
        <f t="shared" si="229"/>
        <v>205009</v>
      </c>
      <c r="EM174" s="263">
        <f t="shared" si="229"/>
        <v>155527</v>
      </c>
      <c r="EN174" s="263">
        <f t="shared" si="229"/>
        <v>233600</v>
      </c>
      <c r="EO174" s="263">
        <f t="shared" si="229"/>
        <v>1809</v>
      </c>
      <c r="EP174" s="263">
        <f t="shared" si="229"/>
        <v>44865</v>
      </c>
      <c r="EQ174" s="263">
        <f t="shared" si="229"/>
        <v>12250</v>
      </c>
      <c r="ER174" s="263">
        <f t="shared" si="229"/>
        <v>187694</v>
      </c>
      <c r="ES174" s="263">
        <f t="shared" si="229"/>
        <v>0</v>
      </c>
      <c r="ET174" s="263">
        <f t="shared" si="229"/>
        <v>0</v>
      </c>
      <c r="EU174" s="263">
        <f t="shared" si="229"/>
        <v>9639</v>
      </c>
      <c r="EV174" s="263">
        <f t="shared" si="229"/>
        <v>7511</v>
      </c>
      <c r="EW174" s="263">
        <f t="shared" si="229"/>
        <v>775284</v>
      </c>
      <c r="EX174" s="263">
        <f t="shared" si="229"/>
        <v>152388</v>
      </c>
      <c r="EY174" s="263">
        <f t="shared" si="229"/>
        <v>83945</v>
      </c>
      <c r="EZ174" s="263">
        <f t="shared" si="229"/>
        <v>123273</v>
      </c>
      <c r="FA174" s="263">
        <f t="shared" si="229"/>
        <v>569499</v>
      </c>
      <c r="FB174" s="263">
        <f t="shared" si="229"/>
        <v>0</v>
      </c>
      <c r="FC174" s="263">
        <f t="shared" si="229"/>
        <v>43812</v>
      </c>
      <c r="FD174" s="263">
        <f t="shared" si="229"/>
        <v>90147</v>
      </c>
      <c r="FE174" s="263">
        <f t="shared" si="229"/>
        <v>42718</v>
      </c>
      <c r="FF174" s="263">
        <f t="shared" si="229"/>
        <v>355260</v>
      </c>
      <c r="FG174" s="263">
        <f t="shared" si="229"/>
        <v>128030</v>
      </c>
      <c r="FH174" s="263">
        <f t="shared" si="229"/>
        <v>50294</v>
      </c>
      <c r="FI174" s="263">
        <f t="shared" si="229"/>
        <v>19032</v>
      </c>
      <c r="FJ174" s="263">
        <f t="shared" si="229"/>
        <v>170116</v>
      </c>
      <c r="FK174" s="263">
        <f t="shared" si="229"/>
        <v>16575</v>
      </c>
      <c r="FL174" s="263">
        <f t="shared" si="229"/>
        <v>3115</v>
      </c>
      <c r="FM174" s="263">
        <f t="shared" si="229"/>
        <v>9835</v>
      </c>
      <c r="FN174" s="263">
        <f t="shared" si="229"/>
        <v>12028</v>
      </c>
      <c r="FO174" s="263">
        <f t="shared" si="229"/>
        <v>335508</v>
      </c>
      <c r="FP174" s="263">
        <f t="shared" ref="FP174:HH174" si="230">+FP106</f>
        <v>251498</v>
      </c>
      <c r="FQ174" s="263">
        <f t="shared" si="230"/>
        <v>53571</v>
      </c>
      <c r="FR174" s="263">
        <f t="shared" si="230"/>
        <v>4485</v>
      </c>
      <c r="FS174" s="263">
        <f t="shared" si="230"/>
        <v>138587</v>
      </c>
      <c r="FT174" s="263">
        <f t="shared" si="230"/>
        <v>0</v>
      </c>
      <c r="FU174" s="263">
        <f t="shared" si="230"/>
        <v>0</v>
      </c>
      <c r="FV174" s="263">
        <f t="shared" si="230"/>
        <v>0</v>
      </c>
      <c r="FW174" s="263">
        <f t="shared" si="230"/>
        <v>0</v>
      </c>
      <c r="FX174" s="263">
        <f t="shared" si="230"/>
        <v>628603</v>
      </c>
      <c r="FY174" s="263">
        <f t="shared" si="230"/>
        <v>142034</v>
      </c>
      <c r="FZ174" s="263">
        <f t="shared" si="230"/>
        <v>146971</v>
      </c>
      <c r="GA174" s="263">
        <f t="shared" si="230"/>
        <v>77052</v>
      </c>
      <c r="GB174" s="263">
        <f t="shared" si="230"/>
        <v>486855</v>
      </c>
      <c r="GC174" s="263">
        <f t="shared" si="230"/>
        <v>0</v>
      </c>
      <c r="GD174" s="263">
        <f t="shared" si="230"/>
        <v>11631</v>
      </c>
      <c r="GE174" s="263">
        <f t="shared" si="230"/>
        <v>31964</v>
      </c>
      <c r="GF174" s="263">
        <f t="shared" si="230"/>
        <v>0</v>
      </c>
      <c r="GG174" s="263">
        <f t="shared" si="230"/>
        <v>106552</v>
      </c>
      <c r="GH174" s="263">
        <f t="shared" si="230"/>
        <v>0</v>
      </c>
      <c r="GI174" s="263">
        <f t="shared" si="230"/>
        <v>0</v>
      </c>
      <c r="GJ174" s="263">
        <f t="shared" si="230"/>
        <v>8442</v>
      </c>
      <c r="GK174" s="263">
        <f t="shared" si="230"/>
        <v>28309</v>
      </c>
      <c r="GL174" s="263">
        <f t="shared" si="230"/>
        <v>75925</v>
      </c>
      <c r="GM174" s="263">
        <f t="shared" si="230"/>
        <v>0</v>
      </c>
      <c r="GN174" s="263">
        <f t="shared" si="230"/>
        <v>0</v>
      </c>
      <c r="GO174" s="263">
        <f t="shared" si="230"/>
        <v>0</v>
      </c>
      <c r="GP174" s="263">
        <f t="shared" si="230"/>
        <v>127827</v>
      </c>
      <c r="GQ174" s="263">
        <f t="shared" si="230"/>
        <v>10943</v>
      </c>
      <c r="GR174" s="263">
        <f t="shared" si="230"/>
        <v>94944</v>
      </c>
      <c r="GS174" s="263">
        <f t="shared" si="230"/>
        <v>8121</v>
      </c>
      <c r="GT174" s="263">
        <f t="shared" si="230"/>
        <v>0</v>
      </c>
      <c r="GU174" s="263">
        <f t="shared" si="230"/>
        <v>0</v>
      </c>
      <c r="GV174" s="263">
        <f t="shared" si="230"/>
        <v>0</v>
      </c>
      <c r="GW174" s="263">
        <f t="shared" si="230"/>
        <v>0</v>
      </c>
      <c r="GX174" s="263">
        <f t="shared" si="230"/>
        <v>0</v>
      </c>
      <c r="GY174" s="263">
        <f t="shared" si="230"/>
        <v>409237</v>
      </c>
      <c r="GZ174" s="263">
        <f t="shared" si="230"/>
        <v>115607</v>
      </c>
      <c r="HA174" s="263">
        <f t="shared" si="230"/>
        <v>79241</v>
      </c>
      <c r="HB174" s="263">
        <f t="shared" si="230"/>
        <v>52444</v>
      </c>
      <c r="HC174" s="263">
        <f t="shared" si="230"/>
        <v>277894</v>
      </c>
      <c r="HD174" s="263">
        <f t="shared" si="230"/>
        <v>48618</v>
      </c>
      <c r="HE174" s="263">
        <f t="shared" si="230"/>
        <v>1653</v>
      </c>
      <c r="HF174" s="263">
        <f t="shared" si="230"/>
        <v>23933</v>
      </c>
      <c r="HG174" s="263">
        <f t="shared" si="230"/>
        <v>38300</v>
      </c>
      <c r="HH174" s="263">
        <f t="shared" si="230"/>
        <v>1016848</v>
      </c>
    </row>
    <row r="175" spans="1:216" x14ac:dyDescent="0.2">
      <c r="A175" s="263" t="s">
        <v>232</v>
      </c>
      <c r="B175" s="263">
        <f t="shared" ref="B175:Y175" si="231">+B129</f>
        <v>3950957</v>
      </c>
      <c r="C175" s="263">
        <f t="shared" si="231"/>
        <v>1493293</v>
      </c>
      <c r="D175" s="263">
        <f t="shared" si="231"/>
        <v>1208686</v>
      </c>
      <c r="E175" s="263">
        <f t="shared" si="231"/>
        <v>903901</v>
      </c>
      <c r="F175" s="263">
        <f t="shared" si="231"/>
        <v>722921</v>
      </c>
      <c r="G175" s="263">
        <f t="shared" si="231"/>
        <v>435904</v>
      </c>
      <c r="H175" s="263">
        <f t="shared" si="231"/>
        <v>583795</v>
      </c>
      <c r="I175" s="263">
        <f t="shared" si="231"/>
        <v>487164</v>
      </c>
      <c r="J175" s="263">
        <f t="shared" si="231"/>
        <v>238660</v>
      </c>
      <c r="K175" s="263">
        <f t="shared" si="231"/>
        <v>276442</v>
      </c>
      <c r="L175" s="263">
        <f t="shared" si="231"/>
        <v>160909</v>
      </c>
      <c r="M175" s="263">
        <f t="shared" si="231"/>
        <v>133988</v>
      </c>
      <c r="N175" s="263">
        <f t="shared" ref="N175:P175" si="232">+N129</f>
        <v>94913</v>
      </c>
      <c r="O175" s="263">
        <f t="shared" si="232"/>
        <v>63637</v>
      </c>
      <c r="P175" s="263">
        <f t="shared" si="232"/>
        <v>31240</v>
      </c>
      <c r="Q175" s="263">
        <f t="shared" si="231"/>
        <v>331740</v>
      </c>
      <c r="R175" s="263">
        <f t="shared" si="231"/>
        <v>147278</v>
      </c>
      <c r="S175" s="263">
        <f t="shared" si="231"/>
        <v>35235</v>
      </c>
      <c r="T175" s="263">
        <f t="shared" si="231"/>
        <v>542101</v>
      </c>
      <c r="U175" s="263">
        <f t="shared" si="231"/>
        <v>425115</v>
      </c>
      <c r="V175" s="263">
        <f t="shared" si="231"/>
        <v>293557</v>
      </c>
      <c r="W175" s="263">
        <f t="shared" si="231"/>
        <v>125192</v>
      </c>
      <c r="X175" s="263">
        <f t="shared" si="231"/>
        <v>55115</v>
      </c>
      <c r="Y175" s="263">
        <f t="shared" si="231"/>
        <v>75637</v>
      </c>
      <c r="Z175" s="263">
        <f t="shared" ref="Z175:CO175" si="233">+Z107</f>
        <v>2559372</v>
      </c>
      <c r="AA175" s="263">
        <f t="shared" si="233"/>
        <v>2477850</v>
      </c>
      <c r="AB175" s="263">
        <f t="shared" si="233"/>
        <v>197040</v>
      </c>
      <c r="AC175" s="263">
        <f t="shared" si="233"/>
        <v>1367505</v>
      </c>
      <c r="AD175" s="263">
        <f t="shared" si="233"/>
        <v>637731</v>
      </c>
      <c r="AE175" s="263">
        <f t="shared" si="233"/>
        <v>77135</v>
      </c>
      <c r="AF175" s="263">
        <f t="shared" si="233"/>
        <v>849969</v>
      </c>
      <c r="AG175" s="263">
        <f t="shared" si="233"/>
        <v>621884</v>
      </c>
      <c r="AH175" s="263">
        <f t="shared" si="233"/>
        <v>1126589</v>
      </c>
      <c r="AI175" s="263">
        <f t="shared" si="233"/>
        <v>360816</v>
      </c>
      <c r="AJ175" s="263">
        <f t="shared" si="233"/>
        <v>1178001</v>
      </c>
      <c r="AK175" s="263">
        <f t="shared" si="233"/>
        <v>335666</v>
      </c>
      <c r="AL175" s="263">
        <f t="shared" si="233"/>
        <v>81368</v>
      </c>
      <c r="AM175" s="263">
        <f t="shared" si="233"/>
        <v>657791</v>
      </c>
      <c r="AN175" s="263">
        <f t="shared" si="233"/>
        <v>0</v>
      </c>
      <c r="AO175" s="263">
        <f t="shared" si="233"/>
        <v>304611</v>
      </c>
      <c r="AP175" s="263">
        <f t="shared" si="233"/>
        <v>205019</v>
      </c>
      <c r="AQ175" s="263">
        <f t="shared" si="233"/>
        <v>0</v>
      </c>
      <c r="AR175" s="263">
        <f t="shared" si="233"/>
        <v>328958</v>
      </c>
      <c r="AS175" s="263">
        <f t="shared" si="233"/>
        <v>9868</v>
      </c>
      <c r="AT175" s="263">
        <f t="shared" si="233"/>
        <v>53784</v>
      </c>
      <c r="AU175" s="263">
        <f t="shared" si="233"/>
        <v>21173</v>
      </c>
      <c r="AV175" s="263">
        <f t="shared" si="233"/>
        <v>93905</v>
      </c>
      <c r="AW175" s="263">
        <f t="shared" si="233"/>
        <v>14596</v>
      </c>
      <c r="AX175" s="263">
        <f t="shared" si="233"/>
        <v>0</v>
      </c>
      <c r="AY175" s="263">
        <f t="shared" si="233"/>
        <v>1423835</v>
      </c>
      <c r="AZ175" s="263">
        <f t="shared" si="233"/>
        <v>211735</v>
      </c>
      <c r="BA175" s="263">
        <f t="shared" si="233"/>
        <v>41367</v>
      </c>
      <c r="BB175" s="263">
        <f t="shared" si="233"/>
        <v>0</v>
      </c>
      <c r="BC175" s="263">
        <f t="shared" si="233"/>
        <v>198097</v>
      </c>
      <c r="BD175" s="263">
        <f t="shared" si="233"/>
        <v>0</v>
      </c>
      <c r="BE175" s="263">
        <f t="shared" si="233"/>
        <v>0</v>
      </c>
      <c r="BF175" s="263">
        <f t="shared" si="233"/>
        <v>0</v>
      </c>
      <c r="BG175" s="263">
        <f t="shared" ref="BG175:BM175" si="234">+BG107</f>
        <v>85372</v>
      </c>
      <c r="BH175" s="263">
        <f t="shared" si="234"/>
        <v>25228</v>
      </c>
      <c r="BI175" s="263">
        <f t="shared" si="234"/>
        <v>6014</v>
      </c>
      <c r="BJ175" s="263">
        <f t="shared" si="234"/>
        <v>72261</v>
      </c>
      <c r="BK175" s="263">
        <f t="shared" si="234"/>
        <v>0</v>
      </c>
      <c r="BL175" s="263">
        <f t="shared" si="234"/>
        <v>0</v>
      </c>
      <c r="BM175" s="263">
        <f t="shared" si="234"/>
        <v>0</v>
      </c>
      <c r="BN175" s="263">
        <f t="shared" si="233"/>
        <v>478280</v>
      </c>
      <c r="BO175" s="263">
        <f t="shared" si="233"/>
        <v>10718</v>
      </c>
      <c r="BP175" s="263">
        <f t="shared" si="233"/>
        <v>0</v>
      </c>
      <c r="BQ175" s="263">
        <f t="shared" si="233"/>
        <v>487481</v>
      </c>
      <c r="BR175" s="263">
        <f t="shared" si="233"/>
        <v>1193</v>
      </c>
      <c r="BS175" s="263">
        <f t="shared" si="233"/>
        <v>0</v>
      </c>
      <c r="BT175" s="263">
        <f t="shared" si="233"/>
        <v>0</v>
      </c>
      <c r="BU175" s="263">
        <f t="shared" si="233"/>
        <v>274102</v>
      </c>
      <c r="BV175" s="263">
        <f t="shared" si="233"/>
        <v>0</v>
      </c>
      <c r="BW175" s="263">
        <f t="shared" si="233"/>
        <v>25479</v>
      </c>
      <c r="BX175" s="263">
        <f t="shared" si="233"/>
        <v>254789</v>
      </c>
      <c r="BY175" s="263">
        <f t="shared" si="233"/>
        <v>0</v>
      </c>
      <c r="BZ175" s="263">
        <f t="shared" si="233"/>
        <v>0</v>
      </c>
      <c r="CA175" s="263">
        <f t="shared" si="233"/>
        <v>0</v>
      </c>
      <c r="CB175" s="263">
        <f t="shared" si="233"/>
        <v>21131</v>
      </c>
      <c r="CC175" s="263">
        <f t="shared" si="233"/>
        <v>1894</v>
      </c>
      <c r="CD175" s="263">
        <f t="shared" si="233"/>
        <v>0</v>
      </c>
      <c r="CE175" s="263">
        <f t="shared" si="233"/>
        <v>19245</v>
      </c>
      <c r="CF175" s="263">
        <f t="shared" si="233"/>
        <v>0</v>
      </c>
      <c r="CG175" s="263">
        <f t="shared" si="233"/>
        <v>0</v>
      </c>
      <c r="CH175" s="263">
        <f t="shared" si="233"/>
        <v>0</v>
      </c>
      <c r="CI175" s="263">
        <f t="shared" si="233"/>
        <v>1022638</v>
      </c>
      <c r="CJ175" s="263">
        <f t="shared" si="233"/>
        <v>237192</v>
      </c>
      <c r="CK175" s="263">
        <f t="shared" si="233"/>
        <v>44616</v>
      </c>
      <c r="CL175" s="263">
        <f t="shared" si="233"/>
        <v>717076</v>
      </c>
      <c r="CM175" s="263">
        <f t="shared" si="233"/>
        <v>62329</v>
      </c>
      <c r="CN175" s="263">
        <f t="shared" si="233"/>
        <v>0</v>
      </c>
      <c r="CO175" s="263">
        <f t="shared" si="233"/>
        <v>505567</v>
      </c>
      <c r="CP175" s="263">
        <f t="shared" ref="CP175:DC175" si="235">+CP129</f>
        <v>1126324</v>
      </c>
      <c r="CQ175" s="263">
        <f t="shared" si="235"/>
        <v>210306</v>
      </c>
      <c r="CR175" s="263">
        <f t="shared" si="235"/>
        <v>355305</v>
      </c>
      <c r="CS175" s="263">
        <f t="shared" si="235"/>
        <v>68268</v>
      </c>
      <c r="CT175" s="263">
        <f t="shared" si="235"/>
        <v>508450</v>
      </c>
      <c r="CU175" s="263">
        <f t="shared" si="235"/>
        <v>178581</v>
      </c>
      <c r="CV175" s="263">
        <f t="shared" si="235"/>
        <v>290060</v>
      </c>
      <c r="CW175" s="263">
        <f t="shared" si="235"/>
        <v>84331</v>
      </c>
      <c r="CX175" s="263">
        <f t="shared" si="235"/>
        <v>0</v>
      </c>
      <c r="CY175" s="263">
        <f t="shared" si="235"/>
        <v>0</v>
      </c>
      <c r="CZ175" s="263">
        <f t="shared" si="235"/>
        <v>0</v>
      </c>
      <c r="DA175" s="263">
        <f t="shared" si="235"/>
        <v>16400</v>
      </c>
      <c r="DB175" s="263">
        <f t="shared" si="235"/>
        <v>40793</v>
      </c>
      <c r="DC175" s="263">
        <f t="shared" si="235"/>
        <v>7247</v>
      </c>
      <c r="DD175" s="263">
        <f t="shared" ref="DD175:FO175" si="236">+DD107</f>
        <v>2333678</v>
      </c>
      <c r="DE175" s="263">
        <f t="shared" si="236"/>
        <v>1187633</v>
      </c>
      <c r="DF175" s="263">
        <f t="shared" si="236"/>
        <v>1303748</v>
      </c>
      <c r="DG175" s="263">
        <f t="shared" si="236"/>
        <v>1606942</v>
      </c>
      <c r="DH175" s="263">
        <f t="shared" si="236"/>
        <v>99977</v>
      </c>
      <c r="DI175" s="263">
        <f t="shared" si="236"/>
        <v>59796</v>
      </c>
      <c r="DJ175" s="263">
        <f t="shared" si="236"/>
        <v>18450</v>
      </c>
      <c r="DK175" s="263">
        <f t="shared" si="236"/>
        <v>2980485</v>
      </c>
      <c r="DL175" s="263">
        <f t="shared" si="236"/>
        <v>2017252</v>
      </c>
      <c r="DM175" s="263">
        <f t="shared" si="236"/>
        <v>1501988</v>
      </c>
      <c r="DN175" s="263">
        <f t="shared" si="236"/>
        <v>412244</v>
      </c>
      <c r="DO175" s="263">
        <f t="shared" si="236"/>
        <v>414162</v>
      </c>
      <c r="DP175" s="263">
        <f t="shared" si="236"/>
        <v>330391</v>
      </c>
      <c r="DQ175" s="263">
        <f t="shared" si="236"/>
        <v>999735</v>
      </c>
      <c r="DR175" s="263">
        <f t="shared" si="236"/>
        <v>0</v>
      </c>
      <c r="DS175" s="263">
        <f t="shared" si="236"/>
        <v>77016</v>
      </c>
      <c r="DT175" s="263">
        <f t="shared" si="236"/>
        <v>262314</v>
      </c>
      <c r="DU175" s="263">
        <f t="shared" si="236"/>
        <v>104167</v>
      </c>
      <c r="DV175" s="263">
        <f t="shared" si="236"/>
        <v>1008837</v>
      </c>
      <c r="DW175" s="263">
        <f t="shared" si="236"/>
        <v>187912</v>
      </c>
      <c r="DX175" s="263">
        <f t="shared" si="236"/>
        <v>245876</v>
      </c>
      <c r="DY175" s="263">
        <f t="shared" si="236"/>
        <v>74464</v>
      </c>
      <c r="DZ175" s="263">
        <f t="shared" si="236"/>
        <v>754593</v>
      </c>
      <c r="EA175" s="263">
        <f t="shared" si="236"/>
        <v>0</v>
      </c>
      <c r="EB175" s="263">
        <f t="shared" si="236"/>
        <v>33182</v>
      </c>
      <c r="EC175" s="263">
        <f t="shared" si="236"/>
        <v>115743</v>
      </c>
      <c r="ED175" s="263">
        <f t="shared" si="236"/>
        <v>57991</v>
      </c>
      <c r="EE175" s="263">
        <f t="shared" si="236"/>
        <v>1924275</v>
      </c>
      <c r="EF175" s="263">
        <f t="shared" si="236"/>
        <v>566571</v>
      </c>
      <c r="EG175" s="263">
        <f t="shared" si="236"/>
        <v>631199</v>
      </c>
      <c r="EH175" s="263">
        <f t="shared" si="236"/>
        <v>330669</v>
      </c>
      <c r="EI175" s="263">
        <f t="shared" si="236"/>
        <v>1374636</v>
      </c>
      <c r="EJ175" s="263">
        <f t="shared" si="236"/>
        <v>0</v>
      </c>
      <c r="EK175" s="263">
        <f t="shared" si="236"/>
        <v>73502</v>
      </c>
      <c r="EL175" s="263">
        <f t="shared" si="236"/>
        <v>347391</v>
      </c>
      <c r="EM175" s="263">
        <f t="shared" si="236"/>
        <v>164673</v>
      </c>
      <c r="EN175" s="263">
        <f t="shared" si="236"/>
        <v>375571</v>
      </c>
      <c r="EO175" s="263">
        <f t="shared" si="236"/>
        <v>34082</v>
      </c>
      <c r="EP175" s="263">
        <f t="shared" si="236"/>
        <v>61500</v>
      </c>
      <c r="EQ175" s="263">
        <f t="shared" si="236"/>
        <v>57926</v>
      </c>
      <c r="ER175" s="263">
        <f t="shared" si="236"/>
        <v>237446</v>
      </c>
      <c r="ES175" s="263">
        <f t="shared" si="236"/>
        <v>0</v>
      </c>
      <c r="ET175" s="263">
        <f t="shared" si="236"/>
        <v>27895</v>
      </c>
      <c r="EU175" s="263">
        <f t="shared" si="236"/>
        <v>22634</v>
      </c>
      <c r="EV175" s="263">
        <f t="shared" si="236"/>
        <v>0</v>
      </c>
      <c r="EW175" s="263">
        <f t="shared" si="236"/>
        <v>1017161</v>
      </c>
      <c r="EX175" s="263">
        <f t="shared" si="236"/>
        <v>273369</v>
      </c>
      <c r="EY175" s="263">
        <f t="shared" si="236"/>
        <v>199009</v>
      </c>
      <c r="EZ175" s="263">
        <f t="shared" si="236"/>
        <v>175918</v>
      </c>
      <c r="FA175" s="263">
        <f t="shared" si="236"/>
        <v>662929</v>
      </c>
      <c r="FB175" s="263">
        <f t="shared" si="236"/>
        <v>3757</v>
      </c>
      <c r="FC175" s="263">
        <f t="shared" si="236"/>
        <v>25049</v>
      </c>
      <c r="FD175" s="263">
        <f t="shared" si="236"/>
        <v>153341</v>
      </c>
      <c r="FE175" s="263">
        <f t="shared" si="236"/>
        <v>55543</v>
      </c>
      <c r="FF175" s="263">
        <f t="shared" si="236"/>
        <v>334137</v>
      </c>
      <c r="FG175" s="263">
        <f t="shared" si="236"/>
        <v>130530</v>
      </c>
      <c r="FH175" s="263">
        <f t="shared" si="236"/>
        <v>17712</v>
      </c>
      <c r="FI175" s="263">
        <f t="shared" si="236"/>
        <v>44777</v>
      </c>
      <c r="FJ175" s="263">
        <f t="shared" si="236"/>
        <v>128104</v>
      </c>
      <c r="FK175" s="263">
        <f t="shared" si="236"/>
        <v>2040</v>
      </c>
      <c r="FL175" s="263">
        <f t="shared" si="236"/>
        <v>0</v>
      </c>
      <c r="FM175" s="263">
        <f t="shared" si="236"/>
        <v>31998</v>
      </c>
      <c r="FN175" s="263">
        <f t="shared" si="236"/>
        <v>15695</v>
      </c>
      <c r="FO175" s="263">
        <f t="shared" si="236"/>
        <v>386409</v>
      </c>
      <c r="FP175" s="263">
        <f t="shared" ref="FP175:HH175" si="237">+FP107</f>
        <v>315985</v>
      </c>
      <c r="FQ175" s="263">
        <f t="shared" si="237"/>
        <v>13106</v>
      </c>
      <c r="FR175" s="263">
        <f t="shared" si="237"/>
        <v>0</v>
      </c>
      <c r="FS175" s="263">
        <f t="shared" si="237"/>
        <v>99104</v>
      </c>
      <c r="FT175" s="263">
        <f t="shared" si="237"/>
        <v>0</v>
      </c>
      <c r="FU175" s="263">
        <f t="shared" si="237"/>
        <v>10128</v>
      </c>
      <c r="FV175" s="263">
        <f t="shared" si="237"/>
        <v>10591</v>
      </c>
      <c r="FW175" s="263">
        <f t="shared" si="237"/>
        <v>13980</v>
      </c>
      <c r="FX175" s="263">
        <f t="shared" si="237"/>
        <v>819269</v>
      </c>
      <c r="FY175" s="263">
        <f t="shared" si="237"/>
        <v>239133</v>
      </c>
      <c r="FZ175" s="263">
        <f t="shared" si="237"/>
        <v>231859</v>
      </c>
      <c r="GA175" s="263">
        <f t="shared" si="237"/>
        <v>104700</v>
      </c>
      <c r="GB175" s="263">
        <f t="shared" si="237"/>
        <v>469853</v>
      </c>
      <c r="GC175" s="263">
        <f t="shared" si="237"/>
        <v>0</v>
      </c>
      <c r="GD175" s="263">
        <f t="shared" si="237"/>
        <v>4990</v>
      </c>
      <c r="GE175" s="263">
        <f t="shared" si="237"/>
        <v>37313</v>
      </c>
      <c r="GF175" s="263">
        <f t="shared" si="237"/>
        <v>66700</v>
      </c>
      <c r="GG175" s="263">
        <f t="shared" si="237"/>
        <v>169878</v>
      </c>
      <c r="GH175" s="263">
        <f t="shared" si="237"/>
        <v>0</v>
      </c>
      <c r="GI175" s="263">
        <f t="shared" si="237"/>
        <v>19063</v>
      </c>
      <c r="GJ175" s="263">
        <f t="shared" si="237"/>
        <v>0</v>
      </c>
      <c r="GK175" s="263">
        <f t="shared" si="237"/>
        <v>82525</v>
      </c>
      <c r="GL175" s="263">
        <f t="shared" si="237"/>
        <v>130532</v>
      </c>
      <c r="GM175" s="263">
        <f t="shared" si="237"/>
        <v>0</v>
      </c>
      <c r="GN175" s="263">
        <f t="shared" si="237"/>
        <v>0</v>
      </c>
      <c r="GO175" s="263">
        <f t="shared" si="237"/>
        <v>0</v>
      </c>
      <c r="GP175" s="263">
        <f t="shared" si="237"/>
        <v>259730</v>
      </c>
      <c r="GQ175" s="263">
        <f t="shared" si="237"/>
        <v>69510</v>
      </c>
      <c r="GR175" s="263">
        <f t="shared" si="237"/>
        <v>167274</v>
      </c>
      <c r="GS175" s="263">
        <f t="shared" si="237"/>
        <v>67032</v>
      </c>
      <c r="GT175" s="263">
        <f t="shared" si="237"/>
        <v>0</v>
      </c>
      <c r="GU175" s="263">
        <f t="shared" si="237"/>
        <v>0</v>
      </c>
      <c r="GV175" s="263">
        <f t="shared" si="237"/>
        <v>0</v>
      </c>
      <c r="GW175" s="263">
        <f t="shared" si="237"/>
        <v>0</v>
      </c>
      <c r="GX175" s="263">
        <f t="shared" si="237"/>
        <v>0</v>
      </c>
      <c r="GY175" s="263">
        <f t="shared" si="237"/>
        <v>550124</v>
      </c>
      <c r="GZ175" s="263">
        <f t="shared" si="237"/>
        <v>156324</v>
      </c>
      <c r="HA175" s="263">
        <f t="shared" si="237"/>
        <v>93859</v>
      </c>
      <c r="HB175" s="263">
        <f t="shared" si="237"/>
        <v>25759</v>
      </c>
      <c r="HC175" s="263">
        <f t="shared" si="237"/>
        <v>373331</v>
      </c>
      <c r="HD175" s="263">
        <f t="shared" si="237"/>
        <v>20491</v>
      </c>
      <c r="HE175" s="263">
        <f t="shared" si="237"/>
        <v>9983</v>
      </c>
      <c r="HF175" s="263">
        <f t="shared" si="237"/>
        <v>101444</v>
      </c>
      <c r="HG175" s="263">
        <f t="shared" si="237"/>
        <v>9671</v>
      </c>
      <c r="HH175" s="263">
        <f t="shared" si="237"/>
        <v>1508368</v>
      </c>
    </row>
    <row r="176" spans="1:216" x14ac:dyDescent="0.2">
      <c r="A176" s="263" t="s">
        <v>233</v>
      </c>
      <c r="B176" s="263">
        <f t="shared" ref="B176:Y176" si="238">+B130</f>
        <v>4865899</v>
      </c>
      <c r="C176" s="263">
        <f t="shared" si="238"/>
        <v>1702808</v>
      </c>
      <c r="D176" s="263">
        <f t="shared" si="238"/>
        <v>942321</v>
      </c>
      <c r="E176" s="263">
        <f t="shared" si="238"/>
        <v>774232</v>
      </c>
      <c r="F176" s="263">
        <f t="shared" si="238"/>
        <v>549462</v>
      </c>
      <c r="G176" s="263">
        <f t="shared" si="238"/>
        <v>412535</v>
      </c>
      <c r="H176" s="263">
        <f t="shared" si="238"/>
        <v>332882</v>
      </c>
      <c r="I176" s="263">
        <f t="shared" si="238"/>
        <v>245777</v>
      </c>
      <c r="J176" s="263">
        <f t="shared" si="238"/>
        <v>148803</v>
      </c>
      <c r="K176" s="263">
        <f t="shared" si="238"/>
        <v>181511</v>
      </c>
      <c r="L176" s="263">
        <f t="shared" si="238"/>
        <v>174932</v>
      </c>
      <c r="M176" s="263">
        <f t="shared" si="238"/>
        <v>12988</v>
      </c>
      <c r="N176" s="263">
        <f t="shared" ref="N176:P176" si="239">+N130</f>
        <v>42025</v>
      </c>
      <c r="O176" s="263">
        <f t="shared" si="239"/>
        <v>0</v>
      </c>
      <c r="P176" s="263">
        <f t="shared" si="239"/>
        <v>42025</v>
      </c>
      <c r="Q176" s="263">
        <f t="shared" si="238"/>
        <v>772228</v>
      </c>
      <c r="R176" s="263">
        <f t="shared" si="238"/>
        <v>438452</v>
      </c>
      <c r="S176" s="263">
        <f t="shared" si="238"/>
        <v>87411</v>
      </c>
      <c r="T176" s="263">
        <f t="shared" si="238"/>
        <v>260897</v>
      </c>
      <c r="U176" s="263">
        <f t="shared" si="238"/>
        <v>167778</v>
      </c>
      <c r="V176" s="263">
        <f t="shared" si="238"/>
        <v>123810</v>
      </c>
      <c r="W176" s="263">
        <f t="shared" si="238"/>
        <v>164456</v>
      </c>
      <c r="X176" s="263">
        <f t="shared" si="238"/>
        <v>130017</v>
      </c>
      <c r="Y176" s="263">
        <f t="shared" si="238"/>
        <v>48410</v>
      </c>
      <c r="Z176" s="263">
        <f t="shared" ref="Z176:CO176" si="240">+Z108</f>
        <v>3334781</v>
      </c>
      <c r="AA176" s="263">
        <f t="shared" si="240"/>
        <v>3178115</v>
      </c>
      <c r="AB176" s="263">
        <f t="shared" si="240"/>
        <v>590733</v>
      </c>
      <c r="AC176" s="263">
        <f t="shared" si="240"/>
        <v>2020819</v>
      </c>
      <c r="AD176" s="263">
        <f t="shared" si="240"/>
        <v>966429</v>
      </c>
      <c r="AE176" s="263">
        <f t="shared" si="240"/>
        <v>113447</v>
      </c>
      <c r="AF176" s="263">
        <f t="shared" si="240"/>
        <v>1055936</v>
      </c>
      <c r="AG176" s="263">
        <f t="shared" si="240"/>
        <v>951427</v>
      </c>
      <c r="AH176" s="263">
        <f t="shared" si="240"/>
        <v>1166939</v>
      </c>
      <c r="AI176" s="263">
        <f t="shared" si="240"/>
        <v>432487</v>
      </c>
      <c r="AJ176" s="263">
        <f t="shared" si="240"/>
        <v>1128314</v>
      </c>
      <c r="AK176" s="263">
        <f t="shared" si="240"/>
        <v>224034</v>
      </c>
      <c r="AL176" s="263">
        <f t="shared" si="240"/>
        <v>64727</v>
      </c>
      <c r="AM176" s="263">
        <f t="shared" si="240"/>
        <v>851517</v>
      </c>
      <c r="AN176" s="263">
        <f t="shared" si="240"/>
        <v>24703</v>
      </c>
      <c r="AO176" s="263">
        <f t="shared" si="240"/>
        <v>512551</v>
      </c>
      <c r="AP176" s="263">
        <f t="shared" si="240"/>
        <v>218584</v>
      </c>
      <c r="AQ176" s="263">
        <f t="shared" si="240"/>
        <v>0</v>
      </c>
      <c r="AR176" s="263">
        <f t="shared" si="240"/>
        <v>285328</v>
      </c>
      <c r="AS176" s="263">
        <f t="shared" si="240"/>
        <v>99841</v>
      </c>
      <c r="AT176" s="263">
        <f t="shared" si="240"/>
        <v>62939</v>
      </c>
      <c r="AU176" s="263">
        <f t="shared" si="240"/>
        <v>11802</v>
      </c>
      <c r="AV176" s="263">
        <f t="shared" si="240"/>
        <v>93626</v>
      </c>
      <c r="AW176" s="263">
        <f t="shared" si="240"/>
        <v>17078</v>
      </c>
      <c r="AX176" s="263">
        <f t="shared" si="240"/>
        <v>10717</v>
      </c>
      <c r="AY176" s="263">
        <f t="shared" si="240"/>
        <v>1656318</v>
      </c>
      <c r="AZ176" s="263">
        <f t="shared" si="240"/>
        <v>181334</v>
      </c>
      <c r="BA176" s="263">
        <f t="shared" si="240"/>
        <v>61394</v>
      </c>
      <c r="BB176" s="263">
        <f t="shared" si="240"/>
        <v>23543</v>
      </c>
      <c r="BC176" s="263">
        <f t="shared" si="240"/>
        <v>129775</v>
      </c>
      <c r="BD176" s="263">
        <f t="shared" si="240"/>
        <v>1309</v>
      </c>
      <c r="BE176" s="263">
        <f t="shared" si="240"/>
        <v>0</v>
      </c>
      <c r="BF176" s="263">
        <f t="shared" si="240"/>
        <v>0</v>
      </c>
      <c r="BG176" s="263">
        <f t="shared" ref="BG176:BM176" si="241">+BG108</f>
        <v>118281</v>
      </c>
      <c r="BH176" s="263">
        <f t="shared" si="241"/>
        <v>39792</v>
      </c>
      <c r="BI176" s="263">
        <f t="shared" si="241"/>
        <v>10396</v>
      </c>
      <c r="BJ176" s="263">
        <f t="shared" si="241"/>
        <v>63907</v>
      </c>
      <c r="BK176" s="263">
        <f t="shared" si="241"/>
        <v>10419</v>
      </c>
      <c r="BL176" s="263">
        <f t="shared" si="241"/>
        <v>0</v>
      </c>
      <c r="BM176" s="263">
        <f t="shared" si="241"/>
        <v>0</v>
      </c>
      <c r="BN176" s="263">
        <f t="shared" si="240"/>
        <v>836220</v>
      </c>
      <c r="BO176" s="263">
        <f t="shared" si="240"/>
        <v>10689</v>
      </c>
      <c r="BP176" s="263">
        <f t="shared" si="240"/>
        <v>27634</v>
      </c>
      <c r="BQ176" s="263">
        <f t="shared" si="240"/>
        <v>821523</v>
      </c>
      <c r="BR176" s="263">
        <f t="shared" si="240"/>
        <v>9846</v>
      </c>
      <c r="BS176" s="263">
        <f t="shared" si="240"/>
        <v>0</v>
      </c>
      <c r="BT176" s="263">
        <f t="shared" si="240"/>
        <v>0</v>
      </c>
      <c r="BU176" s="263">
        <f t="shared" si="240"/>
        <v>324295</v>
      </c>
      <c r="BV176" s="263">
        <f t="shared" si="240"/>
        <v>17371</v>
      </c>
      <c r="BW176" s="263">
        <f t="shared" si="240"/>
        <v>29084</v>
      </c>
      <c r="BX176" s="263">
        <f t="shared" si="240"/>
        <v>274828</v>
      </c>
      <c r="BY176" s="263">
        <f t="shared" si="240"/>
        <v>29834</v>
      </c>
      <c r="BZ176" s="263">
        <f t="shared" si="240"/>
        <v>0</v>
      </c>
      <c r="CA176" s="263">
        <f t="shared" si="240"/>
        <v>0</v>
      </c>
      <c r="CB176" s="263">
        <f t="shared" si="240"/>
        <v>69222</v>
      </c>
      <c r="CC176" s="263">
        <f t="shared" si="240"/>
        <v>42560</v>
      </c>
      <c r="CD176" s="263">
        <f t="shared" si="240"/>
        <v>9533</v>
      </c>
      <c r="CE176" s="263">
        <f t="shared" si="240"/>
        <v>56142</v>
      </c>
      <c r="CF176" s="263">
        <f t="shared" si="240"/>
        <v>0</v>
      </c>
      <c r="CG176" s="263">
        <f t="shared" si="240"/>
        <v>0</v>
      </c>
      <c r="CH176" s="263">
        <f t="shared" si="240"/>
        <v>0</v>
      </c>
      <c r="CI176" s="263">
        <f t="shared" si="240"/>
        <v>885528</v>
      </c>
      <c r="CJ176" s="263">
        <f t="shared" si="240"/>
        <v>269288</v>
      </c>
      <c r="CK176" s="263">
        <f t="shared" si="240"/>
        <v>46192</v>
      </c>
      <c r="CL176" s="263">
        <f t="shared" si="240"/>
        <v>396892</v>
      </c>
      <c r="CM176" s="263">
        <f t="shared" si="240"/>
        <v>10276</v>
      </c>
      <c r="CN176" s="263">
        <f t="shared" si="240"/>
        <v>0</v>
      </c>
      <c r="CO176" s="263">
        <f t="shared" si="240"/>
        <v>490691</v>
      </c>
      <c r="CP176" s="263">
        <f t="shared" ref="CP176:DC176" si="242">+CP130</f>
        <v>1079968</v>
      </c>
      <c r="CQ176" s="263">
        <f t="shared" si="242"/>
        <v>230920</v>
      </c>
      <c r="CR176" s="263">
        <f t="shared" si="242"/>
        <v>474343</v>
      </c>
      <c r="CS176" s="263">
        <f t="shared" si="242"/>
        <v>93610</v>
      </c>
      <c r="CT176" s="263">
        <f t="shared" si="242"/>
        <v>245099</v>
      </c>
      <c r="CU176" s="263">
        <f t="shared" si="242"/>
        <v>269091</v>
      </c>
      <c r="CV176" s="263">
        <f t="shared" si="242"/>
        <v>176467</v>
      </c>
      <c r="CW176" s="263">
        <f t="shared" si="242"/>
        <v>159941</v>
      </c>
      <c r="CX176" s="263">
        <f t="shared" si="242"/>
        <v>0</v>
      </c>
      <c r="CY176" s="263">
        <f t="shared" si="242"/>
        <v>0</v>
      </c>
      <c r="CZ176" s="263">
        <f t="shared" si="242"/>
        <v>0</v>
      </c>
      <c r="DA176" s="263">
        <f t="shared" si="242"/>
        <v>47056</v>
      </c>
      <c r="DB176" s="263">
        <f t="shared" si="242"/>
        <v>110046</v>
      </c>
      <c r="DC176" s="263">
        <f t="shared" si="242"/>
        <v>11186</v>
      </c>
      <c r="DD176" s="263">
        <f t="shared" ref="DD176:FO176" si="243">+DD108</f>
        <v>3011968</v>
      </c>
      <c r="DE176" s="263">
        <f t="shared" si="243"/>
        <v>1126110</v>
      </c>
      <c r="DF176" s="263">
        <f t="shared" si="243"/>
        <v>1378748</v>
      </c>
      <c r="DG176" s="263">
        <f t="shared" si="243"/>
        <v>2120262</v>
      </c>
      <c r="DH176" s="263">
        <f t="shared" si="243"/>
        <v>75905</v>
      </c>
      <c r="DI176" s="263">
        <f t="shared" si="243"/>
        <v>82371</v>
      </c>
      <c r="DJ176" s="263">
        <f t="shared" si="243"/>
        <v>25485</v>
      </c>
      <c r="DK176" s="263">
        <f t="shared" si="243"/>
        <v>3357856</v>
      </c>
      <c r="DL176" s="263">
        <f t="shared" si="243"/>
        <v>2391488</v>
      </c>
      <c r="DM176" s="263">
        <f t="shared" si="243"/>
        <v>1740962</v>
      </c>
      <c r="DN176" s="263">
        <f t="shared" si="243"/>
        <v>466678</v>
      </c>
      <c r="DO176" s="263">
        <f t="shared" si="243"/>
        <v>439159</v>
      </c>
      <c r="DP176" s="263">
        <f t="shared" si="243"/>
        <v>292182</v>
      </c>
      <c r="DQ176" s="263">
        <f t="shared" si="243"/>
        <v>1300079</v>
      </c>
      <c r="DR176" s="263">
        <f t="shared" si="243"/>
        <v>0</v>
      </c>
      <c r="DS176" s="263">
        <f t="shared" si="243"/>
        <v>135279</v>
      </c>
      <c r="DT176" s="263">
        <f t="shared" si="243"/>
        <v>422028</v>
      </c>
      <c r="DU176" s="263">
        <f t="shared" si="243"/>
        <v>105138</v>
      </c>
      <c r="DV176" s="263">
        <f t="shared" si="243"/>
        <v>1164798</v>
      </c>
      <c r="DW176" s="263">
        <f t="shared" si="243"/>
        <v>267459</v>
      </c>
      <c r="DX176" s="263">
        <f t="shared" si="243"/>
        <v>320076</v>
      </c>
      <c r="DY176" s="263">
        <f t="shared" si="243"/>
        <v>224073</v>
      </c>
      <c r="DZ176" s="263">
        <f t="shared" si="243"/>
        <v>838176</v>
      </c>
      <c r="EA176" s="263">
        <f t="shared" si="243"/>
        <v>10295</v>
      </c>
      <c r="EB176" s="263">
        <f t="shared" si="243"/>
        <v>69975</v>
      </c>
      <c r="EC176" s="263">
        <f t="shared" si="243"/>
        <v>180092</v>
      </c>
      <c r="ED176" s="263">
        <f t="shared" si="243"/>
        <v>160444</v>
      </c>
      <c r="EE176" s="263">
        <f t="shared" si="243"/>
        <v>2247492</v>
      </c>
      <c r="EF176" s="263">
        <f t="shared" si="243"/>
        <v>640141</v>
      </c>
      <c r="EG176" s="263">
        <f t="shared" si="243"/>
        <v>692422</v>
      </c>
      <c r="EH176" s="263">
        <f t="shared" si="243"/>
        <v>395155</v>
      </c>
      <c r="EI176" s="263">
        <f t="shared" si="243"/>
        <v>1698309</v>
      </c>
      <c r="EJ176" s="263">
        <f t="shared" si="243"/>
        <v>10295</v>
      </c>
      <c r="EK176" s="263">
        <f t="shared" si="243"/>
        <v>166048</v>
      </c>
      <c r="EL176" s="263">
        <f t="shared" si="243"/>
        <v>560670</v>
      </c>
      <c r="EM176" s="263">
        <f t="shared" si="243"/>
        <v>226088</v>
      </c>
      <c r="EN176" s="263">
        <f t="shared" si="243"/>
        <v>460754</v>
      </c>
      <c r="EO176" s="263">
        <f t="shared" si="243"/>
        <v>70447</v>
      </c>
      <c r="EP176" s="263">
        <f t="shared" si="243"/>
        <v>67511</v>
      </c>
      <c r="EQ176" s="263">
        <f t="shared" si="243"/>
        <v>77096</v>
      </c>
      <c r="ER176" s="263">
        <f t="shared" si="243"/>
        <v>312129</v>
      </c>
      <c r="ES176" s="263">
        <f t="shared" si="243"/>
        <v>0</v>
      </c>
      <c r="ET176" s="263">
        <f t="shared" si="243"/>
        <v>25486</v>
      </c>
      <c r="EU176" s="263">
        <f t="shared" si="243"/>
        <v>40660</v>
      </c>
      <c r="EV176" s="263">
        <f t="shared" si="243"/>
        <v>3260</v>
      </c>
      <c r="EW176" s="263">
        <f t="shared" si="243"/>
        <v>1331916</v>
      </c>
      <c r="EX176" s="263">
        <f t="shared" si="243"/>
        <v>279096</v>
      </c>
      <c r="EY176" s="263">
        <f t="shared" si="243"/>
        <v>223120</v>
      </c>
      <c r="EZ176" s="263">
        <f t="shared" si="243"/>
        <v>303735</v>
      </c>
      <c r="FA176" s="263">
        <f t="shared" si="243"/>
        <v>822846</v>
      </c>
      <c r="FB176" s="263">
        <f t="shared" si="243"/>
        <v>9181</v>
      </c>
      <c r="FC176" s="263">
        <f t="shared" si="243"/>
        <v>58354</v>
      </c>
      <c r="FD176" s="263">
        <f t="shared" si="243"/>
        <v>171050</v>
      </c>
      <c r="FE176" s="263">
        <f t="shared" si="243"/>
        <v>30790</v>
      </c>
      <c r="FF176" s="263">
        <f t="shared" si="243"/>
        <v>422774</v>
      </c>
      <c r="FG176" s="263">
        <f t="shared" si="243"/>
        <v>90194</v>
      </c>
      <c r="FH176" s="263">
        <f t="shared" si="243"/>
        <v>38869</v>
      </c>
      <c r="FI176" s="263">
        <f t="shared" si="243"/>
        <v>63825</v>
      </c>
      <c r="FJ176" s="263">
        <f t="shared" si="243"/>
        <v>151226</v>
      </c>
      <c r="FK176" s="263">
        <f t="shared" si="243"/>
        <v>14457</v>
      </c>
      <c r="FL176" s="263">
        <f t="shared" si="243"/>
        <v>50514</v>
      </c>
      <c r="FM176" s="263">
        <f t="shared" si="243"/>
        <v>30539</v>
      </c>
      <c r="FN176" s="263">
        <f t="shared" si="243"/>
        <v>14775</v>
      </c>
      <c r="FO176" s="263">
        <f t="shared" si="243"/>
        <v>372486</v>
      </c>
      <c r="FP176" s="263">
        <f t="shared" ref="FP176:HH176" si="244">+FP108</f>
        <v>283665</v>
      </c>
      <c r="FQ176" s="263">
        <f t="shared" si="244"/>
        <v>2300</v>
      </c>
      <c r="FR176" s="263">
        <f t="shared" si="244"/>
        <v>0</v>
      </c>
      <c r="FS176" s="263">
        <f t="shared" si="244"/>
        <v>171177</v>
      </c>
      <c r="FT176" s="263">
        <f t="shared" si="244"/>
        <v>0</v>
      </c>
      <c r="FU176" s="263">
        <f t="shared" si="244"/>
        <v>0</v>
      </c>
      <c r="FV176" s="263">
        <f t="shared" si="244"/>
        <v>0</v>
      </c>
      <c r="FW176" s="263">
        <f t="shared" si="244"/>
        <v>52593</v>
      </c>
      <c r="FX176" s="263">
        <f t="shared" si="244"/>
        <v>965861</v>
      </c>
      <c r="FY176" s="263">
        <f t="shared" si="244"/>
        <v>157214</v>
      </c>
      <c r="FZ176" s="263">
        <f t="shared" si="244"/>
        <v>171185</v>
      </c>
      <c r="GA176" s="263">
        <f t="shared" si="244"/>
        <v>124752</v>
      </c>
      <c r="GB176" s="263">
        <f t="shared" si="244"/>
        <v>701074</v>
      </c>
      <c r="GC176" s="263">
        <f t="shared" si="244"/>
        <v>8383</v>
      </c>
      <c r="GD176" s="263">
        <f t="shared" si="244"/>
        <v>2739</v>
      </c>
      <c r="GE176" s="263">
        <f t="shared" si="244"/>
        <v>20182</v>
      </c>
      <c r="GF176" s="263">
        <f t="shared" si="244"/>
        <v>2902</v>
      </c>
      <c r="GG176" s="263">
        <f t="shared" si="244"/>
        <v>171671</v>
      </c>
      <c r="GH176" s="263">
        <f t="shared" si="244"/>
        <v>0</v>
      </c>
      <c r="GI176" s="263">
        <f t="shared" si="244"/>
        <v>6790</v>
      </c>
      <c r="GJ176" s="263">
        <f t="shared" si="244"/>
        <v>2516</v>
      </c>
      <c r="GK176" s="263">
        <f t="shared" si="244"/>
        <v>119730</v>
      </c>
      <c r="GL176" s="263">
        <f t="shared" si="244"/>
        <v>85481</v>
      </c>
      <c r="GM176" s="263">
        <f t="shared" si="244"/>
        <v>0</v>
      </c>
      <c r="GN176" s="263">
        <f t="shared" si="244"/>
        <v>0</v>
      </c>
      <c r="GO176" s="263">
        <f t="shared" si="244"/>
        <v>0</v>
      </c>
      <c r="GP176" s="263">
        <f t="shared" si="244"/>
        <v>151422</v>
      </c>
      <c r="GQ176" s="263">
        <f t="shared" si="244"/>
        <v>4735</v>
      </c>
      <c r="GR176" s="263">
        <f t="shared" si="244"/>
        <v>109941</v>
      </c>
      <c r="GS176" s="263">
        <f t="shared" si="244"/>
        <v>26486</v>
      </c>
      <c r="GT176" s="263">
        <f t="shared" si="244"/>
        <v>0</v>
      </c>
      <c r="GU176" s="263">
        <f t="shared" si="244"/>
        <v>0</v>
      </c>
      <c r="GV176" s="263">
        <f t="shared" si="244"/>
        <v>0</v>
      </c>
      <c r="GW176" s="263">
        <f t="shared" si="244"/>
        <v>0</v>
      </c>
      <c r="GX176" s="263">
        <f t="shared" si="244"/>
        <v>0</v>
      </c>
      <c r="GY176" s="263">
        <f t="shared" si="244"/>
        <v>511049</v>
      </c>
      <c r="GZ176" s="263">
        <f t="shared" si="244"/>
        <v>143147</v>
      </c>
      <c r="HA176" s="263">
        <f t="shared" si="244"/>
        <v>103790</v>
      </c>
      <c r="HB176" s="263">
        <f t="shared" si="244"/>
        <v>55059</v>
      </c>
      <c r="HC176" s="263">
        <f t="shared" si="244"/>
        <v>196120</v>
      </c>
      <c r="HD176" s="263">
        <f t="shared" si="244"/>
        <v>20600</v>
      </c>
      <c r="HE176" s="263">
        <f t="shared" si="244"/>
        <v>7162</v>
      </c>
      <c r="HF176" s="263">
        <f t="shared" si="244"/>
        <v>45599</v>
      </c>
      <c r="HG176" s="263">
        <f t="shared" si="244"/>
        <v>41995</v>
      </c>
      <c r="HH176" s="263">
        <f t="shared" si="244"/>
        <v>1549830</v>
      </c>
    </row>
    <row r="177" spans="1:216" x14ac:dyDescent="0.2">
      <c r="A177" s="263" t="s">
        <v>234</v>
      </c>
      <c r="B177" s="263">
        <f t="shared" ref="B177:Y177" si="245">+B131</f>
        <v>6660488</v>
      </c>
      <c r="C177" s="263">
        <f t="shared" si="245"/>
        <v>2579279</v>
      </c>
      <c r="D177" s="263">
        <f t="shared" si="245"/>
        <v>1213449</v>
      </c>
      <c r="E177" s="263">
        <f t="shared" si="245"/>
        <v>773822</v>
      </c>
      <c r="F177" s="263">
        <f t="shared" si="245"/>
        <v>458320</v>
      </c>
      <c r="G177" s="263">
        <f t="shared" si="245"/>
        <v>473115</v>
      </c>
      <c r="H177" s="263">
        <f t="shared" si="245"/>
        <v>577595</v>
      </c>
      <c r="I177" s="263">
        <f t="shared" si="245"/>
        <v>296083</v>
      </c>
      <c r="J177" s="263">
        <f t="shared" si="245"/>
        <v>435444</v>
      </c>
      <c r="K177" s="263">
        <f t="shared" si="245"/>
        <v>130458</v>
      </c>
      <c r="L177" s="263">
        <f t="shared" si="245"/>
        <v>97017</v>
      </c>
      <c r="M177" s="263">
        <f t="shared" si="245"/>
        <v>32595</v>
      </c>
      <c r="N177" s="263">
        <f t="shared" ref="N177:P177" si="246">+N131</f>
        <v>154070</v>
      </c>
      <c r="O177" s="263">
        <f t="shared" si="246"/>
        <v>42933</v>
      </c>
      <c r="P177" s="263">
        <f t="shared" si="246"/>
        <v>132392</v>
      </c>
      <c r="Q177" s="263">
        <f t="shared" si="245"/>
        <v>1916879</v>
      </c>
      <c r="R177" s="263">
        <f t="shared" si="245"/>
        <v>652750</v>
      </c>
      <c r="S177" s="263">
        <f t="shared" si="245"/>
        <v>529680</v>
      </c>
      <c r="T177" s="263">
        <f t="shared" si="245"/>
        <v>134730</v>
      </c>
      <c r="U177" s="263">
        <f t="shared" si="245"/>
        <v>96274</v>
      </c>
      <c r="V177" s="263">
        <f t="shared" si="245"/>
        <v>36958</v>
      </c>
      <c r="W177" s="263">
        <f t="shared" si="245"/>
        <v>127991</v>
      </c>
      <c r="X177" s="263">
        <f t="shared" si="245"/>
        <v>107261</v>
      </c>
      <c r="Y177" s="263">
        <f t="shared" si="245"/>
        <v>24809</v>
      </c>
      <c r="Z177" s="263">
        <f t="shared" ref="Z177:CO177" si="247">+Z109</f>
        <v>4487969</v>
      </c>
      <c r="AA177" s="263">
        <f t="shared" si="247"/>
        <v>4216527</v>
      </c>
      <c r="AB177" s="263">
        <f t="shared" si="247"/>
        <v>665630</v>
      </c>
      <c r="AC177" s="263">
        <f t="shared" si="247"/>
        <v>2188537</v>
      </c>
      <c r="AD177" s="263">
        <f t="shared" si="247"/>
        <v>1378964</v>
      </c>
      <c r="AE177" s="263">
        <f t="shared" si="247"/>
        <v>101094</v>
      </c>
      <c r="AF177" s="263">
        <f t="shared" si="247"/>
        <v>1268505</v>
      </c>
      <c r="AG177" s="263">
        <f t="shared" si="247"/>
        <v>909744</v>
      </c>
      <c r="AH177" s="263">
        <f t="shared" si="247"/>
        <v>1457376</v>
      </c>
      <c r="AI177" s="263">
        <f t="shared" si="247"/>
        <v>505737</v>
      </c>
      <c r="AJ177" s="263">
        <f t="shared" si="247"/>
        <v>2009915</v>
      </c>
      <c r="AK177" s="263">
        <f t="shared" si="247"/>
        <v>1008156</v>
      </c>
      <c r="AL177" s="263">
        <f t="shared" si="247"/>
        <v>168619</v>
      </c>
      <c r="AM177" s="263">
        <f t="shared" si="247"/>
        <v>1620921</v>
      </c>
      <c r="AN177" s="263">
        <f t="shared" si="247"/>
        <v>39994</v>
      </c>
      <c r="AO177" s="263">
        <f t="shared" si="247"/>
        <v>711959</v>
      </c>
      <c r="AP177" s="263">
        <f t="shared" si="247"/>
        <v>763797</v>
      </c>
      <c r="AQ177" s="263">
        <f t="shared" si="247"/>
        <v>8714</v>
      </c>
      <c r="AR177" s="263">
        <f t="shared" si="247"/>
        <v>499165</v>
      </c>
      <c r="AS177" s="263">
        <f t="shared" si="247"/>
        <v>137214</v>
      </c>
      <c r="AT177" s="263">
        <f t="shared" si="247"/>
        <v>261147</v>
      </c>
      <c r="AU177" s="263">
        <f t="shared" si="247"/>
        <v>58000</v>
      </c>
      <c r="AV177" s="263">
        <f t="shared" si="247"/>
        <v>330714</v>
      </c>
      <c r="AW177" s="263">
        <f t="shared" si="247"/>
        <v>159629</v>
      </c>
      <c r="AX177" s="263">
        <f t="shared" si="247"/>
        <v>35326</v>
      </c>
      <c r="AY177" s="263">
        <f t="shared" si="247"/>
        <v>2671130</v>
      </c>
      <c r="AZ177" s="263">
        <f t="shared" si="247"/>
        <v>651707</v>
      </c>
      <c r="BA177" s="263">
        <f t="shared" si="247"/>
        <v>56986</v>
      </c>
      <c r="BB177" s="263">
        <f t="shared" si="247"/>
        <v>58839</v>
      </c>
      <c r="BC177" s="263">
        <f t="shared" si="247"/>
        <v>562683</v>
      </c>
      <c r="BD177" s="263">
        <f t="shared" si="247"/>
        <v>24950</v>
      </c>
      <c r="BE177" s="263">
        <f t="shared" si="247"/>
        <v>0</v>
      </c>
      <c r="BF177" s="263">
        <f t="shared" si="247"/>
        <v>0</v>
      </c>
      <c r="BG177" s="263">
        <f t="shared" ref="BG177:BM177" si="248">+BG109</f>
        <v>0</v>
      </c>
      <c r="BH177" s="263">
        <f t="shared" si="248"/>
        <v>0</v>
      </c>
      <c r="BI177" s="263">
        <f t="shared" si="248"/>
        <v>0</v>
      </c>
      <c r="BJ177" s="263">
        <f t="shared" si="248"/>
        <v>0</v>
      </c>
      <c r="BK177" s="263">
        <f t="shared" si="248"/>
        <v>0</v>
      </c>
      <c r="BL177" s="263">
        <f t="shared" si="248"/>
        <v>0</v>
      </c>
      <c r="BM177" s="263">
        <f t="shared" si="248"/>
        <v>0</v>
      </c>
      <c r="BN177" s="263">
        <f t="shared" si="247"/>
        <v>1100265</v>
      </c>
      <c r="BO177" s="263">
        <f t="shared" si="247"/>
        <v>0</v>
      </c>
      <c r="BP177" s="263">
        <f t="shared" si="247"/>
        <v>34132</v>
      </c>
      <c r="BQ177" s="263">
        <f t="shared" si="247"/>
        <v>1046518</v>
      </c>
      <c r="BR177" s="263">
        <f t="shared" si="247"/>
        <v>28946</v>
      </c>
      <c r="BS177" s="263">
        <f t="shared" si="247"/>
        <v>0</v>
      </c>
      <c r="BT177" s="263">
        <f t="shared" si="247"/>
        <v>0</v>
      </c>
      <c r="BU177" s="263">
        <f t="shared" si="247"/>
        <v>687556</v>
      </c>
      <c r="BV177" s="263">
        <f t="shared" si="247"/>
        <v>28874</v>
      </c>
      <c r="BW177" s="263">
        <f t="shared" si="247"/>
        <v>41426</v>
      </c>
      <c r="BX177" s="263">
        <f t="shared" si="247"/>
        <v>629235</v>
      </c>
      <c r="BY177" s="263">
        <f t="shared" si="247"/>
        <v>57892</v>
      </c>
      <c r="BZ177" s="263">
        <f t="shared" si="247"/>
        <v>0</v>
      </c>
      <c r="CA177" s="263">
        <f t="shared" si="247"/>
        <v>0</v>
      </c>
      <c r="CB177" s="263">
        <f t="shared" si="247"/>
        <v>146794</v>
      </c>
      <c r="CC177" s="263">
        <f t="shared" si="247"/>
        <v>93221</v>
      </c>
      <c r="CD177" s="263">
        <f t="shared" si="247"/>
        <v>27060</v>
      </c>
      <c r="CE177" s="263">
        <f t="shared" si="247"/>
        <v>69285</v>
      </c>
      <c r="CF177" s="263">
        <f t="shared" si="247"/>
        <v>0</v>
      </c>
      <c r="CG177" s="263">
        <f t="shared" si="247"/>
        <v>0</v>
      </c>
      <c r="CH177" s="263">
        <f t="shared" si="247"/>
        <v>0</v>
      </c>
      <c r="CI177" s="263">
        <f t="shared" si="247"/>
        <v>1380688</v>
      </c>
      <c r="CJ177" s="263">
        <f t="shared" si="247"/>
        <v>215823</v>
      </c>
      <c r="CK177" s="263">
        <f t="shared" si="247"/>
        <v>56381</v>
      </c>
      <c r="CL177" s="263">
        <f t="shared" si="247"/>
        <v>605368</v>
      </c>
      <c r="CM177" s="263">
        <f t="shared" si="247"/>
        <v>11415</v>
      </c>
      <c r="CN177" s="263">
        <f t="shared" si="247"/>
        <v>0</v>
      </c>
      <c r="CO177" s="263">
        <f t="shared" si="247"/>
        <v>939739</v>
      </c>
      <c r="CP177" s="263">
        <f t="shared" ref="CP177:DC177" si="249">+CP131</f>
        <v>1818440</v>
      </c>
      <c r="CQ177" s="263">
        <f t="shared" si="249"/>
        <v>273223</v>
      </c>
      <c r="CR177" s="263">
        <f t="shared" si="249"/>
        <v>666984</v>
      </c>
      <c r="CS177" s="263">
        <f t="shared" si="249"/>
        <v>251287</v>
      </c>
      <c r="CT177" s="263">
        <f t="shared" si="249"/>
        <v>650851</v>
      </c>
      <c r="CU177" s="263">
        <f t="shared" si="249"/>
        <v>382707</v>
      </c>
      <c r="CV177" s="263">
        <f t="shared" si="249"/>
        <v>297913</v>
      </c>
      <c r="CW177" s="263">
        <f t="shared" si="249"/>
        <v>443204</v>
      </c>
      <c r="CX177" s="263">
        <f t="shared" si="249"/>
        <v>0</v>
      </c>
      <c r="CY177" s="263">
        <f t="shared" si="249"/>
        <v>0</v>
      </c>
      <c r="CZ177" s="263">
        <f t="shared" si="249"/>
        <v>0</v>
      </c>
      <c r="DA177" s="263">
        <f t="shared" si="249"/>
        <v>172362</v>
      </c>
      <c r="DB177" s="263">
        <f t="shared" si="249"/>
        <v>276917</v>
      </c>
      <c r="DC177" s="263">
        <f t="shared" si="249"/>
        <v>64781</v>
      </c>
      <c r="DD177" s="263">
        <f t="shared" ref="DD177:FO177" si="250">+DD109</f>
        <v>3227238</v>
      </c>
      <c r="DE177" s="263">
        <f t="shared" si="250"/>
        <v>1198495</v>
      </c>
      <c r="DF177" s="263">
        <f t="shared" si="250"/>
        <v>1501872</v>
      </c>
      <c r="DG177" s="263">
        <f t="shared" si="250"/>
        <v>2051216</v>
      </c>
      <c r="DH177" s="263">
        <f t="shared" si="250"/>
        <v>108877</v>
      </c>
      <c r="DI177" s="263">
        <f t="shared" si="250"/>
        <v>74040</v>
      </c>
      <c r="DJ177" s="263">
        <f t="shared" si="250"/>
        <v>2300</v>
      </c>
      <c r="DK177" s="263">
        <f t="shared" si="250"/>
        <v>4958210</v>
      </c>
      <c r="DL177" s="263">
        <f t="shared" si="250"/>
        <v>3674231</v>
      </c>
      <c r="DM177" s="263">
        <f t="shared" si="250"/>
        <v>2692024</v>
      </c>
      <c r="DN177" s="263">
        <f t="shared" si="250"/>
        <v>1111185</v>
      </c>
      <c r="DO177" s="263">
        <f t="shared" si="250"/>
        <v>604700</v>
      </c>
      <c r="DP177" s="263">
        <f t="shared" si="250"/>
        <v>506714</v>
      </c>
      <c r="DQ177" s="263">
        <f t="shared" si="250"/>
        <v>1665408</v>
      </c>
      <c r="DR177" s="263">
        <f t="shared" si="250"/>
        <v>0</v>
      </c>
      <c r="DS177" s="263">
        <f t="shared" si="250"/>
        <v>110309</v>
      </c>
      <c r="DT177" s="263">
        <f t="shared" si="250"/>
        <v>431447</v>
      </c>
      <c r="DU177" s="263">
        <f t="shared" si="250"/>
        <v>179615</v>
      </c>
      <c r="DV177" s="263">
        <f t="shared" si="250"/>
        <v>1895459</v>
      </c>
      <c r="DW177" s="263">
        <f t="shared" si="250"/>
        <v>850519</v>
      </c>
      <c r="DX177" s="263">
        <f t="shared" si="250"/>
        <v>482667</v>
      </c>
      <c r="DY177" s="263">
        <f t="shared" si="250"/>
        <v>297818</v>
      </c>
      <c r="DZ177" s="263">
        <f t="shared" si="250"/>
        <v>1165683</v>
      </c>
      <c r="EA177" s="263">
        <f t="shared" si="250"/>
        <v>0</v>
      </c>
      <c r="EB177" s="263">
        <f t="shared" si="250"/>
        <v>100838</v>
      </c>
      <c r="EC177" s="263">
        <f t="shared" si="250"/>
        <v>334061</v>
      </c>
      <c r="ED177" s="263">
        <f t="shared" si="250"/>
        <v>250041</v>
      </c>
      <c r="EE177" s="263">
        <f t="shared" si="250"/>
        <v>3445568</v>
      </c>
      <c r="EF177" s="263">
        <f t="shared" si="250"/>
        <v>1611837</v>
      </c>
      <c r="EG177" s="263">
        <f t="shared" si="250"/>
        <v>925067</v>
      </c>
      <c r="EH177" s="263">
        <f t="shared" si="250"/>
        <v>648545</v>
      </c>
      <c r="EI177" s="263">
        <f t="shared" si="250"/>
        <v>2314854</v>
      </c>
      <c r="EJ177" s="263">
        <f t="shared" si="250"/>
        <v>0</v>
      </c>
      <c r="EK177" s="263">
        <f t="shared" si="250"/>
        <v>188188</v>
      </c>
      <c r="EL177" s="263">
        <f t="shared" si="250"/>
        <v>625189</v>
      </c>
      <c r="EM177" s="263">
        <f t="shared" si="250"/>
        <v>357182</v>
      </c>
      <c r="EN177" s="263">
        <f t="shared" si="250"/>
        <v>716169</v>
      </c>
      <c r="EO177" s="263">
        <f t="shared" si="250"/>
        <v>263123</v>
      </c>
      <c r="EP177" s="263">
        <f t="shared" si="250"/>
        <v>106632</v>
      </c>
      <c r="EQ177" s="263">
        <f t="shared" si="250"/>
        <v>172083</v>
      </c>
      <c r="ER177" s="263">
        <f t="shared" si="250"/>
        <v>295077</v>
      </c>
      <c r="ES177" s="263">
        <f t="shared" si="250"/>
        <v>0</v>
      </c>
      <c r="ET177" s="263">
        <f t="shared" si="250"/>
        <v>6844</v>
      </c>
      <c r="EU177" s="263">
        <f t="shared" si="250"/>
        <v>73718</v>
      </c>
      <c r="EV177" s="263">
        <f t="shared" si="250"/>
        <v>18901</v>
      </c>
      <c r="EW177" s="263">
        <f t="shared" si="250"/>
        <v>1961266</v>
      </c>
      <c r="EX177" s="263">
        <f t="shared" si="250"/>
        <v>698227</v>
      </c>
      <c r="EY177" s="263">
        <f t="shared" si="250"/>
        <v>317564</v>
      </c>
      <c r="EZ177" s="263">
        <f t="shared" si="250"/>
        <v>348587</v>
      </c>
      <c r="FA177" s="263">
        <f t="shared" si="250"/>
        <v>990202</v>
      </c>
      <c r="FB177" s="263">
        <f t="shared" si="250"/>
        <v>27733</v>
      </c>
      <c r="FC177" s="263">
        <f t="shared" si="250"/>
        <v>139209</v>
      </c>
      <c r="FD177" s="263">
        <f t="shared" si="250"/>
        <v>253212</v>
      </c>
      <c r="FE177" s="263">
        <f t="shared" si="250"/>
        <v>179259</v>
      </c>
      <c r="FF177" s="263">
        <f t="shared" si="250"/>
        <v>467501</v>
      </c>
      <c r="FG177" s="263">
        <f t="shared" si="250"/>
        <v>170532</v>
      </c>
      <c r="FH177" s="263">
        <f t="shared" si="250"/>
        <v>26227</v>
      </c>
      <c r="FI177" s="263">
        <f t="shared" si="250"/>
        <v>93502</v>
      </c>
      <c r="FJ177" s="263">
        <f t="shared" si="250"/>
        <v>69057</v>
      </c>
      <c r="FK177" s="263">
        <f t="shared" si="250"/>
        <v>27782</v>
      </c>
      <c r="FL177" s="263">
        <f t="shared" si="250"/>
        <v>19558</v>
      </c>
      <c r="FM177" s="263">
        <f t="shared" si="250"/>
        <v>56569</v>
      </c>
      <c r="FN177" s="263">
        <f t="shared" si="250"/>
        <v>3679</v>
      </c>
      <c r="FO177" s="263">
        <f t="shared" si="250"/>
        <v>376394</v>
      </c>
      <c r="FP177" s="263">
        <f t="shared" ref="FP177:HH177" si="251">+FP109</f>
        <v>266790</v>
      </c>
      <c r="FQ177" s="263">
        <f t="shared" si="251"/>
        <v>34264</v>
      </c>
      <c r="FR177" s="263">
        <f t="shared" si="251"/>
        <v>14616</v>
      </c>
      <c r="FS177" s="263">
        <f t="shared" si="251"/>
        <v>112560</v>
      </c>
      <c r="FT177" s="263">
        <f t="shared" si="251"/>
        <v>6134</v>
      </c>
      <c r="FU177" s="263">
        <f t="shared" si="251"/>
        <v>0</v>
      </c>
      <c r="FV177" s="263">
        <f t="shared" si="251"/>
        <v>29622</v>
      </c>
      <c r="FW177" s="263">
        <f t="shared" si="251"/>
        <v>10165</v>
      </c>
      <c r="FX177" s="263">
        <f t="shared" si="251"/>
        <v>1486003</v>
      </c>
      <c r="FY177" s="263">
        <f t="shared" si="251"/>
        <v>581928</v>
      </c>
      <c r="FZ177" s="263">
        <f t="shared" si="251"/>
        <v>267392</v>
      </c>
      <c r="GA177" s="263">
        <f t="shared" si="251"/>
        <v>167327</v>
      </c>
      <c r="GB177" s="263">
        <f t="shared" si="251"/>
        <v>934952</v>
      </c>
      <c r="GC177" s="263">
        <f t="shared" si="251"/>
        <v>6262</v>
      </c>
      <c r="GD177" s="263">
        <f t="shared" si="251"/>
        <v>8446</v>
      </c>
      <c r="GE177" s="263">
        <f t="shared" si="251"/>
        <v>98991</v>
      </c>
      <c r="GF177" s="263">
        <f t="shared" si="251"/>
        <v>21466</v>
      </c>
      <c r="GG177" s="263">
        <f t="shared" si="251"/>
        <v>360722</v>
      </c>
      <c r="GH177" s="263">
        <f t="shared" si="251"/>
        <v>22427</v>
      </c>
      <c r="GI177" s="263">
        <f t="shared" si="251"/>
        <v>0</v>
      </c>
      <c r="GJ177" s="263">
        <f t="shared" si="251"/>
        <v>9193</v>
      </c>
      <c r="GK177" s="263">
        <f t="shared" si="251"/>
        <v>210124</v>
      </c>
      <c r="GL177" s="263">
        <f t="shared" si="251"/>
        <v>200622</v>
      </c>
      <c r="GM177" s="263">
        <f t="shared" si="251"/>
        <v>0</v>
      </c>
      <c r="GN177" s="263">
        <f t="shared" si="251"/>
        <v>0</v>
      </c>
      <c r="GO177" s="263">
        <f t="shared" si="251"/>
        <v>0</v>
      </c>
      <c r="GP177" s="263">
        <f t="shared" si="251"/>
        <v>93178</v>
      </c>
      <c r="GQ177" s="263">
        <f t="shared" si="251"/>
        <v>2974</v>
      </c>
      <c r="GR177" s="263">
        <f t="shared" si="251"/>
        <v>47167</v>
      </c>
      <c r="GS177" s="263">
        <f t="shared" si="251"/>
        <v>44946</v>
      </c>
      <c r="GT177" s="263">
        <f t="shared" si="251"/>
        <v>8571</v>
      </c>
      <c r="GU177" s="263">
        <f t="shared" si="251"/>
        <v>0</v>
      </c>
      <c r="GV177" s="263">
        <f t="shared" si="251"/>
        <v>0</v>
      </c>
      <c r="GW177" s="263">
        <f t="shared" si="251"/>
        <v>0</v>
      </c>
      <c r="GX177" s="263">
        <f t="shared" si="251"/>
        <v>0</v>
      </c>
      <c r="GY177" s="263">
        <f t="shared" si="251"/>
        <v>774220</v>
      </c>
      <c r="GZ177" s="263">
        <f t="shared" si="251"/>
        <v>359800</v>
      </c>
      <c r="HA177" s="263">
        <f t="shared" si="251"/>
        <v>199741</v>
      </c>
      <c r="HB177" s="263">
        <f t="shared" si="251"/>
        <v>79330</v>
      </c>
      <c r="HC177" s="263">
        <f t="shared" si="251"/>
        <v>406360</v>
      </c>
      <c r="HD177" s="263">
        <f t="shared" si="251"/>
        <v>13313</v>
      </c>
      <c r="HE177" s="263">
        <f t="shared" si="251"/>
        <v>24190</v>
      </c>
      <c r="HF177" s="263">
        <f t="shared" si="251"/>
        <v>71099</v>
      </c>
      <c r="HG177" s="263">
        <f t="shared" si="251"/>
        <v>8216</v>
      </c>
      <c r="HH177" s="263">
        <f t="shared" si="251"/>
        <v>2281300</v>
      </c>
    </row>
    <row r="178" spans="1:216" x14ac:dyDescent="0.2">
      <c r="A178" s="263" t="s">
        <v>235</v>
      </c>
      <c r="B178" s="263">
        <f t="shared" ref="B178:Y178" si="252">+B132</f>
        <v>4269750</v>
      </c>
      <c r="C178" s="263">
        <f t="shared" si="252"/>
        <v>1704483</v>
      </c>
      <c r="D178" s="263">
        <f t="shared" si="252"/>
        <v>1120005</v>
      </c>
      <c r="E178" s="263">
        <f t="shared" si="252"/>
        <v>689020</v>
      </c>
      <c r="F178" s="263">
        <f t="shared" si="252"/>
        <v>467189</v>
      </c>
      <c r="G178" s="263">
        <f t="shared" si="252"/>
        <v>353755</v>
      </c>
      <c r="H178" s="263">
        <f t="shared" si="252"/>
        <v>655045</v>
      </c>
      <c r="I178" s="263">
        <f t="shared" si="252"/>
        <v>444772</v>
      </c>
      <c r="J178" s="263">
        <f t="shared" si="252"/>
        <v>430107</v>
      </c>
      <c r="K178" s="263">
        <f t="shared" si="252"/>
        <v>342728</v>
      </c>
      <c r="L178" s="263">
        <f t="shared" si="252"/>
        <v>289952</v>
      </c>
      <c r="M178" s="263">
        <f t="shared" si="252"/>
        <v>99732</v>
      </c>
      <c r="N178" s="263">
        <f t="shared" ref="N178:P178" si="253">+N132</f>
        <v>13416</v>
      </c>
      <c r="O178" s="263">
        <f t="shared" si="253"/>
        <v>4385</v>
      </c>
      <c r="P178" s="263">
        <f t="shared" si="253"/>
        <v>8720</v>
      </c>
      <c r="Q178" s="263">
        <f t="shared" si="252"/>
        <v>1152603</v>
      </c>
      <c r="R178" s="263">
        <f t="shared" si="252"/>
        <v>480154</v>
      </c>
      <c r="S178" s="263">
        <f t="shared" si="252"/>
        <v>196676</v>
      </c>
      <c r="T178" s="263">
        <f t="shared" si="252"/>
        <v>180424</v>
      </c>
      <c r="U178" s="263">
        <f t="shared" si="252"/>
        <v>180424</v>
      </c>
      <c r="V178" s="263">
        <f t="shared" si="252"/>
        <v>0</v>
      </c>
      <c r="W178" s="263">
        <f t="shared" si="252"/>
        <v>165157</v>
      </c>
      <c r="X178" s="263">
        <f t="shared" si="252"/>
        <v>129628</v>
      </c>
      <c r="Y178" s="263">
        <f t="shared" si="252"/>
        <v>42053</v>
      </c>
      <c r="Z178" s="263">
        <f t="shared" ref="Z178:CO178" si="254">+Z110</f>
        <v>2914801</v>
      </c>
      <c r="AA178" s="263">
        <f t="shared" si="254"/>
        <v>2764922</v>
      </c>
      <c r="AB178" s="263">
        <f t="shared" si="254"/>
        <v>210141</v>
      </c>
      <c r="AC178" s="263">
        <f t="shared" si="254"/>
        <v>1348124</v>
      </c>
      <c r="AD178" s="263">
        <f t="shared" si="254"/>
        <v>854710</v>
      </c>
      <c r="AE178" s="263">
        <f t="shared" si="254"/>
        <v>116050</v>
      </c>
      <c r="AF178" s="263">
        <f t="shared" si="254"/>
        <v>918690</v>
      </c>
      <c r="AG178" s="263">
        <f t="shared" si="254"/>
        <v>1058322</v>
      </c>
      <c r="AH178" s="263">
        <f t="shared" si="254"/>
        <v>1371691</v>
      </c>
      <c r="AI178" s="263">
        <f t="shared" si="254"/>
        <v>451699</v>
      </c>
      <c r="AJ178" s="263">
        <f t="shared" si="254"/>
        <v>1119950</v>
      </c>
      <c r="AK178" s="263">
        <f t="shared" si="254"/>
        <v>330150</v>
      </c>
      <c r="AL178" s="263">
        <f t="shared" si="254"/>
        <v>141563</v>
      </c>
      <c r="AM178" s="263">
        <f t="shared" si="254"/>
        <v>1146996</v>
      </c>
      <c r="AN178" s="263">
        <f t="shared" si="254"/>
        <v>20803</v>
      </c>
      <c r="AO178" s="263">
        <f t="shared" si="254"/>
        <v>366284</v>
      </c>
      <c r="AP178" s="263">
        <f t="shared" si="254"/>
        <v>473110</v>
      </c>
      <c r="AQ178" s="263">
        <f t="shared" si="254"/>
        <v>7546</v>
      </c>
      <c r="AR178" s="263">
        <f t="shared" si="254"/>
        <v>471278</v>
      </c>
      <c r="AS178" s="263">
        <f t="shared" si="254"/>
        <v>172728</v>
      </c>
      <c r="AT178" s="263">
        <f t="shared" si="254"/>
        <v>342323</v>
      </c>
      <c r="AU178" s="263">
        <f t="shared" si="254"/>
        <v>233764</v>
      </c>
      <c r="AV178" s="263">
        <f t="shared" si="254"/>
        <v>272065</v>
      </c>
      <c r="AW178" s="263">
        <f t="shared" si="254"/>
        <v>104935</v>
      </c>
      <c r="AX178" s="263">
        <f t="shared" si="254"/>
        <v>5380</v>
      </c>
      <c r="AY178" s="263">
        <f t="shared" si="254"/>
        <v>1377343</v>
      </c>
      <c r="AZ178" s="263">
        <f t="shared" si="254"/>
        <v>272907</v>
      </c>
      <c r="BA178" s="263">
        <f t="shared" si="254"/>
        <v>30217</v>
      </c>
      <c r="BB178" s="263">
        <f t="shared" si="254"/>
        <v>20954</v>
      </c>
      <c r="BC178" s="263">
        <f t="shared" si="254"/>
        <v>247297</v>
      </c>
      <c r="BD178" s="263">
        <f t="shared" si="254"/>
        <v>30135</v>
      </c>
      <c r="BE178" s="263">
        <f t="shared" si="254"/>
        <v>0</v>
      </c>
      <c r="BF178" s="263">
        <f t="shared" si="254"/>
        <v>0</v>
      </c>
      <c r="BG178" s="263">
        <f t="shared" ref="BG178:BM178" si="255">+BG110</f>
        <v>14532</v>
      </c>
      <c r="BH178" s="263">
        <f t="shared" si="255"/>
        <v>0</v>
      </c>
      <c r="BI178" s="263">
        <f t="shared" si="255"/>
        <v>9404</v>
      </c>
      <c r="BJ178" s="263">
        <f t="shared" si="255"/>
        <v>5129</v>
      </c>
      <c r="BK178" s="263">
        <f t="shared" si="255"/>
        <v>0</v>
      </c>
      <c r="BL178" s="263">
        <f t="shared" si="255"/>
        <v>0</v>
      </c>
      <c r="BM178" s="263">
        <f t="shared" si="255"/>
        <v>0</v>
      </c>
      <c r="BN178" s="263">
        <f t="shared" si="254"/>
        <v>535094</v>
      </c>
      <c r="BO178" s="263">
        <f t="shared" si="254"/>
        <v>0</v>
      </c>
      <c r="BP178" s="263">
        <f t="shared" si="254"/>
        <v>25944</v>
      </c>
      <c r="BQ178" s="263">
        <f t="shared" si="254"/>
        <v>518079</v>
      </c>
      <c r="BR178" s="263">
        <f t="shared" si="254"/>
        <v>19545</v>
      </c>
      <c r="BS178" s="263">
        <f t="shared" si="254"/>
        <v>0</v>
      </c>
      <c r="BT178" s="263">
        <f t="shared" si="254"/>
        <v>0</v>
      </c>
      <c r="BU178" s="263">
        <f t="shared" si="254"/>
        <v>320616</v>
      </c>
      <c r="BV178" s="263">
        <f t="shared" si="254"/>
        <v>0</v>
      </c>
      <c r="BW178" s="263">
        <f t="shared" si="254"/>
        <v>24594</v>
      </c>
      <c r="BX178" s="263">
        <f t="shared" si="254"/>
        <v>271083</v>
      </c>
      <c r="BY178" s="263">
        <f t="shared" si="254"/>
        <v>47693</v>
      </c>
      <c r="BZ178" s="263">
        <f t="shared" si="254"/>
        <v>0</v>
      </c>
      <c r="CA178" s="263">
        <f t="shared" si="254"/>
        <v>0</v>
      </c>
      <c r="CB178" s="263">
        <f t="shared" si="254"/>
        <v>22826</v>
      </c>
      <c r="CC178" s="263">
        <f t="shared" si="254"/>
        <v>3722</v>
      </c>
      <c r="CD178" s="263">
        <f t="shared" si="254"/>
        <v>9287</v>
      </c>
      <c r="CE178" s="263">
        <f t="shared" si="254"/>
        <v>11844</v>
      </c>
      <c r="CF178" s="263">
        <f t="shared" si="254"/>
        <v>0</v>
      </c>
      <c r="CG178" s="263">
        <f t="shared" si="254"/>
        <v>0</v>
      </c>
      <c r="CH178" s="263">
        <f t="shared" si="254"/>
        <v>0</v>
      </c>
      <c r="CI178" s="263">
        <f t="shared" si="254"/>
        <v>957656</v>
      </c>
      <c r="CJ178" s="263">
        <f t="shared" si="254"/>
        <v>215938</v>
      </c>
      <c r="CK178" s="263">
        <f t="shared" si="254"/>
        <v>83973</v>
      </c>
      <c r="CL178" s="263">
        <f t="shared" si="254"/>
        <v>404607</v>
      </c>
      <c r="CM178" s="263">
        <f t="shared" si="254"/>
        <v>14243</v>
      </c>
      <c r="CN178" s="263">
        <f t="shared" si="254"/>
        <v>0</v>
      </c>
      <c r="CO178" s="263">
        <f t="shared" si="254"/>
        <v>504744</v>
      </c>
      <c r="CP178" s="263">
        <f t="shared" ref="CP178:DC178" si="256">+CP132</f>
        <v>1044246</v>
      </c>
      <c r="CQ178" s="263">
        <f t="shared" si="256"/>
        <v>256315</v>
      </c>
      <c r="CR178" s="263">
        <f t="shared" si="256"/>
        <v>340204</v>
      </c>
      <c r="CS178" s="263">
        <f t="shared" si="256"/>
        <v>127162</v>
      </c>
      <c r="CT178" s="263">
        <f t="shared" si="256"/>
        <v>406239</v>
      </c>
      <c r="CU178" s="263">
        <f t="shared" si="256"/>
        <v>214730</v>
      </c>
      <c r="CV178" s="263">
        <f t="shared" si="256"/>
        <v>218094</v>
      </c>
      <c r="CW178" s="263">
        <f t="shared" si="256"/>
        <v>127717</v>
      </c>
      <c r="CX178" s="263">
        <f t="shared" si="256"/>
        <v>0</v>
      </c>
      <c r="CY178" s="263">
        <f t="shared" si="256"/>
        <v>0</v>
      </c>
      <c r="CZ178" s="263">
        <f t="shared" si="256"/>
        <v>0</v>
      </c>
      <c r="DA178" s="263">
        <f t="shared" si="256"/>
        <v>56600</v>
      </c>
      <c r="DB178" s="263">
        <f t="shared" si="256"/>
        <v>40531</v>
      </c>
      <c r="DC178" s="263">
        <f t="shared" si="256"/>
        <v>35794</v>
      </c>
      <c r="DD178" s="263">
        <f t="shared" ref="DD178:FO178" si="257">+DD110</f>
        <v>2372444</v>
      </c>
      <c r="DE178" s="263">
        <f t="shared" si="257"/>
        <v>885527</v>
      </c>
      <c r="DF178" s="263">
        <f t="shared" si="257"/>
        <v>1592937</v>
      </c>
      <c r="DG178" s="263">
        <f t="shared" si="257"/>
        <v>1246361</v>
      </c>
      <c r="DH178" s="263">
        <f t="shared" si="257"/>
        <v>153390</v>
      </c>
      <c r="DI178" s="263">
        <f t="shared" si="257"/>
        <v>33674</v>
      </c>
      <c r="DJ178" s="263">
        <f t="shared" si="257"/>
        <v>27167</v>
      </c>
      <c r="DK178" s="263">
        <f t="shared" si="257"/>
        <v>3440095</v>
      </c>
      <c r="DL178" s="263">
        <f t="shared" si="257"/>
        <v>2623638</v>
      </c>
      <c r="DM178" s="263">
        <f t="shared" si="257"/>
        <v>1732339</v>
      </c>
      <c r="DN178" s="263">
        <f t="shared" si="257"/>
        <v>603451</v>
      </c>
      <c r="DO178" s="263">
        <f t="shared" si="257"/>
        <v>446020</v>
      </c>
      <c r="DP178" s="263">
        <f t="shared" si="257"/>
        <v>325711</v>
      </c>
      <c r="DQ178" s="263">
        <f t="shared" si="257"/>
        <v>1108224</v>
      </c>
      <c r="DR178" s="263">
        <f t="shared" si="257"/>
        <v>0</v>
      </c>
      <c r="DS178" s="263">
        <f t="shared" si="257"/>
        <v>117287</v>
      </c>
      <c r="DT178" s="263">
        <f t="shared" si="257"/>
        <v>340648</v>
      </c>
      <c r="DU178" s="263">
        <f t="shared" si="257"/>
        <v>168756</v>
      </c>
      <c r="DV178" s="263">
        <f t="shared" si="257"/>
        <v>1509573</v>
      </c>
      <c r="DW178" s="263">
        <f t="shared" si="257"/>
        <v>637035</v>
      </c>
      <c r="DX178" s="263">
        <f t="shared" si="257"/>
        <v>476241</v>
      </c>
      <c r="DY178" s="263">
        <f t="shared" si="257"/>
        <v>235753</v>
      </c>
      <c r="DZ178" s="263">
        <f t="shared" si="257"/>
        <v>950741</v>
      </c>
      <c r="EA178" s="263">
        <f t="shared" si="257"/>
        <v>17740</v>
      </c>
      <c r="EB178" s="263">
        <f t="shared" si="257"/>
        <v>68935</v>
      </c>
      <c r="EC178" s="263">
        <f t="shared" si="257"/>
        <v>362354</v>
      </c>
      <c r="ED178" s="263">
        <f t="shared" si="257"/>
        <v>155650</v>
      </c>
      <c r="EE178" s="263">
        <f t="shared" si="257"/>
        <v>2534611</v>
      </c>
      <c r="EF178" s="263">
        <f t="shared" si="257"/>
        <v>1074978</v>
      </c>
      <c r="EG178" s="263">
        <f t="shared" si="257"/>
        <v>795996</v>
      </c>
      <c r="EH178" s="263">
        <f t="shared" si="257"/>
        <v>437328</v>
      </c>
      <c r="EI178" s="263">
        <f t="shared" si="257"/>
        <v>1735736</v>
      </c>
      <c r="EJ178" s="263">
        <f t="shared" si="257"/>
        <v>0</v>
      </c>
      <c r="EK178" s="263">
        <f t="shared" si="257"/>
        <v>154214</v>
      </c>
      <c r="EL178" s="263">
        <f t="shared" si="257"/>
        <v>620308</v>
      </c>
      <c r="EM178" s="263">
        <f t="shared" si="257"/>
        <v>293336</v>
      </c>
      <c r="EN178" s="263">
        <f t="shared" si="257"/>
        <v>436760</v>
      </c>
      <c r="EO178" s="263">
        <f t="shared" si="257"/>
        <v>50132</v>
      </c>
      <c r="EP178" s="263">
        <f t="shared" si="257"/>
        <v>122396</v>
      </c>
      <c r="EQ178" s="263">
        <f t="shared" si="257"/>
        <v>79966</v>
      </c>
      <c r="ER178" s="263">
        <f t="shared" si="257"/>
        <v>252602</v>
      </c>
      <c r="ES178" s="263">
        <f t="shared" si="257"/>
        <v>17740</v>
      </c>
      <c r="ET178" s="263">
        <f t="shared" si="257"/>
        <v>11545</v>
      </c>
      <c r="EU178" s="263">
        <f t="shared" si="257"/>
        <v>29364</v>
      </c>
      <c r="EV178" s="263">
        <f t="shared" si="257"/>
        <v>20061</v>
      </c>
      <c r="EW178" s="263">
        <f t="shared" si="257"/>
        <v>1010771</v>
      </c>
      <c r="EX178" s="263">
        <f t="shared" si="257"/>
        <v>314995</v>
      </c>
      <c r="EY178" s="263">
        <f t="shared" si="257"/>
        <v>216708</v>
      </c>
      <c r="EZ178" s="263">
        <f t="shared" si="257"/>
        <v>149198</v>
      </c>
      <c r="FA178" s="263">
        <f t="shared" si="257"/>
        <v>632028</v>
      </c>
      <c r="FB178" s="263">
        <f t="shared" si="257"/>
        <v>7861</v>
      </c>
      <c r="FC178" s="263">
        <f t="shared" si="257"/>
        <v>62423</v>
      </c>
      <c r="FD178" s="263">
        <f t="shared" si="257"/>
        <v>137925</v>
      </c>
      <c r="FE178" s="263">
        <f t="shared" si="257"/>
        <v>71970</v>
      </c>
      <c r="FF178" s="263">
        <f t="shared" si="257"/>
        <v>676391</v>
      </c>
      <c r="FG178" s="263">
        <f t="shared" si="257"/>
        <v>274536</v>
      </c>
      <c r="FH178" s="263">
        <f t="shared" si="257"/>
        <v>129347</v>
      </c>
      <c r="FI178" s="263">
        <f t="shared" si="257"/>
        <v>118621</v>
      </c>
      <c r="FJ178" s="263">
        <f t="shared" si="257"/>
        <v>169397</v>
      </c>
      <c r="FK178" s="263">
        <f t="shared" si="257"/>
        <v>54662</v>
      </c>
      <c r="FL178" s="263">
        <f t="shared" si="257"/>
        <v>34643</v>
      </c>
      <c r="FM178" s="263">
        <f t="shared" si="257"/>
        <v>35289</v>
      </c>
      <c r="FN178" s="263">
        <f t="shared" si="257"/>
        <v>3851</v>
      </c>
      <c r="FO178" s="263">
        <f t="shared" si="257"/>
        <v>285317</v>
      </c>
      <c r="FP178" s="263">
        <f t="shared" ref="FP178:HH178" si="258">+FP110</f>
        <v>216611</v>
      </c>
      <c r="FQ178" s="263">
        <f t="shared" si="258"/>
        <v>14499</v>
      </c>
      <c r="FR178" s="263">
        <f t="shared" si="258"/>
        <v>0</v>
      </c>
      <c r="FS178" s="263">
        <f t="shared" si="258"/>
        <v>60752</v>
      </c>
      <c r="FT178" s="263">
        <f t="shared" si="258"/>
        <v>0</v>
      </c>
      <c r="FU178" s="263">
        <f t="shared" si="258"/>
        <v>0</v>
      </c>
      <c r="FV178" s="263">
        <f t="shared" si="258"/>
        <v>17057</v>
      </c>
      <c r="FW178" s="263">
        <f t="shared" si="258"/>
        <v>0</v>
      </c>
      <c r="FX178" s="263">
        <f t="shared" si="258"/>
        <v>1077684</v>
      </c>
      <c r="FY178" s="263">
        <f t="shared" si="258"/>
        <v>350080</v>
      </c>
      <c r="FZ178" s="263">
        <f t="shared" si="258"/>
        <v>247224</v>
      </c>
      <c r="GA178" s="263">
        <f t="shared" si="258"/>
        <v>163869</v>
      </c>
      <c r="GB178" s="263">
        <f t="shared" si="258"/>
        <v>610010</v>
      </c>
      <c r="GC178" s="263">
        <f t="shared" si="258"/>
        <v>0</v>
      </c>
      <c r="GD178" s="263">
        <f t="shared" si="258"/>
        <v>18754</v>
      </c>
      <c r="GE178" s="263">
        <f t="shared" si="258"/>
        <v>45904</v>
      </c>
      <c r="GF178" s="263">
        <f t="shared" si="258"/>
        <v>32109</v>
      </c>
      <c r="GG178" s="263">
        <f t="shared" si="258"/>
        <v>176223</v>
      </c>
      <c r="GH178" s="263">
        <f t="shared" si="258"/>
        <v>0</v>
      </c>
      <c r="GI178" s="263">
        <f t="shared" si="258"/>
        <v>27367</v>
      </c>
      <c r="GJ178" s="263">
        <f t="shared" si="258"/>
        <v>0</v>
      </c>
      <c r="GK178" s="263">
        <f t="shared" si="258"/>
        <v>116174</v>
      </c>
      <c r="GL178" s="263">
        <f t="shared" si="258"/>
        <v>97743</v>
      </c>
      <c r="GM178" s="263">
        <f t="shared" si="258"/>
        <v>0</v>
      </c>
      <c r="GN178" s="263">
        <f t="shared" si="258"/>
        <v>0</v>
      </c>
      <c r="GO178" s="263">
        <f t="shared" si="258"/>
        <v>0</v>
      </c>
      <c r="GP178" s="263">
        <f t="shared" si="258"/>
        <v>141198</v>
      </c>
      <c r="GQ178" s="263">
        <f t="shared" si="258"/>
        <v>11395</v>
      </c>
      <c r="GR178" s="263">
        <f t="shared" si="258"/>
        <v>85257</v>
      </c>
      <c r="GS178" s="263">
        <f t="shared" si="258"/>
        <v>66009</v>
      </c>
      <c r="GT178" s="263">
        <f t="shared" si="258"/>
        <v>0</v>
      </c>
      <c r="GU178" s="263">
        <f t="shared" si="258"/>
        <v>0</v>
      </c>
      <c r="GV178" s="263">
        <f t="shared" si="258"/>
        <v>0</v>
      </c>
      <c r="GW178" s="263">
        <f t="shared" si="258"/>
        <v>0</v>
      </c>
      <c r="GX178" s="263">
        <f t="shared" si="258"/>
        <v>0</v>
      </c>
      <c r="GY178" s="263">
        <f t="shared" si="258"/>
        <v>724846</v>
      </c>
      <c r="GZ178" s="263">
        <f t="shared" si="258"/>
        <v>231515</v>
      </c>
      <c r="HA178" s="263">
        <f t="shared" si="258"/>
        <v>139655</v>
      </c>
      <c r="HB178" s="263">
        <f t="shared" si="258"/>
        <v>100180</v>
      </c>
      <c r="HC178" s="263">
        <f t="shared" si="258"/>
        <v>346648</v>
      </c>
      <c r="HD178" s="263">
        <f t="shared" si="258"/>
        <v>13501</v>
      </c>
      <c r="HE178" s="263">
        <f t="shared" si="258"/>
        <v>10925</v>
      </c>
      <c r="HF178" s="263">
        <f t="shared" si="258"/>
        <v>111397</v>
      </c>
      <c r="HG178" s="263">
        <f t="shared" si="258"/>
        <v>50279</v>
      </c>
      <c r="HH178" s="263">
        <f t="shared" si="258"/>
        <v>1685000</v>
      </c>
    </row>
    <row r="179" spans="1:216" x14ac:dyDescent="0.2">
      <c r="A179" s="263" t="s">
        <v>236</v>
      </c>
      <c r="B179" s="263">
        <f t="shared" ref="B179:Y179" si="259">+B133</f>
        <v>3088238</v>
      </c>
      <c r="C179" s="263">
        <f t="shared" si="259"/>
        <v>906062</v>
      </c>
      <c r="D179" s="263">
        <f t="shared" si="259"/>
        <v>540452</v>
      </c>
      <c r="E179" s="263">
        <f t="shared" si="259"/>
        <v>327044</v>
      </c>
      <c r="F179" s="263">
        <f t="shared" si="259"/>
        <v>165455</v>
      </c>
      <c r="G179" s="263">
        <f t="shared" si="259"/>
        <v>224658</v>
      </c>
      <c r="H179" s="263">
        <f t="shared" si="259"/>
        <v>268463</v>
      </c>
      <c r="I179" s="263">
        <f t="shared" si="259"/>
        <v>79030</v>
      </c>
      <c r="J179" s="263">
        <f t="shared" si="259"/>
        <v>234535</v>
      </c>
      <c r="K179" s="263">
        <f t="shared" si="259"/>
        <v>51704</v>
      </c>
      <c r="L179" s="263">
        <f t="shared" si="259"/>
        <v>18267</v>
      </c>
      <c r="M179" s="263">
        <f t="shared" si="259"/>
        <v>34080</v>
      </c>
      <c r="N179" s="263">
        <f t="shared" ref="N179:P179" si="260">+N133</f>
        <v>44633</v>
      </c>
      <c r="O179" s="263">
        <f t="shared" si="260"/>
        <v>31428</v>
      </c>
      <c r="P179" s="263">
        <f t="shared" si="260"/>
        <v>14172</v>
      </c>
      <c r="Q179" s="263">
        <f t="shared" si="259"/>
        <v>499962</v>
      </c>
      <c r="R179" s="263">
        <f t="shared" si="259"/>
        <v>178614</v>
      </c>
      <c r="S179" s="263">
        <f t="shared" si="259"/>
        <v>75841</v>
      </c>
      <c r="T179" s="263">
        <f t="shared" si="259"/>
        <v>41089</v>
      </c>
      <c r="U179" s="263">
        <f t="shared" si="259"/>
        <v>22594</v>
      </c>
      <c r="V179" s="263">
        <f t="shared" si="259"/>
        <v>18779</v>
      </c>
      <c r="W179" s="263">
        <f t="shared" si="259"/>
        <v>106656</v>
      </c>
      <c r="X179" s="263">
        <f t="shared" si="259"/>
        <v>74013</v>
      </c>
      <c r="Y179" s="263">
        <f t="shared" si="259"/>
        <v>36840</v>
      </c>
      <c r="Z179" s="263">
        <f t="shared" ref="Z179:CO179" si="261">+Z111</f>
        <v>2229487</v>
      </c>
      <c r="AA179" s="263">
        <f t="shared" si="261"/>
        <v>2025897</v>
      </c>
      <c r="AB179" s="263">
        <f t="shared" si="261"/>
        <v>173342</v>
      </c>
      <c r="AC179" s="263">
        <f t="shared" si="261"/>
        <v>818220</v>
      </c>
      <c r="AD179" s="263">
        <f t="shared" si="261"/>
        <v>928559</v>
      </c>
      <c r="AE179" s="263">
        <f t="shared" si="261"/>
        <v>29694</v>
      </c>
      <c r="AF179" s="263">
        <f t="shared" si="261"/>
        <v>525475</v>
      </c>
      <c r="AG179" s="263">
        <f t="shared" si="261"/>
        <v>473102</v>
      </c>
      <c r="AH179" s="263">
        <f t="shared" si="261"/>
        <v>789642</v>
      </c>
      <c r="AI179" s="263">
        <f t="shared" si="261"/>
        <v>347831</v>
      </c>
      <c r="AJ179" s="263">
        <f t="shared" si="261"/>
        <v>963933</v>
      </c>
      <c r="AK179" s="263">
        <f t="shared" si="261"/>
        <v>174872</v>
      </c>
      <c r="AL179" s="263">
        <f t="shared" si="261"/>
        <v>85357</v>
      </c>
      <c r="AM179" s="263">
        <f t="shared" si="261"/>
        <v>870965</v>
      </c>
      <c r="AN179" s="263">
        <f t="shared" si="261"/>
        <v>46483</v>
      </c>
      <c r="AO179" s="263">
        <f t="shared" si="261"/>
        <v>231797</v>
      </c>
      <c r="AP179" s="263">
        <f t="shared" si="261"/>
        <v>501720</v>
      </c>
      <c r="AQ179" s="263">
        <f t="shared" si="261"/>
        <v>0</v>
      </c>
      <c r="AR179" s="263">
        <f t="shared" si="261"/>
        <v>152655</v>
      </c>
      <c r="AS179" s="263">
        <f t="shared" si="261"/>
        <v>71855</v>
      </c>
      <c r="AT179" s="263">
        <f t="shared" si="261"/>
        <v>129198</v>
      </c>
      <c r="AU179" s="263">
        <f t="shared" si="261"/>
        <v>71124</v>
      </c>
      <c r="AV179" s="263">
        <f t="shared" si="261"/>
        <v>168248</v>
      </c>
      <c r="AW179" s="263">
        <f t="shared" si="261"/>
        <v>45130</v>
      </c>
      <c r="AX179" s="263">
        <f t="shared" si="261"/>
        <v>31768</v>
      </c>
      <c r="AY179" s="263">
        <f t="shared" si="261"/>
        <v>1151648</v>
      </c>
      <c r="AZ179" s="263">
        <f t="shared" si="261"/>
        <v>221249</v>
      </c>
      <c r="BA179" s="263">
        <f t="shared" si="261"/>
        <v>20308</v>
      </c>
      <c r="BB179" s="263">
        <f t="shared" si="261"/>
        <v>2666</v>
      </c>
      <c r="BC179" s="263">
        <f t="shared" si="261"/>
        <v>200051</v>
      </c>
      <c r="BD179" s="263">
        <f t="shared" si="261"/>
        <v>7363</v>
      </c>
      <c r="BE179" s="263">
        <f t="shared" si="261"/>
        <v>0</v>
      </c>
      <c r="BF179" s="263">
        <f t="shared" si="261"/>
        <v>0</v>
      </c>
      <c r="BG179" s="263">
        <f t="shared" ref="BG179:BM179" si="262">+BG111</f>
        <v>25431</v>
      </c>
      <c r="BH179" s="263">
        <f t="shared" si="262"/>
        <v>7385</v>
      </c>
      <c r="BI179" s="263">
        <f t="shared" si="262"/>
        <v>0</v>
      </c>
      <c r="BJ179" s="263">
        <f t="shared" si="262"/>
        <v>20888</v>
      </c>
      <c r="BK179" s="263">
        <f t="shared" si="262"/>
        <v>9933</v>
      </c>
      <c r="BL179" s="263">
        <f t="shared" si="262"/>
        <v>0</v>
      </c>
      <c r="BM179" s="263">
        <f t="shared" si="262"/>
        <v>0</v>
      </c>
      <c r="BN179" s="263">
        <f t="shared" si="261"/>
        <v>340570</v>
      </c>
      <c r="BO179" s="263">
        <f t="shared" si="261"/>
        <v>0</v>
      </c>
      <c r="BP179" s="263">
        <f t="shared" si="261"/>
        <v>14803</v>
      </c>
      <c r="BQ179" s="263">
        <f t="shared" si="261"/>
        <v>332322</v>
      </c>
      <c r="BR179" s="263">
        <f t="shared" si="261"/>
        <v>8104</v>
      </c>
      <c r="BS179" s="263">
        <f t="shared" si="261"/>
        <v>0</v>
      </c>
      <c r="BT179" s="263">
        <f t="shared" si="261"/>
        <v>0</v>
      </c>
      <c r="BU179" s="263">
        <f t="shared" si="261"/>
        <v>371055</v>
      </c>
      <c r="BV179" s="263">
        <f t="shared" si="261"/>
        <v>11600</v>
      </c>
      <c r="BW179" s="263">
        <f t="shared" si="261"/>
        <v>32786</v>
      </c>
      <c r="BX179" s="263">
        <f t="shared" si="261"/>
        <v>350120</v>
      </c>
      <c r="BY179" s="263">
        <f t="shared" si="261"/>
        <v>43155</v>
      </c>
      <c r="BZ179" s="263">
        <f t="shared" si="261"/>
        <v>0</v>
      </c>
      <c r="CA179" s="263">
        <f t="shared" si="261"/>
        <v>0</v>
      </c>
      <c r="CB179" s="263">
        <f t="shared" si="261"/>
        <v>17804</v>
      </c>
      <c r="CC179" s="263">
        <f t="shared" si="261"/>
        <v>11611</v>
      </c>
      <c r="CD179" s="263">
        <f t="shared" si="261"/>
        <v>8307</v>
      </c>
      <c r="CE179" s="263">
        <f t="shared" si="261"/>
        <v>7363</v>
      </c>
      <c r="CF179" s="263">
        <f t="shared" si="261"/>
        <v>0</v>
      </c>
      <c r="CG179" s="263">
        <f t="shared" si="261"/>
        <v>0</v>
      </c>
      <c r="CH179" s="263">
        <f t="shared" si="261"/>
        <v>0</v>
      </c>
      <c r="CI179" s="263">
        <f t="shared" si="261"/>
        <v>603067</v>
      </c>
      <c r="CJ179" s="263">
        <f t="shared" si="261"/>
        <v>155238</v>
      </c>
      <c r="CK179" s="263">
        <f t="shared" si="261"/>
        <v>29935</v>
      </c>
      <c r="CL179" s="263">
        <f t="shared" si="261"/>
        <v>309145</v>
      </c>
      <c r="CM179" s="263">
        <f t="shared" si="261"/>
        <v>8496</v>
      </c>
      <c r="CN179" s="263">
        <f t="shared" si="261"/>
        <v>0</v>
      </c>
      <c r="CO179" s="263">
        <f t="shared" si="261"/>
        <v>218508</v>
      </c>
      <c r="CP179" s="263">
        <f t="shared" ref="CP179:DC179" si="263">+CP133</f>
        <v>641849</v>
      </c>
      <c r="CQ179" s="263">
        <f t="shared" si="263"/>
        <v>73326</v>
      </c>
      <c r="CR179" s="263">
        <f t="shared" si="263"/>
        <v>151861</v>
      </c>
      <c r="CS179" s="263">
        <f t="shared" si="263"/>
        <v>64191</v>
      </c>
      <c r="CT179" s="263">
        <f t="shared" si="263"/>
        <v>283475</v>
      </c>
      <c r="CU179" s="263">
        <f t="shared" si="263"/>
        <v>154175</v>
      </c>
      <c r="CV179" s="263">
        <f t="shared" si="263"/>
        <v>148816</v>
      </c>
      <c r="CW179" s="263">
        <f t="shared" si="263"/>
        <v>124571</v>
      </c>
      <c r="CX179" s="263">
        <f t="shared" si="263"/>
        <v>0</v>
      </c>
      <c r="CY179" s="263">
        <f t="shared" si="263"/>
        <v>0</v>
      </c>
      <c r="CZ179" s="263">
        <f t="shared" si="263"/>
        <v>0</v>
      </c>
      <c r="DA179" s="263">
        <f t="shared" si="263"/>
        <v>25228</v>
      </c>
      <c r="DB179" s="263">
        <f t="shared" si="263"/>
        <v>64343</v>
      </c>
      <c r="DC179" s="263">
        <f t="shared" si="263"/>
        <v>37060</v>
      </c>
      <c r="DD179" s="263">
        <f t="shared" ref="DD179:FO179" si="264">+DD111</f>
        <v>1534365</v>
      </c>
      <c r="DE179" s="263">
        <f t="shared" si="264"/>
        <v>695165</v>
      </c>
      <c r="DF179" s="263">
        <f t="shared" si="264"/>
        <v>803864</v>
      </c>
      <c r="DG179" s="263">
        <f t="shared" si="264"/>
        <v>899047</v>
      </c>
      <c r="DH179" s="263">
        <f t="shared" si="264"/>
        <v>59296</v>
      </c>
      <c r="DI179" s="263">
        <f t="shared" si="264"/>
        <v>56625</v>
      </c>
      <c r="DJ179" s="263">
        <f t="shared" si="264"/>
        <v>11550</v>
      </c>
      <c r="DK179" s="263">
        <f t="shared" si="264"/>
        <v>2274050</v>
      </c>
      <c r="DL179" s="263">
        <f t="shared" si="264"/>
        <v>1686215</v>
      </c>
      <c r="DM179" s="263">
        <f t="shared" si="264"/>
        <v>1152609</v>
      </c>
      <c r="DN179" s="263">
        <f t="shared" si="264"/>
        <v>563809</v>
      </c>
      <c r="DO179" s="263">
        <f t="shared" si="264"/>
        <v>252089</v>
      </c>
      <c r="DP179" s="263">
        <f t="shared" si="264"/>
        <v>211318</v>
      </c>
      <c r="DQ179" s="263">
        <f t="shared" si="264"/>
        <v>687714</v>
      </c>
      <c r="DR179" s="263">
        <f t="shared" si="264"/>
        <v>0</v>
      </c>
      <c r="DS179" s="263">
        <f t="shared" si="264"/>
        <v>44053</v>
      </c>
      <c r="DT179" s="263">
        <f t="shared" si="264"/>
        <v>92155</v>
      </c>
      <c r="DU179" s="263">
        <f t="shared" si="264"/>
        <v>82837</v>
      </c>
      <c r="DV179" s="263">
        <f t="shared" si="264"/>
        <v>827013</v>
      </c>
      <c r="DW179" s="263">
        <f t="shared" si="264"/>
        <v>400706</v>
      </c>
      <c r="DX179" s="263">
        <f t="shared" si="264"/>
        <v>197485</v>
      </c>
      <c r="DY179" s="263">
        <f t="shared" si="264"/>
        <v>132248</v>
      </c>
      <c r="DZ179" s="263">
        <f t="shared" si="264"/>
        <v>486098</v>
      </c>
      <c r="EA179" s="263">
        <f t="shared" si="264"/>
        <v>0</v>
      </c>
      <c r="EB179" s="263">
        <f t="shared" si="264"/>
        <v>75586</v>
      </c>
      <c r="EC179" s="263">
        <f t="shared" si="264"/>
        <v>162982</v>
      </c>
      <c r="ED179" s="263">
        <f t="shared" si="264"/>
        <v>68917</v>
      </c>
      <c r="EE179" s="263">
        <f t="shared" si="264"/>
        <v>1599927</v>
      </c>
      <c r="EF179" s="263">
        <f t="shared" si="264"/>
        <v>846874</v>
      </c>
      <c r="EG179" s="263">
        <f t="shared" si="264"/>
        <v>400166</v>
      </c>
      <c r="EH179" s="263">
        <f t="shared" si="264"/>
        <v>284015</v>
      </c>
      <c r="EI179" s="263">
        <f t="shared" si="264"/>
        <v>989318</v>
      </c>
      <c r="EJ179" s="263">
        <f t="shared" si="264"/>
        <v>0</v>
      </c>
      <c r="EK179" s="263">
        <f t="shared" si="264"/>
        <v>82023</v>
      </c>
      <c r="EL179" s="263">
        <f t="shared" si="264"/>
        <v>207368</v>
      </c>
      <c r="EM179" s="263">
        <f t="shared" si="264"/>
        <v>135140</v>
      </c>
      <c r="EN179" s="263">
        <f t="shared" si="264"/>
        <v>337879</v>
      </c>
      <c r="EO179" s="263">
        <f t="shared" si="264"/>
        <v>90790</v>
      </c>
      <c r="EP179" s="263">
        <f t="shared" si="264"/>
        <v>37242</v>
      </c>
      <c r="EQ179" s="263">
        <f t="shared" si="264"/>
        <v>57011</v>
      </c>
      <c r="ER179" s="263">
        <f t="shared" si="264"/>
        <v>182096</v>
      </c>
      <c r="ES179" s="263">
        <f t="shared" si="264"/>
        <v>0</v>
      </c>
      <c r="ET179" s="263">
        <f t="shared" si="264"/>
        <v>44669</v>
      </c>
      <c r="EU179" s="263">
        <f t="shared" si="264"/>
        <v>73622</v>
      </c>
      <c r="EV179" s="263">
        <f t="shared" si="264"/>
        <v>0</v>
      </c>
      <c r="EW179" s="263">
        <f t="shared" si="264"/>
        <v>820327</v>
      </c>
      <c r="EX179" s="263">
        <f t="shared" si="264"/>
        <v>321410</v>
      </c>
      <c r="EY179" s="263">
        <f t="shared" si="264"/>
        <v>87864</v>
      </c>
      <c r="EZ179" s="263">
        <f t="shared" si="264"/>
        <v>147106</v>
      </c>
      <c r="FA179" s="263">
        <f t="shared" si="264"/>
        <v>346405</v>
      </c>
      <c r="FB179" s="263">
        <f t="shared" si="264"/>
        <v>7209</v>
      </c>
      <c r="FC179" s="263">
        <f t="shared" si="264"/>
        <v>61905</v>
      </c>
      <c r="FD179" s="263">
        <f t="shared" si="264"/>
        <v>96716</v>
      </c>
      <c r="FE179" s="263">
        <f t="shared" si="264"/>
        <v>18204</v>
      </c>
      <c r="FF179" s="263">
        <f t="shared" si="264"/>
        <v>405399</v>
      </c>
      <c r="FG179" s="263">
        <f t="shared" si="264"/>
        <v>181241</v>
      </c>
      <c r="FH179" s="263">
        <f t="shared" si="264"/>
        <v>39911</v>
      </c>
      <c r="FI179" s="263">
        <f t="shared" si="264"/>
        <v>56721</v>
      </c>
      <c r="FJ179" s="263">
        <f t="shared" si="264"/>
        <v>28265</v>
      </c>
      <c r="FK179" s="263">
        <f t="shared" si="264"/>
        <v>0</v>
      </c>
      <c r="FL179" s="263">
        <f t="shared" si="264"/>
        <v>6337</v>
      </c>
      <c r="FM179" s="263">
        <f t="shared" si="264"/>
        <v>40035</v>
      </c>
      <c r="FN179" s="263">
        <f t="shared" si="264"/>
        <v>9559</v>
      </c>
      <c r="FO179" s="263">
        <f t="shared" si="264"/>
        <v>209084</v>
      </c>
      <c r="FP179" s="263">
        <f t="shared" ref="FP179:HH179" si="265">+FP111</f>
        <v>189608</v>
      </c>
      <c r="FQ179" s="263">
        <f t="shared" si="265"/>
        <v>9536</v>
      </c>
      <c r="FR179" s="263">
        <f t="shared" si="265"/>
        <v>3169</v>
      </c>
      <c r="FS179" s="263">
        <f t="shared" si="265"/>
        <v>32103</v>
      </c>
      <c r="FT179" s="263">
        <f t="shared" si="265"/>
        <v>0</v>
      </c>
      <c r="FU179" s="263">
        <f t="shared" si="265"/>
        <v>0</v>
      </c>
      <c r="FV179" s="263">
        <f t="shared" si="265"/>
        <v>0</v>
      </c>
      <c r="FW179" s="263">
        <f t="shared" si="265"/>
        <v>0</v>
      </c>
      <c r="FX179" s="263">
        <f t="shared" si="265"/>
        <v>628567</v>
      </c>
      <c r="FY179" s="263">
        <f t="shared" si="265"/>
        <v>249233</v>
      </c>
      <c r="FZ179" s="263">
        <f t="shared" si="265"/>
        <v>164547</v>
      </c>
      <c r="GA179" s="263">
        <f t="shared" si="265"/>
        <v>116806</v>
      </c>
      <c r="GB179" s="263">
        <f t="shared" si="265"/>
        <v>368573</v>
      </c>
      <c r="GC179" s="263">
        <f t="shared" si="265"/>
        <v>0</v>
      </c>
      <c r="GD179" s="263">
        <f t="shared" si="265"/>
        <v>10948</v>
      </c>
      <c r="GE179" s="263">
        <f t="shared" si="265"/>
        <v>15336</v>
      </c>
      <c r="GF179" s="263">
        <f t="shared" si="265"/>
        <v>10814</v>
      </c>
      <c r="GG179" s="263">
        <f t="shared" si="265"/>
        <v>184439</v>
      </c>
      <c r="GH179" s="263">
        <f t="shared" si="265"/>
        <v>2986</v>
      </c>
      <c r="GI179" s="263">
        <f t="shared" si="265"/>
        <v>0</v>
      </c>
      <c r="GJ179" s="263">
        <f t="shared" si="265"/>
        <v>4480</v>
      </c>
      <c r="GK179" s="263">
        <f t="shared" si="265"/>
        <v>77215</v>
      </c>
      <c r="GL179" s="263">
        <f t="shared" si="265"/>
        <v>121771</v>
      </c>
      <c r="GM179" s="263">
        <f t="shared" si="265"/>
        <v>0</v>
      </c>
      <c r="GN179" s="263">
        <f t="shared" si="265"/>
        <v>0</v>
      </c>
      <c r="GO179" s="263">
        <f t="shared" si="265"/>
        <v>0</v>
      </c>
      <c r="GP179" s="263">
        <f t="shared" si="265"/>
        <v>44253</v>
      </c>
      <c r="GQ179" s="263">
        <f t="shared" si="265"/>
        <v>0</v>
      </c>
      <c r="GR179" s="263">
        <f t="shared" si="265"/>
        <v>27305</v>
      </c>
      <c r="GS179" s="263">
        <f t="shared" si="265"/>
        <v>17466</v>
      </c>
      <c r="GT179" s="263">
        <f t="shared" si="265"/>
        <v>0</v>
      </c>
      <c r="GU179" s="263">
        <f t="shared" si="265"/>
        <v>0</v>
      </c>
      <c r="GV179" s="263">
        <f t="shared" si="265"/>
        <v>0</v>
      </c>
      <c r="GW179" s="263">
        <f t="shared" si="265"/>
        <v>0</v>
      </c>
      <c r="GX179" s="263">
        <f t="shared" si="265"/>
        <v>0</v>
      </c>
      <c r="GY179" s="263">
        <f t="shared" si="265"/>
        <v>359056</v>
      </c>
      <c r="GZ179" s="263">
        <f t="shared" si="265"/>
        <v>183572</v>
      </c>
      <c r="HA179" s="263">
        <f t="shared" si="265"/>
        <v>41336</v>
      </c>
      <c r="HB179" s="263">
        <f t="shared" si="265"/>
        <v>17815</v>
      </c>
      <c r="HC179" s="263">
        <f t="shared" si="265"/>
        <v>169595</v>
      </c>
      <c r="HD179" s="263">
        <f t="shared" si="265"/>
        <v>5165</v>
      </c>
      <c r="HE179" s="263">
        <f t="shared" si="265"/>
        <v>1771</v>
      </c>
      <c r="HF179" s="263">
        <f t="shared" si="265"/>
        <v>22608</v>
      </c>
      <c r="HG179" s="263">
        <f t="shared" si="265"/>
        <v>6797</v>
      </c>
      <c r="HH179" s="263">
        <f t="shared" si="265"/>
        <v>1338340</v>
      </c>
    </row>
    <row r="180" spans="1:216" x14ac:dyDescent="0.2">
      <c r="A180" s="263" t="s">
        <v>237</v>
      </c>
      <c r="B180" s="263">
        <f t="shared" ref="B180:Y180" si="266">+B134</f>
        <v>2996934</v>
      </c>
      <c r="C180" s="263">
        <f t="shared" si="266"/>
        <v>1209322</v>
      </c>
      <c r="D180" s="263">
        <f t="shared" si="266"/>
        <v>871660</v>
      </c>
      <c r="E180" s="263">
        <f t="shared" si="266"/>
        <v>581253</v>
      </c>
      <c r="F180" s="263">
        <f t="shared" si="266"/>
        <v>238473</v>
      </c>
      <c r="G180" s="263">
        <f t="shared" si="266"/>
        <v>414202</v>
      </c>
      <c r="H180" s="263">
        <f t="shared" si="266"/>
        <v>426994</v>
      </c>
      <c r="I180" s="263">
        <f t="shared" si="266"/>
        <v>121026</v>
      </c>
      <c r="J180" s="263">
        <f t="shared" si="266"/>
        <v>378227</v>
      </c>
      <c r="K180" s="263">
        <f t="shared" si="266"/>
        <v>224549</v>
      </c>
      <c r="L180" s="263">
        <f t="shared" si="266"/>
        <v>135275</v>
      </c>
      <c r="M180" s="263">
        <f t="shared" si="266"/>
        <v>107481</v>
      </c>
      <c r="N180" s="263">
        <f t="shared" ref="N180:P180" si="267">+N134</f>
        <v>44517</v>
      </c>
      <c r="O180" s="263">
        <f t="shared" si="267"/>
        <v>0</v>
      </c>
      <c r="P180" s="263">
        <f t="shared" si="267"/>
        <v>44517</v>
      </c>
      <c r="Q180" s="263">
        <f t="shared" si="266"/>
        <v>215145</v>
      </c>
      <c r="R180" s="263">
        <f t="shared" si="266"/>
        <v>96871</v>
      </c>
      <c r="S180" s="263">
        <f t="shared" si="266"/>
        <v>33507</v>
      </c>
      <c r="T180" s="263">
        <f t="shared" si="266"/>
        <v>289745</v>
      </c>
      <c r="U180" s="263">
        <f t="shared" si="266"/>
        <v>185624</v>
      </c>
      <c r="V180" s="263">
        <f t="shared" si="266"/>
        <v>161840</v>
      </c>
      <c r="W180" s="263">
        <f t="shared" si="266"/>
        <v>197066</v>
      </c>
      <c r="X180" s="263">
        <f t="shared" si="266"/>
        <v>145310</v>
      </c>
      <c r="Y180" s="263">
        <f t="shared" si="266"/>
        <v>85350</v>
      </c>
      <c r="Z180" s="263">
        <f t="shared" ref="Z180:CO180" si="268">+Z112</f>
        <v>2140461</v>
      </c>
      <c r="AA180" s="263">
        <f t="shared" si="268"/>
        <v>1999291</v>
      </c>
      <c r="AB180" s="263">
        <f t="shared" si="268"/>
        <v>121699</v>
      </c>
      <c r="AC180" s="263">
        <f t="shared" si="268"/>
        <v>848560</v>
      </c>
      <c r="AD180" s="263">
        <f t="shared" si="268"/>
        <v>753383</v>
      </c>
      <c r="AE180" s="263">
        <f t="shared" si="268"/>
        <v>31547</v>
      </c>
      <c r="AF180" s="263">
        <f t="shared" si="268"/>
        <v>550223</v>
      </c>
      <c r="AG180" s="263">
        <f t="shared" si="268"/>
        <v>557054</v>
      </c>
      <c r="AH180" s="263">
        <f t="shared" si="268"/>
        <v>702644</v>
      </c>
      <c r="AI180" s="263">
        <f t="shared" si="268"/>
        <v>617296</v>
      </c>
      <c r="AJ180" s="263">
        <f t="shared" si="268"/>
        <v>1180290</v>
      </c>
      <c r="AK180" s="263">
        <f t="shared" si="268"/>
        <v>162499</v>
      </c>
      <c r="AL180" s="263">
        <f t="shared" si="268"/>
        <v>92244</v>
      </c>
      <c r="AM180" s="263">
        <f t="shared" si="268"/>
        <v>791469</v>
      </c>
      <c r="AN180" s="263">
        <f t="shared" si="268"/>
        <v>18994</v>
      </c>
      <c r="AO180" s="263">
        <f t="shared" si="268"/>
        <v>248372</v>
      </c>
      <c r="AP180" s="263">
        <f t="shared" si="268"/>
        <v>314700</v>
      </c>
      <c r="AQ180" s="263">
        <f t="shared" si="268"/>
        <v>0</v>
      </c>
      <c r="AR180" s="263">
        <f t="shared" si="268"/>
        <v>143025</v>
      </c>
      <c r="AS180" s="263">
        <f t="shared" si="268"/>
        <v>67116</v>
      </c>
      <c r="AT180" s="263">
        <f t="shared" si="268"/>
        <v>35998</v>
      </c>
      <c r="AU180" s="263">
        <f t="shared" si="268"/>
        <v>148164</v>
      </c>
      <c r="AV180" s="263">
        <f t="shared" si="268"/>
        <v>235684</v>
      </c>
      <c r="AW180" s="263">
        <f t="shared" si="268"/>
        <v>7172</v>
      </c>
      <c r="AX180" s="263">
        <f t="shared" si="268"/>
        <v>3640</v>
      </c>
      <c r="AY180" s="263">
        <f t="shared" si="268"/>
        <v>1085263</v>
      </c>
      <c r="AZ180" s="263">
        <f t="shared" si="268"/>
        <v>136800</v>
      </c>
      <c r="BA180" s="263">
        <f t="shared" si="268"/>
        <v>58095</v>
      </c>
      <c r="BB180" s="263">
        <f t="shared" si="268"/>
        <v>4994</v>
      </c>
      <c r="BC180" s="263">
        <f t="shared" si="268"/>
        <v>89173</v>
      </c>
      <c r="BD180" s="263">
        <f t="shared" si="268"/>
        <v>0</v>
      </c>
      <c r="BE180" s="263">
        <f t="shared" si="268"/>
        <v>0</v>
      </c>
      <c r="BF180" s="263">
        <f t="shared" si="268"/>
        <v>0</v>
      </c>
      <c r="BG180" s="263">
        <f t="shared" ref="BG180:BM180" si="269">+BG112</f>
        <v>49909</v>
      </c>
      <c r="BH180" s="263">
        <f t="shared" si="269"/>
        <v>27339</v>
      </c>
      <c r="BI180" s="263">
        <f t="shared" si="269"/>
        <v>15249</v>
      </c>
      <c r="BJ180" s="263">
        <f t="shared" si="269"/>
        <v>26204</v>
      </c>
      <c r="BK180" s="263">
        <f t="shared" si="269"/>
        <v>0</v>
      </c>
      <c r="BL180" s="263">
        <f t="shared" si="269"/>
        <v>0</v>
      </c>
      <c r="BM180" s="263">
        <f t="shared" si="269"/>
        <v>0</v>
      </c>
      <c r="BN180" s="263">
        <f t="shared" si="268"/>
        <v>356400</v>
      </c>
      <c r="BO180" s="263">
        <f t="shared" si="268"/>
        <v>0</v>
      </c>
      <c r="BP180" s="263">
        <f t="shared" si="268"/>
        <v>4636</v>
      </c>
      <c r="BQ180" s="263">
        <f t="shared" si="268"/>
        <v>347680</v>
      </c>
      <c r="BR180" s="263">
        <f t="shared" si="268"/>
        <v>5193</v>
      </c>
      <c r="BS180" s="263">
        <f t="shared" si="268"/>
        <v>0</v>
      </c>
      <c r="BT180" s="263">
        <f t="shared" si="268"/>
        <v>0</v>
      </c>
      <c r="BU180" s="263">
        <f t="shared" si="268"/>
        <v>221114</v>
      </c>
      <c r="BV180" s="263">
        <f t="shared" si="268"/>
        <v>4843</v>
      </c>
      <c r="BW180" s="263">
        <f t="shared" si="268"/>
        <v>9102</v>
      </c>
      <c r="BX180" s="263">
        <f t="shared" si="268"/>
        <v>189246</v>
      </c>
      <c r="BY180" s="263">
        <f t="shared" si="268"/>
        <v>55377</v>
      </c>
      <c r="BZ180" s="263">
        <f t="shared" si="268"/>
        <v>0</v>
      </c>
      <c r="CA180" s="263">
        <f t="shared" si="268"/>
        <v>0</v>
      </c>
      <c r="CB180" s="263">
        <f t="shared" si="268"/>
        <v>16011</v>
      </c>
      <c r="CC180" s="263">
        <f t="shared" si="268"/>
        <v>10055</v>
      </c>
      <c r="CD180" s="263">
        <f t="shared" si="268"/>
        <v>0</v>
      </c>
      <c r="CE180" s="263">
        <f t="shared" si="268"/>
        <v>7189</v>
      </c>
      <c r="CF180" s="263">
        <f t="shared" si="268"/>
        <v>0</v>
      </c>
      <c r="CG180" s="263">
        <f t="shared" si="268"/>
        <v>0</v>
      </c>
      <c r="CH180" s="263">
        <f t="shared" si="268"/>
        <v>0</v>
      </c>
      <c r="CI180" s="263">
        <f t="shared" si="268"/>
        <v>863251</v>
      </c>
      <c r="CJ180" s="263">
        <f t="shared" si="268"/>
        <v>367430</v>
      </c>
      <c r="CK180" s="263">
        <f t="shared" si="268"/>
        <v>33620</v>
      </c>
      <c r="CL180" s="263">
        <f t="shared" si="268"/>
        <v>608266</v>
      </c>
      <c r="CM180" s="263">
        <f t="shared" si="268"/>
        <v>22640</v>
      </c>
      <c r="CN180" s="263">
        <f t="shared" si="268"/>
        <v>0</v>
      </c>
      <c r="CO180" s="263">
        <f t="shared" si="268"/>
        <v>265037</v>
      </c>
      <c r="CP180" s="263">
        <f t="shared" ref="CP180:DC180" si="270">+CP134</f>
        <v>703143</v>
      </c>
      <c r="CQ180" s="263">
        <f t="shared" si="270"/>
        <v>70778</v>
      </c>
      <c r="CR180" s="263">
        <f t="shared" si="270"/>
        <v>286940</v>
      </c>
      <c r="CS180" s="263">
        <f t="shared" si="270"/>
        <v>106261</v>
      </c>
      <c r="CT180" s="263">
        <f t="shared" si="270"/>
        <v>173273</v>
      </c>
      <c r="CU180" s="263">
        <f t="shared" si="270"/>
        <v>221020</v>
      </c>
      <c r="CV180" s="263">
        <f t="shared" si="270"/>
        <v>141178</v>
      </c>
      <c r="CW180" s="263">
        <f t="shared" si="270"/>
        <v>107384</v>
      </c>
      <c r="CX180" s="263">
        <f t="shared" si="270"/>
        <v>0</v>
      </c>
      <c r="CY180" s="263">
        <f t="shared" si="270"/>
        <v>0</v>
      </c>
      <c r="CZ180" s="263">
        <f t="shared" si="270"/>
        <v>0</v>
      </c>
      <c r="DA180" s="263">
        <f t="shared" si="270"/>
        <v>50240</v>
      </c>
      <c r="DB180" s="263">
        <f t="shared" si="270"/>
        <v>48330</v>
      </c>
      <c r="DC180" s="263">
        <f t="shared" si="270"/>
        <v>23543</v>
      </c>
      <c r="DD180" s="263">
        <f t="shared" ref="DD180:FO180" si="271">+DD112</f>
        <v>1609390</v>
      </c>
      <c r="DE180" s="263">
        <f t="shared" si="271"/>
        <v>850699</v>
      </c>
      <c r="DF180" s="263">
        <f t="shared" si="271"/>
        <v>926673</v>
      </c>
      <c r="DG180" s="263">
        <f t="shared" si="271"/>
        <v>791745</v>
      </c>
      <c r="DH180" s="263">
        <f t="shared" si="271"/>
        <v>31991</v>
      </c>
      <c r="DI180" s="263">
        <f t="shared" si="271"/>
        <v>4950</v>
      </c>
      <c r="DJ180" s="263">
        <f t="shared" si="271"/>
        <v>14787</v>
      </c>
      <c r="DK180" s="263">
        <f t="shared" si="271"/>
        <v>1993679</v>
      </c>
      <c r="DL180" s="263">
        <f t="shared" si="271"/>
        <v>1488675</v>
      </c>
      <c r="DM180" s="263">
        <f t="shared" si="271"/>
        <v>1047810</v>
      </c>
      <c r="DN180" s="263">
        <f t="shared" si="271"/>
        <v>524157</v>
      </c>
      <c r="DO180" s="263">
        <f t="shared" si="271"/>
        <v>264874</v>
      </c>
      <c r="DP180" s="263">
        <f t="shared" si="271"/>
        <v>108388</v>
      </c>
      <c r="DQ180" s="263">
        <f t="shared" si="271"/>
        <v>437351</v>
      </c>
      <c r="DR180" s="263">
        <f t="shared" si="271"/>
        <v>0</v>
      </c>
      <c r="DS180" s="263">
        <f t="shared" si="271"/>
        <v>40351</v>
      </c>
      <c r="DT180" s="263">
        <f t="shared" si="271"/>
        <v>142416</v>
      </c>
      <c r="DU180" s="263">
        <f t="shared" si="271"/>
        <v>76622</v>
      </c>
      <c r="DV180" s="263">
        <f t="shared" si="271"/>
        <v>729968</v>
      </c>
      <c r="DW180" s="263">
        <f t="shared" si="271"/>
        <v>256781</v>
      </c>
      <c r="DX180" s="263">
        <f t="shared" si="271"/>
        <v>195845</v>
      </c>
      <c r="DY180" s="263">
        <f t="shared" si="271"/>
        <v>66572</v>
      </c>
      <c r="DZ180" s="263">
        <f t="shared" si="271"/>
        <v>345249</v>
      </c>
      <c r="EA180" s="263">
        <f t="shared" si="271"/>
        <v>0</v>
      </c>
      <c r="EB180" s="263">
        <f t="shared" si="271"/>
        <v>33664</v>
      </c>
      <c r="EC180" s="263">
        <f t="shared" si="271"/>
        <v>129738</v>
      </c>
      <c r="ED180" s="263">
        <f t="shared" si="271"/>
        <v>64243</v>
      </c>
      <c r="EE180" s="263">
        <f t="shared" si="271"/>
        <v>1335530</v>
      </c>
      <c r="EF180" s="263">
        <f t="shared" si="271"/>
        <v>643419</v>
      </c>
      <c r="EG180" s="263">
        <f t="shared" si="271"/>
        <v>407099</v>
      </c>
      <c r="EH180" s="263">
        <f t="shared" si="271"/>
        <v>127339</v>
      </c>
      <c r="EI180" s="263">
        <f t="shared" si="271"/>
        <v>609470</v>
      </c>
      <c r="EJ180" s="263">
        <f t="shared" si="271"/>
        <v>0</v>
      </c>
      <c r="EK180" s="263">
        <f t="shared" si="271"/>
        <v>64862</v>
      </c>
      <c r="EL180" s="263">
        <f t="shared" si="271"/>
        <v>243032</v>
      </c>
      <c r="EM180" s="263">
        <f t="shared" si="271"/>
        <v>106285</v>
      </c>
      <c r="EN180" s="263">
        <f t="shared" si="271"/>
        <v>349794</v>
      </c>
      <c r="EO180" s="263">
        <f t="shared" si="271"/>
        <v>84883</v>
      </c>
      <c r="EP180" s="263">
        <f t="shared" si="271"/>
        <v>51080</v>
      </c>
      <c r="EQ180" s="263">
        <f t="shared" si="271"/>
        <v>50396</v>
      </c>
      <c r="ER180" s="263">
        <f t="shared" si="271"/>
        <v>166555</v>
      </c>
      <c r="ES180" s="263">
        <f t="shared" si="271"/>
        <v>0</v>
      </c>
      <c r="ET180" s="263">
        <f t="shared" si="271"/>
        <v>8470</v>
      </c>
      <c r="EU180" s="263">
        <f t="shared" si="271"/>
        <v>34386</v>
      </c>
      <c r="EV180" s="263">
        <f t="shared" si="271"/>
        <v>28978</v>
      </c>
      <c r="EW180" s="263">
        <f t="shared" si="271"/>
        <v>628622</v>
      </c>
      <c r="EX180" s="263">
        <f t="shared" si="271"/>
        <v>255836</v>
      </c>
      <c r="EY180" s="263">
        <f t="shared" si="271"/>
        <v>95193</v>
      </c>
      <c r="EZ180" s="263">
        <f t="shared" si="271"/>
        <v>140084</v>
      </c>
      <c r="FA180" s="263">
        <f t="shared" si="271"/>
        <v>242670</v>
      </c>
      <c r="FB180" s="263">
        <f t="shared" si="271"/>
        <v>4304</v>
      </c>
      <c r="FC180" s="263">
        <f t="shared" si="271"/>
        <v>38918</v>
      </c>
      <c r="FD180" s="263">
        <f t="shared" si="271"/>
        <v>87045</v>
      </c>
      <c r="FE180" s="263">
        <f t="shared" si="271"/>
        <v>10735</v>
      </c>
      <c r="FF180" s="263">
        <f t="shared" si="271"/>
        <v>208955</v>
      </c>
      <c r="FG180" s="263">
        <f t="shared" si="271"/>
        <v>79621</v>
      </c>
      <c r="FH180" s="263">
        <f t="shared" si="271"/>
        <v>11981</v>
      </c>
      <c r="FI180" s="263">
        <f t="shared" si="271"/>
        <v>15846</v>
      </c>
      <c r="FJ180" s="263">
        <f t="shared" si="271"/>
        <v>13978</v>
      </c>
      <c r="FK180" s="263">
        <f t="shared" si="271"/>
        <v>0</v>
      </c>
      <c r="FL180" s="263">
        <f t="shared" si="271"/>
        <v>7221</v>
      </c>
      <c r="FM180" s="263">
        <f t="shared" si="271"/>
        <v>17091</v>
      </c>
      <c r="FN180" s="263">
        <f t="shared" si="271"/>
        <v>9516</v>
      </c>
      <c r="FO180" s="263">
        <f t="shared" si="271"/>
        <v>357637</v>
      </c>
      <c r="FP180" s="263">
        <f t="shared" ref="FP180:HH180" si="272">+FP112</f>
        <v>339449</v>
      </c>
      <c r="FQ180" s="263">
        <f t="shared" si="272"/>
        <v>2592</v>
      </c>
      <c r="FR180" s="263">
        <f t="shared" si="272"/>
        <v>0</v>
      </c>
      <c r="FS180" s="263">
        <f t="shared" si="272"/>
        <v>40299</v>
      </c>
      <c r="FT180" s="263">
        <f t="shared" si="272"/>
        <v>0</v>
      </c>
      <c r="FU180" s="263">
        <f t="shared" si="272"/>
        <v>13514</v>
      </c>
      <c r="FV180" s="263">
        <f t="shared" si="272"/>
        <v>41821</v>
      </c>
      <c r="FW180" s="263">
        <f t="shared" si="272"/>
        <v>0</v>
      </c>
      <c r="FX180" s="263">
        <f t="shared" si="272"/>
        <v>516941</v>
      </c>
      <c r="FY180" s="263">
        <f t="shared" si="272"/>
        <v>116880</v>
      </c>
      <c r="FZ180" s="263">
        <f t="shared" si="272"/>
        <v>195483</v>
      </c>
      <c r="GA180" s="263">
        <f t="shared" si="272"/>
        <v>75417</v>
      </c>
      <c r="GB180" s="263">
        <f t="shared" si="272"/>
        <v>289481</v>
      </c>
      <c r="GC180" s="263">
        <f t="shared" si="272"/>
        <v>0</v>
      </c>
      <c r="GD180" s="263">
        <f t="shared" si="272"/>
        <v>5171</v>
      </c>
      <c r="GE180" s="263">
        <f t="shared" si="272"/>
        <v>31942</v>
      </c>
      <c r="GF180" s="263">
        <f t="shared" si="272"/>
        <v>16553</v>
      </c>
      <c r="GG180" s="263">
        <f t="shared" si="272"/>
        <v>47018</v>
      </c>
      <c r="GH180" s="263">
        <f t="shared" si="272"/>
        <v>0</v>
      </c>
      <c r="GI180" s="263">
        <f t="shared" si="272"/>
        <v>0</v>
      </c>
      <c r="GJ180" s="263">
        <f t="shared" si="272"/>
        <v>0</v>
      </c>
      <c r="GK180" s="263">
        <f t="shared" si="272"/>
        <v>37354</v>
      </c>
      <c r="GL180" s="263">
        <f t="shared" si="272"/>
        <v>23342</v>
      </c>
      <c r="GM180" s="263">
        <f t="shared" si="272"/>
        <v>0</v>
      </c>
      <c r="GN180" s="263">
        <f t="shared" si="272"/>
        <v>0</v>
      </c>
      <c r="GO180" s="263">
        <f t="shared" si="272"/>
        <v>0</v>
      </c>
      <c r="GP180" s="263">
        <f t="shared" si="272"/>
        <v>53499</v>
      </c>
      <c r="GQ180" s="263">
        <f t="shared" si="272"/>
        <v>3245</v>
      </c>
      <c r="GR180" s="263">
        <f t="shared" si="272"/>
        <v>47107</v>
      </c>
      <c r="GS180" s="263">
        <f t="shared" si="272"/>
        <v>17935</v>
      </c>
      <c r="GT180" s="263">
        <f t="shared" si="272"/>
        <v>0</v>
      </c>
      <c r="GU180" s="263">
        <f t="shared" si="272"/>
        <v>0</v>
      </c>
      <c r="GV180" s="263">
        <f t="shared" si="272"/>
        <v>16928</v>
      </c>
      <c r="GW180" s="263">
        <f t="shared" si="272"/>
        <v>0</v>
      </c>
      <c r="GX180" s="263">
        <f t="shared" si="272"/>
        <v>0</v>
      </c>
      <c r="GY180" s="263">
        <f t="shared" si="272"/>
        <v>306954</v>
      </c>
      <c r="GZ180" s="263">
        <f t="shared" si="272"/>
        <v>114809</v>
      </c>
      <c r="HA180" s="263">
        <f t="shared" si="272"/>
        <v>56665</v>
      </c>
      <c r="HB180" s="263">
        <f t="shared" si="272"/>
        <v>18565</v>
      </c>
      <c r="HC180" s="263">
        <f t="shared" si="272"/>
        <v>133903</v>
      </c>
      <c r="HD180" s="263">
        <f t="shared" si="272"/>
        <v>4303</v>
      </c>
      <c r="HE180" s="263">
        <f t="shared" si="272"/>
        <v>0</v>
      </c>
      <c r="HF180" s="263">
        <f t="shared" si="272"/>
        <v>13590</v>
      </c>
      <c r="HG180" s="263">
        <f t="shared" si="272"/>
        <v>23791</v>
      </c>
      <c r="HH180" s="263">
        <f t="shared" si="272"/>
        <v>1278343</v>
      </c>
    </row>
    <row r="181" spans="1:216" x14ac:dyDescent="0.2">
      <c r="A181" s="263" t="s">
        <v>238</v>
      </c>
      <c r="B181" s="263">
        <f t="shared" ref="B181:Y181" si="273">+B135</f>
        <v>3011239</v>
      </c>
      <c r="C181" s="263">
        <f t="shared" si="273"/>
        <v>1239030</v>
      </c>
      <c r="D181" s="263">
        <f t="shared" si="273"/>
        <v>872469</v>
      </c>
      <c r="E181" s="263">
        <f t="shared" si="273"/>
        <v>543587</v>
      </c>
      <c r="F181" s="263">
        <f t="shared" si="273"/>
        <v>328922</v>
      </c>
      <c r="G181" s="263">
        <f t="shared" si="273"/>
        <v>360481</v>
      </c>
      <c r="H181" s="263">
        <f t="shared" si="273"/>
        <v>631884</v>
      </c>
      <c r="I181" s="263">
        <f t="shared" si="273"/>
        <v>313110</v>
      </c>
      <c r="J181" s="263">
        <f t="shared" si="273"/>
        <v>474412</v>
      </c>
      <c r="K181" s="263">
        <f t="shared" si="273"/>
        <v>95109</v>
      </c>
      <c r="L181" s="263">
        <f t="shared" si="273"/>
        <v>20460</v>
      </c>
      <c r="M181" s="263">
        <f t="shared" si="273"/>
        <v>75188</v>
      </c>
      <c r="N181" s="263">
        <f t="shared" ref="N181:P181" si="274">+N135</f>
        <v>35682</v>
      </c>
      <c r="O181" s="263">
        <f t="shared" si="274"/>
        <v>18986</v>
      </c>
      <c r="P181" s="263">
        <f t="shared" si="274"/>
        <v>31242</v>
      </c>
      <c r="Q181" s="263">
        <f t="shared" si="273"/>
        <v>219392</v>
      </c>
      <c r="R181" s="263">
        <f t="shared" si="273"/>
        <v>84789</v>
      </c>
      <c r="S181" s="263">
        <f t="shared" si="273"/>
        <v>0</v>
      </c>
      <c r="T181" s="263">
        <f t="shared" si="273"/>
        <v>27378</v>
      </c>
      <c r="U181" s="263">
        <f t="shared" si="273"/>
        <v>15309</v>
      </c>
      <c r="V181" s="263">
        <f t="shared" si="273"/>
        <v>11526</v>
      </c>
      <c r="W181" s="263">
        <f t="shared" si="273"/>
        <v>435217</v>
      </c>
      <c r="X181" s="263">
        <f t="shared" si="273"/>
        <v>415923</v>
      </c>
      <c r="Y181" s="263">
        <f t="shared" si="273"/>
        <v>35823</v>
      </c>
      <c r="Z181" s="263">
        <f t="shared" ref="Z181:CO181" si="275">+Z113</f>
        <v>2143259</v>
      </c>
      <c r="AA181" s="263">
        <f t="shared" si="275"/>
        <v>1976652</v>
      </c>
      <c r="AB181" s="263">
        <f t="shared" si="275"/>
        <v>100406</v>
      </c>
      <c r="AC181" s="263">
        <f t="shared" si="275"/>
        <v>1179165</v>
      </c>
      <c r="AD181" s="263">
        <f t="shared" si="275"/>
        <v>538612</v>
      </c>
      <c r="AE181" s="263">
        <f t="shared" si="275"/>
        <v>48815</v>
      </c>
      <c r="AF181" s="263">
        <f t="shared" si="275"/>
        <v>339572</v>
      </c>
      <c r="AG181" s="263">
        <f t="shared" si="275"/>
        <v>419017</v>
      </c>
      <c r="AH181" s="263">
        <f t="shared" si="275"/>
        <v>585331</v>
      </c>
      <c r="AI181" s="263">
        <f t="shared" si="275"/>
        <v>587373</v>
      </c>
      <c r="AJ181" s="263">
        <f t="shared" si="275"/>
        <v>1087912</v>
      </c>
      <c r="AK181" s="263">
        <f t="shared" si="275"/>
        <v>97638</v>
      </c>
      <c r="AL181" s="263">
        <f t="shared" si="275"/>
        <v>71437</v>
      </c>
      <c r="AM181" s="263">
        <f t="shared" si="275"/>
        <v>780733</v>
      </c>
      <c r="AN181" s="263">
        <f t="shared" si="275"/>
        <v>7530</v>
      </c>
      <c r="AO181" s="263">
        <f t="shared" si="275"/>
        <v>368780</v>
      </c>
      <c r="AP181" s="263">
        <f t="shared" si="275"/>
        <v>320590</v>
      </c>
      <c r="AQ181" s="263">
        <f t="shared" si="275"/>
        <v>7348</v>
      </c>
      <c r="AR181" s="263">
        <f t="shared" si="275"/>
        <v>218528</v>
      </c>
      <c r="AS181" s="263">
        <f t="shared" si="275"/>
        <v>8285</v>
      </c>
      <c r="AT181" s="263">
        <f t="shared" si="275"/>
        <v>17577</v>
      </c>
      <c r="AU181" s="263">
        <f t="shared" si="275"/>
        <v>39792</v>
      </c>
      <c r="AV181" s="263">
        <f t="shared" si="275"/>
        <v>99245</v>
      </c>
      <c r="AW181" s="263">
        <f t="shared" si="275"/>
        <v>0</v>
      </c>
      <c r="AX181" s="263">
        <f t="shared" si="275"/>
        <v>0</v>
      </c>
      <c r="AY181" s="263">
        <f t="shared" si="275"/>
        <v>1196976</v>
      </c>
      <c r="AZ181" s="263">
        <f t="shared" si="275"/>
        <v>96139</v>
      </c>
      <c r="BA181" s="263">
        <f t="shared" si="275"/>
        <v>48517</v>
      </c>
      <c r="BB181" s="263">
        <f t="shared" si="275"/>
        <v>2005</v>
      </c>
      <c r="BC181" s="263">
        <f t="shared" si="275"/>
        <v>84195</v>
      </c>
      <c r="BD181" s="263">
        <f t="shared" si="275"/>
        <v>0</v>
      </c>
      <c r="BE181" s="263">
        <f t="shared" si="275"/>
        <v>0</v>
      </c>
      <c r="BF181" s="263">
        <f t="shared" si="275"/>
        <v>0</v>
      </c>
      <c r="BG181" s="263">
        <f t="shared" ref="BG181:BM181" si="276">+BG113</f>
        <v>67355</v>
      </c>
      <c r="BH181" s="263">
        <f t="shared" si="276"/>
        <v>56133</v>
      </c>
      <c r="BI181" s="263">
        <f t="shared" si="276"/>
        <v>0</v>
      </c>
      <c r="BJ181" s="263">
        <f t="shared" si="276"/>
        <v>10501</v>
      </c>
      <c r="BK181" s="263">
        <f t="shared" si="276"/>
        <v>0</v>
      </c>
      <c r="BL181" s="263">
        <f t="shared" si="276"/>
        <v>0</v>
      </c>
      <c r="BM181" s="263">
        <f t="shared" si="276"/>
        <v>0</v>
      </c>
      <c r="BN181" s="263">
        <f t="shared" si="275"/>
        <v>364811</v>
      </c>
      <c r="BO181" s="263">
        <f t="shared" si="275"/>
        <v>0</v>
      </c>
      <c r="BP181" s="263">
        <f t="shared" si="275"/>
        <v>12466</v>
      </c>
      <c r="BQ181" s="263">
        <f t="shared" si="275"/>
        <v>349369</v>
      </c>
      <c r="BR181" s="263">
        <f t="shared" si="275"/>
        <v>0</v>
      </c>
      <c r="BS181" s="263">
        <f t="shared" si="275"/>
        <v>0</v>
      </c>
      <c r="BT181" s="263">
        <f t="shared" si="275"/>
        <v>0</v>
      </c>
      <c r="BU181" s="263">
        <f t="shared" si="275"/>
        <v>218348</v>
      </c>
      <c r="BV181" s="263">
        <f t="shared" si="275"/>
        <v>11927</v>
      </c>
      <c r="BW181" s="263">
        <f t="shared" si="275"/>
        <v>10611</v>
      </c>
      <c r="BX181" s="263">
        <f t="shared" si="275"/>
        <v>195452</v>
      </c>
      <c r="BY181" s="263">
        <f t="shared" si="275"/>
        <v>12856</v>
      </c>
      <c r="BZ181" s="263">
        <f t="shared" si="275"/>
        <v>0</v>
      </c>
      <c r="CA181" s="263">
        <f t="shared" si="275"/>
        <v>0</v>
      </c>
      <c r="CB181" s="263">
        <f t="shared" si="275"/>
        <v>26395</v>
      </c>
      <c r="CC181" s="263">
        <f t="shared" si="275"/>
        <v>26966</v>
      </c>
      <c r="CD181" s="263">
        <f t="shared" si="275"/>
        <v>11598</v>
      </c>
      <c r="CE181" s="263">
        <f t="shared" si="275"/>
        <v>11598</v>
      </c>
      <c r="CF181" s="263">
        <f t="shared" si="275"/>
        <v>0</v>
      </c>
      <c r="CG181" s="263">
        <f t="shared" si="275"/>
        <v>0</v>
      </c>
      <c r="CH181" s="263">
        <f t="shared" si="275"/>
        <v>0</v>
      </c>
      <c r="CI181" s="263">
        <f t="shared" si="275"/>
        <v>932838</v>
      </c>
      <c r="CJ181" s="263">
        <f t="shared" si="275"/>
        <v>196157</v>
      </c>
      <c r="CK181" s="263">
        <f t="shared" si="275"/>
        <v>21110</v>
      </c>
      <c r="CL181" s="263">
        <f t="shared" si="275"/>
        <v>545615</v>
      </c>
      <c r="CM181" s="263">
        <f t="shared" si="275"/>
        <v>0</v>
      </c>
      <c r="CN181" s="263">
        <f t="shared" si="275"/>
        <v>0</v>
      </c>
      <c r="CO181" s="263">
        <f t="shared" si="275"/>
        <v>335775</v>
      </c>
      <c r="CP181" s="263">
        <f t="shared" ref="CP181:DC181" si="277">+CP135</f>
        <v>743795</v>
      </c>
      <c r="CQ181" s="263">
        <f t="shared" si="277"/>
        <v>109910</v>
      </c>
      <c r="CR181" s="263">
        <f t="shared" si="277"/>
        <v>196232</v>
      </c>
      <c r="CS181" s="263">
        <f t="shared" si="277"/>
        <v>124283</v>
      </c>
      <c r="CT181" s="263">
        <f t="shared" si="277"/>
        <v>348174</v>
      </c>
      <c r="CU181" s="263">
        <f t="shared" si="277"/>
        <v>190554</v>
      </c>
      <c r="CV181" s="263">
        <f t="shared" si="277"/>
        <v>70978</v>
      </c>
      <c r="CW181" s="263">
        <f t="shared" si="277"/>
        <v>90002</v>
      </c>
      <c r="CX181" s="263">
        <f t="shared" si="277"/>
        <v>0</v>
      </c>
      <c r="CY181" s="263">
        <f t="shared" si="277"/>
        <v>0</v>
      </c>
      <c r="CZ181" s="263">
        <f t="shared" si="277"/>
        <v>0</v>
      </c>
      <c r="DA181" s="263">
        <f t="shared" si="277"/>
        <v>51918</v>
      </c>
      <c r="DB181" s="263">
        <f t="shared" si="277"/>
        <v>16545</v>
      </c>
      <c r="DC181" s="263">
        <f t="shared" si="277"/>
        <v>6735</v>
      </c>
      <c r="DD181" s="263">
        <f t="shared" ref="DD181:FO181" si="278">+DD113</f>
        <v>1952967</v>
      </c>
      <c r="DE181" s="263">
        <f t="shared" si="278"/>
        <v>1150277</v>
      </c>
      <c r="DF181" s="263">
        <f t="shared" si="278"/>
        <v>1100538</v>
      </c>
      <c r="DG181" s="263">
        <f t="shared" si="278"/>
        <v>1016483</v>
      </c>
      <c r="DH181" s="263">
        <f t="shared" si="278"/>
        <v>32155</v>
      </c>
      <c r="DI181" s="263">
        <f t="shared" si="278"/>
        <v>6356</v>
      </c>
      <c r="DJ181" s="263">
        <f t="shared" si="278"/>
        <v>2742</v>
      </c>
      <c r="DK181" s="263">
        <f t="shared" si="278"/>
        <v>1897562</v>
      </c>
      <c r="DL181" s="263">
        <f t="shared" si="278"/>
        <v>1249655</v>
      </c>
      <c r="DM181" s="263">
        <f t="shared" si="278"/>
        <v>957331</v>
      </c>
      <c r="DN181" s="263">
        <f t="shared" si="278"/>
        <v>316786</v>
      </c>
      <c r="DO181" s="263">
        <f t="shared" si="278"/>
        <v>237977</v>
      </c>
      <c r="DP181" s="263">
        <f t="shared" si="278"/>
        <v>150486</v>
      </c>
      <c r="DQ181" s="263">
        <f t="shared" si="278"/>
        <v>637096</v>
      </c>
      <c r="DR181" s="263">
        <f t="shared" si="278"/>
        <v>0</v>
      </c>
      <c r="DS181" s="263">
        <f t="shared" si="278"/>
        <v>46066</v>
      </c>
      <c r="DT181" s="263">
        <f t="shared" si="278"/>
        <v>69172</v>
      </c>
      <c r="DU181" s="263">
        <f t="shared" si="278"/>
        <v>51813</v>
      </c>
      <c r="DV181" s="263">
        <f t="shared" si="278"/>
        <v>519275</v>
      </c>
      <c r="DW181" s="263">
        <f t="shared" si="278"/>
        <v>151639</v>
      </c>
      <c r="DX181" s="263">
        <f t="shared" si="278"/>
        <v>124748</v>
      </c>
      <c r="DY181" s="263">
        <f t="shared" si="278"/>
        <v>84903</v>
      </c>
      <c r="DZ181" s="263">
        <f t="shared" si="278"/>
        <v>321259</v>
      </c>
      <c r="EA181" s="263">
        <f t="shared" si="278"/>
        <v>0</v>
      </c>
      <c r="EB181" s="263">
        <f t="shared" si="278"/>
        <v>3582</v>
      </c>
      <c r="EC181" s="263">
        <f t="shared" si="278"/>
        <v>44579</v>
      </c>
      <c r="ED181" s="263">
        <f t="shared" si="278"/>
        <v>34217</v>
      </c>
      <c r="EE181" s="263">
        <f t="shared" si="278"/>
        <v>1111211</v>
      </c>
      <c r="EF181" s="263">
        <f t="shared" si="278"/>
        <v>383637</v>
      </c>
      <c r="EG181" s="263">
        <f t="shared" si="278"/>
        <v>304570</v>
      </c>
      <c r="EH181" s="263">
        <f t="shared" si="278"/>
        <v>184793</v>
      </c>
      <c r="EI181" s="263">
        <f t="shared" si="278"/>
        <v>752131</v>
      </c>
      <c r="EJ181" s="263">
        <f t="shared" si="278"/>
        <v>0</v>
      </c>
      <c r="EK181" s="263">
        <f t="shared" si="278"/>
        <v>49433</v>
      </c>
      <c r="EL181" s="263">
        <f t="shared" si="278"/>
        <v>107135</v>
      </c>
      <c r="EM181" s="263">
        <f t="shared" si="278"/>
        <v>65098</v>
      </c>
      <c r="EN181" s="263">
        <f t="shared" si="278"/>
        <v>251955</v>
      </c>
      <c r="EO181" s="263">
        <f t="shared" si="278"/>
        <v>70977</v>
      </c>
      <c r="EP181" s="263">
        <f t="shared" si="278"/>
        <v>27605</v>
      </c>
      <c r="EQ181" s="263">
        <f t="shared" si="278"/>
        <v>23184</v>
      </c>
      <c r="ER181" s="263">
        <f t="shared" si="278"/>
        <v>169863</v>
      </c>
      <c r="ES181" s="263">
        <f t="shared" si="278"/>
        <v>0</v>
      </c>
      <c r="ET181" s="263">
        <f t="shared" si="278"/>
        <v>0</v>
      </c>
      <c r="EU181" s="263">
        <f t="shared" si="278"/>
        <v>0</v>
      </c>
      <c r="EV181" s="263">
        <f t="shared" si="278"/>
        <v>15669</v>
      </c>
      <c r="EW181" s="263">
        <f t="shared" si="278"/>
        <v>572742</v>
      </c>
      <c r="EX181" s="263">
        <f t="shared" si="278"/>
        <v>145525</v>
      </c>
      <c r="EY181" s="263">
        <f t="shared" si="278"/>
        <v>75133</v>
      </c>
      <c r="EZ181" s="263">
        <f t="shared" si="278"/>
        <v>112043</v>
      </c>
      <c r="FA181" s="263">
        <f t="shared" si="278"/>
        <v>267784</v>
      </c>
      <c r="FB181" s="263">
        <f t="shared" si="278"/>
        <v>30190</v>
      </c>
      <c r="FC181" s="263">
        <f t="shared" si="278"/>
        <v>24901</v>
      </c>
      <c r="FD181" s="263">
        <f t="shared" si="278"/>
        <v>55819</v>
      </c>
      <c r="FE181" s="263">
        <f t="shared" si="278"/>
        <v>21034</v>
      </c>
      <c r="FF181" s="263">
        <f t="shared" si="278"/>
        <v>404732</v>
      </c>
      <c r="FG181" s="263">
        <f t="shared" si="278"/>
        <v>192488</v>
      </c>
      <c r="FH181" s="263">
        <f t="shared" si="278"/>
        <v>87674</v>
      </c>
      <c r="FI181" s="263">
        <f t="shared" si="278"/>
        <v>42118</v>
      </c>
      <c r="FJ181" s="263">
        <f t="shared" si="278"/>
        <v>80186</v>
      </c>
      <c r="FK181" s="263">
        <f t="shared" si="278"/>
        <v>19757</v>
      </c>
      <c r="FL181" s="263">
        <f t="shared" si="278"/>
        <v>21568</v>
      </c>
      <c r="FM181" s="263">
        <f t="shared" si="278"/>
        <v>3253</v>
      </c>
      <c r="FN181" s="263">
        <f t="shared" si="278"/>
        <v>0</v>
      </c>
      <c r="FO181" s="263">
        <f t="shared" si="278"/>
        <v>207630</v>
      </c>
      <c r="FP181" s="263">
        <f t="shared" ref="FP181:HH181" si="279">+FP113</f>
        <v>162679</v>
      </c>
      <c r="FQ181" s="263">
        <f t="shared" si="279"/>
        <v>23764</v>
      </c>
      <c r="FR181" s="263">
        <f t="shared" si="279"/>
        <v>0</v>
      </c>
      <c r="FS181" s="263">
        <f t="shared" si="279"/>
        <v>35503</v>
      </c>
      <c r="FT181" s="263">
        <f t="shared" si="279"/>
        <v>0</v>
      </c>
      <c r="FU181" s="263">
        <f t="shared" si="279"/>
        <v>0</v>
      </c>
      <c r="FV181" s="263">
        <f t="shared" si="279"/>
        <v>3380</v>
      </c>
      <c r="FW181" s="263">
        <f t="shared" si="279"/>
        <v>0</v>
      </c>
      <c r="FX181" s="263">
        <f t="shared" si="279"/>
        <v>787568</v>
      </c>
      <c r="FY181" s="263">
        <f t="shared" si="279"/>
        <v>309179</v>
      </c>
      <c r="FZ181" s="263">
        <f t="shared" si="279"/>
        <v>171392</v>
      </c>
      <c r="GA181" s="263">
        <f t="shared" si="279"/>
        <v>128640</v>
      </c>
      <c r="GB181" s="263">
        <f t="shared" si="279"/>
        <v>541434</v>
      </c>
      <c r="GC181" s="263">
        <f t="shared" si="279"/>
        <v>0</v>
      </c>
      <c r="GD181" s="263">
        <f t="shared" si="279"/>
        <v>7136</v>
      </c>
      <c r="GE181" s="263">
        <f t="shared" si="279"/>
        <v>24072</v>
      </c>
      <c r="GF181" s="263">
        <f t="shared" si="279"/>
        <v>13583</v>
      </c>
      <c r="GG181" s="263">
        <f t="shared" si="279"/>
        <v>49167</v>
      </c>
      <c r="GH181" s="263">
        <f t="shared" si="279"/>
        <v>2423</v>
      </c>
      <c r="GI181" s="263">
        <f t="shared" si="279"/>
        <v>0</v>
      </c>
      <c r="GJ181" s="263">
        <f t="shared" si="279"/>
        <v>0</v>
      </c>
      <c r="GK181" s="263">
        <f t="shared" si="279"/>
        <v>36150</v>
      </c>
      <c r="GL181" s="263">
        <f t="shared" si="279"/>
        <v>22454</v>
      </c>
      <c r="GM181" s="263">
        <f t="shared" si="279"/>
        <v>0</v>
      </c>
      <c r="GN181" s="263">
        <f t="shared" si="279"/>
        <v>0</v>
      </c>
      <c r="GO181" s="263">
        <f t="shared" si="279"/>
        <v>0</v>
      </c>
      <c r="GP181" s="263">
        <f t="shared" si="279"/>
        <v>52234</v>
      </c>
      <c r="GQ181" s="263">
        <f t="shared" si="279"/>
        <v>23306</v>
      </c>
      <c r="GR181" s="263">
        <f t="shared" si="279"/>
        <v>22013</v>
      </c>
      <c r="GS181" s="263">
        <f t="shared" si="279"/>
        <v>18539</v>
      </c>
      <c r="GT181" s="263">
        <f t="shared" si="279"/>
        <v>0</v>
      </c>
      <c r="GU181" s="263">
        <f t="shared" si="279"/>
        <v>0</v>
      </c>
      <c r="GV181" s="263">
        <f t="shared" si="279"/>
        <v>0</v>
      </c>
      <c r="GW181" s="263">
        <f t="shared" si="279"/>
        <v>0</v>
      </c>
      <c r="GX181" s="263">
        <f t="shared" si="279"/>
        <v>0</v>
      </c>
      <c r="GY181" s="263">
        <f t="shared" si="279"/>
        <v>407483</v>
      </c>
      <c r="GZ181" s="263">
        <f t="shared" si="279"/>
        <v>166343</v>
      </c>
      <c r="HA181" s="263">
        <f t="shared" si="279"/>
        <v>78339</v>
      </c>
      <c r="HB181" s="263">
        <f t="shared" si="279"/>
        <v>23872</v>
      </c>
      <c r="HC181" s="263">
        <f t="shared" si="279"/>
        <v>233313</v>
      </c>
      <c r="HD181" s="263">
        <f t="shared" si="279"/>
        <v>14139</v>
      </c>
      <c r="HE181" s="263">
        <f t="shared" si="279"/>
        <v>8580</v>
      </c>
      <c r="HF181" s="263">
        <f t="shared" si="279"/>
        <v>23567</v>
      </c>
      <c r="HG181" s="263">
        <f t="shared" si="279"/>
        <v>0</v>
      </c>
      <c r="HH181" s="263">
        <f t="shared" si="279"/>
        <v>1180010</v>
      </c>
    </row>
    <row r="182" spans="1:216" x14ac:dyDescent="0.2">
      <c r="A182" s="263" t="s">
        <v>239</v>
      </c>
      <c r="B182" s="263">
        <f t="shared" ref="B182:Y182" si="280">+B136</f>
        <v>1152714</v>
      </c>
      <c r="C182" s="263">
        <f t="shared" si="280"/>
        <v>43733</v>
      </c>
      <c r="D182" s="263">
        <f t="shared" si="280"/>
        <v>6068</v>
      </c>
      <c r="E182" s="263">
        <f t="shared" si="280"/>
        <v>0</v>
      </c>
      <c r="F182" s="263">
        <f t="shared" si="280"/>
        <v>0</v>
      </c>
      <c r="G182" s="263">
        <f t="shared" si="280"/>
        <v>0</v>
      </c>
      <c r="H182" s="263">
        <f t="shared" si="280"/>
        <v>6068</v>
      </c>
      <c r="I182" s="263">
        <f t="shared" si="280"/>
        <v>6068</v>
      </c>
      <c r="J182" s="263">
        <f t="shared" si="280"/>
        <v>0</v>
      </c>
      <c r="K182" s="263">
        <f t="shared" si="280"/>
        <v>0</v>
      </c>
      <c r="L182" s="263">
        <f t="shared" si="280"/>
        <v>0</v>
      </c>
      <c r="M182" s="263">
        <f t="shared" si="280"/>
        <v>0</v>
      </c>
      <c r="N182" s="263">
        <f t="shared" ref="N182:P182" si="281">+N136</f>
        <v>0</v>
      </c>
      <c r="O182" s="263">
        <f t="shared" si="281"/>
        <v>0</v>
      </c>
      <c r="P182" s="263">
        <f t="shared" si="281"/>
        <v>0</v>
      </c>
      <c r="Q182" s="263">
        <f t="shared" si="280"/>
        <v>4173</v>
      </c>
      <c r="R182" s="263">
        <f t="shared" si="280"/>
        <v>0</v>
      </c>
      <c r="S182" s="263">
        <f t="shared" si="280"/>
        <v>0</v>
      </c>
      <c r="T182" s="263">
        <f t="shared" si="280"/>
        <v>0</v>
      </c>
      <c r="U182" s="263">
        <f t="shared" si="280"/>
        <v>0</v>
      </c>
      <c r="V182" s="263">
        <f t="shared" si="280"/>
        <v>0</v>
      </c>
      <c r="W182" s="263">
        <f t="shared" si="280"/>
        <v>30264</v>
      </c>
      <c r="X182" s="263">
        <f t="shared" si="280"/>
        <v>30264</v>
      </c>
      <c r="Y182" s="263">
        <f t="shared" si="280"/>
        <v>0</v>
      </c>
      <c r="Z182" s="263">
        <f t="shared" ref="Z182:CO182" si="282">+Z114</f>
        <v>50229</v>
      </c>
      <c r="AA182" s="263">
        <f t="shared" si="282"/>
        <v>45270</v>
      </c>
      <c r="AB182" s="263">
        <f t="shared" si="282"/>
        <v>1694</v>
      </c>
      <c r="AC182" s="263">
        <f t="shared" si="282"/>
        <v>9853</v>
      </c>
      <c r="AD182" s="263">
        <f t="shared" si="282"/>
        <v>8182</v>
      </c>
      <c r="AE182" s="263">
        <f t="shared" si="282"/>
        <v>0</v>
      </c>
      <c r="AF182" s="263">
        <f t="shared" si="282"/>
        <v>7572</v>
      </c>
      <c r="AG182" s="263">
        <f t="shared" si="282"/>
        <v>17038</v>
      </c>
      <c r="AH182" s="263">
        <f t="shared" si="282"/>
        <v>1466</v>
      </c>
      <c r="AI182" s="263">
        <f t="shared" si="282"/>
        <v>0</v>
      </c>
      <c r="AJ182" s="263">
        <f t="shared" si="282"/>
        <v>9489</v>
      </c>
      <c r="AK182" s="263">
        <f t="shared" si="282"/>
        <v>0</v>
      </c>
      <c r="AL182" s="263">
        <f t="shared" si="282"/>
        <v>0</v>
      </c>
      <c r="AM182" s="263">
        <f t="shared" si="282"/>
        <v>11146</v>
      </c>
      <c r="AN182" s="263">
        <f t="shared" si="282"/>
        <v>0</v>
      </c>
      <c r="AO182" s="263">
        <f t="shared" si="282"/>
        <v>4262</v>
      </c>
      <c r="AP182" s="263">
        <f t="shared" si="282"/>
        <v>0</v>
      </c>
      <c r="AQ182" s="263">
        <f t="shared" si="282"/>
        <v>0</v>
      </c>
      <c r="AR182" s="263">
        <f t="shared" si="282"/>
        <v>0</v>
      </c>
      <c r="AS182" s="263">
        <f t="shared" si="282"/>
        <v>0</v>
      </c>
      <c r="AT182" s="263">
        <f t="shared" si="282"/>
        <v>0</v>
      </c>
      <c r="AU182" s="263">
        <f t="shared" si="282"/>
        <v>6580</v>
      </c>
      <c r="AV182" s="263">
        <f t="shared" si="282"/>
        <v>0</v>
      </c>
      <c r="AW182" s="263">
        <f t="shared" si="282"/>
        <v>0</v>
      </c>
      <c r="AX182" s="263">
        <f t="shared" si="282"/>
        <v>0</v>
      </c>
      <c r="AY182" s="263">
        <f t="shared" si="282"/>
        <v>63747</v>
      </c>
      <c r="AZ182" s="263">
        <f t="shared" si="282"/>
        <v>0</v>
      </c>
      <c r="BA182" s="263">
        <f t="shared" si="282"/>
        <v>0</v>
      </c>
      <c r="BB182" s="263">
        <f t="shared" si="282"/>
        <v>0</v>
      </c>
      <c r="BC182" s="263">
        <f t="shared" si="282"/>
        <v>0</v>
      </c>
      <c r="BD182" s="263">
        <f t="shared" si="282"/>
        <v>0</v>
      </c>
      <c r="BE182" s="263">
        <f t="shared" si="282"/>
        <v>0</v>
      </c>
      <c r="BF182" s="263">
        <f t="shared" si="282"/>
        <v>0</v>
      </c>
      <c r="BG182" s="263">
        <f t="shared" ref="BG182:BM182" si="283">+BG114</f>
        <v>0</v>
      </c>
      <c r="BH182" s="263">
        <f t="shared" si="283"/>
        <v>0</v>
      </c>
      <c r="BI182" s="263">
        <f t="shared" si="283"/>
        <v>0</v>
      </c>
      <c r="BJ182" s="263">
        <f t="shared" si="283"/>
        <v>0</v>
      </c>
      <c r="BK182" s="263">
        <f t="shared" si="283"/>
        <v>0</v>
      </c>
      <c r="BL182" s="263">
        <f t="shared" si="283"/>
        <v>0</v>
      </c>
      <c r="BM182" s="263">
        <f t="shared" si="283"/>
        <v>0</v>
      </c>
      <c r="BN182" s="263">
        <f t="shared" si="282"/>
        <v>50525</v>
      </c>
      <c r="BO182" s="263">
        <f t="shared" si="282"/>
        <v>2331</v>
      </c>
      <c r="BP182" s="263">
        <f t="shared" si="282"/>
        <v>0</v>
      </c>
      <c r="BQ182" s="263">
        <f t="shared" si="282"/>
        <v>49719</v>
      </c>
      <c r="BR182" s="263">
        <f t="shared" si="282"/>
        <v>4083</v>
      </c>
      <c r="BS182" s="263">
        <f t="shared" si="282"/>
        <v>0</v>
      </c>
      <c r="BT182" s="263">
        <f t="shared" si="282"/>
        <v>0</v>
      </c>
      <c r="BU182" s="263">
        <f t="shared" si="282"/>
        <v>11309</v>
      </c>
      <c r="BV182" s="263">
        <f t="shared" si="282"/>
        <v>0</v>
      </c>
      <c r="BW182" s="263">
        <f t="shared" si="282"/>
        <v>0</v>
      </c>
      <c r="BX182" s="263">
        <f t="shared" si="282"/>
        <v>11309</v>
      </c>
      <c r="BY182" s="263">
        <f t="shared" si="282"/>
        <v>0</v>
      </c>
      <c r="BZ182" s="263">
        <f t="shared" si="282"/>
        <v>0</v>
      </c>
      <c r="CA182" s="263">
        <f t="shared" si="282"/>
        <v>0</v>
      </c>
      <c r="CB182" s="263">
        <f t="shared" si="282"/>
        <v>0</v>
      </c>
      <c r="CC182" s="263">
        <f t="shared" si="282"/>
        <v>0</v>
      </c>
      <c r="CD182" s="263">
        <f t="shared" si="282"/>
        <v>0</v>
      </c>
      <c r="CE182" s="263">
        <f t="shared" si="282"/>
        <v>0</v>
      </c>
      <c r="CF182" s="263">
        <f t="shared" si="282"/>
        <v>0</v>
      </c>
      <c r="CG182" s="263">
        <f t="shared" si="282"/>
        <v>0</v>
      </c>
      <c r="CH182" s="263">
        <f t="shared" si="282"/>
        <v>0</v>
      </c>
      <c r="CI182" s="263">
        <f t="shared" si="282"/>
        <v>20339</v>
      </c>
      <c r="CJ182" s="263">
        <f t="shared" si="282"/>
        <v>10077</v>
      </c>
      <c r="CK182" s="263">
        <f t="shared" si="282"/>
        <v>10155</v>
      </c>
      <c r="CL182" s="263">
        <f t="shared" si="282"/>
        <v>0</v>
      </c>
      <c r="CM182" s="263">
        <f t="shared" si="282"/>
        <v>0</v>
      </c>
      <c r="CN182" s="263">
        <f t="shared" si="282"/>
        <v>0</v>
      </c>
      <c r="CO182" s="263">
        <f t="shared" si="282"/>
        <v>13526</v>
      </c>
      <c r="CP182" s="263">
        <f t="shared" ref="CP182:DC182" si="284">+CP136</f>
        <v>257373</v>
      </c>
      <c r="CQ182" s="263">
        <f t="shared" si="284"/>
        <v>38735</v>
      </c>
      <c r="CR182" s="263">
        <f t="shared" si="284"/>
        <v>50716</v>
      </c>
      <c r="CS182" s="263">
        <f t="shared" si="284"/>
        <v>31575</v>
      </c>
      <c r="CT182" s="263">
        <f t="shared" si="284"/>
        <v>61623</v>
      </c>
      <c r="CU182" s="263">
        <f t="shared" si="284"/>
        <v>110010</v>
      </c>
      <c r="CV182" s="263">
        <f t="shared" si="284"/>
        <v>60724</v>
      </c>
      <c r="CW182" s="263">
        <f t="shared" si="284"/>
        <v>62870</v>
      </c>
      <c r="CX182" s="263">
        <f t="shared" si="284"/>
        <v>0</v>
      </c>
      <c r="CY182" s="263">
        <f t="shared" si="284"/>
        <v>0</v>
      </c>
      <c r="CZ182" s="263">
        <f t="shared" si="284"/>
        <v>0</v>
      </c>
      <c r="DA182" s="263">
        <f t="shared" si="284"/>
        <v>34661</v>
      </c>
      <c r="DB182" s="263">
        <f t="shared" si="284"/>
        <v>32021</v>
      </c>
      <c r="DC182" s="263">
        <f t="shared" si="284"/>
        <v>0</v>
      </c>
      <c r="DD182" s="263">
        <f t="shared" ref="DD182:FO182" si="285">+DD114</f>
        <v>1597460</v>
      </c>
      <c r="DE182" s="263">
        <f t="shared" si="285"/>
        <v>824764</v>
      </c>
      <c r="DF182" s="263">
        <f t="shared" si="285"/>
        <v>1063511</v>
      </c>
      <c r="DG182" s="263">
        <f t="shared" si="285"/>
        <v>674492</v>
      </c>
      <c r="DH182" s="263">
        <f t="shared" si="285"/>
        <v>1962</v>
      </c>
      <c r="DI182" s="263">
        <f t="shared" si="285"/>
        <v>0</v>
      </c>
      <c r="DJ182" s="263">
        <f t="shared" si="285"/>
        <v>0</v>
      </c>
      <c r="DK182" s="263">
        <f t="shared" si="285"/>
        <v>2428543</v>
      </c>
      <c r="DL182" s="263">
        <f t="shared" si="285"/>
        <v>1554488</v>
      </c>
      <c r="DM182" s="263">
        <f t="shared" si="285"/>
        <v>1359778</v>
      </c>
      <c r="DN182" s="263">
        <f t="shared" si="285"/>
        <v>429658</v>
      </c>
      <c r="DO182" s="263">
        <f t="shared" si="285"/>
        <v>260719</v>
      </c>
      <c r="DP182" s="263">
        <f t="shared" si="285"/>
        <v>276907</v>
      </c>
      <c r="DQ182" s="263">
        <f t="shared" si="285"/>
        <v>1056615</v>
      </c>
      <c r="DR182" s="263">
        <f t="shared" si="285"/>
        <v>0</v>
      </c>
      <c r="DS182" s="263">
        <f t="shared" si="285"/>
        <v>95760</v>
      </c>
      <c r="DT182" s="263">
        <f t="shared" si="285"/>
        <v>188994</v>
      </c>
      <c r="DU182" s="263">
        <f t="shared" si="285"/>
        <v>75724</v>
      </c>
      <c r="DV182" s="263">
        <f t="shared" si="285"/>
        <v>516183</v>
      </c>
      <c r="DW182" s="263">
        <f t="shared" si="285"/>
        <v>135571</v>
      </c>
      <c r="DX182" s="263">
        <f t="shared" si="285"/>
        <v>140621</v>
      </c>
      <c r="DY182" s="263">
        <f t="shared" si="285"/>
        <v>53606</v>
      </c>
      <c r="DZ182" s="263">
        <f t="shared" si="285"/>
        <v>299811</v>
      </c>
      <c r="EA182" s="263">
        <f t="shared" si="285"/>
        <v>0</v>
      </c>
      <c r="EB182" s="263">
        <f t="shared" si="285"/>
        <v>46650</v>
      </c>
      <c r="EC182" s="263">
        <f t="shared" si="285"/>
        <v>40907</v>
      </c>
      <c r="ED182" s="263">
        <f t="shared" si="285"/>
        <v>47163</v>
      </c>
      <c r="EE182" s="263">
        <f t="shared" si="285"/>
        <v>1407025</v>
      </c>
      <c r="EF182" s="263">
        <f t="shared" si="285"/>
        <v>452220</v>
      </c>
      <c r="EG182" s="263">
        <f t="shared" si="285"/>
        <v>319854</v>
      </c>
      <c r="EH182" s="263">
        <f t="shared" si="285"/>
        <v>276479</v>
      </c>
      <c r="EI182" s="263">
        <f t="shared" si="285"/>
        <v>1119740</v>
      </c>
      <c r="EJ182" s="263">
        <f t="shared" si="285"/>
        <v>0</v>
      </c>
      <c r="EK182" s="263">
        <f t="shared" si="285"/>
        <v>77877</v>
      </c>
      <c r="EL182" s="263">
        <f t="shared" si="285"/>
        <v>165353</v>
      </c>
      <c r="EM182" s="263">
        <f t="shared" si="285"/>
        <v>98565</v>
      </c>
      <c r="EN182" s="263">
        <f t="shared" si="285"/>
        <v>448909</v>
      </c>
      <c r="EO182" s="263">
        <f t="shared" si="285"/>
        <v>72253</v>
      </c>
      <c r="EP182" s="263">
        <f t="shared" si="285"/>
        <v>80103</v>
      </c>
      <c r="EQ182" s="263">
        <f t="shared" si="285"/>
        <v>58283</v>
      </c>
      <c r="ER182" s="263">
        <f t="shared" si="285"/>
        <v>268501</v>
      </c>
      <c r="ES182" s="263">
        <f t="shared" si="285"/>
        <v>0</v>
      </c>
      <c r="ET182" s="263">
        <f t="shared" si="285"/>
        <v>60465</v>
      </c>
      <c r="EU182" s="263">
        <f t="shared" si="285"/>
        <v>107945</v>
      </c>
      <c r="EV182" s="263">
        <f t="shared" si="285"/>
        <v>4645</v>
      </c>
      <c r="EW182" s="263">
        <f t="shared" si="285"/>
        <v>1279057</v>
      </c>
      <c r="EX182" s="263">
        <f t="shared" si="285"/>
        <v>369276</v>
      </c>
      <c r="EY182" s="263">
        <f t="shared" si="285"/>
        <v>301627</v>
      </c>
      <c r="EZ182" s="263">
        <f t="shared" si="285"/>
        <v>149122</v>
      </c>
      <c r="FA182" s="263">
        <f t="shared" si="285"/>
        <v>957539</v>
      </c>
      <c r="FB182" s="263">
        <f t="shared" si="285"/>
        <v>0</v>
      </c>
      <c r="FC182" s="263">
        <f t="shared" si="285"/>
        <v>148701</v>
      </c>
      <c r="FD182" s="263">
        <f t="shared" si="285"/>
        <v>145578</v>
      </c>
      <c r="FE182" s="263">
        <f t="shared" si="285"/>
        <v>41083</v>
      </c>
      <c r="FF182" s="263">
        <f t="shared" si="285"/>
        <v>442505</v>
      </c>
      <c r="FG182" s="263">
        <f t="shared" si="285"/>
        <v>133346</v>
      </c>
      <c r="FH182" s="263">
        <f t="shared" si="285"/>
        <v>24131</v>
      </c>
      <c r="FI182" s="263">
        <f t="shared" si="285"/>
        <v>41187</v>
      </c>
      <c r="FJ182" s="263">
        <f t="shared" si="285"/>
        <v>140662</v>
      </c>
      <c r="FK182" s="263">
        <f t="shared" si="285"/>
        <v>20482</v>
      </c>
      <c r="FL182" s="263">
        <f t="shared" si="285"/>
        <v>30284</v>
      </c>
      <c r="FM182" s="263">
        <f t="shared" si="285"/>
        <v>27423</v>
      </c>
      <c r="FN182" s="263">
        <f t="shared" si="285"/>
        <v>4845</v>
      </c>
      <c r="FO182" s="263">
        <f t="shared" si="285"/>
        <v>21414</v>
      </c>
      <c r="FP182" s="263">
        <f t="shared" ref="FP182:HH182" si="286">+FP114</f>
        <v>21414</v>
      </c>
      <c r="FQ182" s="263">
        <f t="shared" si="286"/>
        <v>0</v>
      </c>
      <c r="FR182" s="263">
        <f t="shared" si="286"/>
        <v>0</v>
      </c>
      <c r="FS182" s="263">
        <f t="shared" si="286"/>
        <v>0</v>
      </c>
      <c r="FT182" s="263">
        <f t="shared" si="286"/>
        <v>0</v>
      </c>
      <c r="FU182" s="263">
        <f t="shared" si="286"/>
        <v>0</v>
      </c>
      <c r="FV182" s="263">
        <f t="shared" si="286"/>
        <v>0</v>
      </c>
      <c r="FW182" s="263">
        <f t="shared" si="286"/>
        <v>0</v>
      </c>
      <c r="FX182" s="263">
        <f t="shared" si="286"/>
        <v>837660</v>
      </c>
      <c r="FY182" s="263">
        <f t="shared" si="286"/>
        <v>355331</v>
      </c>
      <c r="FZ182" s="263">
        <f t="shared" si="286"/>
        <v>162018</v>
      </c>
      <c r="GA182" s="263">
        <f t="shared" si="286"/>
        <v>66431</v>
      </c>
      <c r="GB182" s="263">
        <f t="shared" si="286"/>
        <v>596649</v>
      </c>
      <c r="GC182" s="263">
        <f t="shared" si="286"/>
        <v>5015</v>
      </c>
      <c r="GD182" s="263">
        <f t="shared" si="286"/>
        <v>0</v>
      </c>
      <c r="GE182" s="263">
        <f t="shared" si="286"/>
        <v>31816</v>
      </c>
      <c r="GF182" s="263">
        <f t="shared" si="286"/>
        <v>3761</v>
      </c>
      <c r="GG182" s="263">
        <f t="shared" si="286"/>
        <v>230616</v>
      </c>
      <c r="GH182" s="263">
        <f t="shared" si="286"/>
        <v>7724</v>
      </c>
      <c r="GI182" s="263">
        <f t="shared" si="286"/>
        <v>25350</v>
      </c>
      <c r="GJ182" s="263">
        <f t="shared" si="286"/>
        <v>0</v>
      </c>
      <c r="GK182" s="263">
        <f t="shared" si="286"/>
        <v>137365</v>
      </c>
      <c r="GL182" s="263">
        <f t="shared" si="286"/>
        <v>128523</v>
      </c>
      <c r="GM182" s="263">
        <f t="shared" si="286"/>
        <v>0</v>
      </c>
      <c r="GN182" s="263">
        <f t="shared" si="286"/>
        <v>0</v>
      </c>
      <c r="GO182" s="263">
        <f t="shared" si="286"/>
        <v>0</v>
      </c>
      <c r="GP182" s="263">
        <f t="shared" si="286"/>
        <v>18987</v>
      </c>
      <c r="GQ182" s="263">
        <f t="shared" si="286"/>
        <v>3352</v>
      </c>
      <c r="GR182" s="263">
        <f t="shared" si="286"/>
        <v>13718</v>
      </c>
      <c r="GS182" s="263">
        <f t="shared" si="286"/>
        <v>0</v>
      </c>
      <c r="GT182" s="263">
        <f t="shared" si="286"/>
        <v>0</v>
      </c>
      <c r="GU182" s="263">
        <f t="shared" si="286"/>
        <v>0</v>
      </c>
      <c r="GV182" s="263">
        <f t="shared" si="286"/>
        <v>0</v>
      </c>
      <c r="GW182" s="263">
        <f t="shared" si="286"/>
        <v>0</v>
      </c>
      <c r="GX182" s="263">
        <f t="shared" si="286"/>
        <v>0</v>
      </c>
      <c r="GY182" s="263">
        <f t="shared" si="286"/>
        <v>488808</v>
      </c>
      <c r="GZ182" s="263">
        <f t="shared" si="286"/>
        <v>179884</v>
      </c>
      <c r="HA182" s="263">
        <f t="shared" si="286"/>
        <v>71477</v>
      </c>
      <c r="HB182" s="263">
        <f t="shared" si="286"/>
        <v>47424</v>
      </c>
      <c r="HC182" s="263">
        <f t="shared" si="286"/>
        <v>337831</v>
      </c>
      <c r="HD182" s="263">
        <f t="shared" si="286"/>
        <v>7238</v>
      </c>
      <c r="HE182" s="263">
        <f t="shared" si="286"/>
        <v>1691</v>
      </c>
      <c r="HF182" s="263">
        <f t="shared" si="286"/>
        <v>52008</v>
      </c>
      <c r="HG182" s="263">
        <f t="shared" si="286"/>
        <v>20459</v>
      </c>
      <c r="HH182" s="263">
        <f t="shared" si="286"/>
        <v>56045</v>
      </c>
    </row>
    <row r="183" spans="1:216" x14ac:dyDescent="0.2">
      <c r="A183" s="263" t="s">
        <v>240</v>
      </c>
      <c r="B183" s="263">
        <f t="shared" ref="B183:Y183" si="287">+B137</f>
        <v>2834694</v>
      </c>
      <c r="C183" s="263">
        <f t="shared" si="287"/>
        <v>646679</v>
      </c>
      <c r="D183" s="263">
        <f t="shared" si="287"/>
        <v>263545</v>
      </c>
      <c r="E183" s="263">
        <f t="shared" si="287"/>
        <v>114306</v>
      </c>
      <c r="F183" s="263">
        <f t="shared" si="287"/>
        <v>100995</v>
      </c>
      <c r="G183" s="263">
        <f t="shared" si="287"/>
        <v>19198</v>
      </c>
      <c r="H183" s="263">
        <f t="shared" si="287"/>
        <v>109025</v>
      </c>
      <c r="I183" s="263">
        <f t="shared" si="287"/>
        <v>54876</v>
      </c>
      <c r="J183" s="263">
        <f t="shared" si="287"/>
        <v>72611</v>
      </c>
      <c r="K183" s="263">
        <f t="shared" si="287"/>
        <v>53370</v>
      </c>
      <c r="L183" s="263">
        <f t="shared" si="287"/>
        <v>26135</v>
      </c>
      <c r="M183" s="263">
        <f t="shared" si="287"/>
        <v>27448</v>
      </c>
      <c r="N183" s="263">
        <f t="shared" ref="N183:P183" si="288">+N137</f>
        <v>19170</v>
      </c>
      <c r="O183" s="263">
        <f t="shared" si="288"/>
        <v>0</v>
      </c>
      <c r="P183" s="263">
        <f t="shared" si="288"/>
        <v>19170</v>
      </c>
      <c r="Q183" s="263">
        <f t="shared" si="287"/>
        <v>453456</v>
      </c>
      <c r="R183" s="263">
        <f t="shared" si="287"/>
        <v>164496</v>
      </c>
      <c r="S183" s="263">
        <f t="shared" si="287"/>
        <v>126445</v>
      </c>
      <c r="T183" s="263">
        <f t="shared" si="287"/>
        <v>33855</v>
      </c>
      <c r="U183" s="263">
        <f t="shared" si="287"/>
        <v>4929</v>
      </c>
      <c r="V183" s="263">
        <f t="shared" si="287"/>
        <v>25692</v>
      </c>
      <c r="W183" s="263">
        <f t="shared" si="287"/>
        <v>67197</v>
      </c>
      <c r="X183" s="263">
        <f t="shared" si="287"/>
        <v>41821</v>
      </c>
      <c r="Y183" s="263">
        <f t="shared" si="287"/>
        <v>27412</v>
      </c>
      <c r="Z183" s="263">
        <f t="shared" ref="Z183:CO183" si="289">+Z115</f>
        <v>1542700</v>
      </c>
      <c r="AA183" s="263">
        <f t="shared" si="289"/>
        <v>1475784</v>
      </c>
      <c r="AB183" s="263">
        <f t="shared" si="289"/>
        <v>279475</v>
      </c>
      <c r="AC183" s="263">
        <f t="shared" si="289"/>
        <v>705963</v>
      </c>
      <c r="AD183" s="263">
        <f t="shared" si="289"/>
        <v>387466</v>
      </c>
      <c r="AE183" s="263">
        <f t="shared" si="289"/>
        <v>64728</v>
      </c>
      <c r="AF183" s="263">
        <f t="shared" si="289"/>
        <v>352007</v>
      </c>
      <c r="AG183" s="263">
        <f t="shared" si="289"/>
        <v>452880</v>
      </c>
      <c r="AH183" s="263">
        <f t="shared" si="289"/>
        <v>554711</v>
      </c>
      <c r="AI183" s="263">
        <f t="shared" si="289"/>
        <v>271965</v>
      </c>
      <c r="AJ183" s="263">
        <f t="shared" si="289"/>
        <v>610203</v>
      </c>
      <c r="AK183" s="263">
        <f t="shared" si="289"/>
        <v>97998</v>
      </c>
      <c r="AL183" s="263">
        <f t="shared" si="289"/>
        <v>55937</v>
      </c>
      <c r="AM183" s="263">
        <f t="shared" si="289"/>
        <v>242639</v>
      </c>
      <c r="AN183" s="263">
        <f t="shared" si="289"/>
        <v>10367</v>
      </c>
      <c r="AO183" s="263">
        <f t="shared" si="289"/>
        <v>66980</v>
      </c>
      <c r="AP183" s="263">
        <f t="shared" si="289"/>
        <v>59125</v>
      </c>
      <c r="AQ183" s="263">
        <f t="shared" si="289"/>
        <v>0</v>
      </c>
      <c r="AR183" s="263">
        <f t="shared" si="289"/>
        <v>129652</v>
      </c>
      <c r="AS183" s="263">
        <f t="shared" si="289"/>
        <v>3504</v>
      </c>
      <c r="AT183" s="263">
        <f t="shared" si="289"/>
        <v>19079</v>
      </c>
      <c r="AU183" s="263">
        <f t="shared" si="289"/>
        <v>0</v>
      </c>
      <c r="AV183" s="263">
        <f t="shared" si="289"/>
        <v>8735</v>
      </c>
      <c r="AW183" s="263">
        <f t="shared" si="289"/>
        <v>0</v>
      </c>
      <c r="AX183" s="263">
        <f t="shared" si="289"/>
        <v>7221</v>
      </c>
      <c r="AY183" s="263">
        <f t="shared" si="289"/>
        <v>1218214</v>
      </c>
      <c r="AZ183" s="263">
        <f t="shared" si="289"/>
        <v>194571</v>
      </c>
      <c r="BA183" s="263">
        <f t="shared" si="289"/>
        <v>50611</v>
      </c>
      <c r="BB183" s="263">
        <f t="shared" si="289"/>
        <v>45285</v>
      </c>
      <c r="BC183" s="263">
        <f t="shared" si="289"/>
        <v>97523</v>
      </c>
      <c r="BD183" s="263">
        <f t="shared" si="289"/>
        <v>19213</v>
      </c>
      <c r="BE183" s="263">
        <f t="shared" si="289"/>
        <v>0</v>
      </c>
      <c r="BF183" s="263">
        <f t="shared" si="289"/>
        <v>0</v>
      </c>
      <c r="BG183" s="263">
        <f t="shared" ref="BG183:BM183" si="290">+BG115</f>
        <v>5258</v>
      </c>
      <c r="BH183" s="263">
        <f t="shared" si="290"/>
        <v>0</v>
      </c>
      <c r="BI183" s="263">
        <f t="shared" si="290"/>
        <v>7326</v>
      </c>
      <c r="BJ183" s="263">
        <f t="shared" si="290"/>
        <v>7512</v>
      </c>
      <c r="BK183" s="263">
        <f t="shared" si="290"/>
        <v>0</v>
      </c>
      <c r="BL183" s="263">
        <f t="shared" si="290"/>
        <v>0</v>
      </c>
      <c r="BM183" s="263">
        <f t="shared" si="290"/>
        <v>0</v>
      </c>
      <c r="BN183" s="263">
        <f t="shared" si="289"/>
        <v>440123</v>
      </c>
      <c r="BO183" s="263">
        <f t="shared" si="289"/>
        <v>0</v>
      </c>
      <c r="BP183" s="263">
        <f t="shared" si="289"/>
        <v>63471</v>
      </c>
      <c r="BQ183" s="263">
        <f t="shared" si="289"/>
        <v>363822</v>
      </c>
      <c r="BR183" s="263">
        <f t="shared" si="289"/>
        <v>60680</v>
      </c>
      <c r="BS183" s="263">
        <f t="shared" si="289"/>
        <v>0</v>
      </c>
      <c r="BT183" s="263">
        <f t="shared" si="289"/>
        <v>0</v>
      </c>
      <c r="BU183" s="263">
        <f t="shared" si="289"/>
        <v>443899</v>
      </c>
      <c r="BV183" s="263">
        <f t="shared" si="289"/>
        <v>5634</v>
      </c>
      <c r="BW183" s="263">
        <f t="shared" si="289"/>
        <v>98674</v>
      </c>
      <c r="BX183" s="263">
        <f t="shared" si="289"/>
        <v>339515</v>
      </c>
      <c r="BY183" s="263">
        <f t="shared" si="289"/>
        <v>55823</v>
      </c>
      <c r="BZ183" s="263">
        <f t="shared" si="289"/>
        <v>0</v>
      </c>
      <c r="CA183" s="263">
        <f t="shared" si="289"/>
        <v>0</v>
      </c>
      <c r="CB183" s="263">
        <f t="shared" si="289"/>
        <v>59040</v>
      </c>
      <c r="CC183" s="263">
        <f t="shared" si="289"/>
        <v>60484</v>
      </c>
      <c r="CD183" s="263">
        <f t="shared" si="289"/>
        <v>9225</v>
      </c>
      <c r="CE183" s="263">
        <f t="shared" si="289"/>
        <v>0</v>
      </c>
      <c r="CF183" s="263">
        <f t="shared" si="289"/>
        <v>0</v>
      </c>
      <c r="CG183" s="263">
        <f t="shared" si="289"/>
        <v>0</v>
      </c>
      <c r="CH183" s="263">
        <f t="shared" si="289"/>
        <v>0</v>
      </c>
      <c r="CI183" s="263">
        <f t="shared" si="289"/>
        <v>763643</v>
      </c>
      <c r="CJ183" s="263">
        <f t="shared" si="289"/>
        <v>156524</v>
      </c>
      <c r="CK183" s="263">
        <f t="shared" si="289"/>
        <v>60517</v>
      </c>
      <c r="CL183" s="263">
        <f t="shared" si="289"/>
        <v>310024</v>
      </c>
      <c r="CM183" s="263">
        <f t="shared" si="289"/>
        <v>38846</v>
      </c>
      <c r="CN183" s="263">
        <f t="shared" si="289"/>
        <v>0</v>
      </c>
      <c r="CO183" s="263">
        <f t="shared" si="289"/>
        <v>503118</v>
      </c>
      <c r="CP183" s="263">
        <f t="shared" ref="CP183:DC183" si="291">+CP137</f>
        <v>735683</v>
      </c>
      <c r="CQ183" s="263">
        <f t="shared" si="291"/>
        <v>106269</v>
      </c>
      <c r="CR183" s="263">
        <f t="shared" si="291"/>
        <v>333331</v>
      </c>
      <c r="CS183" s="263">
        <f t="shared" si="291"/>
        <v>111493</v>
      </c>
      <c r="CT183" s="263">
        <f t="shared" si="291"/>
        <v>273494</v>
      </c>
      <c r="CU183" s="263">
        <f t="shared" si="291"/>
        <v>209577</v>
      </c>
      <c r="CV183" s="263">
        <f t="shared" si="291"/>
        <v>126081</v>
      </c>
      <c r="CW183" s="263">
        <f t="shared" si="291"/>
        <v>173475</v>
      </c>
      <c r="CX183" s="263">
        <f t="shared" si="291"/>
        <v>0</v>
      </c>
      <c r="CY183" s="263">
        <f t="shared" si="291"/>
        <v>0</v>
      </c>
      <c r="CZ183" s="263">
        <f t="shared" si="291"/>
        <v>0</v>
      </c>
      <c r="DA183" s="263">
        <f t="shared" si="291"/>
        <v>21204</v>
      </c>
      <c r="DB183" s="263">
        <f t="shared" si="291"/>
        <v>153347</v>
      </c>
      <c r="DC183" s="263">
        <f t="shared" si="291"/>
        <v>23435</v>
      </c>
      <c r="DD183" s="263">
        <f t="shared" ref="DD183:FO183" si="292">+DD115</f>
        <v>1454700</v>
      </c>
      <c r="DE183" s="263">
        <f t="shared" si="292"/>
        <v>633321</v>
      </c>
      <c r="DF183" s="263">
        <f t="shared" si="292"/>
        <v>895763</v>
      </c>
      <c r="DG183" s="263">
        <f t="shared" si="292"/>
        <v>855158</v>
      </c>
      <c r="DH183" s="263">
        <f t="shared" si="292"/>
        <v>18601</v>
      </c>
      <c r="DI183" s="263">
        <f t="shared" si="292"/>
        <v>26897</v>
      </c>
      <c r="DJ183" s="263">
        <f t="shared" si="292"/>
        <v>11999</v>
      </c>
      <c r="DK183" s="263">
        <f t="shared" si="292"/>
        <v>2177666</v>
      </c>
      <c r="DL183" s="263">
        <f t="shared" si="292"/>
        <v>1538018</v>
      </c>
      <c r="DM183" s="263">
        <f t="shared" si="292"/>
        <v>1194720</v>
      </c>
      <c r="DN183" s="263">
        <f t="shared" si="292"/>
        <v>422458</v>
      </c>
      <c r="DO183" s="263">
        <f t="shared" si="292"/>
        <v>378695</v>
      </c>
      <c r="DP183" s="263">
        <f t="shared" si="292"/>
        <v>298674</v>
      </c>
      <c r="DQ183" s="263">
        <f t="shared" si="292"/>
        <v>810112</v>
      </c>
      <c r="DR183" s="263">
        <f t="shared" si="292"/>
        <v>0</v>
      </c>
      <c r="DS183" s="263">
        <f t="shared" si="292"/>
        <v>33798</v>
      </c>
      <c r="DT183" s="263">
        <f t="shared" si="292"/>
        <v>177380</v>
      </c>
      <c r="DU183" s="263">
        <f t="shared" si="292"/>
        <v>93239</v>
      </c>
      <c r="DV183" s="263">
        <f t="shared" si="292"/>
        <v>652900</v>
      </c>
      <c r="DW183" s="263">
        <f t="shared" si="292"/>
        <v>221575</v>
      </c>
      <c r="DX183" s="263">
        <f t="shared" si="292"/>
        <v>177793</v>
      </c>
      <c r="DY183" s="263">
        <f t="shared" si="292"/>
        <v>102666</v>
      </c>
      <c r="DZ183" s="263">
        <f t="shared" si="292"/>
        <v>419893</v>
      </c>
      <c r="EA183" s="263">
        <f t="shared" si="292"/>
        <v>0</v>
      </c>
      <c r="EB183" s="263">
        <f t="shared" si="292"/>
        <v>13479</v>
      </c>
      <c r="EC183" s="263">
        <f t="shared" si="292"/>
        <v>111331</v>
      </c>
      <c r="ED183" s="263">
        <f t="shared" si="292"/>
        <v>25007</v>
      </c>
      <c r="EE183" s="263">
        <f t="shared" si="292"/>
        <v>1464078</v>
      </c>
      <c r="EF183" s="263">
        <f t="shared" si="292"/>
        <v>534845</v>
      </c>
      <c r="EG183" s="263">
        <f t="shared" si="292"/>
        <v>478691</v>
      </c>
      <c r="EH183" s="263">
        <f t="shared" si="292"/>
        <v>352188</v>
      </c>
      <c r="EI183" s="263">
        <f t="shared" si="292"/>
        <v>1031642</v>
      </c>
      <c r="EJ183" s="263">
        <f t="shared" si="292"/>
        <v>0</v>
      </c>
      <c r="EK183" s="263">
        <f t="shared" si="292"/>
        <v>38998</v>
      </c>
      <c r="EL183" s="263">
        <f t="shared" si="292"/>
        <v>245095</v>
      </c>
      <c r="EM183" s="263">
        <f t="shared" si="292"/>
        <v>109372</v>
      </c>
      <c r="EN183" s="263">
        <f t="shared" si="292"/>
        <v>174561</v>
      </c>
      <c r="EO183" s="263">
        <f t="shared" si="292"/>
        <v>40728</v>
      </c>
      <c r="EP183" s="263">
        <f t="shared" si="292"/>
        <v>43959</v>
      </c>
      <c r="EQ183" s="263">
        <f t="shared" si="292"/>
        <v>43039</v>
      </c>
      <c r="ER183" s="263">
        <f t="shared" si="292"/>
        <v>99892</v>
      </c>
      <c r="ES183" s="263">
        <f t="shared" si="292"/>
        <v>0</v>
      </c>
      <c r="ET183" s="263">
        <f t="shared" si="292"/>
        <v>7254</v>
      </c>
      <c r="EU183" s="263">
        <f t="shared" si="292"/>
        <v>11698</v>
      </c>
      <c r="EV183" s="263">
        <f t="shared" si="292"/>
        <v>9483</v>
      </c>
      <c r="EW183" s="263">
        <f t="shared" si="292"/>
        <v>826237</v>
      </c>
      <c r="EX183" s="263">
        <f t="shared" si="292"/>
        <v>193944</v>
      </c>
      <c r="EY183" s="263">
        <f t="shared" si="292"/>
        <v>132106</v>
      </c>
      <c r="EZ183" s="263">
        <f t="shared" si="292"/>
        <v>178813</v>
      </c>
      <c r="FA183" s="263">
        <f t="shared" si="292"/>
        <v>529868</v>
      </c>
      <c r="FB183" s="263">
        <f t="shared" si="292"/>
        <v>0</v>
      </c>
      <c r="FC183" s="263">
        <f t="shared" si="292"/>
        <v>36696</v>
      </c>
      <c r="FD183" s="263">
        <f t="shared" si="292"/>
        <v>75514</v>
      </c>
      <c r="FE183" s="263">
        <f t="shared" si="292"/>
        <v>13635</v>
      </c>
      <c r="FF183" s="263">
        <f t="shared" si="292"/>
        <v>322926</v>
      </c>
      <c r="FG183" s="263">
        <f t="shared" si="292"/>
        <v>121597</v>
      </c>
      <c r="FH183" s="263">
        <f t="shared" si="292"/>
        <v>33781</v>
      </c>
      <c r="FI183" s="263">
        <f t="shared" si="292"/>
        <v>50407</v>
      </c>
      <c r="FJ183" s="263">
        <f t="shared" si="292"/>
        <v>64432</v>
      </c>
      <c r="FK183" s="263">
        <f t="shared" si="292"/>
        <v>4073</v>
      </c>
      <c r="FL183" s="263">
        <f t="shared" si="292"/>
        <v>25092</v>
      </c>
      <c r="FM183" s="263">
        <f t="shared" si="292"/>
        <v>29406</v>
      </c>
      <c r="FN183" s="263">
        <f t="shared" si="292"/>
        <v>14473</v>
      </c>
      <c r="FO183" s="263">
        <f t="shared" si="292"/>
        <v>23336</v>
      </c>
      <c r="FP183" s="263">
        <f t="shared" ref="FP183:HH183" si="293">+FP115</f>
        <v>9241</v>
      </c>
      <c r="FQ183" s="263">
        <f t="shared" si="293"/>
        <v>0</v>
      </c>
      <c r="FR183" s="263">
        <f t="shared" si="293"/>
        <v>0</v>
      </c>
      <c r="FS183" s="263">
        <f t="shared" si="293"/>
        <v>13026</v>
      </c>
      <c r="FT183" s="263">
        <f t="shared" si="293"/>
        <v>0</v>
      </c>
      <c r="FU183" s="263">
        <f t="shared" si="293"/>
        <v>0</v>
      </c>
      <c r="FV183" s="263">
        <f t="shared" si="293"/>
        <v>2325</v>
      </c>
      <c r="FW183" s="263">
        <f t="shared" si="293"/>
        <v>0</v>
      </c>
      <c r="FX183" s="263">
        <f t="shared" si="293"/>
        <v>667143</v>
      </c>
      <c r="FY183" s="263">
        <f t="shared" si="293"/>
        <v>142589</v>
      </c>
      <c r="FZ183" s="263">
        <f t="shared" si="293"/>
        <v>206694</v>
      </c>
      <c r="GA183" s="263">
        <f t="shared" si="293"/>
        <v>141776</v>
      </c>
      <c r="GB183" s="263">
        <f t="shared" si="293"/>
        <v>400760</v>
      </c>
      <c r="GC183" s="263">
        <f t="shared" si="293"/>
        <v>2966</v>
      </c>
      <c r="GD183" s="263">
        <f t="shared" si="293"/>
        <v>12508</v>
      </c>
      <c r="GE183" s="263">
        <f t="shared" si="293"/>
        <v>30392</v>
      </c>
      <c r="GF183" s="263">
        <f t="shared" si="293"/>
        <v>25481</v>
      </c>
      <c r="GG183" s="263">
        <f t="shared" si="293"/>
        <v>272786</v>
      </c>
      <c r="GH183" s="263">
        <f t="shared" si="293"/>
        <v>9553</v>
      </c>
      <c r="GI183" s="263">
        <f t="shared" si="293"/>
        <v>21542</v>
      </c>
      <c r="GJ183" s="263">
        <f t="shared" si="293"/>
        <v>0</v>
      </c>
      <c r="GK183" s="263">
        <f t="shared" si="293"/>
        <v>99626</v>
      </c>
      <c r="GL183" s="263">
        <f t="shared" si="293"/>
        <v>217674</v>
      </c>
      <c r="GM183" s="263">
        <f t="shared" si="293"/>
        <v>0</v>
      </c>
      <c r="GN183" s="263">
        <f t="shared" si="293"/>
        <v>0</v>
      </c>
      <c r="GO183" s="263">
        <f t="shared" si="293"/>
        <v>0</v>
      </c>
      <c r="GP183" s="263">
        <f t="shared" si="293"/>
        <v>10059</v>
      </c>
      <c r="GQ183" s="263">
        <f t="shared" si="293"/>
        <v>0</v>
      </c>
      <c r="GR183" s="263">
        <f t="shared" si="293"/>
        <v>4562</v>
      </c>
      <c r="GS183" s="263">
        <f t="shared" si="293"/>
        <v>4722</v>
      </c>
      <c r="GT183" s="263">
        <f t="shared" si="293"/>
        <v>0</v>
      </c>
      <c r="GU183" s="263">
        <f t="shared" si="293"/>
        <v>0</v>
      </c>
      <c r="GV183" s="263">
        <f t="shared" si="293"/>
        <v>0</v>
      </c>
      <c r="GW183" s="263">
        <f t="shared" si="293"/>
        <v>0</v>
      </c>
      <c r="GX183" s="263">
        <f t="shared" si="293"/>
        <v>0</v>
      </c>
      <c r="GY183" s="263">
        <f t="shared" si="293"/>
        <v>524216</v>
      </c>
      <c r="GZ183" s="263">
        <f t="shared" si="293"/>
        <v>125063</v>
      </c>
      <c r="HA183" s="263">
        <f t="shared" si="293"/>
        <v>172846</v>
      </c>
      <c r="HB183" s="263">
        <f t="shared" si="293"/>
        <v>70145</v>
      </c>
      <c r="HC183" s="263">
        <f t="shared" si="293"/>
        <v>319675</v>
      </c>
      <c r="HD183" s="263">
        <f t="shared" si="293"/>
        <v>23907</v>
      </c>
      <c r="HE183" s="263">
        <f t="shared" si="293"/>
        <v>0</v>
      </c>
      <c r="HF183" s="263">
        <f t="shared" si="293"/>
        <v>51639</v>
      </c>
      <c r="HG183" s="263">
        <f t="shared" si="293"/>
        <v>15275</v>
      </c>
      <c r="HH183" s="263">
        <f t="shared" si="293"/>
        <v>1016268</v>
      </c>
    </row>
    <row r="184" spans="1:216" x14ac:dyDescent="0.2">
      <c r="A184" s="263" t="s">
        <v>241</v>
      </c>
      <c r="B184" s="263">
        <f t="shared" ref="B184:Y184" si="294">+B138</f>
        <v>5156306</v>
      </c>
      <c r="C184" s="263">
        <f t="shared" si="294"/>
        <v>1590199</v>
      </c>
      <c r="D184" s="263">
        <f t="shared" si="294"/>
        <v>777566</v>
      </c>
      <c r="E184" s="263">
        <f t="shared" si="294"/>
        <v>339017</v>
      </c>
      <c r="F184" s="263">
        <f t="shared" si="294"/>
        <v>201382</v>
      </c>
      <c r="G184" s="263">
        <f t="shared" si="294"/>
        <v>192340</v>
      </c>
      <c r="H184" s="263">
        <f t="shared" si="294"/>
        <v>479746</v>
      </c>
      <c r="I184" s="263">
        <f t="shared" si="294"/>
        <v>248168</v>
      </c>
      <c r="J184" s="263">
        <f t="shared" si="294"/>
        <v>305397</v>
      </c>
      <c r="K184" s="263">
        <f t="shared" si="294"/>
        <v>99224</v>
      </c>
      <c r="L184" s="263">
        <f t="shared" si="294"/>
        <v>72432</v>
      </c>
      <c r="M184" s="263">
        <f t="shared" si="294"/>
        <v>30496</v>
      </c>
      <c r="N184" s="263">
        <f t="shared" ref="N184:P184" si="295">+N138</f>
        <v>73730</v>
      </c>
      <c r="O184" s="263">
        <f t="shared" si="295"/>
        <v>27769</v>
      </c>
      <c r="P184" s="263">
        <f t="shared" si="295"/>
        <v>52333</v>
      </c>
      <c r="Q184" s="263">
        <f t="shared" si="294"/>
        <v>854213</v>
      </c>
      <c r="R184" s="263">
        <f t="shared" si="294"/>
        <v>318920</v>
      </c>
      <c r="S184" s="263">
        <f t="shared" si="294"/>
        <v>149673</v>
      </c>
      <c r="T184" s="263">
        <f t="shared" si="294"/>
        <v>82653</v>
      </c>
      <c r="U184" s="263">
        <f t="shared" si="294"/>
        <v>66416</v>
      </c>
      <c r="V184" s="263">
        <f t="shared" si="294"/>
        <v>33014</v>
      </c>
      <c r="W184" s="263">
        <f t="shared" si="294"/>
        <v>244327</v>
      </c>
      <c r="X184" s="263">
        <f t="shared" si="294"/>
        <v>185447</v>
      </c>
      <c r="Y184" s="263">
        <f t="shared" si="294"/>
        <v>74218</v>
      </c>
      <c r="Z184" s="263">
        <f t="shared" ref="Z184:CO184" si="296">+Z116</f>
        <v>3319896</v>
      </c>
      <c r="AA184" s="263">
        <f t="shared" si="296"/>
        <v>3205894</v>
      </c>
      <c r="AB184" s="263">
        <f t="shared" si="296"/>
        <v>516213</v>
      </c>
      <c r="AC184" s="263">
        <f t="shared" si="296"/>
        <v>1674042</v>
      </c>
      <c r="AD184" s="263">
        <f t="shared" si="296"/>
        <v>1042493</v>
      </c>
      <c r="AE184" s="263">
        <f t="shared" si="296"/>
        <v>110959</v>
      </c>
      <c r="AF184" s="263">
        <f t="shared" si="296"/>
        <v>792153</v>
      </c>
      <c r="AG184" s="263">
        <f t="shared" si="296"/>
        <v>887303</v>
      </c>
      <c r="AH184" s="263">
        <f t="shared" si="296"/>
        <v>1076868</v>
      </c>
      <c r="AI184" s="263">
        <f t="shared" si="296"/>
        <v>441489</v>
      </c>
      <c r="AJ184" s="263">
        <f t="shared" si="296"/>
        <v>1300696</v>
      </c>
      <c r="AK184" s="263">
        <f t="shared" si="296"/>
        <v>333288</v>
      </c>
      <c r="AL184" s="263">
        <f t="shared" si="296"/>
        <v>85761</v>
      </c>
      <c r="AM184" s="263">
        <f t="shared" si="296"/>
        <v>661516</v>
      </c>
      <c r="AN184" s="263">
        <f t="shared" si="296"/>
        <v>46914</v>
      </c>
      <c r="AO184" s="263">
        <f t="shared" si="296"/>
        <v>260235</v>
      </c>
      <c r="AP184" s="263">
        <f t="shared" si="296"/>
        <v>250509</v>
      </c>
      <c r="AQ184" s="263">
        <f t="shared" si="296"/>
        <v>0</v>
      </c>
      <c r="AR184" s="263">
        <f t="shared" si="296"/>
        <v>165673</v>
      </c>
      <c r="AS184" s="263">
        <f t="shared" si="296"/>
        <v>14059</v>
      </c>
      <c r="AT184" s="263">
        <f t="shared" si="296"/>
        <v>37937</v>
      </c>
      <c r="AU184" s="263">
        <f t="shared" si="296"/>
        <v>58447</v>
      </c>
      <c r="AV184" s="263">
        <f t="shared" si="296"/>
        <v>31834</v>
      </c>
      <c r="AW184" s="263">
        <f t="shared" si="296"/>
        <v>4028</v>
      </c>
      <c r="AX184" s="263">
        <f t="shared" si="296"/>
        <v>4028</v>
      </c>
      <c r="AY184" s="263">
        <f t="shared" si="296"/>
        <v>2226778</v>
      </c>
      <c r="AZ184" s="263">
        <f t="shared" si="296"/>
        <v>235396</v>
      </c>
      <c r="BA184" s="263">
        <f t="shared" si="296"/>
        <v>21899</v>
      </c>
      <c r="BB184" s="263">
        <f t="shared" si="296"/>
        <v>16063</v>
      </c>
      <c r="BC184" s="263">
        <f t="shared" si="296"/>
        <v>214214</v>
      </c>
      <c r="BD184" s="263">
        <f t="shared" si="296"/>
        <v>5267</v>
      </c>
      <c r="BE184" s="263">
        <f t="shared" si="296"/>
        <v>0</v>
      </c>
      <c r="BF184" s="263">
        <f t="shared" si="296"/>
        <v>0</v>
      </c>
      <c r="BG184" s="263">
        <f t="shared" ref="BG184:BM184" si="297">+BG116</f>
        <v>5267</v>
      </c>
      <c r="BH184" s="263">
        <f t="shared" si="297"/>
        <v>0</v>
      </c>
      <c r="BI184" s="263">
        <f t="shared" si="297"/>
        <v>0</v>
      </c>
      <c r="BJ184" s="263">
        <f t="shared" si="297"/>
        <v>5267</v>
      </c>
      <c r="BK184" s="263">
        <f t="shared" si="297"/>
        <v>0</v>
      </c>
      <c r="BL184" s="263">
        <f t="shared" si="297"/>
        <v>0</v>
      </c>
      <c r="BM184" s="263">
        <f t="shared" si="297"/>
        <v>0</v>
      </c>
      <c r="BN184" s="263">
        <f t="shared" si="296"/>
        <v>757414</v>
      </c>
      <c r="BO184" s="263">
        <f t="shared" si="296"/>
        <v>10839</v>
      </c>
      <c r="BP184" s="263">
        <f t="shared" si="296"/>
        <v>32887</v>
      </c>
      <c r="BQ184" s="263">
        <f t="shared" si="296"/>
        <v>751473</v>
      </c>
      <c r="BR184" s="263">
        <f t="shared" si="296"/>
        <v>10469</v>
      </c>
      <c r="BS184" s="263">
        <f t="shared" si="296"/>
        <v>0</v>
      </c>
      <c r="BT184" s="263">
        <f t="shared" si="296"/>
        <v>0</v>
      </c>
      <c r="BU184" s="263">
        <f t="shared" si="296"/>
        <v>631835</v>
      </c>
      <c r="BV184" s="263">
        <f t="shared" si="296"/>
        <v>1092</v>
      </c>
      <c r="BW184" s="263">
        <f t="shared" si="296"/>
        <v>25579</v>
      </c>
      <c r="BX184" s="263">
        <f t="shared" si="296"/>
        <v>573495</v>
      </c>
      <c r="BY184" s="263">
        <f t="shared" si="296"/>
        <v>79297</v>
      </c>
      <c r="BZ184" s="263">
        <f t="shared" si="296"/>
        <v>0</v>
      </c>
      <c r="CA184" s="263">
        <f t="shared" si="296"/>
        <v>0</v>
      </c>
      <c r="CB184" s="263">
        <f t="shared" si="296"/>
        <v>49784</v>
      </c>
      <c r="CC184" s="263">
        <f t="shared" si="296"/>
        <v>24099</v>
      </c>
      <c r="CD184" s="263">
        <f t="shared" si="296"/>
        <v>28159</v>
      </c>
      <c r="CE184" s="263">
        <f t="shared" si="296"/>
        <v>24459</v>
      </c>
      <c r="CF184" s="263">
        <f t="shared" si="296"/>
        <v>0</v>
      </c>
      <c r="CG184" s="263">
        <f t="shared" si="296"/>
        <v>0</v>
      </c>
      <c r="CH184" s="263">
        <f t="shared" si="296"/>
        <v>0</v>
      </c>
      <c r="CI184" s="263">
        <f t="shared" si="296"/>
        <v>1490423</v>
      </c>
      <c r="CJ184" s="263">
        <f t="shared" si="296"/>
        <v>199186</v>
      </c>
      <c r="CK184" s="263">
        <f t="shared" si="296"/>
        <v>119221</v>
      </c>
      <c r="CL184" s="263">
        <f t="shared" si="296"/>
        <v>690687</v>
      </c>
      <c r="CM184" s="263">
        <f t="shared" si="296"/>
        <v>64041</v>
      </c>
      <c r="CN184" s="263">
        <f t="shared" si="296"/>
        <v>0</v>
      </c>
      <c r="CO184" s="263">
        <f t="shared" si="296"/>
        <v>926227</v>
      </c>
      <c r="CP184" s="263">
        <f t="shared" ref="CP184:DC184" si="298">+CP138</f>
        <v>1367900</v>
      </c>
      <c r="CQ184" s="263">
        <f t="shared" si="298"/>
        <v>242522</v>
      </c>
      <c r="CR184" s="263">
        <f t="shared" si="298"/>
        <v>475463</v>
      </c>
      <c r="CS184" s="263">
        <f t="shared" si="298"/>
        <v>98510</v>
      </c>
      <c r="CT184" s="263">
        <f t="shared" si="298"/>
        <v>397496</v>
      </c>
      <c r="CU184" s="263">
        <f t="shared" si="298"/>
        <v>317210</v>
      </c>
      <c r="CV184" s="263">
        <f t="shared" si="298"/>
        <v>258661</v>
      </c>
      <c r="CW184" s="263">
        <f t="shared" si="298"/>
        <v>224532</v>
      </c>
      <c r="CX184" s="263">
        <f t="shared" si="298"/>
        <v>0</v>
      </c>
      <c r="CY184" s="263">
        <f t="shared" si="298"/>
        <v>0</v>
      </c>
      <c r="CZ184" s="263">
        <f t="shared" si="298"/>
        <v>0</v>
      </c>
      <c r="DA184" s="263">
        <f t="shared" si="298"/>
        <v>68868</v>
      </c>
      <c r="DB184" s="263">
        <f t="shared" si="298"/>
        <v>136702</v>
      </c>
      <c r="DC184" s="263">
        <f t="shared" si="298"/>
        <v>19413</v>
      </c>
      <c r="DD184" s="263">
        <f t="shared" ref="DD184:FO184" si="299">+DD116</f>
        <v>3089006</v>
      </c>
      <c r="DE184" s="263">
        <f t="shared" si="299"/>
        <v>1312647</v>
      </c>
      <c r="DF184" s="263">
        <f t="shared" si="299"/>
        <v>1516536</v>
      </c>
      <c r="DG184" s="263">
        <f t="shared" si="299"/>
        <v>1808161</v>
      </c>
      <c r="DH184" s="263">
        <f t="shared" si="299"/>
        <v>110662</v>
      </c>
      <c r="DI184" s="263">
        <f t="shared" si="299"/>
        <v>92133</v>
      </c>
      <c r="DJ184" s="263">
        <f t="shared" si="299"/>
        <v>2358</v>
      </c>
      <c r="DK184" s="263">
        <f t="shared" si="299"/>
        <v>3982500</v>
      </c>
      <c r="DL184" s="263">
        <f t="shared" si="299"/>
        <v>2948937</v>
      </c>
      <c r="DM184" s="263">
        <f t="shared" si="299"/>
        <v>2013378</v>
      </c>
      <c r="DN184" s="263">
        <f t="shared" si="299"/>
        <v>703994</v>
      </c>
      <c r="DO184" s="263">
        <f t="shared" si="299"/>
        <v>607519</v>
      </c>
      <c r="DP184" s="263">
        <f t="shared" si="299"/>
        <v>404984</v>
      </c>
      <c r="DQ184" s="263">
        <f t="shared" si="299"/>
        <v>1357289</v>
      </c>
      <c r="DR184" s="263">
        <f t="shared" si="299"/>
        <v>0</v>
      </c>
      <c r="DS184" s="263">
        <f t="shared" si="299"/>
        <v>106447</v>
      </c>
      <c r="DT184" s="263">
        <f t="shared" si="299"/>
        <v>298627</v>
      </c>
      <c r="DU184" s="263">
        <f t="shared" si="299"/>
        <v>169209</v>
      </c>
      <c r="DV184" s="263">
        <f t="shared" si="299"/>
        <v>1644288</v>
      </c>
      <c r="DW184" s="263">
        <f t="shared" si="299"/>
        <v>544101</v>
      </c>
      <c r="DX184" s="263">
        <f t="shared" si="299"/>
        <v>480736</v>
      </c>
      <c r="DY184" s="263">
        <f t="shared" si="299"/>
        <v>168783</v>
      </c>
      <c r="DZ184" s="263">
        <f t="shared" si="299"/>
        <v>1069605</v>
      </c>
      <c r="EA184" s="263">
        <f t="shared" si="299"/>
        <v>0</v>
      </c>
      <c r="EB184" s="263">
        <f t="shared" si="299"/>
        <v>69134</v>
      </c>
      <c r="EC184" s="263">
        <f t="shared" si="299"/>
        <v>289766</v>
      </c>
      <c r="ED184" s="263">
        <f t="shared" si="299"/>
        <v>173783</v>
      </c>
      <c r="EE184" s="263">
        <f t="shared" si="299"/>
        <v>2830520</v>
      </c>
      <c r="EF184" s="263">
        <f t="shared" si="299"/>
        <v>1071894</v>
      </c>
      <c r="EG184" s="263">
        <f t="shared" si="299"/>
        <v>1014769</v>
      </c>
      <c r="EH184" s="263">
        <f t="shared" si="299"/>
        <v>485774</v>
      </c>
      <c r="EI184" s="263">
        <f t="shared" si="299"/>
        <v>1965050</v>
      </c>
      <c r="EJ184" s="263">
        <f t="shared" si="299"/>
        <v>0</v>
      </c>
      <c r="EK184" s="263">
        <f t="shared" si="299"/>
        <v>167917</v>
      </c>
      <c r="EL184" s="263">
        <f t="shared" si="299"/>
        <v>542011</v>
      </c>
      <c r="EM184" s="263">
        <f t="shared" si="299"/>
        <v>301466</v>
      </c>
      <c r="EN184" s="263">
        <f t="shared" si="299"/>
        <v>442908</v>
      </c>
      <c r="EO184" s="263">
        <f t="shared" si="299"/>
        <v>99504</v>
      </c>
      <c r="EP184" s="263">
        <f t="shared" si="299"/>
        <v>70462</v>
      </c>
      <c r="EQ184" s="263">
        <f t="shared" si="299"/>
        <v>69651</v>
      </c>
      <c r="ER184" s="263">
        <f t="shared" si="299"/>
        <v>248374</v>
      </c>
      <c r="ES184" s="263">
        <f t="shared" si="299"/>
        <v>0</v>
      </c>
      <c r="ET184" s="263">
        <f t="shared" si="299"/>
        <v>8434</v>
      </c>
      <c r="EU184" s="263">
        <f t="shared" si="299"/>
        <v>21188</v>
      </c>
      <c r="EV184" s="263">
        <f t="shared" si="299"/>
        <v>13005</v>
      </c>
      <c r="EW184" s="263">
        <f t="shared" si="299"/>
        <v>1209149</v>
      </c>
      <c r="EX184" s="263">
        <f t="shared" si="299"/>
        <v>358766</v>
      </c>
      <c r="EY184" s="263">
        <f t="shared" si="299"/>
        <v>189613</v>
      </c>
      <c r="EZ184" s="263">
        <f t="shared" si="299"/>
        <v>215007</v>
      </c>
      <c r="FA184" s="263">
        <f t="shared" si="299"/>
        <v>676040</v>
      </c>
      <c r="FB184" s="263">
        <f t="shared" si="299"/>
        <v>38174</v>
      </c>
      <c r="FC184" s="263">
        <f t="shared" si="299"/>
        <v>70792</v>
      </c>
      <c r="FD184" s="263">
        <f t="shared" si="299"/>
        <v>146404</v>
      </c>
      <c r="FE184" s="263">
        <f t="shared" si="299"/>
        <v>62551</v>
      </c>
      <c r="FF184" s="263">
        <f t="shared" si="299"/>
        <v>500715</v>
      </c>
      <c r="FG184" s="263">
        <f t="shared" si="299"/>
        <v>220210</v>
      </c>
      <c r="FH184" s="263">
        <f t="shared" si="299"/>
        <v>65330</v>
      </c>
      <c r="FI184" s="263">
        <f t="shared" si="299"/>
        <v>62360</v>
      </c>
      <c r="FJ184" s="263">
        <f t="shared" si="299"/>
        <v>80018</v>
      </c>
      <c r="FK184" s="263">
        <f t="shared" si="299"/>
        <v>23941</v>
      </c>
      <c r="FL184" s="263">
        <f t="shared" si="299"/>
        <v>21446</v>
      </c>
      <c r="FM184" s="263">
        <f t="shared" si="299"/>
        <v>54311</v>
      </c>
      <c r="FN184" s="263">
        <f t="shared" si="299"/>
        <v>11759</v>
      </c>
      <c r="FO184" s="263">
        <f t="shared" si="299"/>
        <v>141407</v>
      </c>
      <c r="FP184" s="263">
        <f t="shared" ref="FP184:HH184" si="300">+FP116</f>
        <v>135408</v>
      </c>
      <c r="FQ184" s="263">
        <f t="shared" si="300"/>
        <v>2663</v>
      </c>
      <c r="FR184" s="263">
        <f t="shared" si="300"/>
        <v>13194</v>
      </c>
      <c r="FS184" s="263">
        <f t="shared" si="300"/>
        <v>41254</v>
      </c>
      <c r="FT184" s="263">
        <f t="shared" si="300"/>
        <v>0</v>
      </c>
      <c r="FU184" s="263">
        <f t="shared" si="300"/>
        <v>0</v>
      </c>
      <c r="FV184" s="263">
        <f t="shared" si="300"/>
        <v>0</v>
      </c>
      <c r="FW184" s="263">
        <f t="shared" si="300"/>
        <v>0</v>
      </c>
      <c r="FX184" s="263">
        <f t="shared" si="300"/>
        <v>1415676</v>
      </c>
      <c r="FY184" s="263">
        <f t="shared" si="300"/>
        <v>414475</v>
      </c>
      <c r="FZ184" s="263">
        <f t="shared" si="300"/>
        <v>344029</v>
      </c>
      <c r="GA184" s="263">
        <f t="shared" si="300"/>
        <v>168419</v>
      </c>
      <c r="GB184" s="263">
        <f t="shared" si="300"/>
        <v>940343</v>
      </c>
      <c r="GC184" s="263">
        <f t="shared" si="300"/>
        <v>8746</v>
      </c>
      <c r="GD184" s="263">
        <f t="shared" si="300"/>
        <v>14979</v>
      </c>
      <c r="GE184" s="263">
        <f t="shared" si="300"/>
        <v>46113</v>
      </c>
      <c r="GF184" s="263">
        <f t="shared" si="300"/>
        <v>47516</v>
      </c>
      <c r="GG184" s="263">
        <f t="shared" si="300"/>
        <v>293927</v>
      </c>
      <c r="GH184" s="263">
        <f t="shared" si="300"/>
        <v>5961</v>
      </c>
      <c r="GI184" s="263">
        <f t="shared" si="300"/>
        <v>5909</v>
      </c>
      <c r="GJ184" s="263">
        <f t="shared" si="300"/>
        <v>2561</v>
      </c>
      <c r="GK184" s="263">
        <f t="shared" si="300"/>
        <v>193465</v>
      </c>
      <c r="GL184" s="263">
        <f t="shared" si="300"/>
        <v>149684</v>
      </c>
      <c r="GM184" s="263">
        <f t="shared" si="300"/>
        <v>0</v>
      </c>
      <c r="GN184" s="263">
        <f t="shared" si="300"/>
        <v>0</v>
      </c>
      <c r="GO184" s="263">
        <f t="shared" si="300"/>
        <v>0</v>
      </c>
      <c r="GP184" s="263">
        <f t="shared" si="300"/>
        <v>39098</v>
      </c>
      <c r="GQ184" s="263">
        <f t="shared" si="300"/>
        <v>0</v>
      </c>
      <c r="GR184" s="263">
        <f t="shared" si="300"/>
        <v>33621</v>
      </c>
      <c r="GS184" s="263">
        <f t="shared" si="300"/>
        <v>5439</v>
      </c>
      <c r="GT184" s="263">
        <f t="shared" si="300"/>
        <v>0</v>
      </c>
      <c r="GU184" s="263">
        <f t="shared" si="300"/>
        <v>0</v>
      </c>
      <c r="GV184" s="263">
        <f t="shared" si="300"/>
        <v>0</v>
      </c>
      <c r="GW184" s="263">
        <f t="shared" si="300"/>
        <v>0</v>
      </c>
      <c r="GX184" s="263">
        <f t="shared" si="300"/>
        <v>0</v>
      </c>
      <c r="GY184" s="263">
        <f t="shared" si="300"/>
        <v>796734</v>
      </c>
      <c r="GZ184" s="263">
        <f t="shared" si="300"/>
        <v>304644</v>
      </c>
      <c r="HA184" s="263">
        <f t="shared" si="300"/>
        <v>239826</v>
      </c>
      <c r="HB184" s="263">
        <f t="shared" si="300"/>
        <v>88310</v>
      </c>
      <c r="HC184" s="263">
        <f t="shared" si="300"/>
        <v>405719</v>
      </c>
      <c r="HD184" s="263">
        <f t="shared" si="300"/>
        <v>50665</v>
      </c>
      <c r="HE184" s="263">
        <f t="shared" si="300"/>
        <v>30706</v>
      </c>
      <c r="HF184" s="263">
        <f t="shared" si="300"/>
        <v>113399</v>
      </c>
      <c r="HG184" s="263">
        <f t="shared" si="300"/>
        <v>40380</v>
      </c>
      <c r="HH184" s="263">
        <f t="shared" si="300"/>
        <v>2138880</v>
      </c>
    </row>
    <row r="185" spans="1:216" x14ac:dyDescent="0.2">
      <c r="A185" s="263" t="s">
        <v>242</v>
      </c>
      <c r="B185" s="263">
        <f t="shared" ref="B185:Y185" si="301">+B139</f>
        <v>10296480</v>
      </c>
      <c r="C185" s="263">
        <f t="shared" si="301"/>
        <v>3709777</v>
      </c>
      <c r="D185" s="263">
        <f t="shared" si="301"/>
        <v>2084412</v>
      </c>
      <c r="E185" s="263">
        <f t="shared" si="301"/>
        <v>1327039</v>
      </c>
      <c r="F185" s="263">
        <f t="shared" si="301"/>
        <v>829763</v>
      </c>
      <c r="G185" s="263">
        <f t="shared" si="301"/>
        <v>802928</v>
      </c>
      <c r="H185" s="263">
        <f t="shared" si="301"/>
        <v>1065553</v>
      </c>
      <c r="I185" s="263">
        <f t="shared" si="301"/>
        <v>612647</v>
      </c>
      <c r="J185" s="263">
        <f t="shared" si="301"/>
        <v>676018</v>
      </c>
      <c r="K185" s="263">
        <f t="shared" si="301"/>
        <v>297536</v>
      </c>
      <c r="L185" s="263">
        <f t="shared" si="301"/>
        <v>175457</v>
      </c>
      <c r="M185" s="263">
        <f t="shared" si="301"/>
        <v>139642</v>
      </c>
      <c r="N185" s="263">
        <f t="shared" ref="N185:P185" si="302">+N139</f>
        <v>105788</v>
      </c>
      <c r="O185" s="263">
        <f t="shared" si="302"/>
        <v>31207</v>
      </c>
      <c r="P185" s="263">
        <f t="shared" si="302"/>
        <v>91991</v>
      </c>
      <c r="Q185" s="263">
        <f t="shared" si="301"/>
        <v>1909813</v>
      </c>
      <c r="R185" s="263">
        <f t="shared" si="301"/>
        <v>799509</v>
      </c>
      <c r="S185" s="263">
        <f t="shared" si="301"/>
        <v>282299</v>
      </c>
      <c r="T185" s="263">
        <f t="shared" si="301"/>
        <v>372826</v>
      </c>
      <c r="U185" s="263">
        <f t="shared" si="301"/>
        <v>265386</v>
      </c>
      <c r="V185" s="263">
        <f t="shared" si="301"/>
        <v>119710</v>
      </c>
      <c r="W185" s="263">
        <f t="shared" si="301"/>
        <v>440972</v>
      </c>
      <c r="X185" s="263">
        <f t="shared" si="301"/>
        <v>376924</v>
      </c>
      <c r="Y185" s="263">
        <f t="shared" si="301"/>
        <v>87501</v>
      </c>
      <c r="Z185" s="263">
        <f t="shared" ref="Z185:CO185" si="303">+Z117</f>
        <v>7517148</v>
      </c>
      <c r="AA185" s="263">
        <f t="shared" si="303"/>
        <v>7090314</v>
      </c>
      <c r="AB185" s="263">
        <f t="shared" si="303"/>
        <v>756828</v>
      </c>
      <c r="AC185" s="263">
        <f t="shared" si="303"/>
        <v>4060210</v>
      </c>
      <c r="AD185" s="263">
        <f t="shared" si="303"/>
        <v>2264274</v>
      </c>
      <c r="AE185" s="263">
        <f t="shared" si="303"/>
        <v>196693</v>
      </c>
      <c r="AF185" s="263">
        <f t="shared" si="303"/>
        <v>2114137</v>
      </c>
      <c r="AG185" s="263">
        <f t="shared" si="303"/>
        <v>2260566</v>
      </c>
      <c r="AH185" s="263">
        <f t="shared" si="303"/>
        <v>2979459</v>
      </c>
      <c r="AI185" s="263">
        <f t="shared" si="303"/>
        <v>1350309</v>
      </c>
      <c r="AJ185" s="263">
        <f t="shared" si="303"/>
        <v>3028072</v>
      </c>
      <c r="AK185" s="263">
        <f t="shared" si="303"/>
        <v>704553</v>
      </c>
      <c r="AL185" s="263">
        <f t="shared" si="303"/>
        <v>254661</v>
      </c>
      <c r="AM185" s="263">
        <f t="shared" si="303"/>
        <v>2400281</v>
      </c>
      <c r="AN185" s="263">
        <f t="shared" si="303"/>
        <v>50384</v>
      </c>
      <c r="AO185" s="263">
        <f t="shared" si="303"/>
        <v>990323</v>
      </c>
      <c r="AP185" s="263">
        <f t="shared" si="303"/>
        <v>962677</v>
      </c>
      <c r="AQ185" s="263">
        <f t="shared" si="303"/>
        <v>7241</v>
      </c>
      <c r="AR185" s="263">
        <f t="shared" si="303"/>
        <v>710500</v>
      </c>
      <c r="AS185" s="263">
        <f t="shared" si="303"/>
        <v>172790</v>
      </c>
      <c r="AT185" s="263">
        <f t="shared" si="303"/>
        <v>283182</v>
      </c>
      <c r="AU185" s="263">
        <f t="shared" si="303"/>
        <v>200828</v>
      </c>
      <c r="AV185" s="263">
        <f t="shared" si="303"/>
        <v>333650</v>
      </c>
      <c r="AW185" s="263">
        <f t="shared" si="303"/>
        <v>86429</v>
      </c>
      <c r="AX185" s="263">
        <f t="shared" si="303"/>
        <v>27217</v>
      </c>
      <c r="AY185" s="263">
        <f t="shared" si="303"/>
        <v>4063790</v>
      </c>
      <c r="AZ185" s="263">
        <f t="shared" si="303"/>
        <v>734071</v>
      </c>
      <c r="BA185" s="263">
        <f t="shared" si="303"/>
        <v>75152</v>
      </c>
      <c r="BB185" s="263">
        <f t="shared" si="303"/>
        <v>34682</v>
      </c>
      <c r="BC185" s="263">
        <f t="shared" si="303"/>
        <v>665355</v>
      </c>
      <c r="BD185" s="263">
        <f t="shared" si="303"/>
        <v>24458</v>
      </c>
      <c r="BE185" s="263">
        <f t="shared" si="303"/>
        <v>0</v>
      </c>
      <c r="BF185" s="263">
        <f t="shared" si="303"/>
        <v>0</v>
      </c>
      <c r="BG185" s="263">
        <f t="shared" ref="BG185:BM185" si="304">+BG117</f>
        <v>87773</v>
      </c>
      <c r="BH185" s="263">
        <f t="shared" si="304"/>
        <v>48826</v>
      </c>
      <c r="BI185" s="263">
        <f t="shared" si="304"/>
        <v>9229</v>
      </c>
      <c r="BJ185" s="263">
        <f t="shared" si="304"/>
        <v>44663</v>
      </c>
      <c r="BK185" s="263">
        <f t="shared" si="304"/>
        <v>9852</v>
      </c>
      <c r="BL185" s="263">
        <f t="shared" si="304"/>
        <v>0</v>
      </c>
      <c r="BM185" s="263">
        <f t="shared" si="304"/>
        <v>0</v>
      </c>
      <c r="BN185" s="263">
        <f t="shared" si="303"/>
        <v>1710526</v>
      </c>
      <c r="BO185" s="263">
        <f t="shared" si="303"/>
        <v>0</v>
      </c>
      <c r="BP185" s="263">
        <f t="shared" si="303"/>
        <v>9283</v>
      </c>
      <c r="BQ185" s="263">
        <f t="shared" si="303"/>
        <v>1692514</v>
      </c>
      <c r="BR185" s="263">
        <f t="shared" si="303"/>
        <v>8643</v>
      </c>
      <c r="BS185" s="263">
        <f t="shared" si="303"/>
        <v>0</v>
      </c>
      <c r="BT185" s="263">
        <f t="shared" si="303"/>
        <v>0</v>
      </c>
      <c r="BU185" s="263">
        <f t="shared" si="303"/>
        <v>886670</v>
      </c>
      <c r="BV185" s="263">
        <f t="shared" si="303"/>
        <v>32239</v>
      </c>
      <c r="BW185" s="263">
        <f t="shared" si="303"/>
        <v>17711</v>
      </c>
      <c r="BX185" s="263">
        <f t="shared" si="303"/>
        <v>815588</v>
      </c>
      <c r="BY185" s="263">
        <f t="shared" si="303"/>
        <v>100701</v>
      </c>
      <c r="BZ185" s="263">
        <f t="shared" si="303"/>
        <v>0</v>
      </c>
      <c r="CA185" s="263">
        <f t="shared" si="303"/>
        <v>0</v>
      </c>
      <c r="CB185" s="263">
        <f t="shared" si="303"/>
        <v>103901</v>
      </c>
      <c r="CC185" s="263">
        <f t="shared" si="303"/>
        <v>77884</v>
      </c>
      <c r="CD185" s="263">
        <f t="shared" si="303"/>
        <v>9525</v>
      </c>
      <c r="CE185" s="263">
        <f t="shared" si="303"/>
        <v>39095</v>
      </c>
      <c r="CF185" s="263">
        <f t="shared" si="303"/>
        <v>0</v>
      </c>
      <c r="CG185" s="263">
        <f t="shared" si="303"/>
        <v>0</v>
      </c>
      <c r="CH185" s="263">
        <f t="shared" si="303"/>
        <v>0</v>
      </c>
      <c r="CI185" s="263">
        <f t="shared" si="303"/>
        <v>2474370</v>
      </c>
      <c r="CJ185" s="263">
        <f t="shared" si="303"/>
        <v>549273</v>
      </c>
      <c r="CK185" s="263">
        <f t="shared" si="303"/>
        <v>101203</v>
      </c>
      <c r="CL185" s="263">
        <f t="shared" si="303"/>
        <v>1179243</v>
      </c>
      <c r="CM185" s="263">
        <f t="shared" si="303"/>
        <v>8426</v>
      </c>
      <c r="CN185" s="263">
        <f t="shared" si="303"/>
        <v>0</v>
      </c>
      <c r="CO185" s="263">
        <f t="shared" si="303"/>
        <v>1512211</v>
      </c>
      <c r="CP185" s="263">
        <f t="shared" ref="CP185:DC185" si="305">+CP139</f>
        <v>2720476</v>
      </c>
      <c r="CQ185" s="263">
        <f t="shared" si="305"/>
        <v>436817</v>
      </c>
      <c r="CR185" s="263">
        <f t="shared" si="305"/>
        <v>839996</v>
      </c>
      <c r="CS185" s="263">
        <f t="shared" si="305"/>
        <v>249471</v>
      </c>
      <c r="CT185" s="263">
        <f t="shared" si="305"/>
        <v>1128527</v>
      </c>
      <c r="CU185" s="263">
        <f t="shared" si="305"/>
        <v>571101</v>
      </c>
      <c r="CV185" s="263">
        <f t="shared" si="305"/>
        <v>488760</v>
      </c>
      <c r="CW185" s="263">
        <f t="shared" si="305"/>
        <v>365510</v>
      </c>
      <c r="CX185" s="263">
        <f t="shared" si="305"/>
        <v>0</v>
      </c>
      <c r="CY185" s="263">
        <f t="shared" si="305"/>
        <v>0</v>
      </c>
      <c r="CZ185" s="263">
        <f t="shared" si="305"/>
        <v>0</v>
      </c>
      <c r="DA185" s="263">
        <f t="shared" si="305"/>
        <v>111286</v>
      </c>
      <c r="DB185" s="263">
        <f t="shared" si="305"/>
        <v>192978</v>
      </c>
      <c r="DC185" s="263">
        <f t="shared" si="305"/>
        <v>73466</v>
      </c>
      <c r="DD185" s="263">
        <f t="shared" ref="DD185:FO185" si="306">+DD117</f>
        <v>5839924</v>
      </c>
      <c r="DE185" s="263">
        <f t="shared" si="306"/>
        <v>2706122</v>
      </c>
      <c r="DF185" s="263">
        <f t="shared" si="306"/>
        <v>2859976</v>
      </c>
      <c r="DG185" s="263">
        <f t="shared" si="306"/>
        <v>3596414</v>
      </c>
      <c r="DH185" s="263">
        <f t="shared" si="306"/>
        <v>289227</v>
      </c>
      <c r="DI185" s="263">
        <f t="shared" si="306"/>
        <v>164737</v>
      </c>
      <c r="DJ185" s="263">
        <f t="shared" si="306"/>
        <v>38383</v>
      </c>
      <c r="DK185" s="263">
        <f t="shared" si="306"/>
        <v>7455041</v>
      </c>
      <c r="DL185" s="263">
        <f t="shared" si="306"/>
        <v>5871920</v>
      </c>
      <c r="DM185" s="263">
        <f t="shared" si="306"/>
        <v>3969345</v>
      </c>
      <c r="DN185" s="263">
        <f t="shared" si="306"/>
        <v>1465118</v>
      </c>
      <c r="DO185" s="263">
        <f t="shared" si="306"/>
        <v>1007661</v>
      </c>
      <c r="DP185" s="263">
        <f t="shared" si="306"/>
        <v>624975</v>
      </c>
      <c r="DQ185" s="263">
        <f t="shared" si="306"/>
        <v>2515730</v>
      </c>
      <c r="DR185" s="263">
        <f t="shared" si="306"/>
        <v>6379</v>
      </c>
      <c r="DS185" s="263">
        <f t="shared" si="306"/>
        <v>219097</v>
      </c>
      <c r="DT185" s="263">
        <f t="shared" si="306"/>
        <v>667943</v>
      </c>
      <c r="DU185" s="263">
        <f t="shared" si="306"/>
        <v>314600</v>
      </c>
      <c r="DV185" s="263">
        <f t="shared" si="306"/>
        <v>3308537</v>
      </c>
      <c r="DW185" s="263">
        <f t="shared" si="306"/>
        <v>1217321</v>
      </c>
      <c r="DX185" s="263">
        <f t="shared" si="306"/>
        <v>961722</v>
      </c>
      <c r="DY185" s="263">
        <f t="shared" si="306"/>
        <v>516634</v>
      </c>
      <c r="DZ185" s="263">
        <f t="shared" si="306"/>
        <v>2260890</v>
      </c>
      <c r="EA185" s="263">
        <f t="shared" si="306"/>
        <v>10265</v>
      </c>
      <c r="EB185" s="263">
        <f t="shared" si="306"/>
        <v>122294</v>
      </c>
      <c r="EC185" s="263">
        <f t="shared" si="306"/>
        <v>664420</v>
      </c>
      <c r="ED185" s="263">
        <f t="shared" si="306"/>
        <v>382010</v>
      </c>
      <c r="EE185" s="263">
        <f t="shared" si="306"/>
        <v>5593439</v>
      </c>
      <c r="EF185" s="263">
        <f t="shared" si="306"/>
        <v>2295096</v>
      </c>
      <c r="EG185" s="263">
        <f t="shared" si="306"/>
        <v>1723971</v>
      </c>
      <c r="EH185" s="263">
        <f t="shared" si="306"/>
        <v>951777</v>
      </c>
      <c r="EI185" s="263">
        <f t="shared" si="306"/>
        <v>3840154</v>
      </c>
      <c r="EJ185" s="263">
        <f t="shared" si="306"/>
        <v>16550</v>
      </c>
      <c r="EK185" s="263">
        <f t="shared" si="306"/>
        <v>286075</v>
      </c>
      <c r="EL185" s="263">
        <f t="shared" si="306"/>
        <v>1177081</v>
      </c>
      <c r="EM185" s="263">
        <f t="shared" si="306"/>
        <v>640764</v>
      </c>
      <c r="EN185" s="263">
        <f t="shared" si="306"/>
        <v>980678</v>
      </c>
      <c r="EO185" s="263">
        <f t="shared" si="306"/>
        <v>250383</v>
      </c>
      <c r="EP185" s="263">
        <f t="shared" si="306"/>
        <v>171305</v>
      </c>
      <c r="EQ185" s="263">
        <f t="shared" si="306"/>
        <v>155313</v>
      </c>
      <c r="ER185" s="263">
        <f t="shared" si="306"/>
        <v>571867</v>
      </c>
      <c r="ES185" s="263">
        <f t="shared" si="306"/>
        <v>0</v>
      </c>
      <c r="ET185" s="263">
        <f t="shared" si="306"/>
        <v>25326</v>
      </c>
      <c r="EU185" s="263">
        <f t="shared" si="306"/>
        <v>54296</v>
      </c>
      <c r="EV185" s="263">
        <f t="shared" si="306"/>
        <v>30813</v>
      </c>
      <c r="EW185" s="263">
        <f t="shared" si="306"/>
        <v>2466236</v>
      </c>
      <c r="EX185" s="263">
        <f t="shared" si="306"/>
        <v>639625</v>
      </c>
      <c r="EY185" s="263">
        <f t="shared" si="306"/>
        <v>368191</v>
      </c>
      <c r="EZ185" s="263">
        <f t="shared" si="306"/>
        <v>468292</v>
      </c>
      <c r="FA185" s="263">
        <f t="shared" si="306"/>
        <v>1386820</v>
      </c>
      <c r="FB185" s="263">
        <f t="shared" si="306"/>
        <v>23706</v>
      </c>
      <c r="FC185" s="263">
        <f t="shared" si="306"/>
        <v>160613</v>
      </c>
      <c r="FD185" s="263">
        <f t="shared" si="306"/>
        <v>389256</v>
      </c>
      <c r="FE185" s="263">
        <f t="shared" si="306"/>
        <v>203139</v>
      </c>
      <c r="FF185" s="263">
        <f t="shared" si="306"/>
        <v>1103624</v>
      </c>
      <c r="FG185" s="263">
        <f t="shared" si="306"/>
        <v>408335</v>
      </c>
      <c r="FH185" s="263">
        <f t="shared" si="306"/>
        <v>166154</v>
      </c>
      <c r="FI185" s="263">
        <f t="shared" si="306"/>
        <v>179789</v>
      </c>
      <c r="FJ185" s="263">
        <f t="shared" si="306"/>
        <v>287550</v>
      </c>
      <c r="FK185" s="263">
        <f t="shared" si="306"/>
        <v>40904</v>
      </c>
      <c r="FL185" s="263">
        <f t="shared" si="306"/>
        <v>37594</v>
      </c>
      <c r="FM185" s="263">
        <f t="shared" si="306"/>
        <v>43877</v>
      </c>
      <c r="FN185" s="263">
        <f t="shared" si="306"/>
        <v>34763</v>
      </c>
      <c r="FO185" s="263">
        <f t="shared" si="306"/>
        <v>596929</v>
      </c>
      <c r="FP185" s="263">
        <f t="shared" ref="FP185:HH185" si="307">+FP117</f>
        <v>451238</v>
      </c>
      <c r="FQ185" s="263">
        <f t="shared" si="307"/>
        <v>66593</v>
      </c>
      <c r="FR185" s="263">
        <f t="shared" si="307"/>
        <v>4362</v>
      </c>
      <c r="FS185" s="263">
        <f t="shared" si="307"/>
        <v>163214</v>
      </c>
      <c r="FT185" s="263">
        <f t="shared" si="307"/>
        <v>6095</v>
      </c>
      <c r="FU185" s="263">
        <f t="shared" si="307"/>
        <v>10040</v>
      </c>
      <c r="FV185" s="263">
        <f t="shared" si="307"/>
        <v>17780</v>
      </c>
      <c r="FW185" s="263">
        <f t="shared" si="307"/>
        <v>0</v>
      </c>
      <c r="FX185" s="263">
        <f t="shared" si="307"/>
        <v>2316923</v>
      </c>
      <c r="FY185" s="263">
        <f t="shared" si="307"/>
        <v>743804</v>
      </c>
      <c r="FZ185" s="263">
        <f t="shared" si="307"/>
        <v>523581</v>
      </c>
      <c r="GA185" s="263">
        <f t="shared" si="307"/>
        <v>351215</v>
      </c>
      <c r="GB185" s="263">
        <f t="shared" si="307"/>
        <v>1516433</v>
      </c>
      <c r="GC185" s="263">
        <f t="shared" si="307"/>
        <v>0</v>
      </c>
      <c r="GD185" s="263">
        <f t="shared" si="307"/>
        <v>41353</v>
      </c>
      <c r="GE185" s="263">
        <f t="shared" si="307"/>
        <v>112246</v>
      </c>
      <c r="GF185" s="263">
        <f t="shared" si="307"/>
        <v>21700</v>
      </c>
      <c r="GG185" s="263">
        <f t="shared" si="307"/>
        <v>383000</v>
      </c>
      <c r="GH185" s="263">
        <f t="shared" si="307"/>
        <v>7414</v>
      </c>
      <c r="GI185" s="263">
        <f t="shared" si="307"/>
        <v>0</v>
      </c>
      <c r="GJ185" s="263">
        <f t="shared" si="307"/>
        <v>13105</v>
      </c>
      <c r="GK185" s="263">
        <f t="shared" si="307"/>
        <v>226504</v>
      </c>
      <c r="GL185" s="263">
        <f t="shared" si="307"/>
        <v>235058</v>
      </c>
      <c r="GM185" s="263">
        <f t="shared" si="307"/>
        <v>0</v>
      </c>
      <c r="GN185" s="263">
        <f t="shared" si="307"/>
        <v>0</v>
      </c>
      <c r="GO185" s="263">
        <f t="shared" si="307"/>
        <v>0</v>
      </c>
      <c r="GP185" s="263">
        <f t="shared" si="307"/>
        <v>262328</v>
      </c>
      <c r="GQ185" s="263">
        <f t="shared" si="307"/>
        <v>38376</v>
      </c>
      <c r="GR185" s="263">
        <f t="shared" si="307"/>
        <v>161656</v>
      </c>
      <c r="GS185" s="263">
        <f t="shared" si="307"/>
        <v>70990</v>
      </c>
      <c r="GT185" s="263">
        <f t="shared" si="307"/>
        <v>0</v>
      </c>
      <c r="GU185" s="263">
        <f t="shared" si="307"/>
        <v>0</v>
      </c>
      <c r="GV185" s="263">
        <f t="shared" si="307"/>
        <v>0</v>
      </c>
      <c r="GW185" s="263">
        <f t="shared" si="307"/>
        <v>0</v>
      </c>
      <c r="GX185" s="263">
        <f t="shared" si="307"/>
        <v>0</v>
      </c>
      <c r="GY185" s="263">
        <f t="shared" si="307"/>
        <v>1183935</v>
      </c>
      <c r="GZ185" s="263">
        <f t="shared" si="307"/>
        <v>432780</v>
      </c>
      <c r="HA185" s="263">
        <f t="shared" si="307"/>
        <v>231512</v>
      </c>
      <c r="HB185" s="263">
        <f t="shared" si="307"/>
        <v>72961</v>
      </c>
      <c r="HC185" s="263">
        <f t="shared" si="307"/>
        <v>550812</v>
      </c>
      <c r="HD185" s="263">
        <f t="shared" si="307"/>
        <v>43879</v>
      </c>
      <c r="HE185" s="263">
        <f t="shared" si="307"/>
        <v>26950</v>
      </c>
      <c r="HF185" s="263">
        <f t="shared" si="307"/>
        <v>103414</v>
      </c>
      <c r="HG185" s="263">
        <f t="shared" si="307"/>
        <v>54353</v>
      </c>
      <c r="HH185" s="263">
        <f t="shared" si="307"/>
        <v>4472055</v>
      </c>
    </row>
    <row r="186" spans="1:216" x14ac:dyDescent="0.2">
      <c r="A186" s="263" t="s">
        <v>243</v>
      </c>
      <c r="B186" s="263">
        <f t="shared" ref="B186:Y186" si="308">+B140</f>
        <v>12289290</v>
      </c>
      <c r="C186" s="263">
        <f t="shared" si="308"/>
        <v>5830777</v>
      </c>
      <c r="D186" s="263">
        <f t="shared" si="308"/>
        <v>4232990</v>
      </c>
      <c r="E186" s="263">
        <f t="shared" si="308"/>
        <v>3242469</v>
      </c>
      <c r="F186" s="263">
        <f t="shared" si="308"/>
        <v>2200634</v>
      </c>
      <c r="G186" s="263">
        <f t="shared" si="308"/>
        <v>1809890</v>
      </c>
      <c r="H186" s="263">
        <f t="shared" si="308"/>
        <v>2132394</v>
      </c>
      <c r="I186" s="263">
        <f t="shared" si="308"/>
        <v>1291128</v>
      </c>
      <c r="J186" s="263">
        <f t="shared" si="308"/>
        <v>1459763</v>
      </c>
      <c r="K186" s="263">
        <f t="shared" si="308"/>
        <v>976954</v>
      </c>
      <c r="L186" s="263">
        <f t="shared" si="308"/>
        <v>729400</v>
      </c>
      <c r="M186" s="263">
        <f t="shared" si="308"/>
        <v>316637</v>
      </c>
      <c r="N186" s="263">
        <f t="shared" ref="N186:P186" si="309">+N140</f>
        <v>274644</v>
      </c>
      <c r="O186" s="263">
        <f t="shared" si="309"/>
        <v>125266</v>
      </c>
      <c r="P186" s="263">
        <f t="shared" si="309"/>
        <v>168329</v>
      </c>
      <c r="Q186" s="263">
        <f t="shared" si="308"/>
        <v>2240564</v>
      </c>
      <c r="R186" s="263">
        <f t="shared" si="308"/>
        <v>957510</v>
      </c>
      <c r="S186" s="263">
        <f t="shared" si="308"/>
        <v>469747</v>
      </c>
      <c r="T186" s="263">
        <f t="shared" si="308"/>
        <v>1461439</v>
      </c>
      <c r="U186" s="263">
        <f t="shared" si="308"/>
        <v>1156953</v>
      </c>
      <c r="V186" s="263">
        <f t="shared" si="308"/>
        <v>562196</v>
      </c>
      <c r="W186" s="263">
        <f t="shared" si="308"/>
        <v>612166</v>
      </c>
      <c r="X186" s="263">
        <f t="shared" si="308"/>
        <v>476838</v>
      </c>
      <c r="Y186" s="263">
        <f t="shared" si="308"/>
        <v>175076</v>
      </c>
      <c r="Z186" s="263">
        <f t="shared" ref="Z186:CO186" si="310">+Z118</f>
        <v>9223966</v>
      </c>
      <c r="AA186" s="263">
        <f t="shared" si="310"/>
        <v>8595232</v>
      </c>
      <c r="AB186" s="263">
        <f t="shared" si="310"/>
        <v>632507</v>
      </c>
      <c r="AC186" s="263">
        <f t="shared" si="310"/>
        <v>4484137</v>
      </c>
      <c r="AD186" s="263">
        <f t="shared" si="310"/>
        <v>2938055</v>
      </c>
      <c r="AE186" s="263">
        <f t="shared" si="310"/>
        <v>189182</v>
      </c>
      <c r="AF186" s="263">
        <f t="shared" si="310"/>
        <v>2750098</v>
      </c>
      <c r="AG186" s="263">
        <f t="shared" si="310"/>
        <v>1816287</v>
      </c>
      <c r="AH186" s="263">
        <f t="shared" si="310"/>
        <v>3407709</v>
      </c>
      <c r="AI186" s="263">
        <f t="shared" si="310"/>
        <v>1596115</v>
      </c>
      <c r="AJ186" s="263">
        <f t="shared" si="310"/>
        <v>4431094</v>
      </c>
      <c r="AK186" s="263">
        <f t="shared" si="310"/>
        <v>1341595</v>
      </c>
      <c r="AL186" s="263">
        <f t="shared" si="310"/>
        <v>449435</v>
      </c>
      <c r="AM186" s="263">
        <f t="shared" si="310"/>
        <v>3841847</v>
      </c>
      <c r="AN186" s="263">
        <f t="shared" si="310"/>
        <v>53278</v>
      </c>
      <c r="AO186" s="263">
        <f t="shared" si="310"/>
        <v>1688767</v>
      </c>
      <c r="AP186" s="263">
        <f t="shared" si="310"/>
        <v>1582251</v>
      </c>
      <c r="AQ186" s="263">
        <f t="shared" si="310"/>
        <v>13750</v>
      </c>
      <c r="AR186" s="263">
        <f t="shared" si="310"/>
        <v>1299278</v>
      </c>
      <c r="AS186" s="263">
        <f t="shared" si="310"/>
        <v>374794</v>
      </c>
      <c r="AT186" s="263">
        <f t="shared" si="310"/>
        <v>600572</v>
      </c>
      <c r="AU186" s="263">
        <f t="shared" si="310"/>
        <v>281800</v>
      </c>
      <c r="AV186" s="263">
        <f t="shared" si="310"/>
        <v>920053</v>
      </c>
      <c r="AW186" s="263">
        <f t="shared" si="310"/>
        <v>227400</v>
      </c>
      <c r="AX186" s="263">
        <f t="shared" si="310"/>
        <v>45358</v>
      </c>
      <c r="AY186" s="263">
        <f t="shared" si="310"/>
        <v>3942492</v>
      </c>
      <c r="AZ186" s="263">
        <f t="shared" si="310"/>
        <v>793962</v>
      </c>
      <c r="BA186" s="263">
        <f t="shared" si="310"/>
        <v>185876</v>
      </c>
      <c r="BB186" s="263">
        <f t="shared" si="310"/>
        <v>39814</v>
      </c>
      <c r="BC186" s="263">
        <f t="shared" si="310"/>
        <v>668133</v>
      </c>
      <c r="BD186" s="263">
        <f t="shared" si="310"/>
        <v>17537</v>
      </c>
      <c r="BE186" s="263">
        <f t="shared" si="310"/>
        <v>0</v>
      </c>
      <c r="BF186" s="263">
        <f t="shared" si="310"/>
        <v>0</v>
      </c>
      <c r="BG186" s="263">
        <f t="shared" ref="BG186:BM186" si="311">+BG118</f>
        <v>266240</v>
      </c>
      <c r="BH186" s="263">
        <f t="shared" si="311"/>
        <v>108778</v>
      </c>
      <c r="BI186" s="263">
        <f t="shared" si="311"/>
        <v>23996</v>
      </c>
      <c r="BJ186" s="263">
        <f t="shared" si="311"/>
        <v>162417</v>
      </c>
      <c r="BK186" s="263">
        <f t="shared" si="311"/>
        <v>10039</v>
      </c>
      <c r="BL186" s="263">
        <f t="shared" si="311"/>
        <v>0</v>
      </c>
      <c r="BM186" s="263">
        <f t="shared" si="311"/>
        <v>0</v>
      </c>
      <c r="BN186" s="263">
        <f t="shared" si="310"/>
        <v>1370475</v>
      </c>
      <c r="BO186" s="263">
        <f t="shared" si="310"/>
        <v>9872</v>
      </c>
      <c r="BP186" s="263">
        <f t="shared" si="310"/>
        <v>23515</v>
      </c>
      <c r="BQ186" s="263">
        <f t="shared" si="310"/>
        <v>1351102</v>
      </c>
      <c r="BR186" s="263">
        <f t="shared" si="310"/>
        <v>24867</v>
      </c>
      <c r="BS186" s="263">
        <f t="shared" si="310"/>
        <v>0</v>
      </c>
      <c r="BT186" s="263">
        <f t="shared" si="310"/>
        <v>0</v>
      </c>
      <c r="BU186" s="263">
        <f t="shared" si="310"/>
        <v>628778</v>
      </c>
      <c r="BV186" s="263">
        <f t="shared" si="310"/>
        <v>35343</v>
      </c>
      <c r="BW186" s="263">
        <f t="shared" si="310"/>
        <v>30780</v>
      </c>
      <c r="BX186" s="263">
        <f t="shared" si="310"/>
        <v>591286</v>
      </c>
      <c r="BY186" s="263">
        <f t="shared" si="310"/>
        <v>25738</v>
      </c>
      <c r="BZ186" s="263">
        <f t="shared" si="310"/>
        <v>0</v>
      </c>
      <c r="CA186" s="263">
        <f t="shared" si="310"/>
        <v>0</v>
      </c>
      <c r="CB186" s="263">
        <f t="shared" si="310"/>
        <v>158602</v>
      </c>
      <c r="CC186" s="263">
        <f t="shared" si="310"/>
        <v>65491</v>
      </c>
      <c r="CD186" s="263">
        <f t="shared" si="310"/>
        <v>17484</v>
      </c>
      <c r="CE186" s="263">
        <f t="shared" si="310"/>
        <v>115635</v>
      </c>
      <c r="CF186" s="263">
        <f t="shared" si="310"/>
        <v>0</v>
      </c>
      <c r="CG186" s="263">
        <f t="shared" si="310"/>
        <v>0</v>
      </c>
      <c r="CH186" s="263">
        <f t="shared" si="310"/>
        <v>0</v>
      </c>
      <c r="CI186" s="263">
        <f t="shared" si="310"/>
        <v>2609346</v>
      </c>
      <c r="CJ186" s="263">
        <f t="shared" si="310"/>
        <v>811125</v>
      </c>
      <c r="CK186" s="263">
        <f t="shared" si="310"/>
        <v>62880</v>
      </c>
      <c r="CL186" s="263">
        <f t="shared" si="310"/>
        <v>1718067</v>
      </c>
      <c r="CM186" s="263">
        <f t="shared" si="310"/>
        <v>20720</v>
      </c>
      <c r="CN186" s="263">
        <f t="shared" si="310"/>
        <v>0</v>
      </c>
      <c r="CO186" s="263">
        <f t="shared" si="310"/>
        <v>783957</v>
      </c>
      <c r="CP186" s="263">
        <f t="shared" ref="CP186:DC186" si="312">+CP140</f>
        <v>2996915</v>
      </c>
      <c r="CQ186" s="263">
        <f t="shared" si="312"/>
        <v>577095</v>
      </c>
      <c r="CR186" s="263">
        <f t="shared" si="312"/>
        <v>1160191</v>
      </c>
      <c r="CS186" s="263">
        <f t="shared" si="312"/>
        <v>450679</v>
      </c>
      <c r="CT186" s="263">
        <f t="shared" si="312"/>
        <v>998921</v>
      </c>
      <c r="CU186" s="263">
        <f t="shared" si="312"/>
        <v>623488</v>
      </c>
      <c r="CV186" s="263">
        <f t="shared" si="312"/>
        <v>649169</v>
      </c>
      <c r="CW186" s="263">
        <f t="shared" si="312"/>
        <v>366961</v>
      </c>
      <c r="CX186" s="263">
        <f t="shared" si="312"/>
        <v>0</v>
      </c>
      <c r="CY186" s="263">
        <f t="shared" si="312"/>
        <v>0</v>
      </c>
      <c r="CZ186" s="263">
        <f t="shared" si="312"/>
        <v>0</v>
      </c>
      <c r="DA186" s="263">
        <f t="shared" si="312"/>
        <v>197292</v>
      </c>
      <c r="DB186" s="263">
        <f t="shared" si="312"/>
        <v>91971</v>
      </c>
      <c r="DC186" s="263">
        <f t="shared" si="312"/>
        <v>83953</v>
      </c>
      <c r="DD186" s="263">
        <f t="shared" ref="DD186:FO186" si="313">+DD118</f>
        <v>6117499</v>
      </c>
      <c r="DE186" s="263">
        <f t="shared" si="313"/>
        <v>2769093</v>
      </c>
      <c r="DF186" s="263">
        <f t="shared" si="313"/>
        <v>3406574</v>
      </c>
      <c r="DG186" s="263">
        <f t="shared" si="313"/>
        <v>4113708</v>
      </c>
      <c r="DH186" s="263">
        <f t="shared" si="313"/>
        <v>187614</v>
      </c>
      <c r="DI186" s="263">
        <f t="shared" si="313"/>
        <v>89644</v>
      </c>
      <c r="DJ186" s="263">
        <f t="shared" si="313"/>
        <v>62080</v>
      </c>
      <c r="DK186" s="263">
        <f t="shared" si="313"/>
        <v>7140633</v>
      </c>
      <c r="DL186" s="263">
        <f t="shared" si="313"/>
        <v>4888189</v>
      </c>
      <c r="DM186" s="263">
        <f t="shared" si="313"/>
        <v>3517387</v>
      </c>
      <c r="DN186" s="263">
        <f t="shared" si="313"/>
        <v>1259577</v>
      </c>
      <c r="DO186" s="263">
        <f t="shared" si="313"/>
        <v>699589</v>
      </c>
      <c r="DP186" s="263">
        <f t="shared" si="313"/>
        <v>506868</v>
      </c>
      <c r="DQ186" s="263">
        <f t="shared" si="313"/>
        <v>2067980</v>
      </c>
      <c r="DR186" s="263">
        <f t="shared" si="313"/>
        <v>0</v>
      </c>
      <c r="DS186" s="263">
        <f t="shared" si="313"/>
        <v>131104</v>
      </c>
      <c r="DT186" s="263">
        <f t="shared" si="313"/>
        <v>523299</v>
      </c>
      <c r="DU186" s="263">
        <f t="shared" si="313"/>
        <v>232520</v>
      </c>
      <c r="DV186" s="263">
        <f t="shared" si="313"/>
        <v>2405936</v>
      </c>
      <c r="DW186" s="263">
        <f t="shared" si="313"/>
        <v>785107</v>
      </c>
      <c r="DX186" s="263">
        <f t="shared" si="313"/>
        <v>579566</v>
      </c>
      <c r="DY186" s="263">
        <f t="shared" si="313"/>
        <v>338453</v>
      </c>
      <c r="DZ186" s="263">
        <f t="shared" si="313"/>
        <v>1572683</v>
      </c>
      <c r="EA186" s="263">
        <f t="shared" si="313"/>
        <v>16925</v>
      </c>
      <c r="EB186" s="263">
        <f t="shared" si="313"/>
        <v>130187</v>
      </c>
      <c r="EC186" s="263">
        <f t="shared" si="313"/>
        <v>311605</v>
      </c>
      <c r="ED186" s="263">
        <f t="shared" si="313"/>
        <v>200468</v>
      </c>
      <c r="EE186" s="263">
        <f t="shared" si="313"/>
        <v>4511696</v>
      </c>
      <c r="EF186" s="263">
        <f t="shared" si="313"/>
        <v>1797721</v>
      </c>
      <c r="EG186" s="263">
        <f t="shared" si="313"/>
        <v>1123301</v>
      </c>
      <c r="EH186" s="263">
        <f t="shared" si="313"/>
        <v>594533</v>
      </c>
      <c r="EI186" s="263">
        <f t="shared" si="313"/>
        <v>2919606</v>
      </c>
      <c r="EJ186" s="263">
        <f t="shared" si="313"/>
        <v>0</v>
      </c>
      <c r="EK186" s="263">
        <f t="shared" si="313"/>
        <v>229886</v>
      </c>
      <c r="EL186" s="263">
        <f t="shared" si="313"/>
        <v>739970</v>
      </c>
      <c r="EM186" s="263">
        <f t="shared" si="313"/>
        <v>369434</v>
      </c>
      <c r="EN186" s="263">
        <f t="shared" si="313"/>
        <v>1135103</v>
      </c>
      <c r="EO186" s="263">
        <f t="shared" si="313"/>
        <v>209509</v>
      </c>
      <c r="EP186" s="263">
        <f t="shared" si="313"/>
        <v>152587</v>
      </c>
      <c r="EQ186" s="263">
        <f t="shared" si="313"/>
        <v>201951</v>
      </c>
      <c r="ER186" s="263">
        <f t="shared" si="313"/>
        <v>641808</v>
      </c>
      <c r="ES186" s="263">
        <f t="shared" si="313"/>
        <v>16925</v>
      </c>
      <c r="ET186" s="263">
        <f t="shared" si="313"/>
        <v>21182</v>
      </c>
      <c r="EU186" s="263">
        <f t="shared" si="313"/>
        <v>92743</v>
      </c>
      <c r="EV186" s="263">
        <f t="shared" si="313"/>
        <v>33853</v>
      </c>
      <c r="EW186" s="263">
        <f t="shared" si="313"/>
        <v>2372538</v>
      </c>
      <c r="EX186" s="263">
        <f t="shared" si="313"/>
        <v>860137</v>
      </c>
      <c r="EY186" s="263">
        <f t="shared" si="313"/>
        <v>353755</v>
      </c>
      <c r="EZ186" s="263">
        <f t="shared" si="313"/>
        <v>483702</v>
      </c>
      <c r="FA186" s="263">
        <f t="shared" si="313"/>
        <v>1112282</v>
      </c>
      <c r="FB186" s="263">
        <f t="shared" si="313"/>
        <v>22443</v>
      </c>
      <c r="FC186" s="263">
        <f t="shared" si="313"/>
        <v>59516</v>
      </c>
      <c r="FD186" s="263">
        <f t="shared" si="313"/>
        <v>278148</v>
      </c>
      <c r="FE186" s="263">
        <f t="shared" si="313"/>
        <v>100584</v>
      </c>
      <c r="FF186" s="263">
        <f t="shared" si="313"/>
        <v>913198</v>
      </c>
      <c r="FG186" s="263">
        <f t="shared" si="313"/>
        <v>353703</v>
      </c>
      <c r="FH186" s="263">
        <f t="shared" si="313"/>
        <v>106437</v>
      </c>
      <c r="FI186" s="263">
        <f t="shared" si="313"/>
        <v>122310</v>
      </c>
      <c r="FJ186" s="263">
        <f t="shared" si="313"/>
        <v>236830</v>
      </c>
      <c r="FK186" s="263">
        <f t="shared" si="313"/>
        <v>35496</v>
      </c>
      <c r="FL186" s="263">
        <f t="shared" si="313"/>
        <v>28270</v>
      </c>
      <c r="FM186" s="263">
        <f t="shared" si="313"/>
        <v>67540</v>
      </c>
      <c r="FN186" s="263">
        <f t="shared" si="313"/>
        <v>4162</v>
      </c>
      <c r="FO186" s="263">
        <f t="shared" si="313"/>
        <v>1746293</v>
      </c>
      <c r="FP186" s="263">
        <f t="shared" ref="FP186:HH186" si="314">+FP118</f>
        <v>1419568</v>
      </c>
      <c r="FQ186" s="263">
        <f t="shared" si="314"/>
        <v>78544</v>
      </c>
      <c r="FR186" s="263">
        <f t="shared" si="314"/>
        <v>5617</v>
      </c>
      <c r="FS186" s="263">
        <f t="shared" si="314"/>
        <v>454289</v>
      </c>
      <c r="FT186" s="263">
        <f t="shared" si="314"/>
        <v>0</v>
      </c>
      <c r="FU186" s="263">
        <f t="shared" si="314"/>
        <v>12901</v>
      </c>
      <c r="FV186" s="263">
        <f t="shared" si="314"/>
        <v>77644</v>
      </c>
      <c r="FW186" s="263">
        <f t="shared" si="314"/>
        <v>67272</v>
      </c>
      <c r="FX186" s="263">
        <f t="shared" si="314"/>
        <v>1709940</v>
      </c>
      <c r="FY186" s="263">
        <f t="shared" si="314"/>
        <v>547191</v>
      </c>
      <c r="FZ186" s="263">
        <f t="shared" si="314"/>
        <v>362761</v>
      </c>
      <c r="GA186" s="263">
        <f t="shared" si="314"/>
        <v>263786</v>
      </c>
      <c r="GB186" s="263">
        <f t="shared" si="314"/>
        <v>956326</v>
      </c>
      <c r="GC186" s="263">
        <f t="shared" si="314"/>
        <v>0</v>
      </c>
      <c r="GD186" s="263">
        <f t="shared" si="314"/>
        <v>0</v>
      </c>
      <c r="GE186" s="263">
        <f t="shared" si="314"/>
        <v>94247</v>
      </c>
      <c r="GF186" s="263">
        <f t="shared" si="314"/>
        <v>63233</v>
      </c>
      <c r="GG186" s="263">
        <f t="shared" si="314"/>
        <v>107298</v>
      </c>
      <c r="GH186" s="263">
        <f t="shared" si="314"/>
        <v>0</v>
      </c>
      <c r="GI186" s="263">
        <f t="shared" si="314"/>
        <v>0</v>
      </c>
      <c r="GJ186" s="263">
        <f t="shared" si="314"/>
        <v>6970</v>
      </c>
      <c r="GK186" s="263">
        <f t="shared" si="314"/>
        <v>59349</v>
      </c>
      <c r="GL186" s="263">
        <f t="shared" si="314"/>
        <v>45535</v>
      </c>
      <c r="GM186" s="263">
        <f t="shared" si="314"/>
        <v>0</v>
      </c>
      <c r="GN186" s="263">
        <f t="shared" si="314"/>
        <v>0</v>
      </c>
      <c r="GO186" s="263">
        <f t="shared" si="314"/>
        <v>0</v>
      </c>
      <c r="GP186" s="263">
        <f t="shared" si="314"/>
        <v>555446</v>
      </c>
      <c r="GQ186" s="263">
        <f t="shared" si="314"/>
        <v>86600</v>
      </c>
      <c r="GR186" s="263">
        <f t="shared" si="314"/>
        <v>366075</v>
      </c>
      <c r="GS186" s="263">
        <f t="shared" si="314"/>
        <v>163773</v>
      </c>
      <c r="GT186" s="263">
        <f t="shared" si="314"/>
        <v>8256</v>
      </c>
      <c r="GU186" s="263">
        <f t="shared" si="314"/>
        <v>0</v>
      </c>
      <c r="GV186" s="263">
        <f t="shared" si="314"/>
        <v>16159</v>
      </c>
      <c r="GW186" s="263">
        <f t="shared" si="314"/>
        <v>0</v>
      </c>
      <c r="GX186" s="263">
        <f t="shared" si="314"/>
        <v>0</v>
      </c>
      <c r="GY186" s="263">
        <f t="shared" si="314"/>
        <v>1046676</v>
      </c>
      <c r="GZ186" s="263">
        <f t="shared" si="314"/>
        <v>443365</v>
      </c>
      <c r="HA186" s="263">
        <f t="shared" si="314"/>
        <v>105629</v>
      </c>
      <c r="HB186" s="263">
        <f t="shared" si="314"/>
        <v>96548</v>
      </c>
      <c r="HC186" s="263">
        <f t="shared" si="314"/>
        <v>545398</v>
      </c>
      <c r="HD186" s="263">
        <f t="shared" si="314"/>
        <v>21190</v>
      </c>
      <c r="HE186" s="263">
        <f t="shared" si="314"/>
        <v>0</v>
      </c>
      <c r="HF186" s="263">
        <f t="shared" si="314"/>
        <v>89208</v>
      </c>
      <c r="HG186" s="263">
        <f t="shared" si="314"/>
        <v>49240</v>
      </c>
      <c r="HH186" s="263">
        <f t="shared" si="314"/>
        <v>4113832</v>
      </c>
    </row>
    <row r="187" spans="1:216" x14ac:dyDescent="0.2">
      <c r="A187" s="263" t="s">
        <v>244</v>
      </c>
      <c r="B187" s="263">
        <f>+B141</f>
        <v>15671210</v>
      </c>
      <c r="C187" s="263">
        <f t="shared" ref="C187:Y187" si="315">+C141</f>
        <v>5480693</v>
      </c>
      <c r="D187" s="263">
        <f t="shared" si="315"/>
        <v>3619558</v>
      </c>
      <c r="E187" s="263">
        <f t="shared" si="315"/>
        <v>2715715</v>
      </c>
      <c r="F187" s="263">
        <f t="shared" si="315"/>
        <v>1695923</v>
      </c>
      <c r="G187" s="263">
        <f t="shared" si="315"/>
        <v>1558936</v>
      </c>
      <c r="H187" s="263">
        <f t="shared" si="315"/>
        <v>1818799</v>
      </c>
      <c r="I187" s="263">
        <f t="shared" si="315"/>
        <v>1024008</v>
      </c>
      <c r="J187" s="263">
        <f t="shared" si="315"/>
        <v>1148443</v>
      </c>
      <c r="K187" s="263">
        <f t="shared" si="315"/>
        <v>523458</v>
      </c>
      <c r="L187" s="263">
        <f t="shared" si="315"/>
        <v>341960</v>
      </c>
      <c r="M187" s="263">
        <f t="shared" si="315"/>
        <v>225495</v>
      </c>
      <c r="N187" s="263">
        <f t="shared" ref="N187:P187" si="316">+N141</f>
        <v>249522</v>
      </c>
      <c r="O187" s="263">
        <f t="shared" si="316"/>
        <v>102505</v>
      </c>
      <c r="P187" s="263">
        <f t="shared" si="316"/>
        <v>163677</v>
      </c>
      <c r="Q187" s="263">
        <f t="shared" si="315"/>
        <v>2299277</v>
      </c>
      <c r="R187" s="263">
        <f t="shared" si="315"/>
        <v>959249</v>
      </c>
      <c r="S187" s="263">
        <f t="shared" si="315"/>
        <v>345227</v>
      </c>
      <c r="T187" s="263">
        <f t="shared" si="315"/>
        <v>602758</v>
      </c>
      <c r="U187" s="263">
        <f t="shared" si="315"/>
        <v>425921</v>
      </c>
      <c r="V187" s="263">
        <f t="shared" si="315"/>
        <v>299041</v>
      </c>
      <c r="W187" s="263">
        <f t="shared" si="315"/>
        <v>597724</v>
      </c>
      <c r="X187" s="263">
        <f t="shared" si="315"/>
        <v>459749</v>
      </c>
      <c r="Y187" s="263">
        <f t="shared" si="315"/>
        <v>166393</v>
      </c>
      <c r="Z187" s="263">
        <f>+Z119</f>
        <v>11929070</v>
      </c>
      <c r="AA187" s="263">
        <f t="shared" ref="AA187:CO187" si="317">+AA119</f>
        <v>11527290</v>
      </c>
      <c r="AB187" s="263">
        <f t="shared" si="317"/>
        <v>1347247</v>
      </c>
      <c r="AC187" s="263">
        <f t="shared" si="317"/>
        <v>6798056</v>
      </c>
      <c r="AD187" s="263">
        <f t="shared" si="317"/>
        <v>3831541</v>
      </c>
      <c r="AE187" s="263">
        <f t="shared" si="317"/>
        <v>369744</v>
      </c>
      <c r="AF187" s="263">
        <f t="shared" si="317"/>
        <v>3437522</v>
      </c>
      <c r="AG187" s="263">
        <f t="shared" si="317"/>
        <v>3587299</v>
      </c>
      <c r="AH187" s="263">
        <f t="shared" si="317"/>
        <v>4710928</v>
      </c>
      <c r="AI187" s="263">
        <f t="shared" si="317"/>
        <v>1842458</v>
      </c>
      <c r="AJ187" s="263">
        <f t="shared" si="317"/>
        <v>5083884</v>
      </c>
      <c r="AK187" s="263">
        <f t="shared" si="317"/>
        <v>1630791</v>
      </c>
      <c r="AL187" s="263">
        <f t="shared" si="317"/>
        <v>525053</v>
      </c>
      <c r="AM187" s="263">
        <f t="shared" si="317"/>
        <v>3482735</v>
      </c>
      <c r="AN187" s="263">
        <f t="shared" si="317"/>
        <v>37991</v>
      </c>
      <c r="AO187" s="263">
        <f t="shared" si="317"/>
        <v>1557066</v>
      </c>
      <c r="AP187" s="263">
        <f t="shared" si="317"/>
        <v>1400933</v>
      </c>
      <c r="AQ187" s="263">
        <f t="shared" si="317"/>
        <v>14071</v>
      </c>
      <c r="AR187" s="263">
        <f t="shared" si="317"/>
        <v>1062604</v>
      </c>
      <c r="AS187" s="263">
        <f t="shared" si="317"/>
        <v>271156</v>
      </c>
      <c r="AT187" s="263">
        <f t="shared" si="317"/>
        <v>425216</v>
      </c>
      <c r="AU187" s="263">
        <f t="shared" si="317"/>
        <v>258971</v>
      </c>
      <c r="AV187" s="263">
        <f t="shared" si="317"/>
        <v>659206</v>
      </c>
      <c r="AW187" s="263">
        <f t="shared" si="317"/>
        <v>121709</v>
      </c>
      <c r="AX187" s="263">
        <f t="shared" si="317"/>
        <v>34880</v>
      </c>
      <c r="AY187" s="263">
        <f t="shared" si="317"/>
        <v>6162689</v>
      </c>
      <c r="AZ187" s="263">
        <f t="shared" si="317"/>
        <v>1369816</v>
      </c>
      <c r="BA187" s="263">
        <f t="shared" si="317"/>
        <v>271488</v>
      </c>
      <c r="BB187" s="263">
        <f t="shared" si="317"/>
        <v>84439</v>
      </c>
      <c r="BC187" s="263">
        <f t="shared" si="317"/>
        <v>1149836</v>
      </c>
      <c r="BD187" s="263">
        <f t="shared" si="317"/>
        <v>62408</v>
      </c>
      <c r="BE187" s="263">
        <f t="shared" si="317"/>
        <v>0</v>
      </c>
      <c r="BF187" s="263">
        <f t="shared" si="317"/>
        <v>0</v>
      </c>
      <c r="BG187" s="263">
        <f t="shared" ref="BG187:BM187" si="318">+BG119</f>
        <v>271740</v>
      </c>
      <c r="BH187" s="263">
        <f t="shared" si="318"/>
        <v>128809</v>
      </c>
      <c r="BI187" s="263">
        <f t="shared" si="318"/>
        <v>0</v>
      </c>
      <c r="BJ187" s="263">
        <f t="shared" si="318"/>
        <v>182231</v>
      </c>
      <c r="BK187" s="263">
        <f t="shared" si="318"/>
        <v>20787</v>
      </c>
      <c r="BL187" s="263">
        <f t="shared" si="318"/>
        <v>0</v>
      </c>
      <c r="BM187" s="263">
        <f t="shared" si="318"/>
        <v>0</v>
      </c>
      <c r="BN187" s="263">
        <f t="shared" si="317"/>
        <v>2521837</v>
      </c>
      <c r="BO187" s="263">
        <f t="shared" si="317"/>
        <v>20051</v>
      </c>
      <c r="BP187" s="263">
        <f t="shared" si="317"/>
        <v>60737</v>
      </c>
      <c r="BQ187" s="263">
        <f t="shared" si="317"/>
        <v>2464336</v>
      </c>
      <c r="BR187" s="263">
        <f t="shared" si="317"/>
        <v>37556</v>
      </c>
      <c r="BS187" s="263">
        <f t="shared" si="317"/>
        <v>0</v>
      </c>
      <c r="BT187" s="263">
        <f t="shared" si="317"/>
        <v>0</v>
      </c>
      <c r="BU187" s="263">
        <f t="shared" si="317"/>
        <v>1586829</v>
      </c>
      <c r="BV187" s="263">
        <f t="shared" si="317"/>
        <v>67373</v>
      </c>
      <c r="BW187" s="263">
        <f t="shared" si="317"/>
        <v>103975</v>
      </c>
      <c r="BX187" s="263">
        <f t="shared" si="317"/>
        <v>1405412</v>
      </c>
      <c r="BY187" s="263">
        <f t="shared" si="317"/>
        <v>147708</v>
      </c>
      <c r="BZ187" s="263">
        <f t="shared" si="317"/>
        <v>0</v>
      </c>
      <c r="CA187" s="263">
        <f t="shared" si="317"/>
        <v>0</v>
      </c>
      <c r="CB187" s="263">
        <f t="shared" si="317"/>
        <v>284333</v>
      </c>
      <c r="CC187" s="263">
        <f t="shared" si="317"/>
        <v>173495</v>
      </c>
      <c r="CD187" s="263">
        <f t="shared" si="317"/>
        <v>39422</v>
      </c>
      <c r="CE187" s="263">
        <f t="shared" si="317"/>
        <v>154469</v>
      </c>
      <c r="CF187" s="263">
        <f t="shared" si="317"/>
        <v>0</v>
      </c>
      <c r="CG187" s="263">
        <f t="shared" si="317"/>
        <v>0</v>
      </c>
      <c r="CH187" s="263">
        <f t="shared" si="317"/>
        <v>0</v>
      </c>
      <c r="CI187" s="263">
        <f t="shared" si="317"/>
        <v>3375812</v>
      </c>
      <c r="CJ187" s="263">
        <f t="shared" si="317"/>
        <v>993256</v>
      </c>
      <c r="CK187" s="263">
        <f t="shared" si="317"/>
        <v>112516</v>
      </c>
      <c r="CL187" s="263">
        <f t="shared" si="317"/>
        <v>1920144</v>
      </c>
      <c r="CM187" s="263">
        <f t="shared" si="317"/>
        <v>47865</v>
      </c>
      <c r="CN187" s="263">
        <f t="shared" si="317"/>
        <v>0</v>
      </c>
      <c r="CO187" s="263">
        <f t="shared" si="317"/>
        <v>1455391</v>
      </c>
      <c r="CP187" s="263">
        <f>+CP141</f>
        <v>3022151</v>
      </c>
      <c r="CQ187" s="263">
        <f t="shared" ref="CQ187:DC187" si="319">+CQ141</f>
        <v>413786</v>
      </c>
      <c r="CR187" s="263">
        <f t="shared" si="319"/>
        <v>1198660</v>
      </c>
      <c r="CS187" s="263">
        <f t="shared" si="319"/>
        <v>373346</v>
      </c>
      <c r="CT187" s="263">
        <f t="shared" si="319"/>
        <v>1086395</v>
      </c>
      <c r="CU187" s="263">
        <f t="shared" si="319"/>
        <v>552927</v>
      </c>
      <c r="CV187" s="263">
        <f t="shared" si="319"/>
        <v>567043</v>
      </c>
      <c r="CW187" s="263">
        <f t="shared" si="319"/>
        <v>487909</v>
      </c>
      <c r="CX187" s="263">
        <f t="shared" si="319"/>
        <v>0</v>
      </c>
      <c r="CY187" s="263">
        <f t="shared" si="319"/>
        <v>0</v>
      </c>
      <c r="CZ187" s="263">
        <f t="shared" si="319"/>
        <v>0</v>
      </c>
      <c r="DA187" s="263">
        <f t="shared" si="319"/>
        <v>146182</v>
      </c>
      <c r="DB187" s="263">
        <f t="shared" si="319"/>
        <v>274420</v>
      </c>
      <c r="DC187" s="263">
        <f t="shared" si="319"/>
        <v>38720</v>
      </c>
      <c r="DD187" s="263">
        <f t="shared" ref="DD187:FO187" si="320">+DD119</f>
        <v>7975703</v>
      </c>
      <c r="DE187" s="263">
        <f t="shared" si="320"/>
        <v>3276130</v>
      </c>
      <c r="DF187" s="263">
        <f t="shared" si="320"/>
        <v>4066231</v>
      </c>
      <c r="DG187" s="263">
        <f t="shared" si="320"/>
        <v>5036150</v>
      </c>
      <c r="DH187" s="263">
        <f t="shared" si="320"/>
        <v>249747</v>
      </c>
      <c r="DI187" s="263">
        <f t="shared" si="320"/>
        <v>139914</v>
      </c>
      <c r="DJ187" s="263">
        <f t="shared" si="320"/>
        <v>19938</v>
      </c>
      <c r="DK187" s="263">
        <f t="shared" si="320"/>
        <v>11105730</v>
      </c>
      <c r="DL187" s="263">
        <f t="shared" si="320"/>
        <v>8072936</v>
      </c>
      <c r="DM187" s="263">
        <f t="shared" si="320"/>
        <v>6079642</v>
      </c>
      <c r="DN187" s="263">
        <f t="shared" si="320"/>
        <v>2104816</v>
      </c>
      <c r="DO187" s="263">
        <f t="shared" si="320"/>
        <v>1658111</v>
      </c>
      <c r="DP187" s="263">
        <f t="shared" si="320"/>
        <v>897294</v>
      </c>
      <c r="DQ187" s="263">
        <f t="shared" si="320"/>
        <v>4025803</v>
      </c>
      <c r="DR187" s="263">
        <f t="shared" si="320"/>
        <v>6456</v>
      </c>
      <c r="DS187" s="263">
        <f t="shared" si="320"/>
        <v>252202</v>
      </c>
      <c r="DT187" s="263">
        <f t="shared" si="320"/>
        <v>804832</v>
      </c>
      <c r="DU187" s="263">
        <f t="shared" si="320"/>
        <v>390169</v>
      </c>
      <c r="DV187" s="263">
        <f t="shared" si="320"/>
        <v>3739137</v>
      </c>
      <c r="DW187" s="263">
        <f t="shared" si="320"/>
        <v>1027184</v>
      </c>
      <c r="DX187" s="263">
        <f t="shared" si="320"/>
        <v>1086473</v>
      </c>
      <c r="DY187" s="263">
        <f t="shared" si="320"/>
        <v>533881</v>
      </c>
      <c r="DZ187" s="263">
        <f t="shared" si="320"/>
        <v>2544463</v>
      </c>
      <c r="EA187" s="263">
        <f t="shared" si="320"/>
        <v>27877</v>
      </c>
      <c r="EB187" s="263">
        <f t="shared" si="320"/>
        <v>133833</v>
      </c>
      <c r="EC187" s="263">
        <f t="shared" si="320"/>
        <v>586531</v>
      </c>
      <c r="ED187" s="263">
        <f t="shared" si="320"/>
        <v>367952</v>
      </c>
      <c r="EE187" s="263">
        <f t="shared" si="320"/>
        <v>7571858</v>
      </c>
      <c r="EF187" s="263">
        <f t="shared" si="320"/>
        <v>2718705</v>
      </c>
      <c r="EG187" s="263">
        <f t="shared" si="320"/>
        <v>2370293</v>
      </c>
      <c r="EH187" s="263">
        <f t="shared" si="320"/>
        <v>1155594</v>
      </c>
      <c r="EI187" s="263">
        <f t="shared" si="320"/>
        <v>5324553</v>
      </c>
      <c r="EJ187" s="263">
        <f t="shared" si="320"/>
        <v>16750</v>
      </c>
      <c r="EK187" s="263">
        <f t="shared" si="320"/>
        <v>305829</v>
      </c>
      <c r="EL187" s="263">
        <f t="shared" si="320"/>
        <v>1236469</v>
      </c>
      <c r="EM187" s="263">
        <f t="shared" si="320"/>
        <v>660808</v>
      </c>
      <c r="EN187" s="263">
        <f t="shared" si="320"/>
        <v>1401140</v>
      </c>
      <c r="EO187" s="263">
        <f t="shared" si="320"/>
        <v>274584</v>
      </c>
      <c r="EP187" s="263">
        <f t="shared" si="320"/>
        <v>249867</v>
      </c>
      <c r="EQ187" s="263">
        <f t="shared" si="320"/>
        <v>258463</v>
      </c>
      <c r="ER187" s="263">
        <f t="shared" si="320"/>
        <v>789033</v>
      </c>
      <c r="ES187" s="263">
        <f t="shared" si="320"/>
        <v>17620</v>
      </c>
      <c r="ET187" s="263">
        <f t="shared" si="320"/>
        <v>68813</v>
      </c>
      <c r="EU187" s="263">
        <f t="shared" si="320"/>
        <v>85377</v>
      </c>
      <c r="EV187" s="263">
        <f t="shared" si="320"/>
        <v>58124</v>
      </c>
      <c r="EW187" s="263">
        <f t="shared" si="320"/>
        <v>3851902</v>
      </c>
      <c r="EX187" s="263">
        <f t="shared" si="320"/>
        <v>935572</v>
      </c>
      <c r="EY187" s="263">
        <f t="shared" si="320"/>
        <v>703934</v>
      </c>
      <c r="EZ187" s="263">
        <f t="shared" si="320"/>
        <v>746220</v>
      </c>
      <c r="FA187" s="263">
        <f t="shared" si="320"/>
        <v>2423592</v>
      </c>
      <c r="FB187" s="263">
        <f t="shared" si="320"/>
        <v>50820</v>
      </c>
      <c r="FC187" s="263">
        <f t="shared" si="320"/>
        <v>167275</v>
      </c>
      <c r="FD187" s="263">
        <f t="shared" si="320"/>
        <v>378970</v>
      </c>
      <c r="FE187" s="263">
        <f t="shared" si="320"/>
        <v>143534</v>
      </c>
      <c r="FF187" s="263">
        <f t="shared" si="320"/>
        <v>1505187</v>
      </c>
      <c r="FG187" s="263">
        <f t="shared" si="320"/>
        <v>461211</v>
      </c>
      <c r="FH187" s="263">
        <f t="shared" si="320"/>
        <v>145728</v>
      </c>
      <c r="FI187" s="263">
        <f t="shared" si="320"/>
        <v>154623</v>
      </c>
      <c r="FJ187" s="263">
        <f t="shared" si="320"/>
        <v>396883</v>
      </c>
      <c r="FK187" s="263">
        <f t="shared" si="320"/>
        <v>66823</v>
      </c>
      <c r="FL187" s="263">
        <f t="shared" si="320"/>
        <v>49309</v>
      </c>
      <c r="FM187" s="263">
        <f t="shared" si="320"/>
        <v>51027</v>
      </c>
      <c r="FN187" s="263">
        <f t="shared" si="320"/>
        <v>21687</v>
      </c>
      <c r="FO187" s="263">
        <f t="shared" si="320"/>
        <v>975441</v>
      </c>
      <c r="FP187" s="263">
        <f t="shared" ref="FP187:HH187" si="321">+FP119</f>
        <v>824162</v>
      </c>
      <c r="FQ187" s="263">
        <f t="shared" si="321"/>
        <v>36773</v>
      </c>
      <c r="FR187" s="263">
        <f t="shared" si="321"/>
        <v>0</v>
      </c>
      <c r="FS187" s="263">
        <f t="shared" si="321"/>
        <v>259696</v>
      </c>
      <c r="FT187" s="263">
        <f t="shared" si="321"/>
        <v>0</v>
      </c>
      <c r="FU187" s="263">
        <f t="shared" si="321"/>
        <v>0</v>
      </c>
      <c r="FV187" s="263">
        <f t="shared" si="321"/>
        <v>19624</v>
      </c>
      <c r="FW187" s="263">
        <f t="shared" si="321"/>
        <v>0</v>
      </c>
      <c r="FX187" s="263">
        <f t="shared" si="321"/>
        <v>3424294</v>
      </c>
      <c r="FY187" s="263">
        <f t="shared" si="321"/>
        <v>1092176</v>
      </c>
      <c r="FZ187" s="263">
        <f t="shared" si="321"/>
        <v>799845</v>
      </c>
      <c r="GA187" s="263">
        <f t="shared" si="321"/>
        <v>534802</v>
      </c>
      <c r="GB187" s="263">
        <f t="shared" si="321"/>
        <v>2076947</v>
      </c>
      <c r="GC187" s="263">
        <f t="shared" si="321"/>
        <v>13585</v>
      </c>
      <c r="GD187" s="263">
        <f t="shared" si="321"/>
        <v>36987</v>
      </c>
      <c r="GE187" s="263">
        <f t="shared" si="321"/>
        <v>151316</v>
      </c>
      <c r="GF187" s="263">
        <f t="shared" si="321"/>
        <v>48001</v>
      </c>
      <c r="GG187" s="263">
        <f t="shared" si="321"/>
        <v>872249</v>
      </c>
      <c r="GH187" s="263">
        <f t="shared" si="321"/>
        <v>16217</v>
      </c>
      <c r="GI187" s="263">
        <f t="shared" si="321"/>
        <v>45460</v>
      </c>
      <c r="GJ187" s="263">
        <f t="shared" si="321"/>
        <v>10480</v>
      </c>
      <c r="GK187" s="263">
        <f t="shared" si="321"/>
        <v>494552</v>
      </c>
      <c r="GL187" s="263">
        <f t="shared" si="321"/>
        <v>525571</v>
      </c>
      <c r="GM187" s="263">
        <f t="shared" si="321"/>
        <v>0</v>
      </c>
      <c r="GN187" s="263">
        <f t="shared" si="321"/>
        <v>0</v>
      </c>
      <c r="GO187" s="263">
        <f t="shared" si="321"/>
        <v>0</v>
      </c>
      <c r="GP187" s="263">
        <f t="shared" si="321"/>
        <v>452631</v>
      </c>
      <c r="GQ187" s="263">
        <f t="shared" si="321"/>
        <v>63753</v>
      </c>
      <c r="GR187" s="263">
        <f t="shared" si="321"/>
        <v>326710</v>
      </c>
      <c r="GS187" s="263">
        <f t="shared" si="321"/>
        <v>104883</v>
      </c>
      <c r="GT187" s="263">
        <f t="shared" si="321"/>
        <v>8595</v>
      </c>
      <c r="GU187" s="263">
        <f t="shared" si="321"/>
        <v>0</v>
      </c>
      <c r="GV187" s="263">
        <f t="shared" si="321"/>
        <v>0</v>
      </c>
      <c r="GW187" s="263">
        <f t="shared" si="321"/>
        <v>0</v>
      </c>
      <c r="GX187" s="263">
        <f t="shared" si="321"/>
        <v>0</v>
      </c>
      <c r="GY187" s="263">
        <f t="shared" si="321"/>
        <v>1533152</v>
      </c>
      <c r="GZ187" s="263">
        <f t="shared" si="321"/>
        <v>458941</v>
      </c>
      <c r="HA187" s="263">
        <f t="shared" si="321"/>
        <v>264981</v>
      </c>
      <c r="HB187" s="263">
        <f t="shared" si="321"/>
        <v>163534</v>
      </c>
      <c r="HC187" s="263">
        <f t="shared" si="321"/>
        <v>880860</v>
      </c>
      <c r="HD187" s="263">
        <f t="shared" si="321"/>
        <v>21728</v>
      </c>
      <c r="HE187" s="263">
        <f t="shared" si="321"/>
        <v>0</v>
      </c>
      <c r="HF187" s="263">
        <f t="shared" si="321"/>
        <v>127699</v>
      </c>
      <c r="HG187" s="263">
        <f t="shared" si="321"/>
        <v>78368</v>
      </c>
      <c r="HH187" s="263">
        <f t="shared" si="321"/>
        <v>6193748</v>
      </c>
    </row>
    <row r="188" spans="1:216" x14ac:dyDescent="0.2">
      <c r="A188" s="263" t="s">
        <v>245</v>
      </c>
      <c r="B188" s="263">
        <f t="shared" ref="B188:Y188" si="322">+B142</f>
        <v>15979630</v>
      </c>
      <c r="C188" s="263">
        <f t="shared" si="322"/>
        <v>6399755</v>
      </c>
      <c r="D188" s="263">
        <f t="shared" si="322"/>
        <v>3824577</v>
      </c>
      <c r="E188" s="263">
        <f t="shared" si="322"/>
        <v>2391208</v>
      </c>
      <c r="F188" s="263">
        <f t="shared" si="322"/>
        <v>1684410</v>
      </c>
      <c r="G188" s="263">
        <f t="shared" si="322"/>
        <v>1344595</v>
      </c>
      <c r="H188" s="263">
        <f t="shared" si="322"/>
        <v>2011287</v>
      </c>
      <c r="I188" s="263">
        <f t="shared" si="322"/>
        <v>1217549</v>
      </c>
      <c r="J188" s="263">
        <f t="shared" si="322"/>
        <v>1400910</v>
      </c>
      <c r="K188" s="263">
        <f t="shared" si="322"/>
        <v>883163</v>
      </c>
      <c r="L188" s="263">
        <f t="shared" si="322"/>
        <v>648431</v>
      </c>
      <c r="M188" s="263">
        <f t="shared" si="322"/>
        <v>280879</v>
      </c>
      <c r="N188" s="263">
        <f t="shared" ref="N188:P188" si="323">+N142</f>
        <v>209045</v>
      </c>
      <c r="O188" s="263">
        <f t="shared" si="323"/>
        <v>78232</v>
      </c>
      <c r="P188" s="263">
        <f t="shared" si="323"/>
        <v>167010</v>
      </c>
      <c r="Q188" s="263">
        <f t="shared" si="322"/>
        <v>3152664</v>
      </c>
      <c r="R188" s="263">
        <f t="shared" si="322"/>
        <v>1296591</v>
      </c>
      <c r="S188" s="263">
        <f t="shared" si="322"/>
        <v>670552</v>
      </c>
      <c r="T188" s="263">
        <f t="shared" si="322"/>
        <v>1376368</v>
      </c>
      <c r="U188" s="263">
        <f t="shared" si="322"/>
        <v>1112959</v>
      </c>
      <c r="V188" s="263">
        <f t="shared" si="322"/>
        <v>447494</v>
      </c>
      <c r="W188" s="263">
        <f t="shared" si="322"/>
        <v>786988</v>
      </c>
      <c r="X188" s="263">
        <f t="shared" si="322"/>
        <v>649029</v>
      </c>
      <c r="Y188" s="263">
        <f t="shared" si="322"/>
        <v>200477</v>
      </c>
      <c r="Z188" s="263">
        <f t="shared" ref="Z188:CO188" si="324">+Z120</f>
        <v>9803253</v>
      </c>
      <c r="AA188" s="263">
        <f t="shared" si="324"/>
        <v>8947453</v>
      </c>
      <c r="AB188" s="263">
        <f t="shared" si="324"/>
        <v>804841</v>
      </c>
      <c r="AC188" s="263">
        <f t="shared" si="324"/>
        <v>4153102</v>
      </c>
      <c r="AD188" s="263">
        <f t="shared" si="324"/>
        <v>2812558</v>
      </c>
      <c r="AE188" s="263">
        <f t="shared" si="324"/>
        <v>192513</v>
      </c>
      <c r="AF188" s="263">
        <f t="shared" si="324"/>
        <v>2577000</v>
      </c>
      <c r="AG188" s="263">
        <f t="shared" si="324"/>
        <v>1828936</v>
      </c>
      <c r="AH188" s="263">
        <f t="shared" si="324"/>
        <v>3297910</v>
      </c>
      <c r="AI188" s="263">
        <f t="shared" si="324"/>
        <v>1805070</v>
      </c>
      <c r="AJ188" s="263">
        <f t="shared" si="324"/>
        <v>4360295</v>
      </c>
      <c r="AK188" s="263">
        <f t="shared" si="324"/>
        <v>868221</v>
      </c>
      <c r="AL188" s="263">
        <f t="shared" si="324"/>
        <v>317503</v>
      </c>
      <c r="AM188" s="263">
        <f t="shared" si="324"/>
        <v>3717399</v>
      </c>
      <c r="AN188" s="263">
        <f t="shared" si="324"/>
        <v>127630</v>
      </c>
      <c r="AO188" s="263">
        <f t="shared" si="324"/>
        <v>1496820</v>
      </c>
      <c r="AP188" s="263">
        <f t="shared" si="324"/>
        <v>1495460</v>
      </c>
      <c r="AQ188" s="263">
        <f t="shared" si="324"/>
        <v>7319</v>
      </c>
      <c r="AR188" s="263">
        <f t="shared" si="324"/>
        <v>1212284</v>
      </c>
      <c r="AS188" s="263">
        <f t="shared" si="324"/>
        <v>304643</v>
      </c>
      <c r="AT188" s="263">
        <f t="shared" si="324"/>
        <v>530573</v>
      </c>
      <c r="AU188" s="263">
        <f t="shared" si="324"/>
        <v>289604</v>
      </c>
      <c r="AV188" s="263">
        <f t="shared" si="324"/>
        <v>653296</v>
      </c>
      <c r="AW188" s="263">
        <f t="shared" si="324"/>
        <v>193952</v>
      </c>
      <c r="AX188" s="263">
        <f t="shared" si="324"/>
        <v>52909</v>
      </c>
      <c r="AY188" s="263">
        <f t="shared" si="324"/>
        <v>5333009</v>
      </c>
      <c r="AZ188" s="263">
        <f t="shared" si="324"/>
        <v>539401</v>
      </c>
      <c r="BA188" s="263">
        <f t="shared" si="324"/>
        <v>48303</v>
      </c>
      <c r="BB188" s="263">
        <f t="shared" si="324"/>
        <v>51788</v>
      </c>
      <c r="BC188" s="263">
        <f t="shared" si="324"/>
        <v>472424</v>
      </c>
      <c r="BD188" s="263">
        <f t="shared" si="324"/>
        <v>0</v>
      </c>
      <c r="BE188" s="263">
        <f t="shared" si="324"/>
        <v>0</v>
      </c>
      <c r="BF188" s="263">
        <f t="shared" si="324"/>
        <v>0</v>
      </c>
      <c r="BG188" s="263">
        <f t="shared" ref="BG188:BM188" si="325">+BG120</f>
        <v>95104</v>
      </c>
      <c r="BH188" s="263">
        <f t="shared" si="325"/>
        <v>32383</v>
      </c>
      <c r="BI188" s="263">
        <f t="shared" si="325"/>
        <v>40756</v>
      </c>
      <c r="BJ188" s="263">
        <f t="shared" si="325"/>
        <v>33964</v>
      </c>
      <c r="BK188" s="263">
        <f t="shared" si="325"/>
        <v>0</v>
      </c>
      <c r="BL188" s="263">
        <f t="shared" si="325"/>
        <v>0</v>
      </c>
      <c r="BM188" s="263">
        <f t="shared" si="325"/>
        <v>0</v>
      </c>
      <c r="BN188" s="263">
        <f t="shared" si="324"/>
        <v>1792215</v>
      </c>
      <c r="BO188" s="263">
        <f t="shared" si="324"/>
        <v>0</v>
      </c>
      <c r="BP188" s="263">
        <f t="shared" si="324"/>
        <v>61307</v>
      </c>
      <c r="BQ188" s="263">
        <f t="shared" si="324"/>
        <v>1725214</v>
      </c>
      <c r="BR188" s="263">
        <f t="shared" si="324"/>
        <v>59631</v>
      </c>
      <c r="BS188" s="263">
        <f t="shared" si="324"/>
        <v>0</v>
      </c>
      <c r="BT188" s="263">
        <f t="shared" si="324"/>
        <v>0</v>
      </c>
      <c r="BU188" s="263">
        <f t="shared" si="324"/>
        <v>974490</v>
      </c>
      <c r="BV188" s="263">
        <f t="shared" si="324"/>
        <v>5079</v>
      </c>
      <c r="BW188" s="263">
        <f t="shared" si="324"/>
        <v>58281</v>
      </c>
      <c r="BX188" s="263">
        <f t="shared" si="324"/>
        <v>900496</v>
      </c>
      <c r="BY188" s="263">
        <f t="shared" si="324"/>
        <v>106849</v>
      </c>
      <c r="BZ188" s="263">
        <f t="shared" si="324"/>
        <v>0</v>
      </c>
      <c r="CA188" s="263">
        <f t="shared" si="324"/>
        <v>0</v>
      </c>
      <c r="CB188" s="263">
        <f t="shared" si="324"/>
        <v>80772</v>
      </c>
      <c r="CC188" s="263">
        <f t="shared" si="324"/>
        <v>43892</v>
      </c>
      <c r="CD188" s="263">
        <f t="shared" si="324"/>
        <v>20227</v>
      </c>
      <c r="CE188" s="263">
        <f t="shared" si="324"/>
        <v>27223</v>
      </c>
      <c r="CF188" s="263">
        <f t="shared" si="324"/>
        <v>0</v>
      </c>
      <c r="CG188" s="263">
        <f t="shared" si="324"/>
        <v>0</v>
      </c>
      <c r="CH188" s="263">
        <f t="shared" si="324"/>
        <v>0</v>
      </c>
      <c r="CI188" s="263">
        <f t="shared" si="324"/>
        <v>3916239</v>
      </c>
      <c r="CJ188" s="263">
        <f t="shared" si="324"/>
        <v>737081</v>
      </c>
      <c r="CK188" s="263">
        <f t="shared" si="324"/>
        <v>230750</v>
      </c>
      <c r="CL188" s="263">
        <f t="shared" si="324"/>
        <v>1932870</v>
      </c>
      <c r="CM188" s="263">
        <f t="shared" si="324"/>
        <v>90632</v>
      </c>
      <c r="CN188" s="263">
        <f t="shared" si="324"/>
        <v>0</v>
      </c>
      <c r="CO188" s="263">
        <f t="shared" si="324"/>
        <v>2247477</v>
      </c>
      <c r="CP188" s="263">
        <f t="shared" ref="CP188:DC188" si="326">+CP142</f>
        <v>4967793</v>
      </c>
      <c r="CQ188" s="263">
        <f t="shared" si="326"/>
        <v>974078</v>
      </c>
      <c r="CR188" s="263">
        <f t="shared" si="326"/>
        <v>1612176</v>
      </c>
      <c r="CS188" s="263">
        <f t="shared" si="326"/>
        <v>554366</v>
      </c>
      <c r="CT188" s="263">
        <f t="shared" si="326"/>
        <v>1802148</v>
      </c>
      <c r="CU188" s="263">
        <f t="shared" si="326"/>
        <v>1252511</v>
      </c>
      <c r="CV188" s="263">
        <f t="shared" si="326"/>
        <v>992323</v>
      </c>
      <c r="CW188" s="263">
        <f t="shared" si="326"/>
        <v>696037</v>
      </c>
      <c r="CX188" s="263">
        <f t="shared" si="326"/>
        <v>0</v>
      </c>
      <c r="CY188" s="263">
        <f t="shared" si="326"/>
        <v>0</v>
      </c>
      <c r="CZ188" s="263">
        <f t="shared" si="326"/>
        <v>0</v>
      </c>
      <c r="DA188" s="263">
        <f t="shared" si="326"/>
        <v>279486</v>
      </c>
      <c r="DB188" s="263">
        <f t="shared" si="326"/>
        <v>334236</v>
      </c>
      <c r="DC188" s="263">
        <f t="shared" si="326"/>
        <v>161323</v>
      </c>
      <c r="DD188" s="263">
        <f t="shared" ref="DD188:FO188" si="327">+DD120</f>
        <v>10002810</v>
      </c>
      <c r="DE188" s="263">
        <f t="shared" si="327"/>
        <v>4929442</v>
      </c>
      <c r="DF188" s="263">
        <f t="shared" si="327"/>
        <v>5595069</v>
      </c>
      <c r="DG188" s="263">
        <f t="shared" si="327"/>
        <v>5925043</v>
      </c>
      <c r="DH188" s="263">
        <f t="shared" si="327"/>
        <v>359121</v>
      </c>
      <c r="DI188" s="263">
        <f t="shared" si="327"/>
        <v>229907</v>
      </c>
      <c r="DJ188" s="263">
        <f t="shared" si="327"/>
        <v>90290</v>
      </c>
      <c r="DK188" s="263">
        <f t="shared" si="327"/>
        <v>12033540</v>
      </c>
      <c r="DL188" s="263">
        <f t="shared" si="327"/>
        <v>8650561</v>
      </c>
      <c r="DM188" s="263">
        <f t="shared" si="327"/>
        <v>5925253</v>
      </c>
      <c r="DN188" s="263">
        <f t="shared" si="327"/>
        <v>2093352</v>
      </c>
      <c r="DO188" s="263">
        <f t="shared" si="327"/>
        <v>1248879</v>
      </c>
      <c r="DP188" s="263">
        <f t="shared" si="327"/>
        <v>1187518</v>
      </c>
      <c r="DQ188" s="263">
        <f t="shared" si="327"/>
        <v>3718950</v>
      </c>
      <c r="DR188" s="263">
        <f t="shared" si="327"/>
        <v>0</v>
      </c>
      <c r="DS188" s="263">
        <f t="shared" si="327"/>
        <v>355917</v>
      </c>
      <c r="DT188" s="263">
        <f t="shared" si="327"/>
        <v>1063341</v>
      </c>
      <c r="DU188" s="263">
        <f t="shared" si="327"/>
        <v>460357</v>
      </c>
      <c r="DV188" s="263">
        <f t="shared" si="327"/>
        <v>4710929</v>
      </c>
      <c r="DW188" s="263">
        <f t="shared" si="327"/>
        <v>1838364</v>
      </c>
      <c r="DX188" s="263">
        <f t="shared" si="327"/>
        <v>1231378</v>
      </c>
      <c r="DY188" s="263">
        <f t="shared" si="327"/>
        <v>642687</v>
      </c>
      <c r="DZ188" s="263">
        <f t="shared" si="327"/>
        <v>3011992</v>
      </c>
      <c r="EA188" s="263">
        <f t="shared" si="327"/>
        <v>0</v>
      </c>
      <c r="EB188" s="263">
        <f t="shared" si="327"/>
        <v>245069</v>
      </c>
      <c r="EC188" s="263">
        <f t="shared" si="327"/>
        <v>839193</v>
      </c>
      <c r="ED188" s="263">
        <f t="shared" si="327"/>
        <v>468136</v>
      </c>
      <c r="EE188" s="263">
        <f t="shared" si="327"/>
        <v>8160549</v>
      </c>
      <c r="EF188" s="263">
        <f t="shared" si="327"/>
        <v>3369274</v>
      </c>
      <c r="EG188" s="263">
        <f t="shared" si="327"/>
        <v>2229888</v>
      </c>
      <c r="EH188" s="263">
        <f t="shared" si="327"/>
        <v>1474627</v>
      </c>
      <c r="EI188" s="263">
        <f t="shared" si="327"/>
        <v>5462097</v>
      </c>
      <c r="EJ188" s="263">
        <f t="shared" si="327"/>
        <v>0</v>
      </c>
      <c r="EK188" s="263">
        <f t="shared" si="327"/>
        <v>507358</v>
      </c>
      <c r="EL188" s="263">
        <f t="shared" si="327"/>
        <v>1655592</v>
      </c>
      <c r="EM188" s="263">
        <f t="shared" si="327"/>
        <v>829523</v>
      </c>
      <c r="EN188" s="263">
        <f t="shared" si="327"/>
        <v>1747314</v>
      </c>
      <c r="EO188" s="263">
        <f t="shared" si="327"/>
        <v>390975</v>
      </c>
      <c r="EP188" s="263">
        <f t="shared" si="327"/>
        <v>265002</v>
      </c>
      <c r="EQ188" s="263">
        <f t="shared" si="327"/>
        <v>269279</v>
      </c>
      <c r="ER188" s="263">
        <f t="shared" si="327"/>
        <v>1003700</v>
      </c>
      <c r="ES188" s="263">
        <f t="shared" si="327"/>
        <v>0</v>
      </c>
      <c r="ET188" s="263">
        <f t="shared" si="327"/>
        <v>47479</v>
      </c>
      <c r="EU188" s="263">
        <f t="shared" si="327"/>
        <v>162497</v>
      </c>
      <c r="EV188" s="263">
        <f t="shared" si="327"/>
        <v>34317</v>
      </c>
      <c r="EW188" s="263">
        <f t="shared" si="327"/>
        <v>4252446</v>
      </c>
      <c r="EX188" s="263">
        <f t="shared" si="327"/>
        <v>1467716</v>
      </c>
      <c r="EY188" s="263">
        <f t="shared" si="327"/>
        <v>596344</v>
      </c>
      <c r="EZ188" s="263">
        <f t="shared" si="327"/>
        <v>745227</v>
      </c>
      <c r="FA188" s="263">
        <f t="shared" si="327"/>
        <v>2118826</v>
      </c>
      <c r="FB188" s="263">
        <f t="shared" si="327"/>
        <v>34879</v>
      </c>
      <c r="FC188" s="263">
        <f t="shared" si="327"/>
        <v>301434</v>
      </c>
      <c r="FD188" s="263">
        <f t="shared" si="327"/>
        <v>679104</v>
      </c>
      <c r="FE188" s="263">
        <f t="shared" si="327"/>
        <v>266920</v>
      </c>
      <c r="FF188" s="263">
        <f t="shared" si="327"/>
        <v>1757716</v>
      </c>
      <c r="FG188" s="263">
        <f t="shared" si="327"/>
        <v>769530</v>
      </c>
      <c r="FH188" s="263">
        <f t="shared" si="327"/>
        <v>248138</v>
      </c>
      <c r="FI188" s="263">
        <f t="shared" si="327"/>
        <v>293671</v>
      </c>
      <c r="FJ188" s="263">
        <f t="shared" si="327"/>
        <v>390079</v>
      </c>
      <c r="FK188" s="263">
        <f t="shared" si="327"/>
        <v>62432</v>
      </c>
      <c r="FL188" s="263">
        <f t="shared" si="327"/>
        <v>87307</v>
      </c>
      <c r="FM188" s="263">
        <f t="shared" si="327"/>
        <v>173089</v>
      </c>
      <c r="FN188" s="263">
        <f t="shared" si="327"/>
        <v>43553</v>
      </c>
      <c r="FO188" s="263">
        <f t="shared" si="327"/>
        <v>1567410</v>
      </c>
      <c r="FP188" s="263">
        <f t="shared" ref="FP188:HH188" si="328">+FP120</f>
        <v>1208461</v>
      </c>
      <c r="FQ188" s="263">
        <f t="shared" si="328"/>
        <v>126711</v>
      </c>
      <c r="FR188" s="263">
        <f t="shared" si="328"/>
        <v>22076</v>
      </c>
      <c r="FS188" s="263">
        <f t="shared" si="328"/>
        <v>431213</v>
      </c>
      <c r="FT188" s="263">
        <f t="shared" si="328"/>
        <v>6140</v>
      </c>
      <c r="FU188" s="263">
        <f t="shared" si="328"/>
        <v>22228</v>
      </c>
      <c r="FV188" s="263">
        <f t="shared" si="328"/>
        <v>89891</v>
      </c>
      <c r="FW188" s="263">
        <f t="shared" si="328"/>
        <v>69941</v>
      </c>
      <c r="FX188" s="263">
        <f t="shared" si="328"/>
        <v>3460552</v>
      </c>
      <c r="FY188" s="263">
        <f t="shared" si="328"/>
        <v>1040729</v>
      </c>
      <c r="FZ188" s="263">
        <f t="shared" si="328"/>
        <v>772202</v>
      </c>
      <c r="GA188" s="263">
        <f t="shared" si="328"/>
        <v>411745</v>
      </c>
      <c r="GB188" s="263">
        <f t="shared" si="328"/>
        <v>2282094</v>
      </c>
      <c r="GC188" s="263">
        <f t="shared" si="328"/>
        <v>2630</v>
      </c>
      <c r="GD188" s="263">
        <f t="shared" si="328"/>
        <v>27543</v>
      </c>
      <c r="GE188" s="263">
        <f t="shared" si="328"/>
        <v>163381</v>
      </c>
      <c r="GF188" s="263">
        <f t="shared" si="328"/>
        <v>116754</v>
      </c>
      <c r="GG188" s="263">
        <f t="shared" si="328"/>
        <v>387360</v>
      </c>
      <c r="GH188" s="263">
        <f t="shared" si="328"/>
        <v>12582</v>
      </c>
      <c r="GI188" s="263">
        <f t="shared" si="328"/>
        <v>6835</v>
      </c>
      <c r="GJ188" s="263">
        <f t="shared" si="328"/>
        <v>11519</v>
      </c>
      <c r="GK188" s="263">
        <f t="shared" si="328"/>
        <v>201290</v>
      </c>
      <c r="GL188" s="263">
        <f t="shared" si="328"/>
        <v>228859</v>
      </c>
      <c r="GM188" s="263">
        <f t="shared" si="328"/>
        <v>0</v>
      </c>
      <c r="GN188" s="263">
        <f t="shared" si="328"/>
        <v>0</v>
      </c>
      <c r="GO188" s="263">
        <f t="shared" si="328"/>
        <v>0</v>
      </c>
      <c r="GP188" s="263">
        <f t="shared" si="328"/>
        <v>428224</v>
      </c>
      <c r="GQ188" s="263">
        <f t="shared" si="328"/>
        <v>67477</v>
      </c>
      <c r="GR188" s="263">
        <f t="shared" si="328"/>
        <v>257791</v>
      </c>
      <c r="GS188" s="263">
        <f t="shared" si="328"/>
        <v>140986</v>
      </c>
      <c r="GT188" s="263">
        <f t="shared" si="328"/>
        <v>0</v>
      </c>
      <c r="GU188" s="263">
        <f t="shared" si="328"/>
        <v>0</v>
      </c>
      <c r="GV188" s="263">
        <f t="shared" si="328"/>
        <v>16801</v>
      </c>
      <c r="GW188" s="263">
        <f t="shared" si="328"/>
        <v>0</v>
      </c>
      <c r="GX188" s="263">
        <f t="shared" si="328"/>
        <v>0</v>
      </c>
      <c r="GY188" s="263">
        <f t="shared" si="328"/>
        <v>2480572</v>
      </c>
      <c r="GZ188" s="263">
        <f t="shared" si="328"/>
        <v>1018496</v>
      </c>
      <c r="HA188" s="263">
        <f t="shared" si="328"/>
        <v>508167</v>
      </c>
      <c r="HB188" s="263">
        <f t="shared" si="328"/>
        <v>200885</v>
      </c>
      <c r="HC188" s="263">
        <f t="shared" si="328"/>
        <v>1257954</v>
      </c>
      <c r="HD188" s="263">
        <f t="shared" si="328"/>
        <v>121191</v>
      </c>
      <c r="HE188" s="263">
        <f t="shared" si="328"/>
        <v>62237</v>
      </c>
      <c r="HF188" s="263">
        <f t="shared" si="328"/>
        <v>283238</v>
      </c>
      <c r="HG188" s="263">
        <f t="shared" si="328"/>
        <v>96785</v>
      </c>
      <c r="HH188" s="263">
        <f t="shared" si="328"/>
        <v>5606981</v>
      </c>
    </row>
    <row r="191" spans="1:216" x14ac:dyDescent="0.2">
      <c r="A191" s="262" t="s">
        <v>247</v>
      </c>
    </row>
    <row r="192" spans="1:216" x14ac:dyDescent="0.2">
      <c r="A192" s="268" t="s">
        <v>259</v>
      </c>
    </row>
    <row r="193" spans="1:216" ht="36" x14ac:dyDescent="0.2">
      <c r="A193" s="263" t="s">
        <v>246</v>
      </c>
      <c r="B193" s="264" t="s">
        <v>23</v>
      </c>
      <c r="C193" s="265" t="s">
        <v>24</v>
      </c>
      <c r="D193" s="264" t="s">
        <v>25</v>
      </c>
      <c r="E193" s="264" t="s">
        <v>26</v>
      </c>
      <c r="F193" s="264" t="s">
        <v>27</v>
      </c>
      <c r="G193" s="264" t="s">
        <v>28</v>
      </c>
      <c r="H193" s="264" t="s">
        <v>29</v>
      </c>
      <c r="I193" s="264" t="s">
        <v>30</v>
      </c>
      <c r="J193" s="264" t="s">
        <v>31</v>
      </c>
      <c r="K193" s="264" t="s">
        <v>32</v>
      </c>
      <c r="L193" s="264" t="s">
        <v>33</v>
      </c>
      <c r="M193" s="264" t="s">
        <v>34</v>
      </c>
      <c r="N193" s="264" t="s">
        <v>386</v>
      </c>
      <c r="O193" s="264" t="s">
        <v>387</v>
      </c>
      <c r="P193" s="264" t="s">
        <v>388</v>
      </c>
      <c r="Q193" s="264" t="s">
        <v>35</v>
      </c>
      <c r="R193" s="264" t="s">
        <v>36</v>
      </c>
      <c r="S193" s="264" t="s">
        <v>37</v>
      </c>
      <c r="T193" s="264" t="s">
        <v>38</v>
      </c>
      <c r="U193" s="264" t="s">
        <v>39</v>
      </c>
      <c r="V193" s="264" t="s">
        <v>40</v>
      </c>
      <c r="W193" s="264" t="s">
        <v>41</v>
      </c>
      <c r="X193" s="264" t="s">
        <v>42</v>
      </c>
      <c r="Y193" s="264" t="s">
        <v>43</v>
      </c>
      <c r="Z193" s="265" t="s">
        <v>44</v>
      </c>
      <c r="AA193" s="264" t="s">
        <v>45</v>
      </c>
      <c r="AB193" s="264" t="s">
        <v>46</v>
      </c>
      <c r="AC193" s="264" t="s">
        <v>47</v>
      </c>
      <c r="AD193" s="264" t="s">
        <v>48</v>
      </c>
      <c r="AE193" s="264" t="s">
        <v>49</v>
      </c>
      <c r="AF193" s="264" t="s">
        <v>50</v>
      </c>
      <c r="AG193" s="264" t="s">
        <v>51</v>
      </c>
      <c r="AH193" s="264" t="s">
        <v>52</v>
      </c>
      <c r="AI193" s="264" t="s">
        <v>53</v>
      </c>
      <c r="AJ193" s="264" t="s">
        <v>54</v>
      </c>
      <c r="AK193" s="264" t="s">
        <v>55</v>
      </c>
      <c r="AL193" s="264" t="s">
        <v>56</v>
      </c>
      <c r="AM193" s="264" t="s">
        <v>57</v>
      </c>
      <c r="AN193" s="264" t="s">
        <v>58</v>
      </c>
      <c r="AO193" s="264" t="s">
        <v>59</v>
      </c>
      <c r="AP193" s="264" t="s">
        <v>60</v>
      </c>
      <c r="AQ193" s="264" t="s">
        <v>61</v>
      </c>
      <c r="AR193" s="264" t="s">
        <v>62</v>
      </c>
      <c r="AS193" s="264" t="s">
        <v>63</v>
      </c>
      <c r="AT193" s="264" t="s">
        <v>64</v>
      </c>
      <c r="AU193" s="264" t="s">
        <v>65</v>
      </c>
      <c r="AV193" s="264" t="s">
        <v>66</v>
      </c>
      <c r="AW193" s="264" t="s">
        <v>67</v>
      </c>
      <c r="AX193" s="264" t="s">
        <v>68</v>
      </c>
      <c r="AY193" s="265" t="s">
        <v>69</v>
      </c>
      <c r="AZ193" s="264" t="s">
        <v>389</v>
      </c>
      <c r="BA193" s="264" t="s">
        <v>390</v>
      </c>
      <c r="BB193" s="264" t="s">
        <v>391</v>
      </c>
      <c r="BC193" s="264" t="s">
        <v>392</v>
      </c>
      <c r="BD193" s="264" t="s">
        <v>393</v>
      </c>
      <c r="BE193" s="264" t="s">
        <v>394</v>
      </c>
      <c r="BF193" s="264" t="s">
        <v>395</v>
      </c>
      <c r="BG193" s="264" t="s">
        <v>396</v>
      </c>
      <c r="BH193" s="264" t="s">
        <v>397</v>
      </c>
      <c r="BI193" s="264" t="s">
        <v>398</v>
      </c>
      <c r="BJ193" s="264" t="s">
        <v>399</v>
      </c>
      <c r="BK193" s="264" t="s">
        <v>400</v>
      </c>
      <c r="BL193" s="264" t="s">
        <v>401</v>
      </c>
      <c r="BM193" s="264" t="s">
        <v>402</v>
      </c>
      <c r="BN193" s="264" t="s">
        <v>70</v>
      </c>
      <c r="BO193" s="264" t="s">
        <v>71</v>
      </c>
      <c r="BP193" s="264" t="s">
        <v>72</v>
      </c>
      <c r="BQ193" s="264" t="s">
        <v>73</v>
      </c>
      <c r="BR193" s="264" t="s">
        <v>74</v>
      </c>
      <c r="BS193" s="264" t="s">
        <v>75</v>
      </c>
      <c r="BT193" s="264" t="s">
        <v>76</v>
      </c>
      <c r="BU193" s="264" t="s">
        <v>77</v>
      </c>
      <c r="BV193" s="264" t="s">
        <v>78</v>
      </c>
      <c r="BW193" s="264" t="s">
        <v>79</v>
      </c>
      <c r="BX193" s="264" t="s">
        <v>80</v>
      </c>
      <c r="BY193" s="264" t="s">
        <v>81</v>
      </c>
      <c r="BZ193" s="264" t="s">
        <v>82</v>
      </c>
      <c r="CA193" s="264" t="s">
        <v>83</v>
      </c>
      <c r="CB193" s="264" t="s">
        <v>84</v>
      </c>
      <c r="CC193" s="264" t="s">
        <v>85</v>
      </c>
      <c r="CD193" s="264" t="s">
        <v>86</v>
      </c>
      <c r="CE193" s="264" t="s">
        <v>87</v>
      </c>
      <c r="CF193" s="264" t="s">
        <v>88</v>
      </c>
      <c r="CG193" s="264" t="s">
        <v>89</v>
      </c>
      <c r="CH193" s="264" t="s">
        <v>90</v>
      </c>
      <c r="CI193" s="264" t="s">
        <v>91</v>
      </c>
      <c r="CJ193" s="264" t="s">
        <v>92</v>
      </c>
      <c r="CK193" s="264" t="s">
        <v>93</v>
      </c>
      <c r="CL193" s="264" t="s">
        <v>94</v>
      </c>
      <c r="CM193" s="264" t="s">
        <v>95</v>
      </c>
      <c r="CN193" s="264" t="s">
        <v>96</v>
      </c>
      <c r="CO193" s="264" t="s">
        <v>97</v>
      </c>
      <c r="CP193" s="265" t="s">
        <v>98</v>
      </c>
      <c r="CQ193" s="264" t="s">
        <v>99</v>
      </c>
      <c r="CR193" s="264" t="s">
        <v>100</v>
      </c>
      <c r="CS193" s="264" t="s">
        <v>101</v>
      </c>
      <c r="CT193" s="264" t="s">
        <v>102</v>
      </c>
      <c r="CU193" s="264" t="s">
        <v>103</v>
      </c>
      <c r="CV193" s="264" t="s">
        <v>104</v>
      </c>
      <c r="CW193" s="265" t="s">
        <v>105</v>
      </c>
      <c r="CX193" s="264" t="s">
        <v>106</v>
      </c>
      <c r="CY193" s="264" t="s">
        <v>107</v>
      </c>
      <c r="CZ193" s="264" t="s">
        <v>108</v>
      </c>
      <c r="DA193" s="264" t="s">
        <v>109</v>
      </c>
      <c r="DB193" s="264" t="s">
        <v>110</v>
      </c>
      <c r="DC193" s="264" t="s">
        <v>111</v>
      </c>
      <c r="DD193" s="265" t="s">
        <v>112</v>
      </c>
      <c r="DE193" s="264" t="s">
        <v>113</v>
      </c>
      <c r="DF193" s="264" t="s">
        <v>114</v>
      </c>
      <c r="DG193" s="264" t="s">
        <v>115</v>
      </c>
      <c r="DH193" s="264" t="s">
        <v>116</v>
      </c>
      <c r="DI193" s="264" t="s">
        <v>117</v>
      </c>
      <c r="DJ193" s="264" t="s">
        <v>118</v>
      </c>
      <c r="DK193" s="265" t="s">
        <v>119</v>
      </c>
      <c r="DL193" s="264" t="s">
        <v>120</v>
      </c>
      <c r="DM193" s="264" t="s">
        <v>121</v>
      </c>
      <c r="DN193" s="264" t="s">
        <v>122</v>
      </c>
      <c r="DO193" s="264" t="s">
        <v>123</v>
      </c>
      <c r="DP193" s="264" t="s">
        <v>124</v>
      </c>
      <c r="DQ193" s="264" t="s">
        <v>125</v>
      </c>
      <c r="DR193" s="264" t="s">
        <v>126</v>
      </c>
      <c r="DS193" s="264" t="s">
        <v>127</v>
      </c>
      <c r="DT193" s="264" t="s">
        <v>128</v>
      </c>
      <c r="DU193" s="264" t="s">
        <v>129</v>
      </c>
      <c r="DV193" s="264" t="s">
        <v>130</v>
      </c>
      <c r="DW193" s="264" t="s">
        <v>131</v>
      </c>
      <c r="DX193" s="264" t="s">
        <v>132</v>
      </c>
      <c r="DY193" s="264" t="s">
        <v>133</v>
      </c>
      <c r="DZ193" s="264" t="s">
        <v>134</v>
      </c>
      <c r="EA193" s="264" t="s">
        <v>135</v>
      </c>
      <c r="EB193" s="264" t="s">
        <v>136</v>
      </c>
      <c r="EC193" s="264" t="s">
        <v>137</v>
      </c>
      <c r="ED193" s="264" t="s">
        <v>138</v>
      </c>
      <c r="EE193" s="264" t="s">
        <v>139</v>
      </c>
      <c r="EF193" s="264" t="s">
        <v>140</v>
      </c>
      <c r="EG193" s="264" t="s">
        <v>141</v>
      </c>
      <c r="EH193" s="264" t="s">
        <v>142</v>
      </c>
      <c r="EI193" s="264" t="s">
        <v>143</v>
      </c>
      <c r="EJ193" s="264" t="s">
        <v>144</v>
      </c>
      <c r="EK193" s="264" t="s">
        <v>145</v>
      </c>
      <c r="EL193" s="264" t="s">
        <v>146</v>
      </c>
      <c r="EM193" s="264" t="s">
        <v>147</v>
      </c>
      <c r="EN193" s="264" t="s">
        <v>148</v>
      </c>
      <c r="EO193" s="264" t="s">
        <v>149</v>
      </c>
      <c r="EP193" s="264" t="s">
        <v>150</v>
      </c>
      <c r="EQ193" s="264" t="s">
        <v>151</v>
      </c>
      <c r="ER193" s="264" t="s">
        <v>152</v>
      </c>
      <c r="ES193" s="264" t="s">
        <v>153</v>
      </c>
      <c r="ET193" s="264" t="s">
        <v>154</v>
      </c>
      <c r="EU193" s="264" t="s">
        <v>155</v>
      </c>
      <c r="EV193" s="264" t="s">
        <v>156</v>
      </c>
      <c r="EW193" s="264" t="s">
        <v>157</v>
      </c>
      <c r="EX193" s="264" t="s">
        <v>158</v>
      </c>
      <c r="EY193" s="264" t="s">
        <v>159</v>
      </c>
      <c r="EZ193" s="264" t="s">
        <v>160</v>
      </c>
      <c r="FA193" s="264" t="s">
        <v>161</v>
      </c>
      <c r="FB193" s="264" t="s">
        <v>162</v>
      </c>
      <c r="FC193" s="264" t="s">
        <v>163</v>
      </c>
      <c r="FD193" s="264" t="s">
        <v>164</v>
      </c>
      <c r="FE193" s="264" t="s">
        <v>165</v>
      </c>
      <c r="FF193" s="264" t="s">
        <v>166</v>
      </c>
      <c r="FG193" s="264" t="s">
        <v>167</v>
      </c>
      <c r="FH193" s="264" t="s">
        <v>168</v>
      </c>
      <c r="FI193" s="264" t="s">
        <v>169</v>
      </c>
      <c r="FJ193" s="264" t="s">
        <v>170</v>
      </c>
      <c r="FK193" s="264" t="s">
        <v>171</v>
      </c>
      <c r="FL193" s="264" t="s">
        <v>172</v>
      </c>
      <c r="FM193" s="264" t="s">
        <v>173</v>
      </c>
      <c r="FN193" s="264" t="s">
        <v>174</v>
      </c>
      <c r="FO193" s="264" t="s">
        <v>175</v>
      </c>
      <c r="FP193" s="264" t="s">
        <v>176</v>
      </c>
      <c r="FQ193" s="264" t="s">
        <v>177</v>
      </c>
      <c r="FR193" s="264" t="s">
        <v>178</v>
      </c>
      <c r="FS193" s="264" t="s">
        <v>179</v>
      </c>
      <c r="FT193" s="264" t="s">
        <v>180</v>
      </c>
      <c r="FU193" s="264" t="s">
        <v>181</v>
      </c>
      <c r="FV193" s="264" t="s">
        <v>182</v>
      </c>
      <c r="FW193" s="264" t="s">
        <v>183</v>
      </c>
      <c r="FX193" s="264" t="s">
        <v>184</v>
      </c>
      <c r="FY193" s="264" t="s">
        <v>185</v>
      </c>
      <c r="FZ193" s="264" t="s">
        <v>186</v>
      </c>
      <c r="GA193" s="264" t="s">
        <v>187</v>
      </c>
      <c r="GB193" s="264" t="s">
        <v>188</v>
      </c>
      <c r="GC193" s="264" t="s">
        <v>189</v>
      </c>
      <c r="GD193" s="264" t="s">
        <v>190</v>
      </c>
      <c r="GE193" s="264" t="s">
        <v>191</v>
      </c>
      <c r="GF193" s="264" t="s">
        <v>192</v>
      </c>
      <c r="GG193" s="264" t="s">
        <v>193</v>
      </c>
      <c r="GH193" s="264" t="s">
        <v>194</v>
      </c>
      <c r="GI193" s="264" t="s">
        <v>195</v>
      </c>
      <c r="GJ193" s="264" t="s">
        <v>196</v>
      </c>
      <c r="GK193" s="264" t="s">
        <v>197</v>
      </c>
      <c r="GL193" s="264" t="s">
        <v>198</v>
      </c>
      <c r="GM193" s="264" t="s">
        <v>199</v>
      </c>
      <c r="GN193" s="264" t="s">
        <v>200</v>
      </c>
      <c r="GO193" s="264" t="s">
        <v>201</v>
      </c>
      <c r="GP193" s="264" t="s">
        <v>202</v>
      </c>
      <c r="GQ193" s="264" t="s">
        <v>203</v>
      </c>
      <c r="GR193" s="264" t="s">
        <v>204</v>
      </c>
      <c r="GS193" s="264" t="s">
        <v>205</v>
      </c>
      <c r="GT193" s="264" t="s">
        <v>206</v>
      </c>
      <c r="GU193" s="264" t="s">
        <v>207</v>
      </c>
      <c r="GV193" s="264" t="s">
        <v>208</v>
      </c>
      <c r="GW193" s="264" t="s">
        <v>209</v>
      </c>
      <c r="GX193" s="264" t="s">
        <v>210</v>
      </c>
      <c r="GY193" s="264" t="s">
        <v>211</v>
      </c>
      <c r="GZ193" s="264" t="s">
        <v>212</v>
      </c>
      <c r="HA193" s="264" t="s">
        <v>213</v>
      </c>
      <c r="HB193" s="264" t="s">
        <v>214</v>
      </c>
      <c r="HC193" s="264" t="s">
        <v>215</v>
      </c>
      <c r="HD193" s="264" t="s">
        <v>216</v>
      </c>
      <c r="HE193" s="264" t="s">
        <v>217</v>
      </c>
      <c r="HF193" s="264" t="s">
        <v>218</v>
      </c>
      <c r="HG193" s="264" t="s">
        <v>219</v>
      </c>
      <c r="HH193" s="264" t="s">
        <v>220</v>
      </c>
    </row>
    <row r="194" spans="1:216" x14ac:dyDescent="0.2">
      <c r="A194" s="263" t="s">
        <v>230</v>
      </c>
      <c r="B194" s="272">
        <f>+C194+Z194+AY194+CP194+CW194+DD194+DK194</f>
        <v>684262426.36000001</v>
      </c>
      <c r="C194" s="272">
        <f>+D194+T194+W194+Q194</f>
        <v>39650005.25</v>
      </c>
      <c r="D194" s="272">
        <f>+E194+H194+K194+N194</f>
        <v>25449337</v>
      </c>
      <c r="E194" s="272">
        <f>+F194+G194</f>
        <v>13832711</v>
      </c>
      <c r="F194" s="272">
        <f>+F152*F$5</f>
        <v>7476508.5</v>
      </c>
      <c r="G194" s="272">
        <f>+G152*G$5</f>
        <v>6356202.5</v>
      </c>
      <c r="H194" s="272">
        <f>+I194+J194</f>
        <v>9574811.5</v>
      </c>
      <c r="I194" s="272">
        <f>+I152*I$5</f>
        <v>4755219</v>
      </c>
      <c r="J194" s="272">
        <f>+J152*J$5</f>
        <v>4819592.5</v>
      </c>
      <c r="K194" s="272">
        <f>+L194+M194</f>
        <v>1718072</v>
      </c>
      <c r="L194" s="272">
        <f>+L152*L$5</f>
        <v>1392429.75</v>
      </c>
      <c r="M194" s="272">
        <f>+M152*M$5</f>
        <v>325642.25</v>
      </c>
      <c r="N194" s="272">
        <f>+O194+P194</f>
        <v>323742.5</v>
      </c>
      <c r="O194" s="272">
        <f>+O152*O$5</f>
        <v>182422.5</v>
      </c>
      <c r="P194" s="272">
        <f>+P152*P$5</f>
        <v>141320</v>
      </c>
      <c r="Q194" s="272">
        <f>+R194+S194</f>
        <v>5905152.75</v>
      </c>
      <c r="R194" s="272">
        <f>+R152*R$5</f>
        <v>4922683.5</v>
      </c>
      <c r="S194" s="272">
        <f>+S152*S$5</f>
        <v>982469.25</v>
      </c>
      <c r="T194" s="272">
        <f>+U194+V194</f>
        <v>4161068.25</v>
      </c>
      <c r="U194" s="272">
        <f>+U152*U$5</f>
        <v>3699216.75</v>
      </c>
      <c r="V194" s="272">
        <f>+V152*V$5</f>
        <v>461851.5</v>
      </c>
      <c r="W194" s="272">
        <f>+X194+Y194</f>
        <v>4134447.25</v>
      </c>
      <c r="X194" s="272">
        <f>+X152*X$5</f>
        <v>3911722.5</v>
      </c>
      <c r="Y194" s="272">
        <f>+Y152*Y$5</f>
        <v>222724.75</v>
      </c>
      <c r="Z194" s="272">
        <f>+AA194+AM194</f>
        <v>253996501.05999997</v>
      </c>
      <c r="AA194" s="272">
        <f>+SUM(AB194:AL194)</f>
        <v>226143089.61999997</v>
      </c>
      <c r="AB194" s="272">
        <f t="shared" ref="AB194:AL194" si="329">+AB152*AB$5</f>
        <v>12975570</v>
      </c>
      <c r="AC194" s="272">
        <f t="shared" si="329"/>
        <v>49872636</v>
      </c>
      <c r="AD194" s="272">
        <f t="shared" si="329"/>
        <v>14411000</v>
      </c>
      <c r="AE194" s="272">
        <f t="shared" si="329"/>
        <v>924915</v>
      </c>
      <c r="AF194" s="272">
        <f t="shared" si="329"/>
        <v>21323326.199999999</v>
      </c>
      <c r="AG194" s="272">
        <f t="shared" si="329"/>
        <v>31442140</v>
      </c>
      <c r="AH194" s="272">
        <f t="shared" si="329"/>
        <v>33632860</v>
      </c>
      <c r="AI194" s="272">
        <f t="shared" si="329"/>
        <v>8958137.0999999996</v>
      </c>
      <c r="AJ194" s="272">
        <f t="shared" si="329"/>
        <v>41481240</v>
      </c>
      <c r="AK194" s="272">
        <f t="shared" si="329"/>
        <v>9703432.2000000011</v>
      </c>
      <c r="AL194" s="272">
        <f t="shared" si="329"/>
        <v>1417833.12</v>
      </c>
      <c r="AM194" s="272">
        <f>+SUM(AN194:AX194)</f>
        <v>27853411.440000001</v>
      </c>
      <c r="AN194" s="272">
        <f t="shared" ref="AN194:AX194" si="330">+AN152*AN$5</f>
        <v>480628</v>
      </c>
      <c r="AO194" s="272">
        <f t="shared" si="330"/>
        <v>6459169.2000000002</v>
      </c>
      <c r="AP194" s="272">
        <f t="shared" si="330"/>
        <v>5945730</v>
      </c>
      <c r="AQ194" s="272">
        <f t="shared" si="330"/>
        <v>57458</v>
      </c>
      <c r="AR194" s="272">
        <f t="shared" si="330"/>
        <v>5968469.1000000006</v>
      </c>
      <c r="AS194" s="272">
        <f t="shared" si="330"/>
        <v>1988286</v>
      </c>
      <c r="AT194" s="272">
        <f t="shared" si="330"/>
        <v>2390502</v>
      </c>
      <c r="AU194" s="272">
        <f t="shared" si="330"/>
        <v>664534.53</v>
      </c>
      <c r="AV194" s="272">
        <f t="shared" si="330"/>
        <v>2596465.5</v>
      </c>
      <c r="AW194" s="272">
        <f t="shared" si="330"/>
        <v>1254638.55</v>
      </c>
      <c r="AX194" s="272">
        <f t="shared" si="330"/>
        <v>47530.560000000005</v>
      </c>
      <c r="AY194" s="272">
        <f>+AZ194+BN194+BU194+CB194+CI194+BG194</f>
        <v>18825549</v>
      </c>
      <c r="AZ194" s="272">
        <f>+SUM(BA194:BF194)</f>
        <v>1899789.9</v>
      </c>
      <c r="BA194" s="272">
        <f t="shared" ref="BA194:BF194" si="331">+BA152*BA$5</f>
        <v>46430.200000000004</v>
      </c>
      <c r="BB194" s="272">
        <f t="shared" si="331"/>
        <v>270691.5</v>
      </c>
      <c r="BC194" s="272">
        <f t="shared" si="331"/>
        <v>1240343.2</v>
      </c>
      <c r="BD194" s="272">
        <f t="shared" si="331"/>
        <v>342325</v>
      </c>
      <c r="BE194" s="272">
        <f t="shared" si="331"/>
        <v>0</v>
      </c>
      <c r="BF194" s="272">
        <f t="shared" si="331"/>
        <v>0</v>
      </c>
      <c r="BG194" s="272">
        <f>+SUM(BH194:BM194)</f>
        <v>350451.63</v>
      </c>
      <c r="BH194" s="272">
        <f t="shared" ref="BH194:BM194" si="332">+BH152*BH$5</f>
        <v>24617.600000000002</v>
      </c>
      <c r="BI194" s="272">
        <f t="shared" si="332"/>
        <v>28998.75</v>
      </c>
      <c r="BJ194" s="272">
        <f t="shared" si="332"/>
        <v>213743.28</v>
      </c>
      <c r="BK194" s="272">
        <f t="shared" si="332"/>
        <v>83092</v>
      </c>
      <c r="BL194" s="272">
        <f t="shared" si="332"/>
        <v>0</v>
      </c>
      <c r="BM194" s="272">
        <f t="shared" si="332"/>
        <v>0</v>
      </c>
      <c r="BN194" s="272">
        <f>+SUM(BO194:BT194)</f>
        <v>3209273.49</v>
      </c>
      <c r="BO194" s="272">
        <f t="shared" ref="BO194:BT194" si="333">+BO152*BO$5</f>
        <v>14970.64</v>
      </c>
      <c r="BP194" s="272">
        <f t="shared" si="333"/>
        <v>409877.25</v>
      </c>
      <c r="BQ194" s="272">
        <f t="shared" si="333"/>
        <v>2246085.6</v>
      </c>
      <c r="BR194" s="272">
        <f t="shared" si="333"/>
        <v>538340</v>
      </c>
      <c r="BS194" s="272">
        <f t="shared" si="333"/>
        <v>0</v>
      </c>
      <c r="BT194" s="272">
        <f t="shared" si="333"/>
        <v>0</v>
      </c>
      <c r="BU194" s="272">
        <f>+SUM(BV194:CA194)</f>
        <v>2590732.44</v>
      </c>
      <c r="BV194" s="272">
        <f t="shared" ref="BV194:CA194" si="334">+BV152*BV$5</f>
        <v>4212.9400000000005</v>
      </c>
      <c r="BW194" s="272">
        <f t="shared" si="334"/>
        <v>394240.5</v>
      </c>
      <c r="BX194" s="272">
        <f t="shared" si="334"/>
        <v>1561364</v>
      </c>
      <c r="BY194" s="272">
        <f t="shared" si="334"/>
        <v>630915</v>
      </c>
      <c r="BZ194" s="272">
        <f t="shared" si="334"/>
        <v>0</v>
      </c>
      <c r="CA194" s="272">
        <f t="shared" si="334"/>
        <v>0</v>
      </c>
      <c r="CB194" s="272">
        <f>+SUM(CC194:CH194)</f>
        <v>286978.78000000003</v>
      </c>
      <c r="CC194" s="272">
        <f t="shared" ref="CC194:CH194" si="335">+CC152*CC$5</f>
        <v>14002.62</v>
      </c>
      <c r="CD194" s="272">
        <f t="shared" si="335"/>
        <v>192822</v>
      </c>
      <c r="CE194" s="272">
        <f t="shared" si="335"/>
        <v>80154.16</v>
      </c>
      <c r="CF194" s="272">
        <f t="shared" si="335"/>
        <v>0</v>
      </c>
      <c r="CG194" s="272">
        <f t="shared" si="335"/>
        <v>0</v>
      </c>
      <c r="CH194" s="272">
        <f t="shared" si="335"/>
        <v>0</v>
      </c>
      <c r="CI194" s="272">
        <f>+SUM(CJ194:CO194)</f>
        <v>10488322.760000002</v>
      </c>
      <c r="CJ194" s="272">
        <f t="shared" ref="CJ194:CO194" si="336">+CJ152*CJ$5</f>
        <v>131209.86000000002</v>
      </c>
      <c r="CK194" s="272">
        <f t="shared" si="336"/>
        <v>610684.5</v>
      </c>
      <c r="CL194" s="272">
        <f t="shared" si="336"/>
        <v>1575577.6000000001</v>
      </c>
      <c r="CM194" s="272">
        <f t="shared" si="336"/>
        <v>353898</v>
      </c>
      <c r="CN194" s="272">
        <f t="shared" si="336"/>
        <v>0</v>
      </c>
      <c r="CO194" s="272">
        <f t="shared" si="336"/>
        <v>7816952.8000000007</v>
      </c>
      <c r="CP194" s="272">
        <f>+SUM(CQ194:CV194)</f>
        <v>12664907.969999999</v>
      </c>
      <c r="CQ194" s="272">
        <f t="shared" ref="CQ194:CV194" si="337">+CQ152*CQ$5</f>
        <v>611473</v>
      </c>
      <c r="CR194" s="272">
        <f t="shared" si="337"/>
        <v>2866097.5</v>
      </c>
      <c r="CS194" s="272">
        <f t="shared" si="337"/>
        <v>1431229.8</v>
      </c>
      <c r="CT194" s="272">
        <f t="shared" si="337"/>
        <v>2007148</v>
      </c>
      <c r="CU194" s="272">
        <f t="shared" si="337"/>
        <v>1379597.6700000002</v>
      </c>
      <c r="CV194" s="272">
        <f t="shared" si="337"/>
        <v>4369362</v>
      </c>
      <c r="CW194" s="272">
        <f>+SUM(CX194:DC194)</f>
        <v>2094733.8</v>
      </c>
      <c r="CX194" s="272">
        <f t="shared" ref="CX194:DC194" si="338">+CX152*CX$5</f>
        <v>0</v>
      </c>
      <c r="CY194" s="272">
        <f t="shared" si="338"/>
        <v>0</v>
      </c>
      <c r="CZ194" s="272">
        <f t="shared" si="338"/>
        <v>0</v>
      </c>
      <c r="DA194" s="272">
        <f t="shared" si="338"/>
        <v>446169.4</v>
      </c>
      <c r="DB194" s="272">
        <f t="shared" si="338"/>
        <v>766814.4</v>
      </c>
      <c r="DC194" s="272">
        <f t="shared" si="338"/>
        <v>881750</v>
      </c>
      <c r="DD194" s="272">
        <f>+SUM(DE194:DJ194)</f>
        <v>229734223.80000001</v>
      </c>
      <c r="DE194" s="272">
        <f t="shared" ref="DE194:DJ194" si="339">+DE152*DE$5</f>
        <v>14432157.300000001</v>
      </c>
      <c r="DF194" s="272">
        <f t="shared" si="339"/>
        <v>34175590</v>
      </c>
      <c r="DG194" s="272">
        <f t="shared" si="339"/>
        <v>148523835</v>
      </c>
      <c r="DH194" s="272">
        <f t="shared" si="339"/>
        <v>16096350</v>
      </c>
      <c r="DI194" s="272">
        <f t="shared" si="339"/>
        <v>13032152</v>
      </c>
      <c r="DJ194" s="272">
        <f t="shared" si="339"/>
        <v>3474139.5</v>
      </c>
      <c r="DK194" s="272">
        <f>+DL194+EW194+FF194+FO194+FX194+GG194+GP194+GY194</f>
        <v>127296505.47999999</v>
      </c>
      <c r="DL194" s="272">
        <f>+DM194+DV194</f>
        <v>70179070.709999993</v>
      </c>
      <c r="DM194" s="272">
        <f>+SUM(DN194:DU194)</f>
        <v>41121622.399999999</v>
      </c>
      <c r="DN194" s="272">
        <f t="shared" ref="DN194:DU194" si="340">+DN152*DN$5</f>
        <v>7366626.3000000007</v>
      </c>
      <c r="DO194" s="272">
        <f t="shared" si="340"/>
        <v>4655782.5</v>
      </c>
      <c r="DP194" s="272">
        <f t="shared" si="340"/>
        <v>8895454</v>
      </c>
      <c r="DQ194" s="272">
        <f t="shared" si="340"/>
        <v>17347977.900000002</v>
      </c>
      <c r="DR194" s="272">
        <f t="shared" si="340"/>
        <v>6111.5</v>
      </c>
      <c r="DS194" s="272">
        <f t="shared" si="340"/>
        <v>278733.8</v>
      </c>
      <c r="DT194" s="272">
        <f t="shared" si="340"/>
        <v>1596230.25</v>
      </c>
      <c r="DU194" s="272">
        <f t="shared" si="340"/>
        <v>974706.15</v>
      </c>
      <c r="DV194" s="272">
        <f>+SUM(DW194:ED194)</f>
        <v>29057448.309999999</v>
      </c>
      <c r="DW194" s="272">
        <f t="shared" ref="DW194:ED194" si="341">+DW152*DW$5</f>
        <v>4676387.1000000006</v>
      </c>
      <c r="DX194" s="272">
        <f t="shared" si="341"/>
        <v>4071861</v>
      </c>
      <c r="DY194" s="272">
        <f t="shared" si="341"/>
        <v>4795075</v>
      </c>
      <c r="DZ194" s="272">
        <f t="shared" si="341"/>
        <v>13233174.9</v>
      </c>
      <c r="EA194" s="272">
        <f t="shared" si="341"/>
        <v>20619.5</v>
      </c>
      <c r="EB194" s="272">
        <f t="shared" si="341"/>
        <v>153255.20000000001</v>
      </c>
      <c r="EC194" s="272">
        <f t="shared" si="341"/>
        <v>1354818.5</v>
      </c>
      <c r="ED194" s="272">
        <f t="shared" si="341"/>
        <v>752257.11</v>
      </c>
      <c r="EE194" s="272">
        <f>+SUM(EF194:EM194)</f>
        <v>63610152.359999999</v>
      </c>
      <c r="EF194" s="272">
        <f t="shared" ref="EF194:EM194" si="342">+EF152*EF$5</f>
        <v>11359405.200000001</v>
      </c>
      <c r="EG194" s="272">
        <f t="shared" si="342"/>
        <v>8077635</v>
      </c>
      <c r="EH194" s="272">
        <f t="shared" si="342"/>
        <v>11906430</v>
      </c>
      <c r="EI194" s="272">
        <f t="shared" si="342"/>
        <v>27440661.600000001</v>
      </c>
      <c r="EJ194" s="272">
        <f t="shared" si="342"/>
        <v>10509.5</v>
      </c>
      <c r="EK194" s="272">
        <f t="shared" si="342"/>
        <v>390083.4</v>
      </c>
      <c r="EL194" s="272">
        <f t="shared" si="342"/>
        <v>2777852.5</v>
      </c>
      <c r="EM194" s="272">
        <f t="shared" si="342"/>
        <v>1647575.1600000001</v>
      </c>
      <c r="EN194" s="272">
        <f>+SUM(EO194:EV194)</f>
        <v>6250996.8499999996</v>
      </c>
      <c r="EO194" s="272">
        <f t="shared" ref="EO194:EV194" si="343">+EO152*EO$5</f>
        <v>651018.72000000009</v>
      </c>
      <c r="EP194" s="272">
        <f t="shared" si="343"/>
        <v>611023.5</v>
      </c>
      <c r="EQ194" s="272">
        <f t="shared" si="343"/>
        <v>1684405</v>
      </c>
      <c r="ER194" s="272">
        <f t="shared" si="343"/>
        <v>3025576.29</v>
      </c>
      <c r="ES194" s="272">
        <f t="shared" si="343"/>
        <v>16221.5</v>
      </c>
      <c r="ET194" s="272">
        <f t="shared" si="343"/>
        <v>35554</v>
      </c>
      <c r="EU194" s="272">
        <f t="shared" si="343"/>
        <v>173425</v>
      </c>
      <c r="EV194" s="272">
        <f t="shared" si="343"/>
        <v>53772.840000000004</v>
      </c>
      <c r="EW194" s="272">
        <f>+SUM(EX194:FE194)</f>
        <v>19939575.579999998</v>
      </c>
      <c r="EX194" s="272">
        <f t="shared" ref="EX194:FE194" si="344">+EX152*EX$5</f>
        <v>3739556.7</v>
      </c>
      <c r="EY194" s="272">
        <f t="shared" si="344"/>
        <v>1354274.5</v>
      </c>
      <c r="EZ194" s="272">
        <f t="shared" si="344"/>
        <v>4883977</v>
      </c>
      <c r="FA194" s="272">
        <f t="shared" si="344"/>
        <v>8756332.2000000011</v>
      </c>
      <c r="FB194" s="272">
        <f t="shared" si="344"/>
        <v>97614</v>
      </c>
      <c r="FC194" s="272">
        <f t="shared" si="344"/>
        <v>169473.6</v>
      </c>
      <c r="FD194" s="272">
        <f t="shared" si="344"/>
        <v>675287.75</v>
      </c>
      <c r="FE194" s="272">
        <f t="shared" si="344"/>
        <v>263059.83</v>
      </c>
      <c r="FF194" s="272">
        <f>+SUM(FG194:FN194)</f>
        <v>4544726.9800000004</v>
      </c>
      <c r="FG194" s="272">
        <f t="shared" ref="FG194:FN194" si="345">+FG152*FG$5</f>
        <v>1482153.4200000002</v>
      </c>
      <c r="FH194" s="272">
        <f t="shared" si="345"/>
        <v>375805.5</v>
      </c>
      <c r="FI194" s="272">
        <f t="shared" si="345"/>
        <v>1250905</v>
      </c>
      <c r="FJ194" s="272">
        <f t="shared" si="345"/>
        <v>1080784.98</v>
      </c>
      <c r="FK194" s="272">
        <f t="shared" si="345"/>
        <v>93106.5</v>
      </c>
      <c r="FL194" s="272">
        <f t="shared" si="345"/>
        <v>52535.600000000006</v>
      </c>
      <c r="FM194" s="272">
        <f t="shared" si="345"/>
        <v>134136.25</v>
      </c>
      <c r="FN194" s="272">
        <f t="shared" si="345"/>
        <v>75299.73000000001</v>
      </c>
      <c r="FO194" s="272">
        <f>+SUM(FP194:FW194)</f>
        <v>5369268.0800000001</v>
      </c>
      <c r="FP194" s="272">
        <f t="shared" ref="FP194:FW194" si="346">+FP152*FP$5</f>
        <v>4122340.2</v>
      </c>
      <c r="FQ194" s="272">
        <f t="shared" si="346"/>
        <v>130569</v>
      </c>
      <c r="FR194" s="272">
        <f t="shared" si="346"/>
        <v>20240</v>
      </c>
      <c r="FS194" s="272">
        <f t="shared" si="346"/>
        <v>978785.6100000001</v>
      </c>
      <c r="FT194" s="272">
        <f t="shared" si="346"/>
        <v>37012</v>
      </c>
      <c r="FU194" s="272">
        <f t="shared" si="346"/>
        <v>8762.8000000000011</v>
      </c>
      <c r="FV194" s="272">
        <f t="shared" si="346"/>
        <v>42837.25</v>
      </c>
      <c r="FW194" s="272">
        <f t="shared" si="346"/>
        <v>28721.22</v>
      </c>
      <c r="FX194" s="272">
        <f>+SUM(FY194:GF194)</f>
        <v>14301174.350000001</v>
      </c>
      <c r="FY194" s="272">
        <f t="shared" ref="FY194:GF194" si="347">+FY152*FY$5</f>
        <v>2246271.39</v>
      </c>
      <c r="FZ194" s="272">
        <f t="shared" si="347"/>
        <v>2400886</v>
      </c>
      <c r="GA194" s="272">
        <f t="shared" si="347"/>
        <v>2870217</v>
      </c>
      <c r="GB194" s="272">
        <f t="shared" si="347"/>
        <v>6455087.1000000006</v>
      </c>
      <c r="GC194" s="272">
        <f t="shared" si="347"/>
        <v>12772.5</v>
      </c>
      <c r="GD194" s="272">
        <f t="shared" si="347"/>
        <v>33046</v>
      </c>
      <c r="GE194" s="272">
        <f t="shared" si="347"/>
        <v>183426.75</v>
      </c>
      <c r="GF194" s="272">
        <f t="shared" si="347"/>
        <v>99467.61</v>
      </c>
      <c r="GG194" s="272">
        <f>+SUM(GH194:GO194)</f>
        <v>3350497.89</v>
      </c>
      <c r="GH194" s="272">
        <f t="shared" ref="GH194:GO194" si="348">+GH152*GH$5</f>
        <v>33557.370000000003</v>
      </c>
      <c r="GI194" s="272">
        <f t="shared" si="348"/>
        <v>34320</v>
      </c>
      <c r="GJ194" s="272">
        <f t="shared" si="348"/>
        <v>45609</v>
      </c>
      <c r="GK194" s="272">
        <f t="shared" si="348"/>
        <v>1273814.52</v>
      </c>
      <c r="GL194" s="272">
        <f t="shared" si="348"/>
        <v>1963197</v>
      </c>
      <c r="GM194" s="272">
        <f t="shared" si="348"/>
        <v>0</v>
      </c>
      <c r="GN194" s="272">
        <f t="shared" si="348"/>
        <v>0</v>
      </c>
      <c r="GO194" s="272">
        <f t="shared" si="348"/>
        <v>0</v>
      </c>
      <c r="GP194" s="272">
        <f>+SUM(GQ194:GX194)</f>
        <v>2730233.2199999997</v>
      </c>
      <c r="GQ194" s="272">
        <f t="shared" ref="GQ194:GX194" si="349">+GQ152*GQ$5</f>
        <v>67926.540000000008</v>
      </c>
      <c r="GR194" s="272">
        <f t="shared" si="349"/>
        <v>1023749</v>
      </c>
      <c r="GS194" s="272">
        <f t="shared" si="349"/>
        <v>1630701</v>
      </c>
      <c r="GT194" s="272">
        <f t="shared" si="349"/>
        <v>4862.88</v>
      </c>
      <c r="GU194" s="272">
        <f t="shared" si="349"/>
        <v>0</v>
      </c>
      <c r="GV194" s="272">
        <f t="shared" si="349"/>
        <v>2993.8</v>
      </c>
      <c r="GW194" s="272">
        <f t="shared" si="349"/>
        <v>0</v>
      </c>
      <c r="GX194" s="272">
        <f t="shared" si="349"/>
        <v>0</v>
      </c>
      <c r="GY194" s="272">
        <f>+SUM(GZ194:HG194)</f>
        <v>6881958.6699999999</v>
      </c>
      <c r="GZ194" s="272">
        <f t="shared" ref="GZ194:HH194" si="350">+GZ152*GZ$5</f>
        <v>1742921.73</v>
      </c>
      <c r="HA194" s="272">
        <f t="shared" si="350"/>
        <v>1101746.5</v>
      </c>
      <c r="HB194" s="272">
        <f t="shared" si="350"/>
        <v>849251</v>
      </c>
      <c r="HC194" s="272">
        <f t="shared" si="350"/>
        <v>2635849.2600000002</v>
      </c>
      <c r="HD194" s="272">
        <f t="shared" si="350"/>
        <v>152118</v>
      </c>
      <c r="HE194" s="272">
        <f t="shared" si="350"/>
        <v>20650.800000000003</v>
      </c>
      <c r="HF194" s="272">
        <f t="shared" si="350"/>
        <v>235537.75</v>
      </c>
      <c r="HG194" s="272">
        <f t="shared" si="350"/>
        <v>143883.63</v>
      </c>
      <c r="HH194" s="272">
        <f t="shared" si="350"/>
        <v>0</v>
      </c>
    </row>
    <row r="195" spans="1:216" x14ac:dyDescent="0.2">
      <c r="A195" s="263" t="s">
        <v>231</v>
      </c>
      <c r="B195" s="272">
        <f t="shared" ref="B195:B209" si="351">+C195+Z195+AY195+CP195+CW195+DD195+DK195</f>
        <v>58468068.170000002</v>
      </c>
      <c r="C195" s="272">
        <f t="shared" ref="C195:C209" si="352">+D195+T195+W195+Q195</f>
        <v>3545154.25</v>
      </c>
      <c r="D195" s="272">
        <f t="shared" ref="D195:D209" si="353">+E195+H195+K195+N195</f>
        <v>1884908.25</v>
      </c>
      <c r="E195" s="272">
        <f t="shared" ref="E195:E209" si="354">+F195+G195</f>
        <v>1134437.5</v>
      </c>
      <c r="F195" s="272">
        <f t="shared" ref="F195:G195" si="355">+F153*F$5</f>
        <v>873614.25</v>
      </c>
      <c r="G195" s="272">
        <f t="shared" si="355"/>
        <v>260823.25</v>
      </c>
      <c r="H195" s="272">
        <f t="shared" ref="H195:H209" si="356">+I195+J195</f>
        <v>633101.5</v>
      </c>
      <c r="I195" s="272">
        <f t="shared" ref="I195:J195" si="357">+I153*I$5</f>
        <v>499957.5</v>
      </c>
      <c r="J195" s="272">
        <f t="shared" si="357"/>
        <v>133144</v>
      </c>
      <c r="K195" s="272">
        <f t="shared" ref="K195:K209" si="358">+L195+M195</f>
        <v>70729.5</v>
      </c>
      <c r="L195" s="272">
        <f t="shared" ref="L195:M195" si="359">+L153*L$5</f>
        <v>70729.5</v>
      </c>
      <c r="M195" s="272">
        <f t="shared" si="359"/>
        <v>0</v>
      </c>
      <c r="N195" s="272">
        <f t="shared" ref="N195:N209" si="360">+O195+P195</f>
        <v>46639.75</v>
      </c>
      <c r="O195" s="272">
        <f t="shared" ref="O195:P195" si="361">+O153*O$5</f>
        <v>42051</v>
      </c>
      <c r="P195" s="272">
        <f t="shared" si="361"/>
        <v>4588.75</v>
      </c>
      <c r="Q195" s="272">
        <f t="shared" ref="Q195:Q209" si="362">+R195+S195</f>
        <v>247863.75</v>
      </c>
      <c r="R195" s="272">
        <f t="shared" ref="R195:S195" si="363">+R153*R$5</f>
        <v>190724.25</v>
      </c>
      <c r="S195" s="272">
        <f t="shared" si="363"/>
        <v>57139.5</v>
      </c>
      <c r="T195" s="272">
        <f t="shared" ref="T195:T209" si="364">+U195+V195</f>
        <v>1350749.25</v>
      </c>
      <c r="U195" s="272">
        <f t="shared" ref="U195:V195" si="365">+U153*U$5</f>
        <v>1213560.75</v>
      </c>
      <c r="V195" s="272">
        <f t="shared" si="365"/>
        <v>137188.5</v>
      </c>
      <c r="W195" s="272">
        <f t="shared" ref="W195:W209" si="366">+X195+Y195</f>
        <v>61633</v>
      </c>
      <c r="X195" s="272">
        <f t="shared" ref="X195:Y195" si="367">+X153*X$5</f>
        <v>45398.25</v>
      </c>
      <c r="Y195" s="272">
        <f t="shared" si="367"/>
        <v>16234.75</v>
      </c>
      <c r="Z195" s="272">
        <f t="shared" ref="Z195:Z209" si="368">+AA195+AM195</f>
        <v>16841036.870000001</v>
      </c>
      <c r="AA195" s="272">
        <f t="shared" ref="AA195:AA209" si="369">+SUM(AB195:AL195)</f>
        <v>15768784.010000002</v>
      </c>
      <c r="AB195" s="272">
        <f t="shared" ref="AB195:AX195" si="370">+AB153*AB$5</f>
        <v>330939</v>
      </c>
      <c r="AC195" s="272">
        <f t="shared" si="370"/>
        <v>5285091.9000000004</v>
      </c>
      <c r="AD195" s="272">
        <f t="shared" si="370"/>
        <v>878494.20000000007</v>
      </c>
      <c r="AE195" s="272">
        <f t="shared" si="370"/>
        <v>29237</v>
      </c>
      <c r="AF195" s="272">
        <f t="shared" si="370"/>
        <v>1495161.6900000002</v>
      </c>
      <c r="AG195" s="272">
        <f t="shared" si="370"/>
        <v>1846203</v>
      </c>
      <c r="AH195" s="272">
        <f t="shared" si="370"/>
        <v>3539497.5</v>
      </c>
      <c r="AI195" s="272">
        <f t="shared" si="370"/>
        <v>439042.23000000004</v>
      </c>
      <c r="AJ195" s="272">
        <f t="shared" si="370"/>
        <v>1433264.7</v>
      </c>
      <c r="AK195" s="272">
        <f t="shared" si="370"/>
        <v>353678.49</v>
      </c>
      <c r="AL195" s="272">
        <f t="shared" si="370"/>
        <v>138174.30000000002</v>
      </c>
      <c r="AM195" s="272">
        <f t="shared" ref="AM195:AM209" si="371">+SUM(AN195:AX195)</f>
        <v>1072252.8599999999</v>
      </c>
      <c r="AN195" s="272">
        <f t="shared" si="370"/>
        <v>14194</v>
      </c>
      <c r="AO195" s="272">
        <f t="shared" si="370"/>
        <v>563177.67000000004</v>
      </c>
      <c r="AP195" s="272">
        <f t="shared" si="370"/>
        <v>42657</v>
      </c>
      <c r="AQ195" s="272">
        <f t="shared" si="370"/>
        <v>0</v>
      </c>
      <c r="AR195" s="272">
        <f t="shared" si="370"/>
        <v>358539.06</v>
      </c>
      <c r="AS195" s="272">
        <f t="shared" si="370"/>
        <v>23184</v>
      </c>
      <c r="AT195" s="272">
        <f t="shared" si="370"/>
        <v>43047.5</v>
      </c>
      <c r="AU195" s="272">
        <f t="shared" si="370"/>
        <v>3738.2400000000002</v>
      </c>
      <c r="AV195" s="272">
        <f t="shared" si="370"/>
        <v>18351.899999999998</v>
      </c>
      <c r="AW195" s="272">
        <f t="shared" si="370"/>
        <v>5363.4900000000007</v>
      </c>
      <c r="AX195" s="272">
        <f t="shared" si="370"/>
        <v>0</v>
      </c>
      <c r="AY195" s="272">
        <f t="shared" ref="AY195:AY209" si="372">+AZ195+BN195+BU195+CB195+CI195+BG195</f>
        <v>1521226.46</v>
      </c>
      <c r="AZ195" s="272">
        <f t="shared" ref="AZ195:AZ209" si="373">+SUM(BA195:BF195)</f>
        <v>81914.55</v>
      </c>
      <c r="BA195" s="272">
        <f t="shared" ref="BA195:BF195" si="374">+BA153*BA$5</f>
        <v>2268.14</v>
      </c>
      <c r="BB195" s="272">
        <f t="shared" si="374"/>
        <v>26918.25</v>
      </c>
      <c r="BC195" s="272">
        <f t="shared" si="374"/>
        <v>52728.160000000003</v>
      </c>
      <c r="BD195" s="272">
        <f t="shared" si="374"/>
        <v>0</v>
      </c>
      <c r="BE195" s="272">
        <f t="shared" si="374"/>
        <v>0</v>
      </c>
      <c r="BF195" s="272">
        <f t="shared" si="374"/>
        <v>0</v>
      </c>
      <c r="BG195" s="272">
        <f t="shared" ref="BG195:BG209" si="375">+SUM(BH195:BM195)</f>
        <v>9688.44</v>
      </c>
      <c r="BH195" s="272">
        <f t="shared" ref="BH195:BM195" si="376">+BH153*BH$5</f>
        <v>558.68000000000006</v>
      </c>
      <c r="BI195" s="272">
        <f t="shared" si="376"/>
        <v>0</v>
      </c>
      <c r="BJ195" s="272">
        <f t="shared" si="376"/>
        <v>9129.76</v>
      </c>
      <c r="BK195" s="272">
        <f t="shared" si="376"/>
        <v>0</v>
      </c>
      <c r="BL195" s="272">
        <f t="shared" si="376"/>
        <v>0</v>
      </c>
      <c r="BM195" s="272">
        <f t="shared" si="376"/>
        <v>0</v>
      </c>
      <c r="BN195" s="272">
        <f t="shared" ref="BN195:BN209" si="377">+SUM(BO195:BT195)</f>
        <v>194823.48</v>
      </c>
      <c r="BO195" s="272">
        <f t="shared" ref="BO195:BT195" si="378">+BO153*BO$5</f>
        <v>0</v>
      </c>
      <c r="BP195" s="272">
        <f t="shared" si="378"/>
        <v>0</v>
      </c>
      <c r="BQ195" s="272">
        <f t="shared" si="378"/>
        <v>148722.48000000001</v>
      </c>
      <c r="BR195" s="272">
        <f t="shared" si="378"/>
        <v>46101</v>
      </c>
      <c r="BS195" s="272">
        <f t="shared" si="378"/>
        <v>0</v>
      </c>
      <c r="BT195" s="272">
        <f t="shared" si="378"/>
        <v>0</v>
      </c>
      <c r="BU195" s="272">
        <f t="shared" ref="BU195:BU209" si="379">+SUM(BV195:CA195)</f>
        <v>74927.239999999991</v>
      </c>
      <c r="BV195" s="272">
        <f t="shared" ref="BV195:CA195" si="380">+BV153*BV$5</f>
        <v>0</v>
      </c>
      <c r="BW195" s="272">
        <f t="shared" si="380"/>
        <v>0</v>
      </c>
      <c r="BX195" s="272">
        <f t="shared" si="380"/>
        <v>46654.239999999998</v>
      </c>
      <c r="BY195" s="272">
        <f t="shared" si="380"/>
        <v>28273</v>
      </c>
      <c r="BZ195" s="272">
        <f t="shared" si="380"/>
        <v>0</v>
      </c>
      <c r="CA195" s="272">
        <f t="shared" si="380"/>
        <v>0</v>
      </c>
      <c r="CB195" s="272">
        <f t="shared" ref="CB195:CB209" si="381">+SUM(CC195:CH195)</f>
        <v>28418.46</v>
      </c>
      <c r="CC195" s="272">
        <f t="shared" ref="CC195:CH195" si="382">+CC153*CC$5</f>
        <v>1607.42</v>
      </c>
      <c r="CD195" s="272">
        <f t="shared" si="382"/>
        <v>0</v>
      </c>
      <c r="CE195" s="272">
        <f t="shared" si="382"/>
        <v>26811.040000000001</v>
      </c>
      <c r="CF195" s="272">
        <f t="shared" si="382"/>
        <v>0</v>
      </c>
      <c r="CG195" s="272">
        <f t="shared" si="382"/>
        <v>0</v>
      </c>
      <c r="CH195" s="272">
        <f t="shared" si="382"/>
        <v>0</v>
      </c>
      <c r="CI195" s="272">
        <f t="shared" ref="CI195:CI209" si="383">+SUM(CJ195:CO195)</f>
        <v>1131454.29</v>
      </c>
      <c r="CJ195" s="272">
        <f t="shared" ref="CJ195:CO195" si="384">+CJ153*CJ$5</f>
        <v>9262.5</v>
      </c>
      <c r="CK195" s="272">
        <f t="shared" si="384"/>
        <v>106377.75</v>
      </c>
      <c r="CL195" s="272">
        <f t="shared" si="384"/>
        <v>93993.84</v>
      </c>
      <c r="CM195" s="272">
        <f t="shared" si="384"/>
        <v>81285</v>
      </c>
      <c r="CN195" s="272">
        <f t="shared" si="384"/>
        <v>0</v>
      </c>
      <c r="CO195" s="272">
        <f t="shared" si="384"/>
        <v>840535.20000000007</v>
      </c>
      <c r="CP195" s="272">
        <f t="shared" ref="CP195:CP209" si="385">+SUM(CQ195:CV195)</f>
        <v>1794381.34</v>
      </c>
      <c r="CQ195" s="272">
        <f t="shared" ref="CQ195:CV195" si="386">+CQ153*CQ$5</f>
        <v>48112.800000000003</v>
      </c>
      <c r="CR195" s="272">
        <f t="shared" si="386"/>
        <v>238429.5</v>
      </c>
      <c r="CS195" s="272">
        <f t="shared" si="386"/>
        <v>760904.76</v>
      </c>
      <c r="CT195" s="272">
        <f t="shared" si="386"/>
        <v>116951.20000000001</v>
      </c>
      <c r="CU195" s="272">
        <f t="shared" si="386"/>
        <v>139846.08000000002</v>
      </c>
      <c r="CV195" s="272">
        <f t="shared" si="386"/>
        <v>490137</v>
      </c>
      <c r="CW195" s="272">
        <f t="shared" ref="CW195:CW209" si="387">+SUM(CX195:DC195)</f>
        <v>65061.48</v>
      </c>
      <c r="CX195" s="272">
        <f t="shared" ref="CX195:DC195" si="388">+CX153*CX$5</f>
        <v>0</v>
      </c>
      <c r="CY195" s="272">
        <f t="shared" si="388"/>
        <v>0</v>
      </c>
      <c r="CZ195" s="272">
        <f t="shared" si="388"/>
        <v>0</v>
      </c>
      <c r="DA195" s="272">
        <f t="shared" si="388"/>
        <v>5623.6</v>
      </c>
      <c r="DB195" s="272">
        <f t="shared" si="388"/>
        <v>27302.880000000001</v>
      </c>
      <c r="DC195" s="272">
        <f t="shared" si="388"/>
        <v>32135</v>
      </c>
      <c r="DD195" s="272">
        <f t="shared" ref="DD195:DD209" si="389">+SUM(DE195:DJ195)</f>
        <v>24750668.18</v>
      </c>
      <c r="DE195" s="272">
        <f t="shared" ref="DE195:DJ195" si="390">+DE153*DE$5</f>
        <v>2088205.6800000002</v>
      </c>
      <c r="DF195" s="272">
        <f t="shared" si="390"/>
        <v>3877447.5</v>
      </c>
      <c r="DG195" s="272">
        <f t="shared" si="390"/>
        <v>14209036.5</v>
      </c>
      <c r="DH195" s="272">
        <f t="shared" si="390"/>
        <v>1265755</v>
      </c>
      <c r="DI195" s="272">
        <f t="shared" si="390"/>
        <v>1910312</v>
      </c>
      <c r="DJ195" s="272">
        <f t="shared" si="390"/>
        <v>1399911.5</v>
      </c>
      <c r="DK195" s="272">
        <f t="shared" ref="DK195:DK209" si="391">+DL195+EW195+FF195+FO195+FX195+GG195+GP195+GY195</f>
        <v>9950539.5899999999</v>
      </c>
      <c r="DL195" s="272">
        <f t="shared" ref="DL195:DL209" si="392">+DM195+DV195</f>
        <v>5505683.0399999991</v>
      </c>
      <c r="DM195" s="272">
        <f t="shared" ref="DM195:DM209" si="393">+SUM(DN195:DU195)</f>
        <v>2953261.1599999997</v>
      </c>
      <c r="DN195" s="272">
        <f t="shared" ref="DN195:DU195" si="394">+DN153*DN$5</f>
        <v>211456.41</v>
      </c>
      <c r="DO195" s="272">
        <f t="shared" si="394"/>
        <v>502144</v>
      </c>
      <c r="DP195" s="272">
        <f t="shared" si="394"/>
        <v>369384</v>
      </c>
      <c r="DQ195" s="272">
        <f t="shared" si="394"/>
        <v>1664032.59</v>
      </c>
      <c r="DR195" s="272">
        <f t="shared" si="394"/>
        <v>6111.5</v>
      </c>
      <c r="DS195" s="272">
        <f t="shared" si="394"/>
        <v>10007.800000000001</v>
      </c>
      <c r="DT195" s="272">
        <f t="shared" si="394"/>
        <v>90566.5</v>
      </c>
      <c r="DU195" s="272">
        <f t="shared" si="394"/>
        <v>99558.36</v>
      </c>
      <c r="DV195" s="272">
        <f t="shared" ref="DV195:DV209" si="395">+SUM(DW195:ED195)</f>
        <v>2552421.8799999994</v>
      </c>
      <c r="DW195" s="272">
        <f t="shared" ref="DW195:EM195" si="396">+DW153*DW$5</f>
        <v>133058.97</v>
      </c>
      <c r="DX195" s="272">
        <f t="shared" si="396"/>
        <v>439660.5</v>
      </c>
      <c r="DY195" s="272">
        <f t="shared" si="396"/>
        <v>363368</v>
      </c>
      <c r="DZ195" s="272">
        <f t="shared" si="396"/>
        <v>1491637.29</v>
      </c>
      <c r="EA195" s="272">
        <f t="shared" si="396"/>
        <v>0</v>
      </c>
      <c r="EB195" s="272">
        <f t="shared" si="396"/>
        <v>3986.8</v>
      </c>
      <c r="EC195" s="272">
        <f t="shared" si="396"/>
        <v>55278.25</v>
      </c>
      <c r="ED195" s="272">
        <f t="shared" si="396"/>
        <v>65432.07</v>
      </c>
      <c r="EE195" s="272">
        <f t="shared" ref="EE195:EE209" si="397">+SUM(EF195:EM195)</f>
        <v>5093728.7499999991</v>
      </c>
      <c r="EF195" s="272">
        <f t="shared" si="396"/>
        <v>342819.18</v>
      </c>
      <c r="EG195" s="272">
        <f t="shared" si="396"/>
        <v>911218.5</v>
      </c>
      <c r="EH195" s="272">
        <f t="shared" si="396"/>
        <v>671456</v>
      </c>
      <c r="EI195" s="272">
        <f t="shared" si="396"/>
        <v>2850861.75</v>
      </c>
      <c r="EJ195" s="272">
        <f t="shared" si="396"/>
        <v>6111.5</v>
      </c>
      <c r="EK195" s="272">
        <f t="shared" si="396"/>
        <v>13994.6</v>
      </c>
      <c r="EL195" s="272">
        <f t="shared" si="396"/>
        <v>139326.25</v>
      </c>
      <c r="EM195" s="272">
        <f t="shared" si="396"/>
        <v>157940.97</v>
      </c>
      <c r="EN195" s="272">
        <f t="shared" ref="EN195:EN209" si="398">+SUM(EO195:EV195)</f>
        <v>340743.31</v>
      </c>
      <c r="EO195" s="272">
        <f t="shared" ref="EO195:EV195" si="399">+EO153*EO$5</f>
        <v>1696.53</v>
      </c>
      <c r="EP195" s="272">
        <f t="shared" si="399"/>
        <v>25531</v>
      </c>
      <c r="EQ195" s="272">
        <f t="shared" si="399"/>
        <v>23827</v>
      </c>
      <c r="ER195" s="272">
        <f t="shared" si="399"/>
        <v>276120.57</v>
      </c>
      <c r="ES195" s="272">
        <f t="shared" si="399"/>
        <v>0</v>
      </c>
      <c r="ET195" s="272">
        <f t="shared" si="399"/>
        <v>0</v>
      </c>
      <c r="EU195" s="272">
        <f t="shared" si="399"/>
        <v>6518.75</v>
      </c>
      <c r="EV195" s="272">
        <f t="shared" si="399"/>
        <v>7049.46</v>
      </c>
      <c r="EW195" s="272">
        <f t="shared" ref="EW195:EW209" si="400">+SUM(EX195:FE195)</f>
        <v>1215550.32</v>
      </c>
      <c r="EX195" s="272">
        <f t="shared" ref="EX195:FE195" si="401">+EX153*EX$5</f>
        <v>113948.01000000001</v>
      </c>
      <c r="EY195" s="272">
        <f t="shared" si="401"/>
        <v>95236</v>
      </c>
      <c r="EZ195" s="272">
        <f t="shared" si="401"/>
        <v>235859</v>
      </c>
      <c r="FA195" s="272">
        <f t="shared" si="401"/>
        <v>677088.72000000009</v>
      </c>
      <c r="FB195" s="272">
        <f t="shared" si="401"/>
        <v>0</v>
      </c>
      <c r="FC195" s="272">
        <f t="shared" si="401"/>
        <v>24738.600000000002</v>
      </c>
      <c r="FD195" s="272">
        <f t="shared" si="401"/>
        <v>39408</v>
      </c>
      <c r="FE195" s="272">
        <f t="shared" si="401"/>
        <v>29271.99</v>
      </c>
      <c r="FF195" s="272">
        <f t="shared" ref="FF195:FF209" si="402">+SUM(FG195:FN195)</f>
        <v>387561.15</v>
      </c>
      <c r="FG195" s="272">
        <f t="shared" ref="FG195:FN195" si="403">+FG153*FG$5</f>
        <v>59232.69</v>
      </c>
      <c r="FH195" s="272">
        <f t="shared" si="403"/>
        <v>32100</v>
      </c>
      <c r="FI195" s="272">
        <f t="shared" si="403"/>
        <v>30419</v>
      </c>
      <c r="FJ195" s="272">
        <f t="shared" si="403"/>
        <v>237616.5</v>
      </c>
      <c r="FK195" s="272">
        <f t="shared" si="403"/>
        <v>11937.5</v>
      </c>
      <c r="FL195" s="272">
        <f t="shared" si="403"/>
        <v>2484</v>
      </c>
      <c r="FM195" s="272">
        <f t="shared" si="403"/>
        <v>4255.25</v>
      </c>
      <c r="FN195" s="272">
        <f t="shared" si="403"/>
        <v>9516.2100000000009</v>
      </c>
      <c r="FO195" s="272">
        <f t="shared" ref="FO195:FO209" si="404">+SUM(FP195:FW195)</f>
        <v>868078.9</v>
      </c>
      <c r="FP195" s="272">
        <f t="shared" ref="FP195:FW195" si="405">+FP153*FP$5</f>
        <v>651401.85</v>
      </c>
      <c r="FQ195" s="272">
        <f t="shared" si="405"/>
        <v>68050.5</v>
      </c>
      <c r="FR195" s="272">
        <f t="shared" si="405"/>
        <v>4504</v>
      </c>
      <c r="FS195" s="272">
        <f t="shared" si="405"/>
        <v>144122.55000000002</v>
      </c>
      <c r="FT195" s="272">
        <f t="shared" si="405"/>
        <v>0</v>
      </c>
      <c r="FU195" s="272">
        <f t="shared" si="405"/>
        <v>0</v>
      </c>
      <c r="FV195" s="272">
        <f t="shared" si="405"/>
        <v>0</v>
      </c>
      <c r="FW195" s="272">
        <f t="shared" si="405"/>
        <v>0</v>
      </c>
      <c r="FX195" s="272">
        <f t="shared" ref="FX195:FX209" si="406">+SUM(FY195:GF195)</f>
        <v>1099239.02</v>
      </c>
      <c r="FY195" s="272">
        <f t="shared" ref="FY195:GF195" si="407">+FY153*FY$5</f>
        <v>103112.13</v>
      </c>
      <c r="FZ195" s="272">
        <f t="shared" si="407"/>
        <v>239679</v>
      </c>
      <c r="GA195" s="272">
        <f t="shared" si="407"/>
        <v>172709</v>
      </c>
      <c r="GB195" s="272">
        <f t="shared" si="407"/>
        <v>557290.14</v>
      </c>
      <c r="GC195" s="272">
        <f t="shared" si="407"/>
        <v>0</v>
      </c>
      <c r="GD195" s="272">
        <f t="shared" si="407"/>
        <v>3210</v>
      </c>
      <c r="GE195" s="272">
        <f t="shared" si="407"/>
        <v>23238.75</v>
      </c>
      <c r="GF195" s="272">
        <f t="shared" si="407"/>
        <v>0</v>
      </c>
      <c r="GG195" s="272">
        <f t="shared" ref="GG195:GG209" si="408">+SUM(GH195:GO195)</f>
        <v>134410.99</v>
      </c>
      <c r="GH195" s="272">
        <f t="shared" ref="GH195:GO195" si="409">+GH153*GH$5</f>
        <v>0</v>
      </c>
      <c r="GI195" s="272">
        <f t="shared" si="409"/>
        <v>0</v>
      </c>
      <c r="GJ195" s="272">
        <f t="shared" si="409"/>
        <v>14851</v>
      </c>
      <c r="GK195" s="272">
        <f t="shared" si="409"/>
        <v>13134.99</v>
      </c>
      <c r="GL195" s="272">
        <f t="shared" si="409"/>
        <v>106425</v>
      </c>
      <c r="GM195" s="272">
        <f t="shared" si="409"/>
        <v>0</v>
      </c>
      <c r="GN195" s="272">
        <f t="shared" si="409"/>
        <v>0</v>
      </c>
      <c r="GO195" s="272">
        <f t="shared" si="409"/>
        <v>0</v>
      </c>
      <c r="GP195" s="272">
        <f t="shared" ref="GP195:GP209" si="410">+SUM(GQ195:GX195)</f>
        <v>121151.22</v>
      </c>
      <c r="GQ195" s="272">
        <f t="shared" ref="GQ195:GX195" si="411">+GQ153*GQ$5</f>
        <v>3641.2200000000003</v>
      </c>
      <c r="GR195" s="272">
        <f t="shared" si="411"/>
        <v>103459</v>
      </c>
      <c r="GS195" s="272">
        <f t="shared" si="411"/>
        <v>14051</v>
      </c>
      <c r="GT195" s="272">
        <f t="shared" si="411"/>
        <v>0</v>
      </c>
      <c r="GU195" s="272">
        <f t="shared" si="411"/>
        <v>0</v>
      </c>
      <c r="GV195" s="272">
        <f t="shared" si="411"/>
        <v>0</v>
      </c>
      <c r="GW195" s="272">
        <f t="shared" si="411"/>
        <v>0</v>
      </c>
      <c r="GX195" s="272">
        <f t="shared" si="411"/>
        <v>0</v>
      </c>
      <c r="GY195" s="272">
        <f t="shared" ref="GY195:GY209" si="412">+SUM(GZ195:HG195)</f>
        <v>618864.95000000007</v>
      </c>
      <c r="GZ195" s="272">
        <f t="shared" ref="GZ195:HH195" si="413">+GZ153*GZ$5</f>
        <v>70453.680000000008</v>
      </c>
      <c r="HA195" s="272">
        <f t="shared" si="413"/>
        <v>90991.5</v>
      </c>
      <c r="HB195" s="272">
        <f t="shared" si="413"/>
        <v>61558</v>
      </c>
      <c r="HC195" s="272">
        <f t="shared" si="413"/>
        <v>300163.71000000002</v>
      </c>
      <c r="HD195" s="272">
        <f t="shared" si="413"/>
        <v>44837</v>
      </c>
      <c r="HE195" s="272">
        <f t="shared" si="413"/>
        <v>348.40000000000003</v>
      </c>
      <c r="HF195" s="272">
        <f t="shared" si="413"/>
        <v>26702.5</v>
      </c>
      <c r="HG195" s="272">
        <f t="shared" si="413"/>
        <v>23810.16</v>
      </c>
      <c r="HH195" s="272">
        <f t="shared" si="413"/>
        <v>0</v>
      </c>
    </row>
    <row r="196" spans="1:216" x14ac:dyDescent="0.2">
      <c r="A196" s="263" t="s">
        <v>232</v>
      </c>
      <c r="B196" s="272">
        <f t="shared" si="351"/>
        <v>99658323.140000001</v>
      </c>
      <c r="C196" s="272">
        <f t="shared" si="352"/>
        <v>5713747.25</v>
      </c>
      <c r="D196" s="272">
        <f t="shared" si="353"/>
        <v>4004782.25</v>
      </c>
      <c r="E196" s="272">
        <f t="shared" si="354"/>
        <v>2255101.25</v>
      </c>
      <c r="F196" s="272">
        <f t="shared" ref="F196:G196" si="414">+F154*F$5</f>
        <v>1494118.5</v>
      </c>
      <c r="G196" s="272">
        <f t="shared" si="414"/>
        <v>760982.75</v>
      </c>
      <c r="H196" s="272">
        <f t="shared" si="356"/>
        <v>1328563.5</v>
      </c>
      <c r="I196" s="272">
        <f t="shared" ref="I196:J196" si="415">+I154*I$5</f>
        <v>1152855</v>
      </c>
      <c r="J196" s="272">
        <f t="shared" si="415"/>
        <v>175708.5</v>
      </c>
      <c r="K196" s="272">
        <f t="shared" si="358"/>
        <v>355302.75</v>
      </c>
      <c r="L196" s="272">
        <f t="shared" ref="L196:M196" si="416">+L154*L$5</f>
        <v>270190.5</v>
      </c>
      <c r="M196" s="272">
        <f t="shared" si="416"/>
        <v>85112.25</v>
      </c>
      <c r="N196" s="272">
        <f t="shared" si="360"/>
        <v>65814.75</v>
      </c>
      <c r="O196" s="272">
        <f t="shared" ref="O196:P196" si="417">+O154*O$5</f>
        <v>55549.5</v>
      </c>
      <c r="P196" s="272">
        <f t="shared" si="417"/>
        <v>10265.25</v>
      </c>
      <c r="Q196" s="272">
        <f t="shared" si="362"/>
        <v>310637.75</v>
      </c>
      <c r="R196" s="272">
        <f t="shared" ref="R196:S196" si="418">+R154*R$5</f>
        <v>271939.5</v>
      </c>
      <c r="S196" s="272">
        <f t="shared" si="418"/>
        <v>38698.25</v>
      </c>
      <c r="T196" s="272">
        <f t="shared" si="364"/>
        <v>1263623.5</v>
      </c>
      <c r="U196" s="272">
        <f t="shared" ref="U196:V196" si="419">+U154*U$5</f>
        <v>1159506.75</v>
      </c>
      <c r="V196" s="272">
        <f t="shared" si="419"/>
        <v>104116.75</v>
      </c>
      <c r="W196" s="272">
        <f t="shared" si="366"/>
        <v>134703.75</v>
      </c>
      <c r="X196" s="272">
        <f t="shared" ref="X196:Y196" si="420">+X154*X$5</f>
        <v>88077.75</v>
      </c>
      <c r="Y196" s="272">
        <f t="shared" si="420"/>
        <v>46626</v>
      </c>
      <c r="Z196" s="272">
        <f t="shared" si="368"/>
        <v>26228306.719999999</v>
      </c>
      <c r="AA196" s="272">
        <f t="shared" si="369"/>
        <v>24634421.459999997</v>
      </c>
      <c r="AB196" s="272">
        <f t="shared" ref="AB196:AX196" si="421">+AB154*AB$5</f>
        <v>697125</v>
      </c>
      <c r="AC196" s="272">
        <f t="shared" si="421"/>
        <v>6988786.2000000002</v>
      </c>
      <c r="AD196" s="272">
        <f t="shared" si="421"/>
        <v>623540.20000000007</v>
      </c>
      <c r="AE196" s="272">
        <f t="shared" si="421"/>
        <v>64013</v>
      </c>
      <c r="AF196" s="272">
        <f t="shared" si="421"/>
        <v>2393417.0700000003</v>
      </c>
      <c r="AG196" s="272">
        <f t="shared" si="421"/>
        <v>3248793</v>
      </c>
      <c r="AH196" s="272">
        <f t="shared" si="421"/>
        <v>3801727.5</v>
      </c>
      <c r="AI196" s="272">
        <f t="shared" si="421"/>
        <v>510429.15</v>
      </c>
      <c r="AJ196" s="272">
        <f t="shared" si="421"/>
        <v>5045133</v>
      </c>
      <c r="AK196" s="272">
        <f t="shared" si="421"/>
        <v>1112922.03</v>
      </c>
      <c r="AL196" s="272">
        <f t="shared" si="421"/>
        <v>148535.31</v>
      </c>
      <c r="AM196" s="272">
        <f t="shared" si="371"/>
        <v>1593885.26</v>
      </c>
      <c r="AN196" s="272">
        <f t="shared" si="421"/>
        <v>0</v>
      </c>
      <c r="AO196" s="272">
        <f t="shared" si="421"/>
        <v>579410.70000000007</v>
      </c>
      <c r="AP196" s="272">
        <f t="shared" si="421"/>
        <v>241776.6</v>
      </c>
      <c r="AQ196" s="272">
        <f t="shared" si="421"/>
        <v>0</v>
      </c>
      <c r="AR196" s="272">
        <f t="shared" si="421"/>
        <v>585187.02</v>
      </c>
      <c r="AS196" s="272">
        <f t="shared" si="421"/>
        <v>58374</v>
      </c>
      <c r="AT196" s="272">
        <f t="shared" si="421"/>
        <v>55142</v>
      </c>
      <c r="AU196" s="272">
        <f t="shared" si="421"/>
        <v>6948.81</v>
      </c>
      <c r="AV196" s="272">
        <f t="shared" si="421"/>
        <v>52730.400000000001</v>
      </c>
      <c r="AW196" s="272">
        <f t="shared" si="421"/>
        <v>14315.730000000001</v>
      </c>
      <c r="AX196" s="272">
        <f t="shared" si="421"/>
        <v>0</v>
      </c>
      <c r="AY196" s="272">
        <f t="shared" si="372"/>
        <v>2329628.5</v>
      </c>
      <c r="AZ196" s="272">
        <f t="shared" si="373"/>
        <v>71272.800000000003</v>
      </c>
      <c r="BA196" s="272">
        <f t="shared" ref="BA196:BF196" si="422">+BA154*BA$5</f>
        <v>5170.16</v>
      </c>
      <c r="BB196" s="272">
        <f t="shared" si="422"/>
        <v>0</v>
      </c>
      <c r="BC196" s="272">
        <f t="shared" si="422"/>
        <v>66102.64</v>
      </c>
      <c r="BD196" s="272">
        <f t="shared" si="422"/>
        <v>0</v>
      </c>
      <c r="BE196" s="272">
        <f t="shared" si="422"/>
        <v>0</v>
      </c>
      <c r="BF196" s="272">
        <f t="shared" si="422"/>
        <v>0</v>
      </c>
      <c r="BG196" s="272">
        <f t="shared" si="375"/>
        <v>111242.61</v>
      </c>
      <c r="BH196" s="272">
        <f t="shared" ref="BH196:BM196" si="423">+BH154*BH$5</f>
        <v>10819.380000000001</v>
      </c>
      <c r="BI196" s="272">
        <f t="shared" si="423"/>
        <v>5772.75</v>
      </c>
      <c r="BJ196" s="272">
        <f t="shared" si="423"/>
        <v>94650.48</v>
      </c>
      <c r="BK196" s="272">
        <f t="shared" si="423"/>
        <v>0</v>
      </c>
      <c r="BL196" s="272">
        <f t="shared" si="423"/>
        <v>0</v>
      </c>
      <c r="BM196" s="272">
        <f t="shared" si="423"/>
        <v>0</v>
      </c>
      <c r="BN196" s="272">
        <f t="shared" si="377"/>
        <v>245176.88</v>
      </c>
      <c r="BO196" s="272">
        <f t="shared" ref="BO196:BT196" si="424">+BO154*BO$5</f>
        <v>14530.84</v>
      </c>
      <c r="BP196" s="272">
        <f t="shared" si="424"/>
        <v>0</v>
      </c>
      <c r="BQ196" s="272">
        <f t="shared" si="424"/>
        <v>224363.04</v>
      </c>
      <c r="BR196" s="272">
        <f t="shared" si="424"/>
        <v>6283</v>
      </c>
      <c r="BS196" s="272">
        <f t="shared" si="424"/>
        <v>0</v>
      </c>
      <c r="BT196" s="272">
        <f t="shared" si="424"/>
        <v>0</v>
      </c>
      <c r="BU196" s="272">
        <f t="shared" si="379"/>
        <v>243956.18</v>
      </c>
      <c r="BV196" s="272">
        <f t="shared" ref="BV196:CA196" si="425">+BV154*BV$5</f>
        <v>0</v>
      </c>
      <c r="BW196" s="272">
        <f t="shared" si="425"/>
        <v>23266.5</v>
      </c>
      <c r="BX196" s="272">
        <f t="shared" si="425"/>
        <v>220689.68</v>
      </c>
      <c r="BY196" s="272">
        <f t="shared" si="425"/>
        <v>0</v>
      </c>
      <c r="BZ196" s="272">
        <f t="shared" si="425"/>
        <v>0</v>
      </c>
      <c r="CA196" s="272">
        <f t="shared" si="425"/>
        <v>0</v>
      </c>
      <c r="CB196" s="272">
        <f t="shared" si="381"/>
        <v>6909.6399999999994</v>
      </c>
      <c r="CC196" s="272">
        <f t="shared" ref="CC196:CH196" si="426">+CC154*CC$5</f>
        <v>199.48000000000002</v>
      </c>
      <c r="CD196" s="272">
        <f t="shared" si="426"/>
        <v>0</v>
      </c>
      <c r="CE196" s="272">
        <f t="shared" si="426"/>
        <v>6710.16</v>
      </c>
      <c r="CF196" s="272">
        <f t="shared" si="426"/>
        <v>0</v>
      </c>
      <c r="CG196" s="272">
        <f t="shared" si="426"/>
        <v>0</v>
      </c>
      <c r="CH196" s="272">
        <f t="shared" si="426"/>
        <v>0</v>
      </c>
      <c r="CI196" s="272">
        <f t="shared" si="383"/>
        <v>1651070.3900000001</v>
      </c>
      <c r="CJ196" s="272">
        <f t="shared" ref="CJ196:CO196" si="427">+CJ154*CJ$5</f>
        <v>10908.36</v>
      </c>
      <c r="CK196" s="272">
        <f t="shared" si="427"/>
        <v>59043.75</v>
      </c>
      <c r="CL196" s="272">
        <f t="shared" si="427"/>
        <v>254357.68</v>
      </c>
      <c r="CM196" s="272">
        <f t="shared" si="427"/>
        <v>90675</v>
      </c>
      <c r="CN196" s="272">
        <f t="shared" si="427"/>
        <v>0</v>
      </c>
      <c r="CO196" s="272">
        <f t="shared" si="427"/>
        <v>1236085.6000000001</v>
      </c>
      <c r="CP196" s="272">
        <f t="shared" si="385"/>
        <v>2073163.8499999999</v>
      </c>
      <c r="CQ196" s="272">
        <f t="shared" ref="CQ196:CV196" si="428">+CQ154*CQ$5</f>
        <v>50589.8</v>
      </c>
      <c r="CR196" s="272">
        <f t="shared" si="428"/>
        <v>542341.75</v>
      </c>
      <c r="CS196" s="272">
        <f t="shared" si="428"/>
        <v>67805.760000000009</v>
      </c>
      <c r="CT196" s="272">
        <f t="shared" si="428"/>
        <v>434933.4</v>
      </c>
      <c r="CU196" s="272">
        <f t="shared" si="428"/>
        <v>74599.14</v>
      </c>
      <c r="CV196" s="272">
        <f t="shared" si="428"/>
        <v>902894</v>
      </c>
      <c r="CW196" s="272">
        <f t="shared" si="387"/>
        <v>48630.7</v>
      </c>
      <c r="CX196" s="272">
        <f t="shared" ref="CX196:DC196" si="429">+CX154*CX$5</f>
        <v>0</v>
      </c>
      <c r="CY196" s="272">
        <f t="shared" si="429"/>
        <v>0</v>
      </c>
      <c r="CZ196" s="272">
        <f t="shared" si="429"/>
        <v>0</v>
      </c>
      <c r="DA196" s="272">
        <f t="shared" si="429"/>
        <v>16971.2</v>
      </c>
      <c r="DB196" s="272">
        <f t="shared" si="429"/>
        <v>24964.5</v>
      </c>
      <c r="DC196" s="272">
        <f t="shared" si="429"/>
        <v>6695</v>
      </c>
      <c r="DD196" s="272">
        <f t="shared" si="389"/>
        <v>46674903.299999997</v>
      </c>
      <c r="DE196" s="272">
        <f t="shared" ref="DE196:DJ196" si="430">+DE154*DE$5</f>
        <v>1948207.8</v>
      </c>
      <c r="DF196" s="272">
        <f t="shared" si="430"/>
        <v>5552880</v>
      </c>
      <c r="DG196" s="272">
        <f t="shared" si="430"/>
        <v>30654075</v>
      </c>
      <c r="DH196" s="272">
        <f t="shared" si="430"/>
        <v>6710840</v>
      </c>
      <c r="DI196" s="272">
        <f t="shared" si="430"/>
        <v>1704920</v>
      </c>
      <c r="DJ196" s="272">
        <f t="shared" si="430"/>
        <v>103980.5</v>
      </c>
      <c r="DK196" s="272">
        <f t="shared" si="391"/>
        <v>16589942.820000004</v>
      </c>
      <c r="DL196" s="272">
        <f t="shared" si="392"/>
        <v>8973894.1900000013</v>
      </c>
      <c r="DM196" s="272">
        <f t="shared" si="393"/>
        <v>5986225.2400000002</v>
      </c>
      <c r="DN196" s="272">
        <f t="shared" ref="DN196:DU196" si="431">+DN154*DN$5</f>
        <v>451492.80000000005</v>
      </c>
      <c r="DO196" s="272">
        <f t="shared" si="431"/>
        <v>556132.5</v>
      </c>
      <c r="DP196" s="272">
        <f t="shared" si="431"/>
        <v>1831333</v>
      </c>
      <c r="DQ196" s="272">
        <f t="shared" si="431"/>
        <v>2802245.49</v>
      </c>
      <c r="DR196" s="272">
        <f t="shared" si="431"/>
        <v>0</v>
      </c>
      <c r="DS196" s="272">
        <f t="shared" si="431"/>
        <v>39151.200000000004</v>
      </c>
      <c r="DT196" s="272">
        <f t="shared" si="431"/>
        <v>180354.75</v>
      </c>
      <c r="DU196" s="272">
        <f t="shared" si="431"/>
        <v>125515.5</v>
      </c>
      <c r="DV196" s="272">
        <f t="shared" si="395"/>
        <v>2987668.95</v>
      </c>
      <c r="DW196" s="272">
        <f t="shared" ref="DW196:EM196" si="432">+DW154*DW$5</f>
        <v>177471.36000000002</v>
      </c>
      <c r="DX196" s="272">
        <f t="shared" si="432"/>
        <v>329714.5</v>
      </c>
      <c r="DY196" s="272">
        <f t="shared" si="432"/>
        <v>504226</v>
      </c>
      <c r="DZ196" s="272">
        <f t="shared" si="432"/>
        <v>1857227.1300000001</v>
      </c>
      <c r="EA196" s="272">
        <f t="shared" si="432"/>
        <v>0</v>
      </c>
      <c r="EB196" s="272">
        <f t="shared" si="432"/>
        <v>13616.800000000001</v>
      </c>
      <c r="EC196" s="272">
        <f t="shared" si="432"/>
        <v>71868</v>
      </c>
      <c r="ED196" s="272">
        <f t="shared" si="432"/>
        <v>33545.160000000003</v>
      </c>
      <c r="EE196" s="272">
        <f t="shared" si="397"/>
        <v>8346050.7800000003</v>
      </c>
      <c r="EF196" s="272">
        <f t="shared" si="432"/>
        <v>602124.27</v>
      </c>
      <c r="EG196" s="272">
        <f t="shared" si="432"/>
        <v>814207.5</v>
      </c>
      <c r="EH196" s="272">
        <f t="shared" si="432"/>
        <v>2194869</v>
      </c>
      <c r="EI196" s="272">
        <f t="shared" si="432"/>
        <v>4287297.3</v>
      </c>
      <c r="EJ196" s="272">
        <f t="shared" si="432"/>
        <v>0</v>
      </c>
      <c r="EK196" s="272">
        <f t="shared" si="432"/>
        <v>40495.800000000003</v>
      </c>
      <c r="EL196" s="272">
        <f t="shared" si="432"/>
        <v>247996.25</v>
      </c>
      <c r="EM196" s="272">
        <f t="shared" si="432"/>
        <v>159060.66</v>
      </c>
      <c r="EN196" s="272">
        <f t="shared" si="398"/>
        <v>619033.71</v>
      </c>
      <c r="EO196" s="272">
        <f t="shared" ref="EO196:EV196" si="433">+EO154*EO$5</f>
        <v>26839.890000000003</v>
      </c>
      <c r="EP196" s="272">
        <f t="shared" si="433"/>
        <v>71639.5</v>
      </c>
      <c r="EQ196" s="272">
        <f t="shared" si="433"/>
        <v>140691</v>
      </c>
      <c r="ER196" s="272">
        <f t="shared" si="433"/>
        <v>365900.37</v>
      </c>
      <c r="ES196" s="272">
        <f t="shared" si="433"/>
        <v>0</v>
      </c>
      <c r="ET196" s="272">
        <f t="shared" si="433"/>
        <v>8708.2000000000007</v>
      </c>
      <c r="EU196" s="272">
        <f t="shared" si="433"/>
        <v>5254.75</v>
      </c>
      <c r="EV196" s="272">
        <f t="shared" si="433"/>
        <v>0</v>
      </c>
      <c r="EW196" s="272">
        <f t="shared" si="400"/>
        <v>2636845.62</v>
      </c>
      <c r="EX196" s="272">
        <f t="shared" ref="EX196:FE196" si="434">+EX154*EX$5</f>
        <v>336372.63</v>
      </c>
      <c r="EY196" s="272">
        <f t="shared" si="434"/>
        <v>131505</v>
      </c>
      <c r="EZ196" s="272">
        <f t="shared" si="434"/>
        <v>447707</v>
      </c>
      <c r="FA196" s="272">
        <f t="shared" si="434"/>
        <v>1574210.8800000001</v>
      </c>
      <c r="FB196" s="272">
        <f t="shared" si="434"/>
        <v>1742</v>
      </c>
      <c r="FC196" s="272">
        <f t="shared" si="434"/>
        <v>11079</v>
      </c>
      <c r="FD196" s="272">
        <f t="shared" si="434"/>
        <v>110711</v>
      </c>
      <c r="FE196" s="272">
        <f t="shared" si="434"/>
        <v>23518.11</v>
      </c>
      <c r="FF196" s="272">
        <f t="shared" si="402"/>
        <v>456427.56</v>
      </c>
      <c r="FG196" s="272">
        <f t="shared" ref="FG196:FN196" si="435">+FG154*FG$5</f>
        <v>75149.91</v>
      </c>
      <c r="FH196" s="272">
        <f t="shared" si="435"/>
        <v>15607.5</v>
      </c>
      <c r="FI196" s="272">
        <f t="shared" si="435"/>
        <v>134540</v>
      </c>
      <c r="FJ196" s="272">
        <f t="shared" si="435"/>
        <v>190831.41</v>
      </c>
      <c r="FK196" s="272">
        <f t="shared" si="435"/>
        <v>4169.5</v>
      </c>
      <c r="FL196" s="272">
        <f t="shared" si="435"/>
        <v>0</v>
      </c>
      <c r="FM196" s="272">
        <f t="shared" si="435"/>
        <v>13358.25</v>
      </c>
      <c r="FN196" s="272">
        <f t="shared" si="435"/>
        <v>22770.99</v>
      </c>
      <c r="FO196" s="272">
        <f t="shared" si="404"/>
        <v>1048919.8600000001</v>
      </c>
      <c r="FP196" s="272">
        <f t="shared" ref="FP196:FW196" si="436">+FP154*FP$5</f>
        <v>768178.95000000007</v>
      </c>
      <c r="FQ196" s="272">
        <f t="shared" si="436"/>
        <v>8196.5</v>
      </c>
      <c r="FR196" s="272">
        <f t="shared" si="436"/>
        <v>0</v>
      </c>
      <c r="FS196" s="272">
        <f t="shared" si="436"/>
        <v>258027.99000000002</v>
      </c>
      <c r="FT196" s="272">
        <f t="shared" si="436"/>
        <v>0</v>
      </c>
      <c r="FU196" s="272">
        <f t="shared" si="436"/>
        <v>1862</v>
      </c>
      <c r="FV196" s="272">
        <f t="shared" si="436"/>
        <v>2829</v>
      </c>
      <c r="FW196" s="272">
        <f t="shared" si="436"/>
        <v>9825.42</v>
      </c>
      <c r="FX196" s="272">
        <f t="shared" si="406"/>
        <v>1557131.2500000002</v>
      </c>
      <c r="FY196" s="272">
        <f t="shared" ref="FY196:GF196" si="437">+FY154*FY$5</f>
        <v>220887.48</v>
      </c>
      <c r="FZ196" s="272">
        <f t="shared" si="437"/>
        <v>213950</v>
      </c>
      <c r="GA196" s="272">
        <f t="shared" si="437"/>
        <v>183372</v>
      </c>
      <c r="GB196" s="272">
        <f t="shared" si="437"/>
        <v>875704.83000000007</v>
      </c>
      <c r="GC196" s="272">
        <f t="shared" si="437"/>
        <v>0</v>
      </c>
      <c r="GD196" s="272">
        <f t="shared" si="437"/>
        <v>5100.6000000000004</v>
      </c>
      <c r="GE196" s="272">
        <f t="shared" si="437"/>
        <v>21165.25</v>
      </c>
      <c r="GF196" s="272">
        <f t="shared" si="437"/>
        <v>36951.090000000004</v>
      </c>
      <c r="GG196" s="272">
        <f t="shared" si="408"/>
        <v>625565.34</v>
      </c>
      <c r="GH196" s="272">
        <f t="shared" ref="GH196:GO196" si="438">+GH154*GH$5</f>
        <v>0</v>
      </c>
      <c r="GI196" s="272">
        <f t="shared" si="438"/>
        <v>18414.5</v>
      </c>
      <c r="GJ196" s="272">
        <f t="shared" si="438"/>
        <v>0</v>
      </c>
      <c r="GK196" s="272">
        <f t="shared" si="438"/>
        <v>222881.34</v>
      </c>
      <c r="GL196" s="272">
        <f t="shared" si="438"/>
        <v>384269.5</v>
      </c>
      <c r="GM196" s="272">
        <f t="shared" si="438"/>
        <v>0</v>
      </c>
      <c r="GN196" s="272">
        <f t="shared" si="438"/>
        <v>0</v>
      </c>
      <c r="GO196" s="272">
        <f t="shared" si="438"/>
        <v>0</v>
      </c>
      <c r="GP196" s="272">
        <f t="shared" si="410"/>
        <v>374022.79000000004</v>
      </c>
      <c r="GQ196" s="272">
        <f t="shared" ref="GQ196:GX196" si="439">+GQ154*GQ$5</f>
        <v>39191.79</v>
      </c>
      <c r="GR196" s="272">
        <f t="shared" si="439"/>
        <v>199974</v>
      </c>
      <c r="GS196" s="272">
        <f t="shared" si="439"/>
        <v>134857</v>
      </c>
      <c r="GT196" s="272">
        <f t="shared" si="439"/>
        <v>0</v>
      </c>
      <c r="GU196" s="272">
        <f t="shared" si="439"/>
        <v>0</v>
      </c>
      <c r="GV196" s="272">
        <f t="shared" si="439"/>
        <v>0</v>
      </c>
      <c r="GW196" s="272">
        <f t="shared" si="439"/>
        <v>0</v>
      </c>
      <c r="GX196" s="272">
        <f t="shared" si="439"/>
        <v>0</v>
      </c>
      <c r="GY196" s="272">
        <f t="shared" si="412"/>
        <v>917136.21000000008</v>
      </c>
      <c r="GZ196" s="272">
        <f t="shared" ref="GZ196:HH196" si="440">+GZ154*GZ$5</f>
        <v>200383.92</v>
      </c>
      <c r="HA196" s="272">
        <f t="shared" si="440"/>
        <v>258516.5</v>
      </c>
      <c r="HB196" s="272">
        <f t="shared" si="440"/>
        <v>23932</v>
      </c>
      <c r="HC196" s="272">
        <f t="shared" si="440"/>
        <v>360432.60000000003</v>
      </c>
      <c r="HD196" s="272">
        <f t="shared" si="440"/>
        <v>23132.5</v>
      </c>
      <c r="HE196" s="272">
        <f t="shared" si="440"/>
        <v>4065.4</v>
      </c>
      <c r="HF196" s="272">
        <f t="shared" si="440"/>
        <v>38749</v>
      </c>
      <c r="HG196" s="272">
        <f t="shared" si="440"/>
        <v>7924.29</v>
      </c>
      <c r="HH196" s="272">
        <f t="shared" si="440"/>
        <v>0</v>
      </c>
    </row>
    <row r="197" spans="1:216" x14ac:dyDescent="0.2">
      <c r="A197" s="263" t="s">
        <v>233</v>
      </c>
      <c r="B197" s="272">
        <f t="shared" si="351"/>
        <v>103775770.84</v>
      </c>
      <c r="C197" s="272">
        <f t="shared" si="352"/>
        <v>3914796.5</v>
      </c>
      <c r="D197" s="272">
        <f t="shared" si="353"/>
        <v>2574738.25</v>
      </c>
      <c r="E197" s="272">
        <f t="shared" si="354"/>
        <v>1751172.25</v>
      </c>
      <c r="F197" s="272">
        <f t="shared" ref="F197:G197" si="441">+F155*F$5</f>
        <v>1431837</v>
      </c>
      <c r="G197" s="272">
        <f t="shared" si="441"/>
        <v>319335.25</v>
      </c>
      <c r="H197" s="272">
        <f t="shared" si="356"/>
        <v>583190.5</v>
      </c>
      <c r="I197" s="272">
        <f t="shared" ref="I197:J197" si="442">+I155*I$5</f>
        <v>470864.25</v>
      </c>
      <c r="J197" s="272">
        <f t="shared" si="442"/>
        <v>112326.25</v>
      </c>
      <c r="K197" s="272">
        <f t="shared" si="358"/>
        <v>229385</v>
      </c>
      <c r="L197" s="272">
        <f t="shared" ref="L197:M197" si="443">+L155*L$5</f>
        <v>224344.5</v>
      </c>
      <c r="M197" s="272">
        <f t="shared" si="443"/>
        <v>5040.5</v>
      </c>
      <c r="N197" s="272">
        <f t="shared" si="360"/>
        <v>10990.5</v>
      </c>
      <c r="O197" s="272">
        <f t="shared" ref="O197:P197" si="444">+O155*O$5</f>
        <v>0</v>
      </c>
      <c r="P197" s="272">
        <f t="shared" si="444"/>
        <v>10990.5</v>
      </c>
      <c r="Q197" s="272">
        <f t="shared" si="362"/>
        <v>721679.25</v>
      </c>
      <c r="R197" s="272">
        <f t="shared" ref="R197:S197" si="445">+R155*R$5</f>
        <v>647270.25</v>
      </c>
      <c r="S197" s="272">
        <f t="shared" si="445"/>
        <v>74409</v>
      </c>
      <c r="T197" s="272">
        <f t="shared" si="364"/>
        <v>402028.25</v>
      </c>
      <c r="U197" s="272">
        <f t="shared" ref="U197:V197" si="446">+U155*U$5</f>
        <v>307812.75</v>
      </c>
      <c r="V197" s="272">
        <f t="shared" si="446"/>
        <v>94215.5</v>
      </c>
      <c r="W197" s="272">
        <f t="shared" si="366"/>
        <v>216350.75</v>
      </c>
      <c r="X197" s="272">
        <f t="shared" ref="X197:Y197" si="447">+X155*X$5</f>
        <v>196573.5</v>
      </c>
      <c r="Y197" s="272">
        <f t="shared" si="447"/>
        <v>19777.25</v>
      </c>
      <c r="Z197" s="272">
        <f t="shared" si="368"/>
        <v>34778592.869999997</v>
      </c>
      <c r="AA197" s="272">
        <f t="shared" si="369"/>
        <v>31509744.02</v>
      </c>
      <c r="AB197" s="272">
        <f t="shared" ref="AB197:AX197" si="448">+AB155*AB$5</f>
        <v>3858985</v>
      </c>
      <c r="AC197" s="272">
        <f t="shared" si="448"/>
        <v>9228723.9000000004</v>
      </c>
      <c r="AD197" s="272">
        <f t="shared" si="448"/>
        <v>2216690</v>
      </c>
      <c r="AE197" s="272">
        <f t="shared" si="448"/>
        <v>157676.5</v>
      </c>
      <c r="AF197" s="272">
        <f t="shared" si="448"/>
        <v>3436144.8000000003</v>
      </c>
      <c r="AG197" s="272">
        <f t="shared" si="448"/>
        <v>5060936</v>
      </c>
      <c r="AH197" s="272">
        <f t="shared" si="448"/>
        <v>3566298.5</v>
      </c>
      <c r="AI197" s="272">
        <f t="shared" si="448"/>
        <v>413877.09</v>
      </c>
      <c r="AJ197" s="272">
        <f t="shared" si="448"/>
        <v>3181893</v>
      </c>
      <c r="AK197" s="272">
        <f t="shared" si="448"/>
        <v>306302.7</v>
      </c>
      <c r="AL197" s="272">
        <f t="shared" si="448"/>
        <v>82216.53</v>
      </c>
      <c r="AM197" s="272">
        <f t="shared" si="371"/>
        <v>3268848.8500000006</v>
      </c>
      <c r="AN197" s="272">
        <f t="shared" si="448"/>
        <v>30420</v>
      </c>
      <c r="AO197" s="272">
        <f t="shared" si="448"/>
        <v>1391386.59</v>
      </c>
      <c r="AP197" s="272">
        <f t="shared" si="448"/>
        <v>175916.40000000002</v>
      </c>
      <c r="AQ197" s="272">
        <f t="shared" si="448"/>
        <v>0</v>
      </c>
      <c r="AR197" s="272">
        <f t="shared" si="448"/>
        <v>909790.53</v>
      </c>
      <c r="AS197" s="272">
        <f t="shared" si="448"/>
        <v>322414</v>
      </c>
      <c r="AT197" s="272">
        <f t="shared" si="448"/>
        <v>234346.5</v>
      </c>
      <c r="AU197" s="272">
        <f t="shared" si="448"/>
        <v>3452.46</v>
      </c>
      <c r="AV197" s="272">
        <f t="shared" si="448"/>
        <v>177834.6</v>
      </c>
      <c r="AW197" s="272">
        <f t="shared" si="448"/>
        <v>20055.09</v>
      </c>
      <c r="AX197" s="272">
        <f t="shared" si="448"/>
        <v>3232.6800000000003</v>
      </c>
      <c r="AY197" s="272">
        <f t="shared" si="372"/>
        <v>2256990.06</v>
      </c>
      <c r="AZ197" s="272">
        <f t="shared" si="373"/>
        <v>130538.76000000001</v>
      </c>
      <c r="BA197" s="272">
        <f t="shared" ref="BA197:BF197" si="449">+BA155*BA$5</f>
        <v>3487.32</v>
      </c>
      <c r="BB197" s="272">
        <f t="shared" si="449"/>
        <v>28356</v>
      </c>
      <c r="BC197" s="272">
        <f t="shared" si="449"/>
        <v>77961.440000000002</v>
      </c>
      <c r="BD197" s="272">
        <f t="shared" si="449"/>
        <v>20734</v>
      </c>
      <c r="BE197" s="272">
        <f t="shared" si="449"/>
        <v>0</v>
      </c>
      <c r="BF197" s="272">
        <f t="shared" si="449"/>
        <v>0</v>
      </c>
      <c r="BG197" s="272">
        <f t="shared" si="375"/>
        <v>87688.680000000008</v>
      </c>
      <c r="BH197" s="272">
        <f t="shared" ref="BH197:BM197" si="450">+BH155*BH$5</f>
        <v>1975.98</v>
      </c>
      <c r="BI197" s="272">
        <f t="shared" si="450"/>
        <v>6910.5</v>
      </c>
      <c r="BJ197" s="272">
        <f t="shared" si="450"/>
        <v>49901.200000000004</v>
      </c>
      <c r="BK197" s="272">
        <f t="shared" si="450"/>
        <v>28901</v>
      </c>
      <c r="BL197" s="272">
        <f t="shared" si="450"/>
        <v>0</v>
      </c>
      <c r="BM197" s="272">
        <f t="shared" si="450"/>
        <v>0</v>
      </c>
      <c r="BN197" s="272">
        <f t="shared" si="377"/>
        <v>671507.48</v>
      </c>
      <c r="BO197" s="272">
        <f t="shared" ref="BO197:BT197" si="451">+BO155*BO$5</f>
        <v>439.8</v>
      </c>
      <c r="BP197" s="272">
        <f t="shared" si="451"/>
        <v>137586</v>
      </c>
      <c r="BQ197" s="272">
        <f t="shared" si="451"/>
        <v>378371.68</v>
      </c>
      <c r="BR197" s="272">
        <f t="shared" si="451"/>
        <v>155110</v>
      </c>
      <c r="BS197" s="272">
        <f t="shared" si="451"/>
        <v>0</v>
      </c>
      <c r="BT197" s="272">
        <f t="shared" si="451"/>
        <v>0</v>
      </c>
      <c r="BU197" s="272">
        <f t="shared" si="379"/>
        <v>183998.68</v>
      </c>
      <c r="BV197" s="272">
        <f t="shared" ref="BV197:CA197" si="452">+BV155*BV$5</f>
        <v>378.66</v>
      </c>
      <c r="BW197" s="272">
        <f t="shared" si="452"/>
        <v>38746.5</v>
      </c>
      <c r="BX197" s="272">
        <f t="shared" si="452"/>
        <v>107333.52</v>
      </c>
      <c r="BY197" s="272">
        <f t="shared" si="452"/>
        <v>37540</v>
      </c>
      <c r="BZ197" s="272">
        <f t="shared" si="452"/>
        <v>0</v>
      </c>
      <c r="CA197" s="272">
        <f t="shared" si="452"/>
        <v>0</v>
      </c>
      <c r="CB197" s="272">
        <f t="shared" si="381"/>
        <v>143344.57999999999</v>
      </c>
      <c r="CC197" s="272">
        <f t="shared" ref="CC197:CH197" si="453">+CC155*CC$5</f>
        <v>2142.48</v>
      </c>
      <c r="CD197" s="272">
        <f t="shared" si="453"/>
        <v>106966.5</v>
      </c>
      <c r="CE197" s="272">
        <f t="shared" si="453"/>
        <v>34235.599999999999</v>
      </c>
      <c r="CF197" s="272">
        <f t="shared" si="453"/>
        <v>0</v>
      </c>
      <c r="CG197" s="272">
        <f t="shared" si="453"/>
        <v>0</v>
      </c>
      <c r="CH197" s="272">
        <f t="shared" si="453"/>
        <v>0</v>
      </c>
      <c r="CI197" s="272">
        <f t="shared" si="383"/>
        <v>1039911.88</v>
      </c>
      <c r="CJ197" s="272">
        <f t="shared" ref="CJ197:CO197" si="454">+CJ155*CJ$5</f>
        <v>21031.06</v>
      </c>
      <c r="CK197" s="272">
        <f t="shared" si="454"/>
        <v>62083.5</v>
      </c>
      <c r="CL197" s="272">
        <f t="shared" si="454"/>
        <v>94547.92</v>
      </c>
      <c r="CM197" s="272">
        <f t="shared" si="454"/>
        <v>41467</v>
      </c>
      <c r="CN197" s="272">
        <f t="shared" si="454"/>
        <v>0</v>
      </c>
      <c r="CO197" s="272">
        <f t="shared" si="454"/>
        <v>820782.4</v>
      </c>
      <c r="CP197" s="272">
        <f t="shared" si="385"/>
        <v>1355526.13</v>
      </c>
      <c r="CQ197" s="272">
        <f t="shared" ref="CQ197:CV197" si="455">+CQ155*CQ$5</f>
        <v>64180</v>
      </c>
      <c r="CR197" s="272">
        <f t="shared" si="455"/>
        <v>369436.75</v>
      </c>
      <c r="CS197" s="272">
        <f t="shared" si="455"/>
        <v>42233.73</v>
      </c>
      <c r="CT197" s="272">
        <f t="shared" si="455"/>
        <v>230421</v>
      </c>
      <c r="CU197" s="272">
        <f t="shared" si="455"/>
        <v>143914.65</v>
      </c>
      <c r="CV197" s="272">
        <f t="shared" si="455"/>
        <v>505340</v>
      </c>
      <c r="CW197" s="272">
        <f t="shared" si="387"/>
        <v>128357.07</v>
      </c>
      <c r="CX197" s="272">
        <f t="shared" ref="CX197:DC197" si="456">+CX155*CX$5</f>
        <v>0</v>
      </c>
      <c r="CY197" s="272">
        <f t="shared" si="456"/>
        <v>0</v>
      </c>
      <c r="CZ197" s="272">
        <f t="shared" si="456"/>
        <v>0</v>
      </c>
      <c r="DA197" s="272">
        <f t="shared" si="456"/>
        <v>29568.400000000001</v>
      </c>
      <c r="DB197" s="272">
        <f t="shared" si="456"/>
        <v>78704.67</v>
      </c>
      <c r="DC197" s="272">
        <f t="shared" si="456"/>
        <v>20084</v>
      </c>
      <c r="DD197" s="272">
        <f t="shared" si="389"/>
        <v>43229451.369999997</v>
      </c>
      <c r="DE197" s="272">
        <f t="shared" ref="DE197:DJ197" si="457">+DE155*DE$5</f>
        <v>1662272.37</v>
      </c>
      <c r="DF197" s="272">
        <f t="shared" si="457"/>
        <v>4413147</v>
      </c>
      <c r="DG197" s="272">
        <f t="shared" si="457"/>
        <v>33072735</v>
      </c>
      <c r="DH197" s="272">
        <f t="shared" si="457"/>
        <v>691755</v>
      </c>
      <c r="DI197" s="272">
        <f t="shared" si="457"/>
        <v>3110952</v>
      </c>
      <c r="DJ197" s="272">
        <f t="shared" si="457"/>
        <v>278590</v>
      </c>
      <c r="DK197" s="272">
        <f t="shared" si="391"/>
        <v>18112056.84</v>
      </c>
      <c r="DL197" s="272">
        <f t="shared" si="392"/>
        <v>10012427.440000001</v>
      </c>
      <c r="DM197" s="272">
        <f t="shared" si="393"/>
        <v>6560230.7200000007</v>
      </c>
      <c r="DN197" s="272">
        <f t="shared" ref="DN197:DU197" si="458">+DN155*DN$5</f>
        <v>429355.74000000005</v>
      </c>
      <c r="DO197" s="272">
        <f t="shared" si="458"/>
        <v>1101127</v>
      </c>
      <c r="DP197" s="272">
        <f t="shared" si="458"/>
        <v>1078296</v>
      </c>
      <c r="DQ197" s="272">
        <f t="shared" si="458"/>
        <v>3372662.7</v>
      </c>
      <c r="DR197" s="272">
        <f t="shared" si="458"/>
        <v>0</v>
      </c>
      <c r="DS197" s="272">
        <f t="shared" si="458"/>
        <v>50563.200000000004</v>
      </c>
      <c r="DT197" s="272">
        <f t="shared" si="458"/>
        <v>384766.5</v>
      </c>
      <c r="DU197" s="272">
        <f t="shared" si="458"/>
        <v>143459.58000000002</v>
      </c>
      <c r="DV197" s="272">
        <f t="shared" si="395"/>
        <v>3452196.72</v>
      </c>
      <c r="DW197" s="272">
        <f t="shared" ref="DW197:EM197" si="459">+DW155*DW$5</f>
        <v>321274.47000000003</v>
      </c>
      <c r="DX197" s="272">
        <f t="shared" si="459"/>
        <v>664880</v>
      </c>
      <c r="DY197" s="272">
        <f t="shared" si="459"/>
        <v>472166</v>
      </c>
      <c r="DZ197" s="272">
        <f t="shared" si="459"/>
        <v>1700515.08</v>
      </c>
      <c r="EA197" s="272">
        <f t="shared" si="459"/>
        <v>4398</v>
      </c>
      <c r="EB197" s="272">
        <f t="shared" si="459"/>
        <v>29750.2</v>
      </c>
      <c r="EC197" s="272">
        <f t="shared" si="459"/>
        <v>139552</v>
      </c>
      <c r="ED197" s="272">
        <f t="shared" si="459"/>
        <v>119660.97</v>
      </c>
      <c r="EE197" s="272">
        <f t="shared" si="397"/>
        <v>9128297.2300000004</v>
      </c>
      <c r="EF197" s="272">
        <f t="shared" si="459"/>
        <v>699765</v>
      </c>
      <c r="EG197" s="272">
        <f t="shared" si="459"/>
        <v>1661755</v>
      </c>
      <c r="EH197" s="272">
        <f t="shared" si="459"/>
        <v>1390812</v>
      </c>
      <c r="EI197" s="272">
        <f t="shared" si="459"/>
        <v>4531635.9000000004</v>
      </c>
      <c r="EJ197" s="272">
        <f t="shared" si="459"/>
        <v>4398</v>
      </c>
      <c r="EK197" s="272">
        <f t="shared" si="459"/>
        <v>72384</v>
      </c>
      <c r="EL197" s="272">
        <f t="shared" si="459"/>
        <v>511747.5</v>
      </c>
      <c r="EM197" s="272">
        <f t="shared" si="459"/>
        <v>255799.83000000002</v>
      </c>
      <c r="EN197" s="272">
        <f t="shared" si="398"/>
        <v>835527.99</v>
      </c>
      <c r="EO197" s="272">
        <f t="shared" ref="EO197:EV197" si="460">+EO155*EO$5</f>
        <v>46096.380000000005</v>
      </c>
      <c r="EP197" s="272">
        <f t="shared" si="460"/>
        <v>101082</v>
      </c>
      <c r="EQ197" s="272">
        <f t="shared" si="460"/>
        <v>139230</v>
      </c>
      <c r="ER197" s="272">
        <f t="shared" si="460"/>
        <v>526406.76</v>
      </c>
      <c r="ES197" s="272">
        <f t="shared" si="460"/>
        <v>0</v>
      </c>
      <c r="ET197" s="272">
        <f t="shared" si="460"/>
        <v>7929.2000000000007</v>
      </c>
      <c r="EU197" s="272">
        <f t="shared" si="460"/>
        <v>12571</v>
      </c>
      <c r="EV197" s="272">
        <f t="shared" si="460"/>
        <v>2212.65</v>
      </c>
      <c r="EW197" s="272">
        <f t="shared" si="400"/>
        <v>3569008.86</v>
      </c>
      <c r="EX197" s="272">
        <f t="shared" ref="EX197:FE197" si="461">+EX155*EX$5</f>
        <v>294482.10000000003</v>
      </c>
      <c r="EY197" s="272">
        <f t="shared" si="461"/>
        <v>161524</v>
      </c>
      <c r="EZ197" s="272">
        <f t="shared" si="461"/>
        <v>1008462</v>
      </c>
      <c r="FA197" s="272">
        <f t="shared" si="461"/>
        <v>1959684.54</v>
      </c>
      <c r="FB197" s="272">
        <f t="shared" si="461"/>
        <v>5226.5</v>
      </c>
      <c r="FC197" s="272">
        <f t="shared" si="461"/>
        <v>21843.800000000003</v>
      </c>
      <c r="FD197" s="272">
        <f t="shared" si="461"/>
        <v>92896</v>
      </c>
      <c r="FE197" s="272">
        <f t="shared" si="461"/>
        <v>24889.920000000002</v>
      </c>
      <c r="FF197" s="272">
        <f t="shared" si="402"/>
        <v>479198.94000000006</v>
      </c>
      <c r="FG197" s="272">
        <f t="shared" ref="FG197:FN197" si="462">+FG155*FG$5</f>
        <v>77486.64</v>
      </c>
      <c r="FH197" s="272">
        <f t="shared" si="462"/>
        <v>60730</v>
      </c>
      <c r="FI197" s="272">
        <f t="shared" si="462"/>
        <v>189448</v>
      </c>
      <c r="FJ197" s="272">
        <f t="shared" si="462"/>
        <v>98612.91</v>
      </c>
      <c r="FK197" s="272">
        <f t="shared" si="462"/>
        <v>9224.5</v>
      </c>
      <c r="FL197" s="272">
        <f t="shared" si="462"/>
        <v>15566</v>
      </c>
      <c r="FM197" s="272">
        <f t="shared" si="462"/>
        <v>20695</v>
      </c>
      <c r="FN197" s="272">
        <f t="shared" si="462"/>
        <v>7435.89</v>
      </c>
      <c r="FO197" s="272">
        <f t="shared" si="404"/>
        <v>1094344.8500000001</v>
      </c>
      <c r="FP197" s="272">
        <f t="shared" ref="FP197:FW197" si="463">+FP155*FP$5</f>
        <v>817794.78</v>
      </c>
      <c r="FQ197" s="272">
        <f t="shared" si="463"/>
        <v>1056.5</v>
      </c>
      <c r="FR197" s="272">
        <f t="shared" si="463"/>
        <v>0</v>
      </c>
      <c r="FS197" s="272">
        <f t="shared" si="463"/>
        <v>259688.88</v>
      </c>
      <c r="FT197" s="272">
        <f t="shared" si="463"/>
        <v>0</v>
      </c>
      <c r="FU197" s="272">
        <f t="shared" si="463"/>
        <v>0</v>
      </c>
      <c r="FV197" s="272">
        <f t="shared" si="463"/>
        <v>0</v>
      </c>
      <c r="FW197" s="272">
        <f t="shared" si="463"/>
        <v>15804.69</v>
      </c>
      <c r="FX197" s="272">
        <f t="shared" si="406"/>
        <v>1505855.87</v>
      </c>
      <c r="FY197" s="272">
        <f t="shared" ref="FY197:GF197" si="464">+FY155*FY$5</f>
        <v>131523.81</v>
      </c>
      <c r="FZ197" s="272">
        <f t="shared" si="464"/>
        <v>229406</v>
      </c>
      <c r="GA197" s="272">
        <f t="shared" si="464"/>
        <v>328818</v>
      </c>
      <c r="GB197" s="272">
        <f t="shared" si="464"/>
        <v>779371.56</v>
      </c>
      <c r="GC197" s="272">
        <f t="shared" si="464"/>
        <v>8053.5</v>
      </c>
      <c r="GD197" s="272">
        <f t="shared" si="464"/>
        <v>1530.8000000000002</v>
      </c>
      <c r="GE197" s="272">
        <f t="shared" si="464"/>
        <v>25192</v>
      </c>
      <c r="GF197" s="272">
        <f t="shared" si="464"/>
        <v>1960.2</v>
      </c>
      <c r="GG197" s="272">
        <f t="shared" si="408"/>
        <v>423789.73</v>
      </c>
      <c r="GH197" s="272">
        <f t="shared" ref="GH197:GO197" si="465">+GH155*GH$5</f>
        <v>0</v>
      </c>
      <c r="GI197" s="272">
        <f t="shared" si="465"/>
        <v>5884.5</v>
      </c>
      <c r="GJ197" s="272">
        <f t="shared" si="465"/>
        <v>9616</v>
      </c>
      <c r="GK197" s="272">
        <f t="shared" si="465"/>
        <v>86239.23000000001</v>
      </c>
      <c r="GL197" s="272">
        <f t="shared" si="465"/>
        <v>322050</v>
      </c>
      <c r="GM197" s="272">
        <f t="shared" si="465"/>
        <v>0</v>
      </c>
      <c r="GN197" s="272">
        <f t="shared" si="465"/>
        <v>0</v>
      </c>
      <c r="GO197" s="272">
        <f t="shared" si="465"/>
        <v>0</v>
      </c>
      <c r="GP197" s="272">
        <f t="shared" si="410"/>
        <v>214049.34</v>
      </c>
      <c r="GQ197" s="272">
        <f t="shared" ref="GQ197:GX197" si="466">+GQ155*GQ$5</f>
        <v>1385.3400000000001</v>
      </c>
      <c r="GR197" s="272">
        <f t="shared" si="466"/>
        <v>149731</v>
      </c>
      <c r="GS197" s="272">
        <f t="shared" si="466"/>
        <v>62933</v>
      </c>
      <c r="GT197" s="272">
        <f t="shared" si="466"/>
        <v>0</v>
      </c>
      <c r="GU197" s="272">
        <f t="shared" si="466"/>
        <v>0</v>
      </c>
      <c r="GV197" s="272">
        <f t="shared" si="466"/>
        <v>0</v>
      </c>
      <c r="GW197" s="272">
        <f t="shared" si="466"/>
        <v>0</v>
      </c>
      <c r="GX197" s="272">
        <f t="shared" si="466"/>
        <v>0</v>
      </c>
      <c r="GY197" s="272">
        <f t="shared" si="412"/>
        <v>813381.81</v>
      </c>
      <c r="GZ197" s="272">
        <f t="shared" ref="GZ197:HH197" si="467">+GZ155*GZ$5</f>
        <v>180992.13</v>
      </c>
      <c r="HA197" s="272">
        <f t="shared" si="467"/>
        <v>85939.5</v>
      </c>
      <c r="HB197" s="272">
        <f t="shared" si="467"/>
        <v>160541</v>
      </c>
      <c r="HC197" s="272">
        <f t="shared" si="467"/>
        <v>301418.7</v>
      </c>
      <c r="HD197" s="272">
        <f t="shared" si="467"/>
        <v>20719.5</v>
      </c>
      <c r="HE197" s="272">
        <f t="shared" si="467"/>
        <v>2867.2000000000003</v>
      </c>
      <c r="HF197" s="272">
        <f t="shared" si="467"/>
        <v>37122</v>
      </c>
      <c r="HG197" s="272">
        <f t="shared" si="467"/>
        <v>23781.780000000002</v>
      </c>
      <c r="HH197" s="272">
        <f t="shared" si="467"/>
        <v>0</v>
      </c>
    </row>
    <row r="198" spans="1:216" x14ac:dyDescent="0.2">
      <c r="A198" s="263" t="s">
        <v>234</v>
      </c>
      <c r="B198" s="272">
        <f t="shared" si="351"/>
        <v>144665602.40000001</v>
      </c>
      <c r="C198" s="272">
        <f t="shared" si="352"/>
        <v>5917153.25</v>
      </c>
      <c r="D198" s="272">
        <f t="shared" si="353"/>
        <v>3035657.5</v>
      </c>
      <c r="E198" s="272">
        <f t="shared" si="354"/>
        <v>1422280</v>
      </c>
      <c r="F198" s="272">
        <f t="shared" ref="F198:G198" si="468">+F156*F$5</f>
        <v>850852.5</v>
      </c>
      <c r="G198" s="272">
        <f t="shared" si="468"/>
        <v>571427.5</v>
      </c>
      <c r="H198" s="272">
        <f t="shared" si="356"/>
        <v>1330942.75</v>
      </c>
      <c r="I198" s="272">
        <f t="shared" ref="I198:J198" si="469">+I156*I$5</f>
        <v>784080.75</v>
      </c>
      <c r="J198" s="272">
        <f t="shared" si="469"/>
        <v>546862</v>
      </c>
      <c r="K198" s="272">
        <f t="shared" si="358"/>
        <v>190837.5</v>
      </c>
      <c r="L198" s="272">
        <f t="shared" ref="L198:M198" si="470">+L156*L$5</f>
        <v>161154.75</v>
      </c>
      <c r="M198" s="272">
        <f t="shared" si="470"/>
        <v>29682.75</v>
      </c>
      <c r="N198" s="272">
        <f t="shared" si="360"/>
        <v>91597.25</v>
      </c>
      <c r="O198" s="272">
        <f t="shared" ref="O198:P198" si="471">+O156*O$5</f>
        <v>28862.25</v>
      </c>
      <c r="P198" s="272">
        <f t="shared" si="471"/>
        <v>62735</v>
      </c>
      <c r="Q198" s="272">
        <f t="shared" si="362"/>
        <v>2214386</v>
      </c>
      <c r="R198" s="272">
        <f t="shared" ref="R198:S198" si="472">+R156*R$5</f>
        <v>1659528</v>
      </c>
      <c r="S198" s="272">
        <f t="shared" si="472"/>
        <v>554858</v>
      </c>
      <c r="T198" s="272">
        <f t="shared" si="364"/>
        <v>416922.25</v>
      </c>
      <c r="U198" s="272">
        <f t="shared" ref="U198:V198" si="473">+U156*U$5</f>
        <v>405021</v>
      </c>
      <c r="V198" s="272">
        <f t="shared" si="473"/>
        <v>11901.25</v>
      </c>
      <c r="W198" s="272">
        <f t="shared" si="366"/>
        <v>250187.5</v>
      </c>
      <c r="X198" s="272">
        <f t="shared" ref="X198:Y198" si="474">+X156*X$5</f>
        <v>240591.75</v>
      </c>
      <c r="Y198" s="272">
        <f t="shared" si="474"/>
        <v>9595.75</v>
      </c>
      <c r="Z198" s="272">
        <f t="shared" si="368"/>
        <v>66205121.609999999</v>
      </c>
      <c r="AA198" s="272">
        <f t="shared" si="369"/>
        <v>57789707.93</v>
      </c>
      <c r="AB198" s="272">
        <f t="shared" ref="AB198:AX198" si="475">+AB156*AB$5</f>
        <v>4934339</v>
      </c>
      <c r="AC198" s="272">
        <f t="shared" si="475"/>
        <v>10076312.4</v>
      </c>
      <c r="AD198" s="272">
        <f t="shared" si="475"/>
        <v>3565284</v>
      </c>
      <c r="AE198" s="272">
        <f t="shared" si="475"/>
        <v>233669.5</v>
      </c>
      <c r="AF198" s="272">
        <f t="shared" si="475"/>
        <v>4574506.2</v>
      </c>
      <c r="AG198" s="272">
        <f t="shared" si="475"/>
        <v>6743997</v>
      </c>
      <c r="AH198" s="272">
        <f t="shared" si="475"/>
        <v>8688140</v>
      </c>
      <c r="AI198" s="272">
        <f t="shared" si="475"/>
        <v>991832.82000000007</v>
      </c>
      <c r="AJ198" s="272">
        <f t="shared" si="475"/>
        <v>11617281</v>
      </c>
      <c r="AK198" s="272">
        <f t="shared" si="475"/>
        <v>5907706.2000000002</v>
      </c>
      <c r="AL198" s="272">
        <f t="shared" si="475"/>
        <v>456639.81</v>
      </c>
      <c r="AM198" s="272">
        <f t="shared" si="371"/>
        <v>8415413.6799999997</v>
      </c>
      <c r="AN198" s="272">
        <f t="shared" si="475"/>
        <v>95339</v>
      </c>
      <c r="AO198" s="272">
        <f t="shared" si="475"/>
        <v>1465418.46</v>
      </c>
      <c r="AP198" s="272">
        <f t="shared" si="475"/>
        <v>1753147.2000000002</v>
      </c>
      <c r="AQ198" s="272">
        <f t="shared" si="475"/>
        <v>7463.5</v>
      </c>
      <c r="AR198" s="272">
        <f t="shared" si="475"/>
        <v>1824789.4500000002</v>
      </c>
      <c r="AS198" s="272">
        <f t="shared" si="475"/>
        <v>552448</v>
      </c>
      <c r="AT198" s="272">
        <f t="shared" si="475"/>
        <v>648318</v>
      </c>
      <c r="AU198" s="272">
        <f t="shared" si="475"/>
        <v>88268.73000000001</v>
      </c>
      <c r="AV198" s="272">
        <f t="shared" si="475"/>
        <v>952545.89999999991</v>
      </c>
      <c r="AW198" s="272">
        <f t="shared" si="475"/>
        <v>1006068.03</v>
      </c>
      <c r="AX198" s="272">
        <f t="shared" si="475"/>
        <v>21607.41</v>
      </c>
      <c r="AY198" s="272">
        <f t="shared" si="372"/>
        <v>4925744.0600000005</v>
      </c>
      <c r="AZ198" s="272">
        <f t="shared" si="373"/>
        <v>904311.26</v>
      </c>
      <c r="BA198" s="272">
        <f t="shared" ref="BA198:BF198" si="476">+BA156*BA$5</f>
        <v>3779.1800000000003</v>
      </c>
      <c r="BB198" s="272">
        <f t="shared" si="476"/>
        <v>134406</v>
      </c>
      <c r="BC198" s="272">
        <f t="shared" si="476"/>
        <v>571450.07999999996</v>
      </c>
      <c r="BD198" s="272">
        <f t="shared" si="476"/>
        <v>194676</v>
      </c>
      <c r="BE198" s="272">
        <f t="shared" si="476"/>
        <v>0</v>
      </c>
      <c r="BF198" s="272">
        <f t="shared" si="476"/>
        <v>0</v>
      </c>
      <c r="BG198" s="272">
        <f t="shared" si="375"/>
        <v>0</v>
      </c>
      <c r="BH198" s="272">
        <f t="shared" ref="BH198:BM198" si="477">+BH156*BH$5</f>
        <v>0</v>
      </c>
      <c r="BI198" s="272">
        <f t="shared" si="477"/>
        <v>0</v>
      </c>
      <c r="BJ198" s="272">
        <f t="shared" si="477"/>
        <v>0</v>
      </c>
      <c r="BK198" s="272">
        <f t="shared" si="477"/>
        <v>0</v>
      </c>
      <c r="BL198" s="272">
        <f t="shared" si="477"/>
        <v>0</v>
      </c>
      <c r="BM198" s="272">
        <f t="shared" si="477"/>
        <v>0</v>
      </c>
      <c r="BN198" s="272">
        <f t="shared" si="377"/>
        <v>893802.77</v>
      </c>
      <c r="BO198" s="272">
        <f t="shared" ref="BO198:BT198" si="478">+BO156*BO$5</f>
        <v>0</v>
      </c>
      <c r="BP198" s="272">
        <f t="shared" si="478"/>
        <v>85766.25</v>
      </c>
      <c r="BQ198" s="272">
        <f t="shared" si="478"/>
        <v>638915.52</v>
      </c>
      <c r="BR198" s="272">
        <f t="shared" si="478"/>
        <v>169121</v>
      </c>
      <c r="BS198" s="272">
        <f t="shared" si="478"/>
        <v>0</v>
      </c>
      <c r="BT198" s="272">
        <f t="shared" si="478"/>
        <v>0</v>
      </c>
      <c r="BU198" s="272">
        <f t="shared" si="379"/>
        <v>668033.52</v>
      </c>
      <c r="BV198" s="272">
        <f t="shared" ref="BV198:CA198" si="479">+BV156*BV$5</f>
        <v>1489.06</v>
      </c>
      <c r="BW198" s="272">
        <f t="shared" si="479"/>
        <v>154672.5</v>
      </c>
      <c r="BX198" s="272">
        <f t="shared" si="479"/>
        <v>375264.96</v>
      </c>
      <c r="BY198" s="272">
        <f t="shared" si="479"/>
        <v>136607</v>
      </c>
      <c r="BZ198" s="272">
        <f t="shared" si="479"/>
        <v>0</v>
      </c>
      <c r="CA198" s="272">
        <f t="shared" si="479"/>
        <v>0</v>
      </c>
      <c r="CB198" s="272">
        <f t="shared" si="381"/>
        <v>43041.33</v>
      </c>
      <c r="CC198" s="272">
        <f t="shared" ref="CC198:CH198" si="480">+CC156*CC$5</f>
        <v>5717.46</v>
      </c>
      <c r="CD198" s="272">
        <f t="shared" si="480"/>
        <v>30192.75</v>
      </c>
      <c r="CE198" s="272">
        <f t="shared" si="480"/>
        <v>7131.12</v>
      </c>
      <c r="CF198" s="272">
        <f t="shared" si="480"/>
        <v>0</v>
      </c>
      <c r="CG198" s="272">
        <f t="shared" si="480"/>
        <v>0</v>
      </c>
      <c r="CH198" s="272">
        <f t="shared" si="480"/>
        <v>0</v>
      </c>
      <c r="CI198" s="272">
        <f t="shared" si="383"/>
        <v>2416555.1800000002</v>
      </c>
      <c r="CJ198" s="272">
        <f t="shared" ref="CJ198:CO198" si="481">+CJ156*CJ$5</f>
        <v>17121.920000000002</v>
      </c>
      <c r="CK198" s="272">
        <f t="shared" si="481"/>
        <v>86428.5</v>
      </c>
      <c r="CL198" s="272">
        <f t="shared" si="481"/>
        <v>159380.96</v>
      </c>
      <c r="CM198" s="272">
        <f t="shared" si="481"/>
        <v>32011</v>
      </c>
      <c r="CN198" s="272">
        <f t="shared" si="481"/>
        <v>0</v>
      </c>
      <c r="CO198" s="272">
        <f t="shared" si="481"/>
        <v>2121612.8000000003</v>
      </c>
      <c r="CP198" s="272">
        <f t="shared" si="385"/>
        <v>2623823.17</v>
      </c>
      <c r="CQ198" s="272">
        <f t="shared" ref="CQ198:CV198" si="482">+CQ156*CQ$5</f>
        <v>153309</v>
      </c>
      <c r="CR198" s="272">
        <f t="shared" si="482"/>
        <v>553137</v>
      </c>
      <c r="CS198" s="272">
        <f t="shared" si="482"/>
        <v>279479.97000000003</v>
      </c>
      <c r="CT198" s="272">
        <f t="shared" si="482"/>
        <v>423223.2</v>
      </c>
      <c r="CU198" s="272">
        <f t="shared" si="482"/>
        <v>322938</v>
      </c>
      <c r="CV198" s="272">
        <f t="shared" si="482"/>
        <v>891736</v>
      </c>
      <c r="CW198" s="272">
        <f t="shared" si="387"/>
        <v>896611.8</v>
      </c>
      <c r="CX198" s="272">
        <f t="shared" ref="CX198:DC198" si="483">+CX156*CX$5</f>
        <v>0</v>
      </c>
      <c r="CY198" s="272">
        <f t="shared" si="483"/>
        <v>0</v>
      </c>
      <c r="CZ198" s="272">
        <f t="shared" si="483"/>
        <v>0</v>
      </c>
      <c r="DA198" s="272">
        <f t="shared" si="483"/>
        <v>189315.40000000002</v>
      </c>
      <c r="DB198" s="272">
        <f t="shared" si="483"/>
        <v>392198.40000000002</v>
      </c>
      <c r="DC198" s="272">
        <f t="shared" si="483"/>
        <v>315098</v>
      </c>
      <c r="DD198" s="272">
        <f t="shared" si="389"/>
        <v>34904496.370000005</v>
      </c>
      <c r="DE198" s="272">
        <f t="shared" ref="DE198:DJ198" si="484">+DE156*DE$5</f>
        <v>1681016.37</v>
      </c>
      <c r="DF198" s="272">
        <f t="shared" si="484"/>
        <v>3531639</v>
      </c>
      <c r="DG198" s="272">
        <f t="shared" si="484"/>
        <v>24457155</v>
      </c>
      <c r="DH198" s="272">
        <f t="shared" si="484"/>
        <v>1851935</v>
      </c>
      <c r="DI198" s="272">
        <f t="shared" si="484"/>
        <v>3352552</v>
      </c>
      <c r="DJ198" s="272">
        <f t="shared" si="484"/>
        <v>30199</v>
      </c>
      <c r="DK198" s="272">
        <f t="shared" si="391"/>
        <v>29192652.140000001</v>
      </c>
      <c r="DL198" s="272">
        <f t="shared" si="392"/>
        <v>16929911.760000002</v>
      </c>
      <c r="DM198" s="272">
        <f t="shared" si="393"/>
        <v>8606752.0700000003</v>
      </c>
      <c r="DN198" s="272">
        <f t="shared" ref="DN198:DU198" si="485">+DN156*DN$5</f>
        <v>1967677.1400000001</v>
      </c>
      <c r="DO198" s="272">
        <f t="shared" si="485"/>
        <v>784339.5</v>
      </c>
      <c r="DP198" s="272">
        <f t="shared" si="485"/>
        <v>1875771</v>
      </c>
      <c r="DQ198" s="272">
        <f t="shared" si="485"/>
        <v>3320935.2</v>
      </c>
      <c r="DR198" s="272">
        <f t="shared" si="485"/>
        <v>0</v>
      </c>
      <c r="DS198" s="272">
        <f t="shared" si="485"/>
        <v>65631.199999999997</v>
      </c>
      <c r="DT198" s="272">
        <f t="shared" si="485"/>
        <v>373470.75</v>
      </c>
      <c r="DU198" s="272">
        <f t="shared" si="485"/>
        <v>218927.28</v>
      </c>
      <c r="DV198" s="272">
        <f t="shared" si="395"/>
        <v>8323159.6900000004</v>
      </c>
      <c r="DW198" s="272">
        <f t="shared" ref="DW198:EM198" si="486">+DW156*DW$5</f>
        <v>1783124.31</v>
      </c>
      <c r="DX198" s="272">
        <f t="shared" si="486"/>
        <v>833037</v>
      </c>
      <c r="DY198" s="272">
        <f t="shared" si="486"/>
        <v>1589169</v>
      </c>
      <c r="DZ198" s="272">
        <f t="shared" si="486"/>
        <v>3551658</v>
      </c>
      <c r="EA198" s="272">
        <f t="shared" si="486"/>
        <v>0</v>
      </c>
      <c r="EB198" s="272">
        <f t="shared" si="486"/>
        <v>32597</v>
      </c>
      <c r="EC198" s="272">
        <f t="shared" si="486"/>
        <v>386283.5</v>
      </c>
      <c r="ED198" s="272">
        <f t="shared" si="486"/>
        <v>147290.88</v>
      </c>
      <c r="EE198" s="272">
        <f t="shared" si="397"/>
        <v>14965712.130000001</v>
      </c>
      <c r="EF198" s="272">
        <f t="shared" si="486"/>
        <v>3436768.5</v>
      </c>
      <c r="EG198" s="272">
        <f t="shared" si="486"/>
        <v>1400611</v>
      </c>
      <c r="EH198" s="272">
        <f t="shared" si="486"/>
        <v>2731040</v>
      </c>
      <c r="EI198" s="272">
        <f t="shared" si="486"/>
        <v>6283252.8000000007</v>
      </c>
      <c r="EJ198" s="272">
        <f t="shared" si="486"/>
        <v>0</v>
      </c>
      <c r="EK198" s="272">
        <f t="shared" si="486"/>
        <v>94218.6</v>
      </c>
      <c r="EL198" s="272">
        <f t="shared" si="486"/>
        <v>673558.5</v>
      </c>
      <c r="EM198" s="272">
        <f t="shared" si="486"/>
        <v>346262.73000000004</v>
      </c>
      <c r="EN198" s="272">
        <f t="shared" si="398"/>
        <v>1897051.0499999998</v>
      </c>
      <c r="EO198" s="272">
        <f t="shared" ref="EO198:EV198" si="487">+EO156*EO$5</f>
        <v>314034.27</v>
      </c>
      <c r="EP198" s="272">
        <f t="shared" si="487"/>
        <v>185436.5</v>
      </c>
      <c r="EQ198" s="272">
        <f t="shared" si="487"/>
        <v>735613</v>
      </c>
      <c r="ER198" s="272">
        <f t="shared" si="487"/>
        <v>562166.88</v>
      </c>
      <c r="ES198" s="272">
        <f t="shared" si="487"/>
        <v>0</v>
      </c>
      <c r="ET198" s="272">
        <f t="shared" si="487"/>
        <v>1222.4000000000001</v>
      </c>
      <c r="EU198" s="272">
        <f t="shared" si="487"/>
        <v>84239.5</v>
      </c>
      <c r="EV198" s="272">
        <f t="shared" si="487"/>
        <v>14338.5</v>
      </c>
      <c r="EW198" s="272">
        <f t="shared" si="400"/>
        <v>5202744.0199999996</v>
      </c>
      <c r="EX198" s="272">
        <f t="shared" ref="EX198:FE198" si="488">+EX156*EX$5</f>
        <v>1413126.6600000001</v>
      </c>
      <c r="EY198" s="272">
        <f t="shared" si="488"/>
        <v>371858</v>
      </c>
      <c r="EZ198" s="272">
        <f t="shared" si="488"/>
        <v>1162482</v>
      </c>
      <c r="FA198" s="272">
        <f t="shared" si="488"/>
        <v>1866461.52</v>
      </c>
      <c r="FB198" s="272">
        <f t="shared" si="488"/>
        <v>37469</v>
      </c>
      <c r="FC198" s="272">
        <f t="shared" si="488"/>
        <v>41548.200000000004</v>
      </c>
      <c r="FD198" s="272">
        <f t="shared" si="488"/>
        <v>201341.5</v>
      </c>
      <c r="FE198" s="272">
        <f t="shared" si="488"/>
        <v>108457.14</v>
      </c>
      <c r="FF198" s="272">
        <f t="shared" si="402"/>
        <v>802633.70000000019</v>
      </c>
      <c r="FG198" s="272">
        <f t="shared" ref="FG198:FN198" si="489">+FG156*FG$5</f>
        <v>268150.41000000003</v>
      </c>
      <c r="FH198" s="272">
        <f t="shared" si="489"/>
        <v>19363</v>
      </c>
      <c r="FI198" s="272">
        <f t="shared" si="489"/>
        <v>209837</v>
      </c>
      <c r="FJ198" s="272">
        <f t="shared" si="489"/>
        <v>243091.20000000001</v>
      </c>
      <c r="FK198" s="272">
        <f t="shared" si="489"/>
        <v>12280.5</v>
      </c>
      <c r="FL198" s="272">
        <f t="shared" si="489"/>
        <v>6522.8</v>
      </c>
      <c r="FM198" s="272">
        <f t="shared" si="489"/>
        <v>42295.5</v>
      </c>
      <c r="FN198" s="272">
        <f t="shared" si="489"/>
        <v>1093.29</v>
      </c>
      <c r="FO198" s="272">
        <f t="shared" si="404"/>
        <v>750100.57000000007</v>
      </c>
      <c r="FP198" s="272">
        <f t="shared" ref="FP198:FW198" si="490">+FP156*FP$5</f>
        <v>533378.67000000004</v>
      </c>
      <c r="FQ198" s="272">
        <f t="shared" si="490"/>
        <v>25503.5</v>
      </c>
      <c r="FR198" s="272">
        <f t="shared" si="490"/>
        <v>12880</v>
      </c>
      <c r="FS198" s="272">
        <f t="shared" si="490"/>
        <v>126749.04000000001</v>
      </c>
      <c r="FT198" s="272">
        <f t="shared" si="490"/>
        <v>37012</v>
      </c>
      <c r="FU198" s="272">
        <f t="shared" si="490"/>
        <v>0</v>
      </c>
      <c r="FV198" s="272">
        <f t="shared" si="490"/>
        <v>11486.25</v>
      </c>
      <c r="FW198" s="272">
        <f t="shared" si="490"/>
        <v>3091.11</v>
      </c>
      <c r="FX198" s="272">
        <f t="shared" si="406"/>
        <v>2693984.31</v>
      </c>
      <c r="FY198" s="272">
        <f t="shared" ref="FY198:GF198" si="491">+FY156*FY$5</f>
        <v>660624.03</v>
      </c>
      <c r="FZ198" s="272">
        <f t="shared" si="491"/>
        <v>429671</v>
      </c>
      <c r="GA198" s="272">
        <f t="shared" si="491"/>
        <v>396992</v>
      </c>
      <c r="GB198" s="272">
        <f t="shared" si="491"/>
        <v>1126107.51</v>
      </c>
      <c r="GC198" s="272">
        <f t="shared" si="491"/>
        <v>4719</v>
      </c>
      <c r="GD198" s="272">
        <f t="shared" si="491"/>
        <v>2688.6000000000004</v>
      </c>
      <c r="GE198" s="272">
        <f t="shared" si="491"/>
        <v>54620</v>
      </c>
      <c r="GF198" s="272">
        <f t="shared" si="491"/>
        <v>18562.170000000002</v>
      </c>
      <c r="GG198" s="272">
        <f t="shared" si="408"/>
        <v>856301.61</v>
      </c>
      <c r="GH198" s="272">
        <f t="shared" ref="GH198:GO198" si="492">+GH156*GH$5</f>
        <v>29024.16</v>
      </c>
      <c r="GI198" s="272">
        <f t="shared" si="492"/>
        <v>0</v>
      </c>
      <c r="GJ198" s="272">
        <f t="shared" si="492"/>
        <v>13123</v>
      </c>
      <c r="GK198" s="272">
        <f t="shared" si="492"/>
        <v>467581.95</v>
      </c>
      <c r="GL198" s="272">
        <f t="shared" si="492"/>
        <v>346572.5</v>
      </c>
      <c r="GM198" s="272">
        <f t="shared" si="492"/>
        <v>0</v>
      </c>
      <c r="GN198" s="272">
        <f t="shared" si="492"/>
        <v>0</v>
      </c>
      <c r="GO198" s="272">
        <f t="shared" si="492"/>
        <v>0</v>
      </c>
      <c r="GP198" s="272">
        <f t="shared" si="410"/>
        <v>406833.1</v>
      </c>
      <c r="GQ198" s="272">
        <f t="shared" ref="GQ198:GX198" si="493">+GQ156*GQ$5</f>
        <v>11874.720000000001</v>
      </c>
      <c r="GR198" s="272">
        <f t="shared" si="493"/>
        <v>95643.5</v>
      </c>
      <c r="GS198" s="272">
        <f t="shared" si="493"/>
        <v>294452</v>
      </c>
      <c r="GT198" s="272">
        <f t="shared" si="493"/>
        <v>4862.88</v>
      </c>
      <c r="GU198" s="272">
        <f t="shared" si="493"/>
        <v>0</v>
      </c>
      <c r="GV198" s="272">
        <f t="shared" si="493"/>
        <v>0</v>
      </c>
      <c r="GW198" s="272">
        <f t="shared" si="493"/>
        <v>0</v>
      </c>
      <c r="GX198" s="272">
        <f t="shared" si="493"/>
        <v>0</v>
      </c>
      <c r="GY198" s="272">
        <f t="shared" si="412"/>
        <v>1550143.07</v>
      </c>
      <c r="GZ198" s="272">
        <f t="shared" ref="GZ198:HH198" si="494">+GZ156*GZ$5</f>
        <v>462516.12</v>
      </c>
      <c r="HA198" s="272">
        <f t="shared" si="494"/>
        <v>324121.5</v>
      </c>
      <c r="HB198" s="272">
        <f t="shared" si="494"/>
        <v>143766</v>
      </c>
      <c r="HC198" s="272">
        <f t="shared" si="494"/>
        <v>556411.68000000005</v>
      </c>
      <c r="HD198" s="272">
        <f t="shared" si="494"/>
        <v>14393.5</v>
      </c>
      <c r="HE198" s="272">
        <f t="shared" si="494"/>
        <v>7509.4000000000005</v>
      </c>
      <c r="HF198" s="272">
        <f t="shared" si="494"/>
        <v>35628.75</v>
      </c>
      <c r="HG198" s="272">
        <f t="shared" si="494"/>
        <v>5796.12</v>
      </c>
      <c r="HH198" s="272">
        <f t="shared" si="494"/>
        <v>0</v>
      </c>
    </row>
    <row r="199" spans="1:216" x14ac:dyDescent="0.2">
      <c r="A199" s="263" t="s">
        <v>235</v>
      </c>
      <c r="B199" s="272">
        <f t="shared" si="351"/>
        <v>91148095.530000001</v>
      </c>
      <c r="C199" s="272">
        <f t="shared" si="352"/>
        <v>4327772</v>
      </c>
      <c r="D199" s="272">
        <f t="shared" si="353"/>
        <v>2783904.5</v>
      </c>
      <c r="E199" s="272">
        <f t="shared" si="354"/>
        <v>1213849.5</v>
      </c>
      <c r="F199" s="272">
        <f t="shared" ref="F199:G199" si="495">+F157*F$5</f>
        <v>886551.75</v>
      </c>
      <c r="G199" s="272">
        <f t="shared" si="495"/>
        <v>327297.75</v>
      </c>
      <c r="H199" s="272">
        <f t="shared" si="356"/>
        <v>1085922</v>
      </c>
      <c r="I199" s="272">
        <f t="shared" ref="I199:J199" si="496">+I157*I$5</f>
        <v>737925</v>
      </c>
      <c r="J199" s="272">
        <f t="shared" si="496"/>
        <v>347997</v>
      </c>
      <c r="K199" s="272">
        <f t="shared" si="358"/>
        <v>478048.75</v>
      </c>
      <c r="L199" s="272">
        <f t="shared" ref="L199:M199" si="497">+L157*L$5</f>
        <v>452742.75</v>
      </c>
      <c r="M199" s="272">
        <f t="shared" si="497"/>
        <v>25306</v>
      </c>
      <c r="N199" s="272">
        <f t="shared" si="360"/>
        <v>6084.25</v>
      </c>
      <c r="O199" s="272">
        <f t="shared" ref="O199:P199" si="498">+O157*O$5</f>
        <v>3155.25</v>
      </c>
      <c r="P199" s="272">
        <f t="shared" si="498"/>
        <v>2929</v>
      </c>
      <c r="Q199" s="272">
        <f t="shared" si="362"/>
        <v>1104679.75</v>
      </c>
      <c r="R199" s="272">
        <f t="shared" ref="R199:S199" si="499">+R157*R$5</f>
        <v>928578</v>
      </c>
      <c r="S199" s="272">
        <f t="shared" si="499"/>
        <v>176101.75</v>
      </c>
      <c r="T199" s="272">
        <f t="shared" si="364"/>
        <v>161022.75</v>
      </c>
      <c r="U199" s="272">
        <f t="shared" ref="U199:V199" si="500">+U157*U$5</f>
        <v>161022.75</v>
      </c>
      <c r="V199" s="272">
        <f t="shared" si="500"/>
        <v>0</v>
      </c>
      <c r="W199" s="272">
        <f t="shared" si="366"/>
        <v>278165</v>
      </c>
      <c r="X199" s="272">
        <f t="shared" ref="X199:Y199" si="501">+X157*X$5</f>
        <v>261846.75</v>
      </c>
      <c r="Y199" s="272">
        <f t="shared" si="501"/>
        <v>16318.25</v>
      </c>
      <c r="Z199" s="272">
        <f t="shared" si="368"/>
        <v>36859030.170000002</v>
      </c>
      <c r="AA199" s="272">
        <f t="shared" si="369"/>
        <v>31305710.670000002</v>
      </c>
      <c r="AB199" s="272">
        <f t="shared" ref="AB199:AX199" si="502">+AB157*AB$5</f>
        <v>1447005</v>
      </c>
      <c r="AC199" s="272">
        <f t="shared" si="502"/>
        <v>5113647</v>
      </c>
      <c r="AD199" s="272">
        <f t="shared" si="502"/>
        <v>1902361.2000000002</v>
      </c>
      <c r="AE199" s="272">
        <f t="shared" si="502"/>
        <v>255278.5</v>
      </c>
      <c r="AF199" s="272">
        <f t="shared" si="502"/>
        <v>5059817.4000000004</v>
      </c>
      <c r="AG199" s="272">
        <f t="shared" si="502"/>
        <v>6751924</v>
      </c>
      <c r="AH199" s="272">
        <f t="shared" si="502"/>
        <v>5968780</v>
      </c>
      <c r="AI199" s="272">
        <f t="shared" si="502"/>
        <v>957578.16</v>
      </c>
      <c r="AJ199" s="272">
        <f t="shared" si="502"/>
        <v>3164115</v>
      </c>
      <c r="AK199" s="272">
        <f t="shared" si="502"/>
        <v>505568.25</v>
      </c>
      <c r="AL199" s="272">
        <f t="shared" si="502"/>
        <v>179636.16</v>
      </c>
      <c r="AM199" s="272">
        <f t="shared" si="371"/>
        <v>5553319.4999999991</v>
      </c>
      <c r="AN199" s="272">
        <f t="shared" si="502"/>
        <v>32719</v>
      </c>
      <c r="AO199" s="272">
        <f t="shared" si="502"/>
        <v>672912.9</v>
      </c>
      <c r="AP199" s="272">
        <f t="shared" si="502"/>
        <v>1199163.2</v>
      </c>
      <c r="AQ199" s="272">
        <f t="shared" si="502"/>
        <v>43064</v>
      </c>
      <c r="AR199" s="272">
        <f t="shared" si="502"/>
        <v>1153845.33</v>
      </c>
      <c r="AS199" s="272">
        <f t="shared" si="502"/>
        <v>703109</v>
      </c>
      <c r="AT199" s="272">
        <f t="shared" si="502"/>
        <v>1002870.5</v>
      </c>
      <c r="AU199" s="272">
        <f t="shared" si="502"/>
        <v>196365.18000000002</v>
      </c>
      <c r="AV199" s="272">
        <f t="shared" si="502"/>
        <v>409818</v>
      </c>
      <c r="AW199" s="272">
        <f t="shared" si="502"/>
        <v>137473.38</v>
      </c>
      <c r="AX199" s="272">
        <f t="shared" si="502"/>
        <v>1979.01</v>
      </c>
      <c r="AY199" s="272">
        <f t="shared" si="372"/>
        <v>2673136.04</v>
      </c>
      <c r="AZ199" s="272">
        <f t="shared" si="373"/>
        <v>349414.65</v>
      </c>
      <c r="BA199" s="272">
        <f t="shared" ref="BA199:BF199" si="503">+BA157*BA$5</f>
        <v>1123.08</v>
      </c>
      <c r="BB199" s="272">
        <f t="shared" si="503"/>
        <v>63185.25</v>
      </c>
      <c r="BC199" s="272">
        <f t="shared" si="503"/>
        <v>189998.32</v>
      </c>
      <c r="BD199" s="272">
        <f t="shared" si="503"/>
        <v>95108</v>
      </c>
      <c r="BE199" s="272">
        <f t="shared" si="503"/>
        <v>0</v>
      </c>
      <c r="BF199" s="272">
        <f t="shared" si="503"/>
        <v>0</v>
      </c>
      <c r="BG199" s="272">
        <f t="shared" si="375"/>
        <v>7414.33</v>
      </c>
      <c r="BH199" s="272">
        <f t="shared" ref="BH199:BM199" si="504">+BH157*BH$5</f>
        <v>0</v>
      </c>
      <c r="BI199" s="272">
        <f t="shared" si="504"/>
        <v>6302.25</v>
      </c>
      <c r="BJ199" s="272">
        <f t="shared" si="504"/>
        <v>1112.08</v>
      </c>
      <c r="BK199" s="272">
        <f t="shared" si="504"/>
        <v>0</v>
      </c>
      <c r="BL199" s="272">
        <f t="shared" si="504"/>
        <v>0</v>
      </c>
      <c r="BM199" s="272">
        <f t="shared" si="504"/>
        <v>0</v>
      </c>
      <c r="BN199" s="272">
        <f t="shared" si="377"/>
        <v>411505.02</v>
      </c>
      <c r="BO199" s="272">
        <f t="shared" ref="BO199:BT199" si="505">+BO157*BO$5</f>
        <v>0</v>
      </c>
      <c r="BP199" s="272">
        <f t="shared" si="505"/>
        <v>74563.5</v>
      </c>
      <c r="BQ199" s="272">
        <f t="shared" si="505"/>
        <v>212677.52000000002</v>
      </c>
      <c r="BR199" s="272">
        <f t="shared" si="505"/>
        <v>124264</v>
      </c>
      <c r="BS199" s="272">
        <f t="shared" si="505"/>
        <v>0</v>
      </c>
      <c r="BT199" s="272">
        <f t="shared" si="505"/>
        <v>0</v>
      </c>
      <c r="BU199" s="272">
        <f t="shared" si="379"/>
        <v>341723.61</v>
      </c>
      <c r="BV199" s="272">
        <f t="shared" ref="BV199:CA199" si="506">+BV157*BV$5</f>
        <v>0</v>
      </c>
      <c r="BW199" s="272">
        <f t="shared" si="506"/>
        <v>74315.25</v>
      </c>
      <c r="BX199" s="272">
        <f t="shared" si="506"/>
        <v>170415.36000000002</v>
      </c>
      <c r="BY199" s="272">
        <f t="shared" si="506"/>
        <v>96993</v>
      </c>
      <c r="BZ199" s="272">
        <f t="shared" si="506"/>
        <v>0</v>
      </c>
      <c r="CA199" s="272">
        <f t="shared" si="506"/>
        <v>0</v>
      </c>
      <c r="CB199" s="272">
        <f t="shared" si="381"/>
        <v>25766.05</v>
      </c>
      <c r="CC199" s="272">
        <f t="shared" ref="CC199:CH199" si="507">+CC157*CC$5</f>
        <v>166.5</v>
      </c>
      <c r="CD199" s="272">
        <f t="shared" si="507"/>
        <v>24738.75</v>
      </c>
      <c r="CE199" s="272">
        <f t="shared" si="507"/>
        <v>860.80000000000007</v>
      </c>
      <c r="CF199" s="272">
        <f t="shared" si="507"/>
        <v>0</v>
      </c>
      <c r="CG199" s="272">
        <f t="shared" si="507"/>
        <v>0</v>
      </c>
      <c r="CH199" s="272">
        <f t="shared" si="507"/>
        <v>0</v>
      </c>
      <c r="CI199" s="272">
        <f t="shared" si="383"/>
        <v>1537312.38</v>
      </c>
      <c r="CJ199" s="272">
        <f t="shared" ref="CJ199:CO199" si="508">+CJ157*CJ$5</f>
        <v>6481.14</v>
      </c>
      <c r="CK199" s="272">
        <f t="shared" si="508"/>
        <v>184392</v>
      </c>
      <c r="CL199" s="272">
        <f t="shared" si="508"/>
        <v>201197.04</v>
      </c>
      <c r="CM199" s="272">
        <f t="shared" si="508"/>
        <v>27095</v>
      </c>
      <c r="CN199" s="272">
        <f t="shared" si="508"/>
        <v>0</v>
      </c>
      <c r="CO199" s="272">
        <f t="shared" si="508"/>
        <v>1118147.2</v>
      </c>
      <c r="CP199" s="272">
        <f t="shared" si="385"/>
        <v>1615519.7</v>
      </c>
      <c r="CQ199" s="272">
        <f t="shared" ref="CQ199:CV199" si="509">+CQ157*CQ$5</f>
        <v>194325.2</v>
      </c>
      <c r="CR199" s="272">
        <f t="shared" si="509"/>
        <v>435379.75</v>
      </c>
      <c r="CS199" s="272">
        <f t="shared" si="509"/>
        <v>65844.900000000009</v>
      </c>
      <c r="CT199" s="272">
        <f t="shared" si="509"/>
        <v>152483.4</v>
      </c>
      <c r="CU199" s="272">
        <f t="shared" si="509"/>
        <v>144264.45000000001</v>
      </c>
      <c r="CV199" s="272">
        <f t="shared" si="509"/>
        <v>623222</v>
      </c>
      <c r="CW199" s="272">
        <f t="shared" si="387"/>
        <v>326740.51</v>
      </c>
      <c r="CX199" s="272">
        <f t="shared" ref="CX199:DC199" si="510">+CX157*CX$5</f>
        <v>0</v>
      </c>
      <c r="CY199" s="272">
        <f t="shared" si="510"/>
        <v>0</v>
      </c>
      <c r="CZ199" s="272">
        <f t="shared" si="510"/>
        <v>0</v>
      </c>
      <c r="DA199" s="272">
        <f t="shared" si="510"/>
        <v>56079.4</v>
      </c>
      <c r="DB199" s="272">
        <f t="shared" si="510"/>
        <v>52525.11</v>
      </c>
      <c r="DC199" s="272">
        <f t="shared" si="510"/>
        <v>218136</v>
      </c>
      <c r="DD199" s="272">
        <f t="shared" si="389"/>
        <v>24929263.240000002</v>
      </c>
      <c r="DE199" s="272">
        <f t="shared" ref="DE199:DJ199" si="511">+DE157*DE$5</f>
        <v>907294.74</v>
      </c>
      <c r="DF199" s="272">
        <f t="shared" si="511"/>
        <v>5826145</v>
      </c>
      <c r="DG199" s="272">
        <f t="shared" si="511"/>
        <v>13291809</v>
      </c>
      <c r="DH199" s="272">
        <f t="shared" si="511"/>
        <v>2657685</v>
      </c>
      <c r="DI199" s="272">
        <f t="shared" si="511"/>
        <v>838280</v>
      </c>
      <c r="DJ199" s="272">
        <f t="shared" si="511"/>
        <v>1408049.5</v>
      </c>
      <c r="DK199" s="272">
        <f t="shared" si="391"/>
        <v>20416633.870000001</v>
      </c>
      <c r="DL199" s="272">
        <f t="shared" si="392"/>
        <v>11886928.859999999</v>
      </c>
      <c r="DM199" s="272">
        <f t="shared" si="393"/>
        <v>6000629.6900000004</v>
      </c>
      <c r="DN199" s="272">
        <f t="shared" ref="DN199:DU199" si="512">+DN157*DN$5</f>
        <v>969936.66</v>
      </c>
      <c r="DO199" s="272">
        <f t="shared" si="512"/>
        <v>779978.5</v>
      </c>
      <c r="DP199" s="272">
        <f t="shared" si="512"/>
        <v>1224786</v>
      </c>
      <c r="DQ199" s="272">
        <f t="shared" si="512"/>
        <v>2464976.91</v>
      </c>
      <c r="DR199" s="272">
        <f t="shared" si="512"/>
        <v>0</v>
      </c>
      <c r="DS199" s="272">
        <f t="shared" si="512"/>
        <v>36158.200000000004</v>
      </c>
      <c r="DT199" s="272">
        <f t="shared" si="512"/>
        <v>311217.75</v>
      </c>
      <c r="DU199" s="272">
        <f t="shared" si="512"/>
        <v>213575.67</v>
      </c>
      <c r="DV199" s="272">
        <f t="shared" si="395"/>
        <v>5886299.1699999999</v>
      </c>
      <c r="DW199" s="272">
        <f t="shared" ref="DW199:EM199" si="513">+DW157*DW$5</f>
        <v>845615.10000000009</v>
      </c>
      <c r="DX199" s="272">
        <f t="shared" si="513"/>
        <v>932380</v>
      </c>
      <c r="DY199" s="272">
        <f t="shared" si="513"/>
        <v>946551</v>
      </c>
      <c r="DZ199" s="272">
        <f t="shared" si="513"/>
        <v>2434066.8000000003</v>
      </c>
      <c r="EA199" s="272">
        <f t="shared" si="513"/>
        <v>16221.5</v>
      </c>
      <c r="EB199" s="272">
        <f t="shared" si="513"/>
        <v>36851.599999999999</v>
      </c>
      <c r="EC199" s="272">
        <f t="shared" si="513"/>
        <v>452201.75</v>
      </c>
      <c r="ED199" s="272">
        <f t="shared" si="513"/>
        <v>222411.42</v>
      </c>
      <c r="EE199" s="272">
        <f t="shared" si="397"/>
        <v>10878975.41</v>
      </c>
      <c r="EF199" s="272">
        <f t="shared" si="513"/>
        <v>1767910.32</v>
      </c>
      <c r="EG199" s="272">
        <f t="shared" si="513"/>
        <v>1625923</v>
      </c>
      <c r="EH199" s="272">
        <f t="shared" si="513"/>
        <v>1995630</v>
      </c>
      <c r="EI199" s="272">
        <f t="shared" si="513"/>
        <v>4267655.7</v>
      </c>
      <c r="EJ199" s="272">
        <f t="shared" si="513"/>
        <v>0</v>
      </c>
      <c r="EK199" s="272">
        <f t="shared" si="513"/>
        <v>68241.8</v>
      </c>
      <c r="EL199" s="272">
        <f t="shared" si="513"/>
        <v>737840</v>
      </c>
      <c r="EM199" s="272">
        <f t="shared" si="513"/>
        <v>415774.59</v>
      </c>
      <c r="EN199" s="272">
        <f t="shared" si="398"/>
        <v>971236.7699999999</v>
      </c>
      <c r="EO199" s="272">
        <f t="shared" ref="EO199:EV199" si="514">+EO157*EO$5</f>
        <v>39329.07</v>
      </c>
      <c r="EP199" s="272">
        <f t="shared" si="514"/>
        <v>86435.5</v>
      </c>
      <c r="EQ199" s="272">
        <f t="shared" si="514"/>
        <v>172223</v>
      </c>
      <c r="ER199" s="272">
        <f t="shared" si="514"/>
        <v>615442.41</v>
      </c>
      <c r="ES199" s="272">
        <f t="shared" si="514"/>
        <v>16221.5</v>
      </c>
      <c r="ET199" s="272">
        <f t="shared" si="514"/>
        <v>4768.2</v>
      </c>
      <c r="EU199" s="272">
        <f t="shared" si="514"/>
        <v>28592.5</v>
      </c>
      <c r="EV199" s="272">
        <f t="shared" si="514"/>
        <v>8224.59</v>
      </c>
      <c r="EW199" s="272">
        <f t="shared" si="400"/>
        <v>2748677.35</v>
      </c>
      <c r="EX199" s="272">
        <f t="shared" ref="EX199:FE199" si="515">+EX157*EX$5</f>
        <v>309967.68</v>
      </c>
      <c r="EY199" s="272">
        <f t="shared" si="515"/>
        <v>331971.5</v>
      </c>
      <c r="EZ199" s="272">
        <f t="shared" si="515"/>
        <v>455143</v>
      </c>
      <c r="FA199" s="272">
        <f t="shared" si="515"/>
        <v>1502351.4000000001</v>
      </c>
      <c r="FB199" s="272">
        <f t="shared" si="515"/>
        <v>7197</v>
      </c>
      <c r="FC199" s="272">
        <f t="shared" si="515"/>
        <v>29735.4</v>
      </c>
      <c r="FD199" s="272">
        <f t="shared" si="515"/>
        <v>85923.25</v>
      </c>
      <c r="FE199" s="272">
        <f t="shared" si="515"/>
        <v>26388.120000000003</v>
      </c>
      <c r="FF199" s="272">
        <f t="shared" si="402"/>
        <v>1033965.8099999999</v>
      </c>
      <c r="FG199" s="272">
        <f t="shared" ref="FG199:FN199" si="516">+FG157*FG$5</f>
        <v>314089.71000000002</v>
      </c>
      <c r="FH199" s="272">
        <f t="shared" si="516"/>
        <v>100679</v>
      </c>
      <c r="FI199" s="272">
        <f t="shared" si="516"/>
        <v>350704</v>
      </c>
      <c r="FJ199" s="272">
        <f t="shared" si="516"/>
        <v>188009.25</v>
      </c>
      <c r="FK199" s="272">
        <f t="shared" si="516"/>
        <v>44894.5</v>
      </c>
      <c r="FL199" s="272">
        <f t="shared" si="516"/>
        <v>13026.400000000001</v>
      </c>
      <c r="FM199" s="272">
        <f t="shared" si="516"/>
        <v>20074.75</v>
      </c>
      <c r="FN199" s="272">
        <f t="shared" si="516"/>
        <v>2488.2000000000003</v>
      </c>
      <c r="FO199" s="272">
        <f t="shared" si="404"/>
        <v>290696.72000000003</v>
      </c>
      <c r="FP199" s="272">
        <f t="shared" ref="FP199:FW199" si="517">+FP157*FP$5</f>
        <v>229643.37000000002</v>
      </c>
      <c r="FQ199" s="272">
        <f t="shared" si="517"/>
        <v>6283</v>
      </c>
      <c r="FR199" s="272">
        <f t="shared" si="517"/>
        <v>0</v>
      </c>
      <c r="FS199" s="272">
        <f t="shared" si="517"/>
        <v>47155.350000000006</v>
      </c>
      <c r="FT199" s="272">
        <f t="shared" si="517"/>
        <v>0</v>
      </c>
      <c r="FU199" s="272">
        <f t="shared" si="517"/>
        <v>0</v>
      </c>
      <c r="FV199" s="272">
        <f t="shared" si="517"/>
        <v>7615</v>
      </c>
      <c r="FW199" s="272">
        <f t="shared" si="517"/>
        <v>0</v>
      </c>
      <c r="FX199" s="272">
        <f t="shared" si="406"/>
        <v>1950357.9799999997</v>
      </c>
      <c r="FY199" s="272">
        <f t="shared" ref="FY199:GF199" si="518">+FY157*FY$5</f>
        <v>403403.22000000003</v>
      </c>
      <c r="FZ199" s="272">
        <f t="shared" si="518"/>
        <v>222235</v>
      </c>
      <c r="GA199" s="272">
        <f t="shared" si="518"/>
        <v>402052</v>
      </c>
      <c r="GB199" s="272">
        <f t="shared" si="518"/>
        <v>879609.39</v>
      </c>
      <c r="GC199" s="272">
        <f t="shared" si="518"/>
        <v>0</v>
      </c>
      <c r="GD199" s="272">
        <f t="shared" si="518"/>
        <v>4166.2</v>
      </c>
      <c r="GE199" s="272">
        <f t="shared" si="518"/>
        <v>25618.25</v>
      </c>
      <c r="GF199" s="272">
        <f t="shared" si="518"/>
        <v>13273.92</v>
      </c>
      <c r="GG199" s="272">
        <f t="shared" si="408"/>
        <v>564648.17999999993</v>
      </c>
      <c r="GH199" s="272">
        <f t="shared" ref="GH199:GO199" si="519">+GH157*GH$5</f>
        <v>0</v>
      </c>
      <c r="GI199" s="272">
        <f t="shared" si="519"/>
        <v>10020.5</v>
      </c>
      <c r="GJ199" s="272">
        <f t="shared" si="519"/>
        <v>0</v>
      </c>
      <c r="GK199" s="272">
        <f t="shared" si="519"/>
        <v>304885.68</v>
      </c>
      <c r="GL199" s="272">
        <f t="shared" si="519"/>
        <v>249742</v>
      </c>
      <c r="GM199" s="272">
        <f t="shared" si="519"/>
        <v>0</v>
      </c>
      <c r="GN199" s="272">
        <f t="shared" si="519"/>
        <v>0</v>
      </c>
      <c r="GO199" s="272">
        <f t="shared" si="519"/>
        <v>0</v>
      </c>
      <c r="GP199" s="272">
        <f t="shared" si="410"/>
        <v>492830.64</v>
      </c>
      <c r="GQ199" s="272">
        <f t="shared" ref="GQ199:GX199" si="520">+GQ157*GQ$5</f>
        <v>4177.1400000000003</v>
      </c>
      <c r="GR199" s="272">
        <f t="shared" si="520"/>
        <v>210410.5</v>
      </c>
      <c r="GS199" s="272">
        <f t="shared" si="520"/>
        <v>278243</v>
      </c>
      <c r="GT199" s="272">
        <f t="shared" si="520"/>
        <v>0</v>
      </c>
      <c r="GU199" s="272">
        <f t="shared" si="520"/>
        <v>0</v>
      </c>
      <c r="GV199" s="272">
        <f t="shared" si="520"/>
        <v>0</v>
      </c>
      <c r="GW199" s="272">
        <f t="shared" si="520"/>
        <v>0</v>
      </c>
      <c r="GX199" s="272">
        <f t="shared" si="520"/>
        <v>0</v>
      </c>
      <c r="GY199" s="272">
        <f t="shared" si="412"/>
        <v>1448528.3300000003</v>
      </c>
      <c r="GZ199" s="272">
        <f t="shared" ref="GZ199:HH199" si="521">+GZ157*GZ$5</f>
        <v>402990.72000000003</v>
      </c>
      <c r="HA199" s="272">
        <f t="shared" si="521"/>
        <v>129101</v>
      </c>
      <c r="HB199" s="272">
        <f t="shared" si="521"/>
        <v>270030</v>
      </c>
      <c r="HC199" s="272">
        <f t="shared" si="521"/>
        <v>532052.4</v>
      </c>
      <c r="HD199" s="272">
        <f t="shared" si="521"/>
        <v>12508.5</v>
      </c>
      <c r="HE199" s="272">
        <f t="shared" si="521"/>
        <v>2604.6000000000004</v>
      </c>
      <c r="HF199" s="272">
        <f t="shared" si="521"/>
        <v>69329.25</v>
      </c>
      <c r="HG199" s="272">
        <f t="shared" si="521"/>
        <v>29911.86</v>
      </c>
      <c r="HH199" s="272">
        <f t="shared" si="521"/>
        <v>0</v>
      </c>
    </row>
    <row r="200" spans="1:216" x14ac:dyDescent="0.2">
      <c r="A200" s="263" t="s">
        <v>236</v>
      </c>
      <c r="B200" s="272">
        <f t="shared" si="351"/>
        <v>61615359.080000013</v>
      </c>
      <c r="C200" s="272">
        <f t="shared" si="352"/>
        <v>2667945.75</v>
      </c>
      <c r="D200" s="272">
        <f t="shared" si="353"/>
        <v>1621315.25</v>
      </c>
      <c r="E200" s="272">
        <f t="shared" si="354"/>
        <v>709447.75</v>
      </c>
      <c r="F200" s="272">
        <f t="shared" ref="F200:G200" si="522">+F158*F$5</f>
        <v>272994</v>
      </c>
      <c r="G200" s="272">
        <f t="shared" si="522"/>
        <v>436453.75</v>
      </c>
      <c r="H200" s="272">
        <f t="shared" si="356"/>
        <v>843880</v>
      </c>
      <c r="I200" s="272">
        <f t="shared" ref="I200:J200" si="523">+I158*I$5</f>
        <v>177175.5</v>
      </c>
      <c r="J200" s="272">
        <f t="shared" si="523"/>
        <v>666704.5</v>
      </c>
      <c r="K200" s="272">
        <f t="shared" si="358"/>
        <v>43272.75</v>
      </c>
      <c r="L200" s="272">
        <f t="shared" ref="L200:M200" si="524">+L158*L$5</f>
        <v>17991.75</v>
      </c>
      <c r="M200" s="272">
        <f t="shared" si="524"/>
        <v>25281</v>
      </c>
      <c r="N200" s="272">
        <f t="shared" si="360"/>
        <v>24714.75</v>
      </c>
      <c r="O200" s="272">
        <f t="shared" ref="O200:P200" si="525">+O158*O$5</f>
        <v>20251.5</v>
      </c>
      <c r="P200" s="272">
        <f t="shared" si="525"/>
        <v>4463.25</v>
      </c>
      <c r="Q200" s="272">
        <f t="shared" si="362"/>
        <v>679547</v>
      </c>
      <c r="R200" s="272">
        <f t="shared" ref="R200:S200" si="526">+R158*R$5</f>
        <v>646692.75</v>
      </c>
      <c r="S200" s="272">
        <f t="shared" si="526"/>
        <v>32854.25</v>
      </c>
      <c r="T200" s="272">
        <f t="shared" si="364"/>
        <v>97119.25</v>
      </c>
      <c r="U200" s="272">
        <f t="shared" ref="U200:V200" si="527">+U158*U$5</f>
        <v>65164.5</v>
      </c>
      <c r="V200" s="272">
        <f t="shared" si="527"/>
        <v>31954.75</v>
      </c>
      <c r="W200" s="272">
        <f t="shared" si="366"/>
        <v>269964.25</v>
      </c>
      <c r="X200" s="272">
        <f t="shared" ref="X200:Y200" si="528">+X158*X$5</f>
        <v>245193.75</v>
      </c>
      <c r="Y200" s="272">
        <f t="shared" si="528"/>
        <v>24770.5</v>
      </c>
      <c r="Z200" s="272">
        <f t="shared" si="368"/>
        <v>24799437.770000003</v>
      </c>
      <c r="AA200" s="272">
        <f t="shared" si="369"/>
        <v>21688064.030000001</v>
      </c>
      <c r="AB200" s="272">
        <f t="shared" ref="AB200:AX200" si="529">+AB158*AB$5</f>
        <v>1041788</v>
      </c>
      <c r="AC200" s="272">
        <f t="shared" si="529"/>
        <v>3408282.9000000004</v>
      </c>
      <c r="AD200" s="272">
        <f t="shared" si="529"/>
        <v>3089810</v>
      </c>
      <c r="AE200" s="272">
        <f t="shared" si="529"/>
        <v>52944.5</v>
      </c>
      <c r="AF200" s="272">
        <f t="shared" si="529"/>
        <v>2087993.49</v>
      </c>
      <c r="AG200" s="272">
        <f t="shared" si="529"/>
        <v>2631446</v>
      </c>
      <c r="AH200" s="272">
        <f t="shared" si="529"/>
        <v>3459225</v>
      </c>
      <c r="AI200" s="272">
        <f t="shared" si="529"/>
        <v>1069120.47</v>
      </c>
      <c r="AJ200" s="272">
        <f t="shared" si="529"/>
        <v>3793434</v>
      </c>
      <c r="AK200" s="272">
        <f t="shared" si="529"/>
        <v>946732.71000000008</v>
      </c>
      <c r="AL200" s="272">
        <f t="shared" si="529"/>
        <v>107286.96</v>
      </c>
      <c r="AM200" s="272">
        <f t="shared" si="371"/>
        <v>3111373.7400000012</v>
      </c>
      <c r="AN200" s="272">
        <f t="shared" si="529"/>
        <v>64964</v>
      </c>
      <c r="AO200" s="272">
        <f t="shared" si="529"/>
        <v>322611.63</v>
      </c>
      <c r="AP200" s="272">
        <f t="shared" si="529"/>
        <v>1278684.4000000001</v>
      </c>
      <c r="AQ200" s="272">
        <f t="shared" si="529"/>
        <v>0</v>
      </c>
      <c r="AR200" s="272">
        <f t="shared" si="529"/>
        <v>366268.32</v>
      </c>
      <c r="AS200" s="272">
        <f t="shared" si="529"/>
        <v>186084</v>
      </c>
      <c r="AT200" s="272">
        <f t="shared" si="529"/>
        <v>254157</v>
      </c>
      <c r="AU200" s="272">
        <f t="shared" si="529"/>
        <v>93796.89</v>
      </c>
      <c r="AV200" s="272">
        <f t="shared" si="529"/>
        <v>457403.7</v>
      </c>
      <c r="AW200" s="272">
        <f t="shared" si="529"/>
        <v>67748.010000000009</v>
      </c>
      <c r="AX200" s="272">
        <f t="shared" si="529"/>
        <v>19655.79</v>
      </c>
      <c r="AY200" s="272">
        <f t="shared" si="372"/>
        <v>1558325.6400000001</v>
      </c>
      <c r="AZ200" s="272">
        <f t="shared" si="373"/>
        <v>205511.35</v>
      </c>
      <c r="BA200" s="272">
        <f t="shared" ref="BA200:BF200" si="530">+BA158*BA$5</f>
        <v>900.9</v>
      </c>
      <c r="BB200" s="272">
        <f t="shared" si="530"/>
        <v>9542.25</v>
      </c>
      <c r="BC200" s="272">
        <f t="shared" si="530"/>
        <v>163261.20000000001</v>
      </c>
      <c r="BD200" s="272">
        <f t="shared" si="530"/>
        <v>31807</v>
      </c>
      <c r="BE200" s="272">
        <f t="shared" si="530"/>
        <v>0</v>
      </c>
      <c r="BF200" s="272">
        <f t="shared" si="530"/>
        <v>0</v>
      </c>
      <c r="BG200" s="272">
        <f t="shared" si="375"/>
        <v>60568.54</v>
      </c>
      <c r="BH200" s="272">
        <f t="shared" ref="BH200:BM200" si="531">+BH158*BH$5</f>
        <v>675.42</v>
      </c>
      <c r="BI200" s="272">
        <f t="shared" si="531"/>
        <v>0</v>
      </c>
      <c r="BJ200" s="272">
        <f t="shared" si="531"/>
        <v>5703.12</v>
      </c>
      <c r="BK200" s="272">
        <f t="shared" si="531"/>
        <v>54190</v>
      </c>
      <c r="BL200" s="272">
        <f t="shared" si="531"/>
        <v>0</v>
      </c>
      <c r="BM200" s="272">
        <f t="shared" si="531"/>
        <v>0</v>
      </c>
      <c r="BN200" s="272">
        <f t="shared" si="377"/>
        <v>307465.09999999998</v>
      </c>
      <c r="BO200" s="272">
        <f t="shared" ref="BO200:BT200" si="532">+BO158*BO$5</f>
        <v>0</v>
      </c>
      <c r="BP200" s="272">
        <f t="shared" si="532"/>
        <v>63496.5</v>
      </c>
      <c r="BQ200" s="272">
        <f t="shared" si="532"/>
        <v>228889.60000000001</v>
      </c>
      <c r="BR200" s="272">
        <f t="shared" si="532"/>
        <v>15079</v>
      </c>
      <c r="BS200" s="272">
        <f t="shared" si="532"/>
        <v>0</v>
      </c>
      <c r="BT200" s="272">
        <f t="shared" si="532"/>
        <v>0</v>
      </c>
      <c r="BU200" s="272">
        <f t="shared" si="379"/>
        <v>431987.18000000005</v>
      </c>
      <c r="BV200" s="272">
        <f t="shared" ref="BV200:CA200" si="533">+BV158*BV$5</f>
        <v>1688.66</v>
      </c>
      <c r="BW200" s="272">
        <f t="shared" si="533"/>
        <v>66795</v>
      </c>
      <c r="BX200" s="272">
        <f t="shared" si="533"/>
        <v>227713.52000000002</v>
      </c>
      <c r="BY200" s="272">
        <f t="shared" si="533"/>
        <v>135790</v>
      </c>
      <c r="BZ200" s="272">
        <f t="shared" si="533"/>
        <v>0</v>
      </c>
      <c r="CA200" s="272">
        <f t="shared" si="533"/>
        <v>0</v>
      </c>
      <c r="CB200" s="272">
        <f t="shared" si="381"/>
        <v>24315.68</v>
      </c>
      <c r="CC200" s="272">
        <f t="shared" ref="CC200:CH200" si="534">+CC158*CC$5</f>
        <v>279.60000000000002</v>
      </c>
      <c r="CD200" s="272">
        <f t="shared" si="534"/>
        <v>23502</v>
      </c>
      <c r="CE200" s="272">
        <f t="shared" si="534"/>
        <v>534.08000000000004</v>
      </c>
      <c r="CF200" s="272">
        <f t="shared" si="534"/>
        <v>0</v>
      </c>
      <c r="CG200" s="272">
        <f t="shared" si="534"/>
        <v>0</v>
      </c>
      <c r="CH200" s="272">
        <f t="shared" si="534"/>
        <v>0</v>
      </c>
      <c r="CI200" s="272">
        <f t="shared" si="383"/>
        <v>528477.79</v>
      </c>
      <c r="CJ200" s="272">
        <f t="shared" ref="CJ200:CO200" si="535">+CJ158*CJ$5</f>
        <v>17660.16</v>
      </c>
      <c r="CK200" s="272">
        <f t="shared" si="535"/>
        <v>40041.75</v>
      </c>
      <c r="CL200" s="272">
        <f t="shared" si="535"/>
        <v>82322.880000000005</v>
      </c>
      <c r="CM200" s="272">
        <f t="shared" si="535"/>
        <v>23797</v>
      </c>
      <c r="CN200" s="272">
        <f t="shared" si="535"/>
        <v>0</v>
      </c>
      <c r="CO200" s="272">
        <f t="shared" si="535"/>
        <v>364656</v>
      </c>
      <c r="CP200" s="272">
        <f t="shared" si="385"/>
        <v>748962.10000000009</v>
      </c>
      <c r="CQ200" s="272">
        <f t="shared" ref="CQ200:CV200" si="536">+CQ158*CQ$5</f>
        <v>17250</v>
      </c>
      <c r="CR200" s="272">
        <f t="shared" si="536"/>
        <v>113824.25</v>
      </c>
      <c r="CS200" s="272">
        <f t="shared" si="536"/>
        <v>20951.04</v>
      </c>
      <c r="CT200" s="272">
        <f t="shared" si="536"/>
        <v>224094.40000000002</v>
      </c>
      <c r="CU200" s="272">
        <f t="shared" si="536"/>
        <v>91831.41</v>
      </c>
      <c r="CV200" s="272">
        <f t="shared" si="536"/>
        <v>281011</v>
      </c>
      <c r="CW200" s="272">
        <f t="shared" si="387"/>
        <v>418321.12</v>
      </c>
      <c r="CX200" s="272">
        <f t="shared" ref="CX200:DC200" si="537">+CX158*CX$5</f>
        <v>0</v>
      </c>
      <c r="CY200" s="272">
        <f t="shared" si="537"/>
        <v>0</v>
      </c>
      <c r="CZ200" s="272">
        <f t="shared" si="537"/>
        <v>0</v>
      </c>
      <c r="DA200" s="272">
        <f t="shared" si="537"/>
        <v>43091.600000000006</v>
      </c>
      <c r="DB200" s="272">
        <f t="shared" si="537"/>
        <v>140858.52000000002</v>
      </c>
      <c r="DC200" s="272">
        <f t="shared" si="537"/>
        <v>234371</v>
      </c>
      <c r="DD200" s="272">
        <f t="shared" si="389"/>
        <v>18416059.920000002</v>
      </c>
      <c r="DE200" s="272">
        <f t="shared" ref="DE200:DJ200" si="538">+DE158*DE$5</f>
        <v>1720314.4200000002</v>
      </c>
      <c r="DF200" s="272">
        <f t="shared" si="538"/>
        <v>2763353</v>
      </c>
      <c r="DG200" s="272">
        <f t="shared" si="538"/>
        <v>10302588</v>
      </c>
      <c r="DH200" s="272">
        <f t="shared" si="538"/>
        <v>1666125</v>
      </c>
      <c r="DI200" s="272">
        <f t="shared" si="538"/>
        <v>1894448</v>
      </c>
      <c r="DJ200" s="272">
        <f t="shared" si="538"/>
        <v>69231.5</v>
      </c>
      <c r="DK200" s="272">
        <f t="shared" si="391"/>
        <v>13006306.780000001</v>
      </c>
      <c r="DL200" s="272">
        <f t="shared" si="392"/>
        <v>7381355.5899999999</v>
      </c>
      <c r="DM200" s="272">
        <f t="shared" si="393"/>
        <v>4069688.6299999994</v>
      </c>
      <c r="DN200" s="272">
        <f t="shared" ref="DN200:DU200" si="539">+DN158*DN$5</f>
        <v>1306786.8</v>
      </c>
      <c r="DO200" s="272">
        <f t="shared" si="539"/>
        <v>324617.5</v>
      </c>
      <c r="DP200" s="272">
        <f t="shared" si="539"/>
        <v>862577</v>
      </c>
      <c r="DQ200" s="272">
        <f t="shared" si="539"/>
        <v>1399480.1700000002</v>
      </c>
      <c r="DR200" s="272">
        <f t="shared" si="539"/>
        <v>0</v>
      </c>
      <c r="DS200" s="272">
        <f t="shared" si="539"/>
        <v>34426.800000000003</v>
      </c>
      <c r="DT200" s="272">
        <f t="shared" si="539"/>
        <v>95000.75</v>
      </c>
      <c r="DU200" s="272">
        <f t="shared" si="539"/>
        <v>46799.61</v>
      </c>
      <c r="DV200" s="272">
        <f t="shared" si="395"/>
        <v>3311666.96</v>
      </c>
      <c r="DW200" s="272">
        <f t="shared" ref="DW200:EM200" si="540">+DW158*DW$5</f>
        <v>943613.55</v>
      </c>
      <c r="DX200" s="272">
        <f t="shared" si="540"/>
        <v>462716</v>
      </c>
      <c r="DY200" s="272">
        <f t="shared" si="540"/>
        <v>555040</v>
      </c>
      <c r="DZ200" s="272">
        <f t="shared" si="540"/>
        <v>1078842.6000000001</v>
      </c>
      <c r="EA200" s="272">
        <f t="shared" si="540"/>
        <v>0</v>
      </c>
      <c r="EB200" s="272">
        <f t="shared" si="540"/>
        <v>25336.800000000003</v>
      </c>
      <c r="EC200" s="272">
        <f t="shared" si="540"/>
        <v>140065.25</v>
      </c>
      <c r="ED200" s="272">
        <f t="shared" si="540"/>
        <v>106052.76000000001</v>
      </c>
      <c r="EE200" s="272">
        <f t="shared" si="397"/>
        <v>6644924.1600000001</v>
      </c>
      <c r="EF200" s="272">
        <f t="shared" si="540"/>
        <v>2139115.77</v>
      </c>
      <c r="EG200" s="272">
        <f t="shared" si="540"/>
        <v>763100</v>
      </c>
      <c r="EH200" s="272">
        <f t="shared" si="540"/>
        <v>1113203</v>
      </c>
      <c r="EI200" s="272">
        <f t="shared" si="540"/>
        <v>2218934.85</v>
      </c>
      <c r="EJ200" s="272">
        <f t="shared" si="540"/>
        <v>0</v>
      </c>
      <c r="EK200" s="272">
        <f t="shared" si="540"/>
        <v>51105</v>
      </c>
      <c r="EL200" s="272">
        <f t="shared" si="540"/>
        <v>206613.5</v>
      </c>
      <c r="EM200" s="272">
        <f t="shared" si="540"/>
        <v>152852.04</v>
      </c>
      <c r="EN200" s="272">
        <f t="shared" si="398"/>
        <v>728260.3</v>
      </c>
      <c r="EO200" s="272">
        <f t="shared" ref="EO200:EV200" si="541">+EO158*EO$5</f>
        <v>108664.71</v>
      </c>
      <c r="EP200" s="272">
        <f t="shared" si="541"/>
        <v>24804</v>
      </c>
      <c r="EQ200" s="272">
        <f t="shared" si="541"/>
        <v>299558</v>
      </c>
      <c r="ER200" s="272">
        <f t="shared" si="541"/>
        <v>259179.69</v>
      </c>
      <c r="ES200" s="272">
        <f t="shared" si="541"/>
        <v>0</v>
      </c>
      <c r="ET200" s="272">
        <f t="shared" si="541"/>
        <v>8658.4</v>
      </c>
      <c r="EU200" s="272">
        <f t="shared" si="541"/>
        <v>27395.5</v>
      </c>
      <c r="EV200" s="272">
        <f t="shared" si="541"/>
        <v>0</v>
      </c>
      <c r="EW200" s="272">
        <f t="shared" si="400"/>
        <v>1954765.82</v>
      </c>
      <c r="EX200" s="272">
        <f t="shared" ref="EX200:FE200" si="542">+EX158*EX$5</f>
        <v>710422.35</v>
      </c>
      <c r="EY200" s="272">
        <f t="shared" si="542"/>
        <v>132761</v>
      </c>
      <c r="EZ200" s="272">
        <f t="shared" si="542"/>
        <v>471961</v>
      </c>
      <c r="FA200" s="272">
        <f t="shared" si="542"/>
        <v>534996.99</v>
      </c>
      <c r="FB200" s="272">
        <f t="shared" si="542"/>
        <v>3341.5</v>
      </c>
      <c r="FC200" s="272">
        <f t="shared" si="542"/>
        <v>14866.6</v>
      </c>
      <c r="FD200" s="272">
        <f t="shared" si="542"/>
        <v>78798</v>
      </c>
      <c r="FE200" s="272">
        <f t="shared" si="542"/>
        <v>7618.38</v>
      </c>
      <c r="FF200" s="272">
        <f t="shared" si="402"/>
        <v>648416.68000000005</v>
      </c>
      <c r="FG200" s="272">
        <f t="shared" ref="FG200:FN200" si="543">+FG158*FG$5</f>
        <v>325864.77</v>
      </c>
      <c r="FH200" s="272">
        <f t="shared" si="543"/>
        <v>36355.5</v>
      </c>
      <c r="FI200" s="272">
        <f t="shared" si="543"/>
        <v>209044</v>
      </c>
      <c r="FJ200" s="272">
        <f t="shared" si="543"/>
        <v>53809.8</v>
      </c>
      <c r="FK200" s="272">
        <f t="shared" si="543"/>
        <v>0</v>
      </c>
      <c r="FL200" s="272">
        <f t="shared" si="543"/>
        <v>1131</v>
      </c>
      <c r="FM200" s="272">
        <f t="shared" si="543"/>
        <v>16538.25</v>
      </c>
      <c r="FN200" s="272">
        <f t="shared" si="543"/>
        <v>5673.3600000000006</v>
      </c>
      <c r="FO200" s="272">
        <f t="shared" si="404"/>
        <v>231551.46000000002</v>
      </c>
      <c r="FP200" s="272">
        <f t="shared" ref="FP200:FW200" si="544">+FP158*FP$5</f>
        <v>206299.83000000002</v>
      </c>
      <c r="FQ200" s="272">
        <f t="shared" si="544"/>
        <v>4126.5</v>
      </c>
      <c r="FR200" s="272">
        <f t="shared" si="544"/>
        <v>2856</v>
      </c>
      <c r="FS200" s="272">
        <f t="shared" si="544"/>
        <v>18269.13</v>
      </c>
      <c r="FT200" s="272">
        <f t="shared" si="544"/>
        <v>0</v>
      </c>
      <c r="FU200" s="272">
        <f t="shared" si="544"/>
        <v>0</v>
      </c>
      <c r="FV200" s="272">
        <f t="shared" si="544"/>
        <v>0</v>
      </c>
      <c r="FW200" s="272">
        <f t="shared" si="544"/>
        <v>0</v>
      </c>
      <c r="FX200" s="272">
        <f t="shared" si="406"/>
        <v>1665108.6899999997</v>
      </c>
      <c r="FY200" s="272">
        <f t="shared" ref="FY200:GF200" si="545">+FY158*FY$5</f>
        <v>324575.13</v>
      </c>
      <c r="FZ200" s="272">
        <f t="shared" si="545"/>
        <v>511591.5</v>
      </c>
      <c r="GA200" s="272">
        <f t="shared" si="545"/>
        <v>360008</v>
      </c>
      <c r="GB200" s="272">
        <f t="shared" si="545"/>
        <v>447236.46</v>
      </c>
      <c r="GC200" s="272">
        <f t="shared" si="545"/>
        <v>0</v>
      </c>
      <c r="GD200" s="272">
        <f t="shared" si="545"/>
        <v>3838.2000000000003</v>
      </c>
      <c r="GE200" s="272">
        <f t="shared" si="545"/>
        <v>8510.5</v>
      </c>
      <c r="GF200" s="272">
        <f t="shared" si="545"/>
        <v>9348.9</v>
      </c>
      <c r="GG200" s="272">
        <f t="shared" si="408"/>
        <v>564796.66</v>
      </c>
      <c r="GH200" s="272">
        <f t="shared" ref="GH200:GO200" si="546">+GH158*GH$5</f>
        <v>3528.36</v>
      </c>
      <c r="GI200" s="272">
        <f t="shared" si="546"/>
        <v>0</v>
      </c>
      <c r="GJ200" s="272">
        <f t="shared" si="546"/>
        <v>8019</v>
      </c>
      <c r="GK200" s="272">
        <f t="shared" si="546"/>
        <v>133339.80000000002</v>
      </c>
      <c r="GL200" s="272">
        <f t="shared" si="546"/>
        <v>419909.5</v>
      </c>
      <c r="GM200" s="272">
        <f t="shared" si="546"/>
        <v>0</v>
      </c>
      <c r="GN200" s="272">
        <f t="shared" si="546"/>
        <v>0</v>
      </c>
      <c r="GO200" s="272">
        <f t="shared" si="546"/>
        <v>0</v>
      </c>
      <c r="GP200" s="272">
        <f t="shared" si="410"/>
        <v>61627</v>
      </c>
      <c r="GQ200" s="272">
        <f t="shared" ref="GQ200:GX200" si="547">+GQ158*GQ$5</f>
        <v>0</v>
      </c>
      <c r="GR200" s="272">
        <f t="shared" si="547"/>
        <v>17929</v>
      </c>
      <c r="GS200" s="272">
        <f t="shared" si="547"/>
        <v>43698</v>
      </c>
      <c r="GT200" s="272">
        <f t="shared" si="547"/>
        <v>0</v>
      </c>
      <c r="GU200" s="272">
        <f t="shared" si="547"/>
        <v>0</v>
      </c>
      <c r="GV200" s="272">
        <f t="shared" si="547"/>
        <v>0</v>
      </c>
      <c r="GW200" s="272">
        <f t="shared" si="547"/>
        <v>0</v>
      </c>
      <c r="GX200" s="272">
        <f t="shared" si="547"/>
        <v>0</v>
      </c>
      <c r="GY200" s="272">
        <f t="shared" si="412"/>
        <v>498684.88000000006</v>
      </c>
      <c r="GZ200" s="272">
        <f t="shared" ref="GZ200:HH200" si="548">+GZ158*GZ$5</f>
        <v>207001.08000000002</v>
      </c>
      <c r="HA200" s="272">
        <f t="shared" si="548"/>
        <v>54148.5</v>
      </c>
      <c r="HB200" s="272">
        <f t="shared" si="548"/>
        <v>58945</v>
      </c>
      <c r="HC200" s="272">
        <f t="shared" si="548"/>
        <v>159751.35</v>
      </c>
      <c r="HD200" s="272">
        <f t="shared" si="548"/>
        <v>2513</v>
      </c>
      <c r="HE200" s="272">
        <f t="shared" si="548"/>
        <v>434</v>
      </c>
      <c r="HF200" s="272">
        <f t="shared" si="548"/>
        <v>13799.75</v>
      </c>
      <c r="HG200" s="272">
        <f t="shared" si="548"/>
        <v>2092.2000000000003</v>
      </c>
      <c r="HH200" s="272">
        <f t="shared" si="548"/>
        <v>0</v>
      </c>
    </row>
    <row r="201" spans="1:216" x14ac:dyDescent="0.2">
      <c r="A201" s="263" t="s">
        <v>237</v>
      </c>
      <c r="B201" s="272">
        <f t="shared" si="351"/>
        <v>62777720.040000007</v>
      </c>
      <c r="C201" s="272">
        <f t="shared" si="352"/>
        <v>6107538.25</v>
      </c>
      <c r="D201" s="272">
        <f t="shared" si="353"/>
        <v>4696126</v>
      </c>
      <c r="E201" s="272">
        <f t="shared" si="354"/>
        <v>2768400.75</v>
      </c>
      <c r="F201" s="272">
        <f t="shared" ref="F201:G201" si="549">+F159*F$5</f>
        <v>490367.25</v>
      </c>
      <c r="G201" s="272">
        <f t="shared" si="549"/>
        <v>2278033.5</v>
      </c>
      <c r="H201" s="272">
        <f t="shared" si="356"/>
        <v>1636396.5</v>
      </c>
      <c r="I201" s="272">
        <f t="shared" ref="I201:J201" si="550">+I159*I$5</f>
        <v>172217.25</v>
      </c>
      <c r="J201" s="272">
        <f t="shared" si="550"/>
        <v>1464179.25</v>
      </c>
      <c r="K201" s="272">
        <f t="shared" si="358"/>
        <v>267258.5</v>
      </c>
      <c r="L201" s="272">
        <f t="shared" ref="L201:M201" si="551">+L159*L$5</f>
        <v>181569</v>
      </c>
      <c r="M201" s="272">
        <f t="shared" si="551"/>
        <v>85689.5</v>
      </c>
      <c r="N201" s="272">
        <f t="shared" si="360"/>
        <v>24070.25</v>
      </c>
      <c r="O201" s="272">
        <f t="shared" ref="O201:P201" si="552">+O159*O$5</f>
        <v>0</v>
      </c>
      <c r="P201" s="272">
        <f t="shared" si="552"/>
        <v>24070.25</v>
      </c>
      <c r="Q201" s="272">
        <f t="shared" si="362"/>
        <v>524055.5</v>
      </c>
      <c r="R201" s="272">
        <f t="shared" ref="R201:S201" si="553">+R159*R$5</f>
        <v>475647</v>
      </c>
      <c r="S201" s="272">
        <f t="shared" si="553"/>
        <v>48408.5</v>
      </c>
      <c r="T201" s="272">
        <f t="shared" si="364"/>
        <v>449103.75</v>
      </c>
      <c r="U201" s="272">
        <f t="shared" ref="U201:V201" si="554">+U159*U$5</f>
        <v>377407.5</v>
      </c>
      <c r="V201" s="272">
        <f t="shared" si="554"/>
        <v>71696.25</v>
      </c>
      <c r="W201" s="272">
        <f t="shared" si="366"/>
        <v>438253</v>
      </c>
      <c r="X201" s="272">
        <f t="shared" ref="X201:Y201" si="555">+X159*X$5</f>
        <v>378921</v>
      </c>
      <c r="Y201" s="272">
        <f t="shared" si="555"/>
        <v>59332</v>
      </c>
      <c r="Z201" s="272">
        <f t="shared" si="368"/>
        <v>26394321.609999999</v>
      </c>
      <c r="AA201" s="272">
        <f t="shared" si="369"/>
        <v>23822863.510000002</v>
      </c>
      <c r="AB201" s="272">
        <f t="shared" ref="AB201:AX201" si="556">+AB159*AB$5</f>
        <v>430890</v>
      </c>
      <c r="AC201" s="272">
        <f t="shared" si="556"/>
        <v>3992184.9000000004</v>
      </c>
      <c r="AD201" s="272">
        <f t="shared" si="556"/>
        <v>1334390.4000000001</v>
      </c>
      <c r="AE201" s="272">
        <f t="shared" si="556"/>
        <v>89114.5</v>
      </c>
      <c r="AF201" s="272">
        <f t="shared" si="556"/>
        <v>1762249.5</v>
      </c>
      <c r="AG201" s="272">
        <f t="shared" si="556"/>
        <v>3172662</v>
      </c>
      <c r="AH201" s="272">
        <f t="shared" si="556"/>
        <v>2514969</v>
      </c>
      <c r="AI201" s="272">
        <f t="shared" si="556"/>
        <v>2616975.9</v>
      </c>
      <c r="AJ201" s="272">
        <f t="shared" si="556"/>
        <v>7321134</v>
      </c>
      <c r="AK201" s="272">
        <f t="shared" si="556"/>
        <v>370792.29000000004</v>
      </c>
      <c r="AL201" s="272">
        <f t="shared" si="556"/>
        <v>217501.02000000002</v>
      </c>
      <c r="AM201" s="272">
        <f t="shared" si="371"/>
        <v>2571458.0999999996</v>
      </c>
      <c r="AN201" s="272">
        <f t="shared" si="556"/>
        <v>216837</v>
      </c>
      <c r="AO201" s="272">
        <f t="shared" si="556"/>
        <v>319132.77</v>
      </c>
      <c r="AP201" s="272">
        <f t="shared" si="556"/>
        <v>779818.4</v>
      </c>
      <c r="AQ201" s="272">
        <f t="shared" si="556"/>
        <v>0</v>
      </c>
      <c r="AR201" s="272">
        <f t="shared" si="556"/>
        <v>406258.05000000005</v>
      </c>
      <c r="AS201" s="272">
        <f t="shared" si="556"/>
        <v>118012</v>
      </c>
      <c r="AT201" s="272">
        <f t="shared" si="556"/>
        <v>125952</v>
      </c>
      <c r="AU201" s="272">
        <f t="shared" si="556"/>
        <v>218668.56</v>
      </c>
      <c r="AV201" s="272">
        <f t="shared" si="556"/>
        <v>382108.5</v>
      </c>
      <c r="AW201" s="272">
        <f t="shared" si="556"/>
        <v>3615.15</v>
      </c>
      <c r="AX201" s="272">
        <f t="shared" si="556"/>
        <v>1055.67</v>
      </c>
      <c r="AY201" s="272">
        <f t="shared" si="372"/>
        <v>1983320.3800000001</v>
      </c>
      <c r="AZ201" s="272">
        <f t="shared" si="373"/>
        <v>60191.070000000007</v>
      </c>
      <c r="BA201" s="272">
        <f t="shared" ref="BA201:BF201" si="557">+BA159*BA$5</f>
        <v>5030.62</v>
      </c>
      <c r="BB201" s="272">
        <f t="shared" si="557"/>
        <v>6479.25</v>
      </c>
      <c r="BC201" s="272">
        <f t="shared" si="557"/>
        <v>48681.200000000004</v>
      </c>
      <c r="BD201" s="272">
        <f t="shared" si="557"/>
        <v>0</v>
      </c>
      <c r="BE201" s="272">
        <f t="shared" si="557"/>
        <v>0</v>
      </c>
      <c r="BF201" s="272">
        <f t="shared" si="557"/>
        <v>0</v>
      </c>
      <c r="BG201" s="272">
        <f t="shared" si="375"/>
        <v>70899.010000000009</v>
      </c>
      <c r="BH201" s="272">
        <f t="shared" ref="BH201:BM201" si="558">+BH159*BH$5</f>
        <v>8368</v>
      </c>
      <c r="BI201" s="272">
        <f t="shared" si="558"/>
        <v>10013.25</v>
      </c>
      <c r="BJ201" s="272">
        <f t="shared" si="558"/>
        <v>52517.760000000002</v>
      </c>
      <c r="BK201" s="272">
        <f t="shared" si="558"/>
        <v>0</v>
      </c>
      <c r="BL201" s="272">
        <f t="shared" si="558"/>
        <v>0</v>
      </c>
      <c r="BM201" s="272">
        <f t="shared" si="558"/>
        <v>0</v>
      </c>
      <c r="BN201" s="272">
        <f t="shared" si="377"/>
        <v>317728.87</v>
      </c>
      <c r="BO201" s="272">
        <f t="shared" ref="BO201:BT201" si="559">+BO159*BO$5</f>
        <v>0</v>
      </c>
      <c r="BP201" s="272">
        <f t="shared" si="559"/>
        <v>38286.75</v>
      </c>
      <c r="BQ201" s="272">
        <f t="shared" si="559"/>
        <v>257059.12</v>
      </c>
      <c r="BR201" s="272">
        <f t="shared" si="559"/>
        <v>22383</v>
      </c>
      <c r="BS201" s="272">
        <f t="shared" si="559"/>
        <v>0</v>
      </c>
      <c r="BT201" s="272">
        <f t="shared" si="559"/>
        <v>0</v>
      </c>
      <c r="BU201" s="272">
        <f t="shared" si="379"/>
        <v>445906.73</v>
      </c>
      <c r="BV201" s="272">
        <f t="shared" ref="BV201:CA201" si="560">+BV159*BV$5</f>
        <v>439.8</v>
      </c>
      <c r="BW201" s="272">
        <f t="shared" si="560"/>
        <v>26255.25</v>
      </c>
      <c r="BX201" s="272">
        <f t="shared" si="560"/>
        <v>265201.68</v>
      </c>
      <c r="BY201" s="272">
        <f t="shared" si="560"/>
        <v>154010</v>
      </c>
      <c r="BZ201" s="272">
        <f t="shared" si="560"/>
        <v>0</v>
      </c>
      <c r="CA201" s="272">
        <f t="shared" si="560"/>
        <v>0</v>
      </c>
      <c r="CB201" s="272">
        <f t="shared" si="381"/>
        <v>3258.86</v>
      </c>
      <c r="CC201" s="272">
        <f t="shared" ref="CC201:CH201" si="561">+CC159*CC$5</f>
        <v>172.78</v>
      </c>
      <c r="CD201" s="272">
        <f t="shared" si="561"/>
        <v>0</v>
      </c>
      <c r="CE201" s="272">
        <f t="shared" si="561"/>
        <v>3086.08</v>
      </c>
      <c r="CF201" s="272">
        <f t="shared" si="561"/>
        <v>0</v>
      </c>
      <c r="CG201" s="272">
        <f t="shared" si="561"/>
        <v>0</v>
      </c>
      <c r="CH201" s="272">
        <f t="shared" si="561"/>
        <v>0</v>
      </c>
      <c r="CI201" s="272">
        <f t="shared" si="383"/>
        <v>1085335.8400000001</v>
      </c>
      <c r="CJ201" s="272">
        <f t="shared" ref="CJ201:CO201" si="562">+CJ159*CJ$5</f>
        <v>37868.559999999998</v>
      </c>
      <c r="CK201" s="272">
        <f t="shared" si="562"/>
        <v>47019</v>
      </c>
      <c r="CL201" s="272">
        <f t="shared" si="562"/>
        <v>421446.08</v>
      </c>
      <c r="CM201" s="272">
        <f t="shared" si="562"/>
        <v>57567</v>
      </c>
      <c r="CN201" s="272">
        <f t="shared" si="562"/>
        <v>0</v>
      </c>
      <c r="CO201" s="272">
        <f t="shared" si="562"/>
        <v>521435.2</v>
      </c>
      <c r="CP201" s="272">
        <f t="shared" si="385"/>
        <v>1539082.49</v>
      </c>
      <c r="CQ201" s="272">
        <f t="shared" ref="CQ201:CV201" si="563">+CQ159*CQ$5</f>
        <v>16636.400000000001</v>
      </c>
      <c r="CR201" s="272">
        <f t="shared" si="563"/>
        <v>418419.75</v>
      </c>
      <c r="CS201" s="272">
        <f t="shared" si="563"/>
        <v>47572.800000000003</v>
      </c>
      <c r="CT201" s="272">
        <f t="shared" si="563"/>
        <v>254165</v>
      </c>
      <c r="CU201" s="272">
        <f t="shared" si="563"/>
        <v>329418.54000000004</v>
      </c>
      <c r="CV201" s="272">
        <f t="shared" si="563"/>
        <v>472870</v>
      </c>
      <c r="CW201" s="272">
        <f t="shared" si="387"/>
        <v>159277.86000000002</v>
      </c>
      <c r="CX201" s="272">
        <f t="shared" ref="CX201:DC201" si="564">+CX159*CX$5</f>
        <v>0</v>
      </c>
      <c r="CY201" s="272">
        <f t="shared" si="564"/>
        <v>0</v>
      </c>
      <c r="CZ201" s="272">
        <f t="shared" si="564"/>
        <v>0</v>
      </c>
      <c r="DA201" s="272">
        <f t="shared" si="564"/>
        <v>76107.8</v>
      </c>
      <c r="DB201" s="272">
        <f t="shared" si="564"/>
        <v>36195.060000000005</v>
      </c>
      <c r="DC201" s="272">
        <f t="shared" si="564"/>
        <v>46975</v>
      </c>
      <c r="DD201" s="272">
        <f t="shared" si="389"/>
        <v>15889779.699999999</v>
      </c>
      <c r="DE201" s="272">
        <f t="shared" ref="DE201:DJ201" si="565">+DE159*DE$5</f>
        <v>1686709.2000000002</v>
      </c>
      <c r="DF201" s="272">
        <f t="shared" si="565"/>
        <v>2290601</v>
      </c>
      <c r="DG201" s="272">
        <f t="shared" si="565"/>
        <v>11214685.5</v>
      </c>
      <c r="DH201" s="272">
        <f t="shared" si="565"/>
        <v>390540</v>
      </c>
      <c r="DI201" s="272">
        <f t="shared" si="565"/>
        <v>139648</v>
      </c>
      <c r="DJ201" s="272">
        <f t="shared" si="565"/>
        <v>167596</v>
      </c>
      <c r="DK201" s="272">
        <f t="shared" si="391"/>
        <v>10704399.75</v>
      </c>
      <c r="DL201" s="272">
        <f t="shared" si="392"/>
        <v>5442945.8399999999</v>
      </c>
      <c r="DM201" s="272">
        <f t="shared" si="393"/>
        <v>3957574.95</v>
      </c>
      <c r="DN201" s="272">
        <f t="shared" ref="DN201:DU201" si="566">+DN159*DN$5</f>
        <v>1455594.36</v>
      </c>
      <c r="DO201" s="272">
        <f t="shared" si="566"/>
        <v>342803</v>
      </c>
      <c r="DP201" s="272">
        <f t="shared" si="566"/>
        <v>819446</v>
      </c>
      <c r="DQ201" s="272">
        <f t="shared" si="566"/>
        <v>1134882.54</v>
      </c>
      <c r="DR201" s="272">
        <f t="shared" si="566"/>
        <v>0</v>
      </c>
      <c r="DS201" s="272">
        <f t="shared" si="566"/>
        <v>16637.8</v>
      </c>
      <c r="DT201" s="272">
        <f t="shared" si="566"/>
        <v>99433</v>
      </c>
      <c r="DU201" s="272">
        <f t="shared" si="566"/>
        <v>88778.25</v>
      </c>
      <c r="DV201" s="272">
        <f t="shared" si="395"/>
        <v>1485370.8900000001</v>
      </c>
      <c r="DW201" s="272">
        <f t="shared" ref="DW201:EM201" si="567">+DW159*DW$5</f>
        <v>273075.99</v>
      </c>
      <c r="DX201" s="272">
        <f t="shared" si="567"/>
        <v>246962.5</v>
      </c>
      <c r="DY201" s="272">
        <f t="shared" si="567"/>
        <v>220749</v>
      </c>
      <c r="DZ201" s="272">
        <f t="shared" si="567"/>
        <v>612794.82000000007</v>
      </c>
      <c r="EA201" s="272">
        <f t="shared" si="567"/>
        <v>0</v>
      </c>
      <c r="EB201" s="272">
        <f t="shared" si="567"/>
        <v>8100.2000000000007</v>
      </c>
      <c r="EC201" s="272">
        <f t="shared" si="567"/>
        <v>82731.75</v>
      </c>
      <c r="ED201" s="272">
        <f t="shared" si="567"/>
        <v>40956.630000000005</v>
      </c>
      <c r="EE201" s="272">
        <f t="shared" si="397"/>
        <v>4815222.2800000012</v>
      </c>
      <c r="EF201" s="272">
        <f t="shared" si="567"/>
        <v>1637151.12</v>
      </c>
      <c r="EG201" s="272">
        <f t="shared" si="567"/>
        <v>511286.5</v>
      </c>
      <c r="EH201" s="272">
        <f t="shared" si="567"/>
        <v>893549</v>
      </c>
      <c r="EI201" s="272">
        <f t="shared" si="567"/>
        <v>1464059.85</v>
      </c>
      <c r="EJ201" s="272">
        <f t="shared" si="567"/>
        <v>0</v>
      </c>
      <c r="EK201" s="272">
        <f t="shared" si="567"/>
        <v>20470.400000000001</v>
      </c>
      <c r="EL201" s="272">
        <f t="shared" si="567"/>
        <v>172511.75</v>
      </c>
      <c r="EM201" s="272">
        <f t="shared" si="567"/>
        <v>116193.66</v>
      </c>
      <c r="EN201" s="272">
        <f t="shared" si="398"/>
        <v>597349.87</v>
      </c>
      <c r="EO201" s="272">
        <f t="shared" ref="EO201:EV201" si="568">+EO159*EO$5</f>
        <v>74630.490000000005</v>
      </c>
      <c r="EP201" s="272">
        <f t="shared" si="568"/>
        <v>78479</v>
      </c>
      <c r="EQ201" s="272">
        <f t="shared" si="568"/>
        <v>146646</v>
      </c>
      <c r="ER201" s="272">
        <f t="shared" si="568"/>
        <v>270932.64</v>
      </c>
      <c r="ES201" s="272">
        <f t="shared" si="568"/>
        <v>0</v>
      </c>
      <c r="ET201" s="272">
        <f t="shared" si="568"/>
        <v>4267.6000000000004</v>
      </c>
      <c r="EU201" s="272">
        <f t="shared" si="568"/>
        <v>8853.25</v>
      </c>
      <c r="EV201" s="272">
        <f t="shared" si="568"/>
        <v>13540.890000000001</v>
      </c>
      <c r="EW201" s="272">
        <f t="shared" si="400"/>
        <v>1356345.56</v>
      </c>
      <c r="EX201" s="272">
        <f t="shared" ref="EX201:FE201" si="569">+EX159*EX$5</f>
        <v>300737.91000000003</v>
      </c>
      <c r="EY201" s="272">
        <f t="shared" si="569"/>
        <v>69680.5</v>
      </c>
      <c r="EZ201" s="272">
        <f t="shared" si="569"/>
        <v>570681</v>
      </c>
      <c r="FA201" s="272">
        <f t="shared" si="569"/>
        <v>313767.96000000002</v>
      </c>
      <c r="FB201" s="272">
        <f t="shared" si="569"/>
        <v>15650</v>
      </c>
      <c r="FC201" s="272">
        <f t="shared" si="569"/>
        <v>8441.2000000000007</v>
      </c>
      <c r="FD201" s="272">
        <f t="shared" si="569"/>
        <v>44881</v>
      </c>
      <c r="FE201" s="272">
        <f t="shared" si="569"/>
        <v>32505.99</v>
      </c>
      <c r="FF201" s="272">
        <f t="shared" si="402"/>
        <v>263967.02</v>
      </c>
      <c r="FG201" s="272">
        <f t="shared" ref="FG201:FN201" si="570">+FG159*FG$5</f>
        <v>144309.66</v>
      </c>
      <c r="FH201" s="272">
        <f t="shared" si="570"/>
        <v>5997.5</v>
      </c>
      <c r="FI201" s="272">
        <f t="shared" si="570"/>
        <v>55007</v>
      </c>
      <c r="FJ201" s="272">
        <f t="shared" si="570"/>
        <v>9409.2900000000009</v>
      </c>
      <c r="FK201" s="272">
        <f t="shared" si="570"/>
        <v>0</v>
      </c>
      <c r="FL201" s="272">
        <f t="shared" si="570"/>
        <v>6716.2000000000007</v>
      </c>
      <c r="FM201" s="272">
        <f t="shared" si="570"/>
        <v>16205.25</v>
      </c>
      <c r="FN201" s="272">
        <f t="shared" si="570"/>
        <v>26322.120000000003</v>
      </c>
      <c r="FO201" s="272">
        <f t="shared" si="404"/>
        <v>764226.38</v>
      </c>
      <c r="FP201" s="272">
        <f t="shared" ref="FP201:FW201" si="571">+FP159*FP$5</f>
        <v>684231.24</v>
      </c>
      <c r="FQ201" s="272">
        <f t="shared" si="571"/>
        <v>1114</v>
      </c>
      <c r="FR201" s="272">
        <f t="shared" si="571"/>
        <v>0</v>
      </c>
      <c r="FS201" s="272">
        <f t="shared" si="571"/>
        <v>52601.340000000004</v>
      </c>
      <c r="FT201" s="272">
        <f t="shared" si="571"/>
        <v>0</v>
      </c>
      <c r="FU201" s="272">
        <f t="shared" si="571"/>
        <v>6900.8</v>
      </c>
      <c r="FV201" s="272">
        <f t="shared" si="571"/>
        <v>19379</v>
      </c>
      <c r="FW201" s="272">
        <f t="shared" si="571"/>
        <v>0</v>
      </c>
      <c r="FX201" s="272">
        <f t="shared" si="406"/>
        <v>1680827.28</v>
      </c>
      <c r="FY201" s="272">
        <f t="shared" ref="FY201:GF201" si="572">+FY159*FY$5</f>
        <v>140154.63</v>
      </c>
      <c r="FZ201" s="272">
        <f t="shared" si="572"/>
        <v>297273.5</v>
      </c>
      <c r="GA201" s="272">
        <f t="shared" si="572"/>
        <v>386823</v>
      </c>
      <c r="GB201" s="272">
        <f t="shared" si="572"/>
        <v>832634.22000000009</v>
      </c>
      <c r="GC201" s="272">
        <f t="shared" si="572"/>
        <v>0</v>
      </c>
      <c r="GD201" s="272">
        <f t="shared" si="572"/>
        <v>5974</v>
      </c>
      <c r="GE201" s="272">
        <f t="shared" si="572"/>
        <v>10470</v>
      </c>
      <c r="GF201" s="272">
        <f t="shared" si="572"/>
        <v>7497.93</v>
      </c>
      <c r="GG201" s="272">
        <f t="shared" si="408"/>
        <v>93704.27</v>
      </c>
      <c r="GH201" s="272">
        <f t="shared" ref="GH201:GO201" si="573">+GH159*GH$5</f>
        <v>0</v>
      </c>
      <c r="GI201" s="272">
        <f t="shared" si="573"/>
        <v>0</v>
      </c>
      <c r="GJ201" s="272">
        <f t="shared" si="573"/>
        <v>0</v>
      </c>
      <c r="GK201" s="272">
        <f t="shared" si="573"/>
        <v>23815.77</v>
      </c>
      <c r="GL201" s="272">
        <f t="shared" si="573"/>
        <v>69888.5</v>
      </c>
      <c r="GM201" s="272">
        <f t="shared" si="573"/>
        <v>0</v>
      </c>
      <c r="GN201" s="272">
        <f t="shared" si="573"/>
        <v>0</v>
      </c>
      <c r="GO201" s="272">
        <f t="shared" si="573"/>
        <v>0</v>
      </c>
      <c r="GP201" s="272">
        <f t="shared" si="410"/>
        <v>636831.41</v>
      </c>
      <c r="GQ201" s="272">
        <f t="shared" ref="GQ201:GX201" si="574">+GQ159*GQ$5</f>
        <v>946.11</v>
      </c>
      <c r="GR201" s="272">
        <f t="shared" si="574"/>
        <v>228552.5</v>
      </c>
      <c r="GS201" s="272">
        <f t="shared" si="574"/>
        <v>404339</v>
      </c>
      <c r="GT201" s="272">
        <f t="shared" si="574"/>
        <v>0</v>
      </c>
      <c r="GU201" s="272">
        <f t="shared" si="574"/>
        <v>0</v>
      </c>
      <c r="GV201" s="272">
        <f t="shared" si="574"/>
        <v>2993.8</v>
      </c>
      <c r="GW201" s="272">
        <f t="shared" si="574"/>
        <v>0</v>
      </c>
      <c r="GX201" s="272">
        <f t="shared" si="574"/>
        <v>0</v>
      </c>
      <c r="GY201" s="272">
        <f t="shared" si="412"/>
        <v>465551.99</v>
      </c>
      <c r="GZ201" s="272">
        <f t="shared" ref="GZ201:HH201" si="575">+GZ159*GZ$5</f>
        <v>90656.28</v>
      </c>
      <c r="HA201" s="272">
        <f t="shared" si="575"/>
        <v>72838.5</v>
      </c>
      <c r="HB201" s="272">
        <f t="shared" si="575"/>
        <v>73351</v>
      </c>
      <c r="HC201" s="272">
        <f t="shared" si="575"/>
        <v>157220.91</v>
      </c>
      <c r="HD201" s="272">
        <f t="shared" si="575"/>
        <v>15307.5</v>
      </c>
      <c r="HE201" s="272">
        <f t="shared" si="575"/>
        <v>0</v>
      </c>
      <c r="HF201" s="272">
        <f t="shared" si="575"/>
        <v>5610.25</v>
      </c>
      <c r="HG201" s="272">
        <f t="shared" si="575"/>
        <v>50567.55</v>
      </c>
      <c r="HH201" s="272">
        <f t="shared" si="575"/>
        <v>0</v>
      </c>
    </row>
    <row r="202" spans="1:216" x14ac:dyDescent="0.2">
      <c r="A202" s="263" t="s">
        <v>238</v>
      </c>
      <c r="B202" s="272">
        <f t="shared" si="351"/>
        <v>62153514.640000001</v>
      </c>
      <c r="C202" s="272">
        <f t="shared" si="352"/>
        <v>7455900.5</v>
      </c>
      <c r="D202" s="272">
        <f t="shared" si="353"/>
        <v>4847908</v>
      </c>
      <c r="E202" s="272">
        <f t="shared" si="354"/>
        <v>2578024</v>
      </c>
      <c r="F202" s="272">
        <f t="shared" ref="F202:G202" si="576">+F160*F$5</f>
        <v>1176174</v>
      </c>
      <c r="G202" s="272">
        <f t="shared" si="576"/>
        <v>1401850</v>
      </c>
      <c r="H202" s="272">
        <f t="shared" si="356"/>
        <v>2132815</v>
      </c>
      <c r="I202" s="272">
        <f t="shared" ref="I202:J202" si="577">+I160*I$5</f>
        <v>760143</v>
      </c>
      <c r="J202" s="272">
        <f t="shared" si="577"/>
        <v>1372672</v>
      </c>
      <c r="K202" s="272">
        <f t="shared" si="358"/>
        <v>83238</v>
      </c>
      <c r="L202" s="272">
        <f t="shared" ref="L202:M202" si="578">+L160*L$5</f>
        <v>13707.75</v>
      </c>
      <c r="M202" s="272">
        <f t="shared" si="578"/>
        <v>69530.25</v>
      </c>
      <c r="N202" s="272">
        <f t="shared" si="360"/>
        <v>53831</v>
      </c>
      <c r="O202" s="272">
        <f t="shared" ref="O202:P202" si="579">+O160*O$5</f>
        <v>32553</v>
      </c>
      <c r="P202" s="272">
        <f t="shared" si="579"/>
        <v>21278</v>
      </c>
      <c r="Q202" s="272">
        <f t="shared" si="362"/>
        <v>102303.75</v>
      </c>
      <c r="R202" s="272">
        <f t="shared" ref="R202:S202" si="580">+R160*R$5</f>
        <v>102303.75</v>
      </c>
      <c r="S202" s="272">
        <f t="shared" si="580"/>
        <v>0</v>
      </c>
      <c r="T202" s="272">
        <f t="shared" si="364"/>
        <v>20498.5</v>
      </c>
      <c r="U202" s="272">
        <f t="shared" ref="U202:V202" si="581">+U160*U$5</f>
        <v>9720</v>
      </c>
      <c r="V202" s="272">
        <f t="shared" si="581"/>
        <v>10778.5</v>
      </c>
      <c r="W202" s="272">
        <f t="shared" si="366"/>
        <v>2485190.25</v>
      </c>
      <c r="X202" s="272">
        <f t="shared" ref="X202:Y202" si="582">+X160*X$5</f>
        <v>2455119.75</v>
      </c>
      <c r="Y202" s="272">
        <f t="shared" si="582"/>
        <v>30070.5</v>
      </c>
      <c r="Z202" s="272">
        <f t="shared" si="368"/>
        <v>21890691.860000003</v>
      </c>
      <c r="AA202" s="272">
        <f t="shared" si="369"/>
        <v>19623831.360000003</v>
      </c>
      <c r="AB202" s="272">
        <f t="shared" ref="AB202:AX202" si="583">+AB160*AB$5</f>
        <v>234496</v>
      </c>
      <c r="AC202" s="272">
        <f t="shared" si="583"/>
        <v>5779623.2999999998</v>
      </c>
      <c r="AD202" s="272">
        <f t="shared" si="583"/>
        <v>800430.20000000007</v>
      </c>
      <c r="AE202" s="272">
        <f t="shared" si="583"/>
        <v>42981</v>
      </c>
      <c r="AF202" s="272">
        <f t="shared" si="583"/>
        <v>514037.7</v>
      </c>
      <c r="AG202" s="272">
        <f t="shared" si="583"/>
        <v>1986179</v>
      </c>
      <c r="AH202" s="272">
        <f t="shared" si="583"/>
        <v>2094226</v>
      </c>
      <c r="AI202" s="272">
        <f t="shared" si="583"/>
        <v>1959281.9400000002</v>
      </c>
      <c r="AJ202" s="272">
        <f t="shared" si="583"/>
        <v>5925003</v>
      </c>
      <c r="AK202" s="272">
        <f t="shared" si="583"/>
        <v>199730.19</v>
      </c>
      <c r="AL202" s="272">
        <f t="shared" si="583"/>
        <v>87843.03</v>
      </c>
      <c r="AM202" s="272">
        <f t="shared" si="371"/>
        <v>2266860.5</v>
      </c>
      <c r="AN202" s="272">
        <f t="shared" si="583"/>
        <v>26155</v>
      </c>
      <c r="AO202" s="272">
        <f t="shared" si="583"/>
        <v>1145119.1400000001</v>
      </c>
      <c r="AP202" s="272">
        <f t="shared" si="583"/>
        <v>474566.40000000002</v>
      </c>
      <c r="AQ202" s="272">
        <f t="shared" si="583"/>
        <v>6930.5</v>
      </c>
      <c r="AR202" s="272">
        <f t="shared" si="583"/>
        <v>363792</v>
      </c>
      <c r="AS202" s="272">
        <f t="shared" si="583"/>
        <v>24661</v>
      </c>
      <c r="AT202" s="272">
        <f t="shared" si="583"/>
        <v>26668</v>
      </c>
      <c r="AU202" s="272">
        <f t="shared" si="583"/>
        <v>53295.66</v>
      </c>
      <c r="AV202" s="272">
        <f t="shared" si="583"/>
        <v>145672.79999999999</v>
      </c>
      <c r="AW202" s="272">
        <f t="shared" si="583"/>
        <v>0</v>
      </c>
      <c r="AX202" s="272">
        <f t="shared" si="583"/>
        <v>0</v>
      </c>
      <c r="AY202" s="272">
        <f t="shared" si="372"/>
        <v>1577179.25</v>
      </c>
      <c r="AZ202" s="272">
        <f t="shared" si="373"/>
        <v>96635.099999999991</v>
      </c>
      <c r="BA202" s="272">
        <f t="shared" ref="BA202:BF202" si="584">+BA160*BA$5</f>
        <v>24670.84</v>
      </c>
      <c r="BB202" s="272">
        <f t="shared" si="584"/>
        <v>1804.5</v>
      </c>
      <c r="BC202" s="272">
        <f t="shared" si="584"/>
        <v>70159.759999999995</v>
      </c>
      <c r="BD202" s="272">
        <f t="shared" si="584"/>
        <v>0</v>
      </c>
      <c r="BE202" s="272">
        <f t="shared" si="584"/>
        <v>0</v>
      </c>
      <c r="BF202" s="272">
        <f t="shared" si="584"/>
        <v>0</v>
      </c>
      <c r="BG202" s="272">
        <f t="shared" si="375"/>
        <v>2948.96</v>
      </c>
      <c r="BH202" s="272">
        <f t="shared" ref="BH202:BM202" si="585">+BH160*BH$5</f>
        <v>2220.16</v>
      </c>
      <c r="BI202" s="272">
        <f t="shared" si="585"/>
        <v>0</v>
      </c>
      <c r="BJ202" s="272">
        <f t="shared" si="585"/>
        <v>728.80000000000007</v>
      </c>
      <c r="BK202" s="272">
        <f t="shared" si="585"/>
        <v>0</v>
      </c>
      <c r="BL202" s="272">
        <f t="shared" si="585"/>
        <v>0</v>
      </c>
      <c r="BM202" s="272">
        <f t="shared" si="585"/>
        <v>0</v>
      </c>
      <c r="BN202" s="272">
        <f t="shared" si="377"/>
        <v>167265.29</v>
      </c>
      <c r="BO202" s="272">
        <f t="shared" ref="BO202:BT202" si="586">+BO160*BO$5</f>
        <v>0</v>
      </c>
      <c r="BP202" s="272">
        <f t="shared" si="586"/>
        <v>10178.25</v>
      </c>
      <c r="BQ202" s="272">
        <f t="shared" si="586"/>
        <v>157087.04000000001</v>
      </c>
      <c r="BR202" s="272">
        <f t="shared" si="586"/>
        <v>0</v>
      </c>
      <c r="BS202" s="272">
        <f t="shared" si="586"/>
        <v>0</v>
      </c>
      <c r="BT202" s="272">
        <f t="shared" si="586"/>
        <v>0</v>
      </c>
      <c r="BU202" s="272">
        <f t="shared" si="379"/>
        <v>200200.81000000003</v>
      </c>
      <c r="BV202" s="272">
        <f t="shared" ref="BV202:CA202" si="587">+BV160*BV$5</f>
        <v>216.76</v>
      </c>
      <c r="BW202" s="272">
        <f t="shared" si="587"/>
        <v>10190.25</v>
      </c>
      <c r="BX202" s="272">
        <f t="shared" si="587"/>
        <v>148090.80000000002</v>
      </c>
      <c r="BY202" s="272">
        <f t="shared" si="587"/>
        <v>41703</v>
      </c>
      <c r="BZ202" s="272">
        <f t="shared" si="587"/>
        <v>0</v>
      </c>
      <c r="CA202" s="272">
        <f t="shared" si="587"/>
        <v>0</v>
      </c>
      <c r="CB202" s="272">
        <f t="shared" si="381"/>
        <v>11924.28</v>
      </c>
      <c r="CC202" s="272">
        <f t="shared" ref="CC202:CH202" si="588">+CC160*CC$5</f>
        <v>3716.92</v>
      </c>
      <c r="CD202" s="272">
        <f t="shared" si="588"/>
        <v>7422</v>
      </c>
      <c r="CE202" s="272">
        <f t="shared" si="588"/>
        <v>785.36</v>
      </c>
      <c r="CF202" s="272">
        <f t="shared" si="588"/>
        <v>0</v>
      </c>
      <c r="CG202" s="272">
        <f t="shared" si="588"/>
        <v>0</v>
      </c>
      <c r="CH202" s="272">
        <f t="shared" si="588"/>
        <v>0</v>
      </c>
      <c r="CI202" s="272">
        <f t="shared" si="383"/>
        <v>1098204.81</v>
      </c>
      <c r="CJ202" s="272">
        <f t="shared" ref="CJ202:CO202" si="589">+CJ160*CJ$5</f>
        <v>10876.16</v>
      </c>
      <c r="CK202" s="272">
        <f t="shared" si="589"/>
        <v>25298.25</v>
      </c>
      <c r="CL202" s="272">
        <f t="shared" si="589"/>
        <v>268331.2</v>
      </c>
      <c r="CM202" s="272">
        <f t="shared" si="589"/>
        <v>0</v>
      </c>
      <c r="CN202" s="272">
        <f t="shared" si="589"/>
        <v>0</v>
      </c>
      <c r="CO202" s="272">
        <f t="shared" si="589"/>
        <v>793699.20000000007</v>
      </c>
      <c r="CP202" s="272">
        <f t="shared" si="385"/>
        <v>914452.24</v>
      </c>
      <c r="CQ202" s="272">
        <f t="shared" ref="CQ202:CV202" si="590">+CQ160*CQ$5</f>
        <v>67070</v>
      </c>
      <c r="CR202" s="272">
        <f t="shared" si="590"/>
        <v>195130</v>
      </c>
      <c r="CS202" s="272">
        <f t="shared" si="590"/>
        <v>146436.84</v>
      </c>
      <c r="CT202" s="272">
        <f t="shared" si="590"/>
        <v>170877</v>
      </c>
      <c r="CU202" s="272">
        <f t="shared" si="590"/>
        <v>132785.4</v>
      </c>
      <c r="CV202" s="272">
        <f t="shared" si="590"/>
        <v>202153</v>
      </c>
      <c r="CW202" s="272">
        <f t="shared" si="387"/>
        <v>51734.79</v>
      </c>
      <c r="CX202" s="272">
        <f t="shared" ref="CX202:DB202" si="591">+CX160*CX$5</f>
        <v>0</v>
      </c>
      <c r="CY202" s="272">
        <f t="shared" si="591"/>
        <v>0</v>
      </c>
      <c r="CZ202" s="272">
        <f t="shared" si="591"/>
        <v>0</v>
      </c>
      <c r="DA202" s="272">
        <f t="shared" si="591"/>
        <v>29412.2</v>
      </c>
      <c r="DB202" s="272">
        <f t="shared" si="591"/>
        <v>14065.59</v>
      </c>
      <c r="DC202" s="272">
        <f>+DC160*DC$5</f>
        <v>8257</v>
      </c>
      <c r="DD202" s="272">
        <f t="shared" si="389"/>
        <v>20939580.060000002</v>
      </c>
      <c r="DE202" s="272">
        <f t="shared" ref="DE202:DJ202" si="592">+DE160*DE$5</f>
        <v>2738136.06</v>
      </c>
      <c r="DF202" s="272">
        <f t="shared" si="592"/>
        <v>5920375</v>
      </c>
      <c r="DG202" s="272">
        <f t="shared" si="592"/>
        <v>11321740.5</v>
      </c>
      <c r="DH202" s="272">
        <f t="shared" si="592"/>
        <v>861715</v>
      </c>
      <c r="DI202" s="272">
        <f t="shared" si="592"/>
        <v>81032</v>
      </c>
      <c r="DJ202" s="272">
        <f t="shared" si="592"/>
        <v>16581.5</v>
      </c>
      <c r="DK202" s="272">
        <f t="shared" si="391"/>
        <v>9323975.9400000013</v>
      </c>
      <c r="DL202" s="272">
        <f t="shared" si="392"/>
        <v>4045927.5500000003</v>
      </c>
      <c r="DM202" s="272">
        <f t="shared" si="393"/>
        <v>2987264.83</v>
      </c>
      <c r="DN202" s="272">
        <f t="shared" ref="DN202:DU202" si="593">+DN160*DN$5</f>
        <v>574328.04</v>
      </c>
      <c r="DO202" s="272">
        <f t="shared" si="593"/>
        <v>264641.5</v>
      </c>
      <c r="DP202" s="272">
        <f t="shared" si="593"/>
        <v>833862</v>
      </c>
      <c r="DQ202" s="272">
        <f t="shared" si="593"/>
        <v>1188762.6300000001</v>
      </c>
      <c r="DR202" s="272">
        <f t="shared" si="593"/>
        <v>0</v>
      </c>
      <c r="DS202" s="272">
        <f t="shared" si="593"/>
        <v>26157.600000000002</v>
      </c>
      <c r="DT202" s="272">
        <f t="shared" si="593"/>
        <v>61420.5</v>
      </c>
      <c r="DU202" s="272">
        <f t="shared" si="593"/>
        <v>38092.560000000005</v>
      </c>
      <c r="DV202" s="272">
        <f t="shared" si="395"/>
        <v>1058662.7200000002</v>
      </c>
      <c r="DW202" s="272">
        <f t="shared" ref="DW202:EM202" si="594">+DW160*DW$5</f>
        <v>199152.03</v>
      </c>
      <c r="DX202" s="272">
        <f t="shared" si="594"/>
        <v>162509.5</v>
      </c>
      <c r="DY202" s="272">
        <f t="shared" si="594"/>
        <v>143806</v>
      </c>
      <c r="DZ202" s="272">
        <f t="shared" si="594"/>
        <v>506434.17000000004</v>
      </c>
      <c r="EA202" s="272">
        <f t="shared" si="594"/>
        <v>0</v>
      </c>
      <c r="EB202" s="272">
        <f t="shared" si="594"/>
        <v>3015.8</v>
      </c>
      <c r="EC202" s="272">
        <f t="shared" si="594"/>
        <v>26838</v>
      </c>
      <c r="ED202" s="272">
        <f t="shared" si="594"/>
        <v>16907.22</v>
      </c>
      <c r="EE202" s="272">
        <f t="shared" si="397"/>
        <v>3737243.1900000004</v>
      </c>
      <c r="EF202" s="272">
        <f t="shared" si="594"/>
        <v>733752.03</v>
      </c>
      <c r="EG202" s="272">
        <f t="shared" si="594"/>
        <v>389535.5</v>
      </c>
      <c r="EH202" s="272">
        <f t="shared" si="594"/>
        <v>915866</v>
      </c>
      <c r="EI202" s="272">
        <f t="shared" si="594"/>
        <v>1536967.08</v>
      </c>
      <c r="EJ202" s="272">
        <f t="shared" si="594"/>
        <v>0</v>
      </c>
      <c r="EK202" s="272">
        <f t="shared" si="594"/>
        <v>29173.4</v>
      </c>
      <c r="EL202" s="272">
        <f t="shared" si="594"/>
        <v>88258.5</v>
      </c>
      <c r="EM202" s="272">
        <f t="shared" si="594"/>
        <v>43690.68</v>
      </c>
      <c r="EN202" s="272">
        <f t="shared" si="398"/>
        <v>261793.76000000004</v>
      </c>
      <c r="EO202" s="272">
        <f t="shared" ref="EO202:EV202" si="595">+EO160*EO$5</f>
        <v>39728.04</v>
      </c>
      <c r="EP202" s="272">
        <f t="shared" si="595"/>
        <v>37615</v>
      </c>
      <c r="EQ202" s="272">
        <f t="shared" si="595"/>
        <v>26617</v>
      </c>
      <c r="ER202" s="272">
        <f t="shared" si="595"/>
        <v>149427.30000000002</v>
      </c>
      <c r="ES202" s="272">
        <f t="shared" si="595"/>
        <v>0</v>
      </c>
      <c r="ET202" s="272">
        <f t="shared" si="595"/>
        <v>0</v>
      </c>
      <c r="EU202" s="272">
        <f t="shared" si="595"/>
        <v>0</v>
      </c>
      <c r="EV202" s="272">
        <f t="shared" si="595"/>
        <v>8406.42</v>
      </c>
      <c r="EW202" s="272">
        <f t="shared" si="400"/>
        <v>1255637.8700000001</v>
      </c>
      <c r="EX202" s="272">
        <f t="shared" ref="EX202:FE202" si="596">+EX160*EX$5</f>
        <v>260499.36000000002</v>
      </c>
      <c r="EY202" s="272">
        <f t="shared" si="596"/>
        <v>59739</v>
      </c>
      <c r="EZ202" s="272">
        <f t="shared" si="596"/>
        <v>531682</v>
      </c>
      <c r="FA202" s="272">
        <f t="shared" si="596"/>
        <v>327769.53000000003</v>
      </c>
      <c r="FB202" s="272">
        <f t="shared" si="596"/>
        <v>26988</v>
      </c>
      <c r="FC202" s="272">
        <f t="shared" si="596"/>
        <v>17220.8</v>
      </c>
      <c r="FD202" s="272">
        <f t="shared" si="596"/>
        <v>21329</v>
      </c>
      <c r="FE202" s="272">
        <f t="shared" si="596"/>
        <v>10410.18</v>
      </c>
      <c r="FF202" s="272">
        <f t="shared" si="402"/>
        <v>472556.82</v>
      </c>
      <c r="FG202" s="272">
        <f t="shared" ref="FG202:FN202" si="597">+FG160*FG$5</f>
        <v>217868.97</v>
      </c>
      <c r="FH202" s="272">
        <f t="shared" si="597"/>
        <v>104973.5</v>
      </c>
      <c r="FI202" s="272">
        <f t="shared" si="597"/>
        <v>71906</v>
      </c>
      <c r="FJ202" s="272">
        <f t="shared" si="597"/>
        <v>59404.950000000004</v>
      </c>
      <c r="FK202" s="272">
        <f t="shared" si="597"/>
        <v>10600</v>
      </c>
      <c r="FL202" s="272">
        <f t="shared" si="597"/>
        <v>7089.4000000000005</v>
      </c>
      <c r="FM202" s="272">
        <f t="shared" si="597"/>
        <v>714</v>
      </c>
      <c r="FN202" s="272">
        <f t="shared" si="597"/>
        <v>0</v>
      </c>
      <c r="FO202" s="272">
        <f t="shared" si="404"/>
        <v>321348.68</v>
      </c>
      <c r="FP202" s="272">
        <f t="shared" ref="FP202:FW202" si="598">+FP160*FP$5</f>
        <v>231410.19</v>
      </c>
      <c r="FQ202" s="272">
        <f t="shared" si="598"/>
        <v>16238.5</v>
      </c>
      <c r="FR202" s="272">
        <f t="shared" si="598"/>
        <v>0</v>
      </c>
      <c r="FS202" s="272">
        <f t="shared" si="598"/>
        <v>72171.990000000005</v>
      </c>
      <c r="FT202" s="272">
        <f t="shared" si="598"/>
        <v>0</v>
      </c>
      <c r="FU202" s="272">
        <f t="shared" si="598"/>
        <v>0</v>
      </c>
      <c r="FV202" s="272">
        <f t="shared" si="598"/>
        <v>1528</v>
      </c>
      <c r="FW202" s="272">
        <f t="shared" si="598"/>
        <v>0</v>
      </c>
      <c r="FX202" s="272">
        <f t="shared" si="406"/>
        <v>2148669.9600000004</v>
      </c>
      <c r="FY202" s="272">
        <f t="shared" ref="FY202:GF202" si="599">+FY160*FY$5</f>
        <v>261990.63</v>
      </c>
      <c r="FZ202" s="272">
        <f t="shared" si="599"/>
        <v>257080</v>
      </c>
      <c r="GA202" s="272">
        <f t="shared" si="599"/>
        <v>639444</v>
      </c>
      <c r="GB202" s="272">
        <f t="shared" si="599"/>
        <v>957132.99</v>
      </c>
      <c r="GC202" s="272">
        <f t="shared" si="599"/>
        <v>0</v>
      </c>
      <c r="GD202" s="272">
        <f t="shared" si="599"/>
        <v>6537.6</v>
      </c>
      <c r="GE202" s="272">
        <f t="shared" si="599"/>
        <v>14612</v>
      </c>
      <c r="GF202" s="272">
        <f t="shared" si="599"/>
        <v>11872.74</v>
      </c>
      <c r="GG202" s="272">
        <f t="shared" si="408"/>
        <v>87279.95</v>
      </c>
      <c r="GH202" s="272">
        <f t="shared" ref="GH202:GO202" si="600">+GH160*GH$5</f>
        <v>1004.5200000000001</v>
      </c>
      <c r="GI202" s="272">
        <f t="shared" si="600"/>
        <v>0</v>
      </c>
      <c r="GJ202" s="272">
        <f t="shared" si="600"/>
        <v>0</v>
      </c>
      <c r="GK202" s="272">
        <f t="shared" si="600"/>
        <v>21935.43</v>
      </c>
      <c r="GL202" s="272">
        <f t="shared" si="600"/>
        <v>64340</v>
      </c>
      <c r="GM202" s="272">
        <f t="shared" si="600"/>
        <v>0</v>
      </c>
      <c r="GN202" s="272">
        <f t="shared" si="600"/>
        <v>0</v>
      </c>
      <c r="GO202" s="272">
        <f t="shared" si="600"/>
        <v>0</v>
      </c>
      <c r="GP202" s="272">
        <f t="shared" si="410"/>
        <v>422888.22</v>
      </c>
      <c r="GQ202" s="272">
        <f t="shared" ref="GQ202:GX202" si="601">+GQ160*GQ$5</f>
        <v>6710.22</v>
      </c>
      <c r="GR202" s="272">
        <f t="shared" si="601"/>
        <v>18049</v>
      </c>
      <c r="GS202" s="272">
        <f t="shared" si="601"/>
        <v>398129</v>
      </c>
      <c r="GT202" s="272">
        <f t="shared" si="601"/>
        <v>0</v>
      </c>
      <c r="GU202" s="272">
        <f t="shared" si="601"/>
        <v>0</v>
      </c>
      <c r="GV202" s="272">
        <f t="shared" si="601"/>
        <v>0</v>
      </c>
      <c r="GW202" s="272">
        <f t="shared" si="601"/>
        <v>0</v>
      </c>
      <c r="GX202" s="272">
        <f t="shared" si="601"/>
        <v>0</v>
      </c>
      <c r="GY202" s="272">
        <f t="shared" si="412"/>
        <v>569666.89</v>
      </c>
      <c r="GZ202" s="272">
        <f t="shared" ref="GZ202:HH202" si="602">+GZ160*GZ$5</f>
        <v>127927.8</v>
      </c>
      <c r="HA202" s="272">
        <f t="shared" si="602"/>
        <v>86089</v>
      </c>
      <c r="HB202" s="272">
        <f t="shared" si="602"/>
        <v>57128</v>
      </c>
      <c r="HC202" s="272">
        <f t="shared" si="602"/>
        <v>268398.24</v>
      </c>
      <c r="HD202" s="272">
        <f t="shared" si="602"/>
        <v>18706</v>
      </c>
      <c r="HE202" s="272">
        <f t="shared" si="602"/>
        <v>2821.6000000000004</v>
      </c>
      <c r="HF202" s="272">
        <f t="shared" si="602"/>
        <v>8596.25</v>
      </c>
      <c r="HG202" s="272">
        <f t="shared" si="602"/>
        <v>0</v>
      </c>
      <c r="HH202" s="272">
        <f t="shared" si="602"/>
        <v>0</v>
      </c>
    </row>
    <row r="203" spans="1:216" x14ac:dyDescent="0.2">
      <c r="A203" s="263" t="s">
        <v>239</v>
      </c>
      <c r="B203" s="272">
        <f t="shared" si="351"/>
        <v>19699785.170000002</v>
      </c>
      <c r="C203" s="272">
        <f t="shared" si="352"/>
        <v>80253</v>
      </c>
      <c r="D203" s="272">
        <f t="shared" si="353"/>
        <v>3598.5</v>
      </c>
      <c r="E203" s="272">
        <f t="shared" si="354"/>
        <v>0</v>
      </c>
      <c r="F203" s="272">
        <f t="shared" ref="F203:G203" si="603">+F161*F$5</f>
        <v>0</v>
      </c>
      <c r="G203" s="272">
        <f t="shared" si="603"/>
        <v>0</v>
      </c>
      <c r="H203" s="272">
        <f t="shared" si="356"/>
        <v>3598.5</v>
      </c>
      <c r="I203" s="272">
        <f t="shared" ref="I203:J203" si="604">+I161*I$5</f>
        <v>3598.5</v>
      </c>
      <c r="J203" s="272">
        <f t="shared" si="604"/>
        <v>0</v>
      </c>
      <c r="K203" s="272">
        <f t="shared" si="358"/>
        <v>0</v>
      </c>
      <c r="L203" s="272">
        <f t="shared" ref="L203:M203" si="605">+L161*L$5</f>
        <v>0</v>
      </c>
      <c r="M203" s="272">
        <f t="shared" si="605"/>
        <v>0</v>
      </c>
      <c r="N203" s="272">
        <f t="shared" si="360"/>
        <v>0</v>
      </c>
      <c r="O203" s="272">
        <f t="shared" ref="O203:P203" si="606">+O161*O$5</f>
        <v>0</v>
      </c>
      <c r="P203" s="272">
        <f t="shared" si="606"/>
        <v>0</v>
      </c>
      <c r="Q203" s="272">
        <f t="shared" si="362"/>
        <v>0</v>
      </c>
      <c r="R203" s="272">
        <f t="shared" ref="R203:S203" si="607">+R161*R$5</f>
        <v>0</v>
      </c>
      <c r="S203" s="272">
        <f t="shared" si="607"/>
        <v>0</v>
      </c>
      <c r="T203" s="272">
        <f t="shared" si="364"/>
        <v>0</v>
      </c>
      <c r="U203" s="272">
        <f t="shared" ref="U203:V203" si="608">+U161*U$5</f>
        <v>0</v>
      </c>
      <c r="V203" s="272">
        <f t="shared" si="608"/>
        <v>0</v>
      </c>
      <c r="W203" s="272">
        <f t="shared" si="366"/>
        <v>76654.5</v>
      </c>
      <c r="X203" s="272">
        <f t="shared" ref="X203:Y203" si="609">+X161*X$5</f>
        <v>76654.5</v>
      </c>
      <c r="Y203" s="272">
        <f t="shared" si="609"/>
        <v>0</v>
      </c>
      <c r="Z203" s="272">
        <f t="shared" si="368"/>
        <v>117890.32</v>
      </c>
      <c r="AA203" s="272">
        <f t="shared" si="369"/>
        <v>114240.19</v>
      </c>
      <c r="AB203" s="272">
        <f t="shared" ref="AB203:AX203" si="610">+AB161*AB$5</f>
        <v>2066</v>
      </c>
      <c r="AC203" s="272">
        <f t="shared" si="610"/>
        <v>11302.83</v>
      </c>
      <c r="AD203" s="272">
        <f t="shared" si="610"/>
        <v>14920</v>
      </c>
      <c r="AE203" s="272">
        <f t="shared" si="610"/>
        <v>0</v>
      </c>
      <c r="AF203" s="272">
        <f t="shared" si="610"/>
        <v>3254.46</v>
      </c>
      <c r="AG203" s="272">
        <f t="shared" si="610"/>
        <v>66504</v>
      </c>
      <c r="AH203" s="272">
        <f t="shared" si="610"/>
        <v>6997</v>
      </c>
      <c r="AI203" s="272">
        <f t="shared" si="610"/>
        <v>0</v>
      </c>
      <c r="AJ203" s="272">
        <f t="shared" si="610"/>
        <v>9195.9</v>
      </c>
      <c r="AK203" s="272">
        <f t="shared" si="610"/>
        <v>0</v>
      </c>
      <c r="AL203" s="272">
        <f t="shared" si="610"/>
        <v>0</v>
      </c>
      <c r="AM203" s="272">
        <f t="shared" si="371"/>
        <v>3650.13</v>
      </c>
      <c r="AN203" s="272">
        <f t="shared" si="610"/>
        <v>0</v>
      </c>
      <c r="AO203" s="272">
        <f t="shared" si="610"/>
        <v>1187.3400000000001</v>
      </c>
      <c r="AP203" s="272">
        <f t="shared" si="610"/>
        <v>0</v>
      </c>
      <c r="AQ203" s="272">
        <f t="shared" si="610"/>
        <v>0</v>
      </c>
      <c r="AR203" s="272">
        <f t="shared" si="610"/>
        <v>0</v>
      </c>
      <c r="AS203" s="272">
        <f t="shared" si="610"/>
        <v>0</v>
      </c>
      <c r="AT203" s="272">
        <f t="shared" si="610"/>
        <v>0</v>
      </c>
      <c r="AU203" s="272">
        <f t="shared" si="610"/>
        <v>2462.79</v>
      </c>
      <c r="AV203" s="272">
        <f t="shared" si="610"/>
        <v>0</v>
      </c>
      <c r="AW203" s="272">
        <f t="shared" si="610"/>
        <v>0</v>
      </c>
      <c r="AX203" s="272">
        <f t="shared" si="610"/>
        <v>0</v>
      </c>
      <c r="AY203" s="272">
        <f t="shared" si="372"/>
        <v>216604.65000000002</v>
      </c>
      <c r="AZ203" s="272">
        <f t="shared" si="373"/>
        <v>0</v>
      </c>
      <c r="BA203" s="272">
        <f t="shared" ref="BA203:BF203" si="611">+BA161*BA$5</f>
        <v>0</v>
      </c>
      <c r="BB203" s="272">
        <f t="shared" si="611"/>
        <v>0</v>
      </c>
      <c r="BC203" s="272">
        <f t="shared" si="611"/>
        <v>0</v>
      </c>
      <c r="BD203" s="272">
        <f t="shared" si="611"/>
        <v>0</v>
      </c>
      <c r="BE203" s="272">
        <f t="shared" si="611"/>
        <v>0</v>
      </c>
      <c r="BF203" s="272">
        <f t="shared" si="611"/>
        <v>0</v>
      </c>
      <c r="BG203" s="272">
        <f t="shared" si="375"/>
        <v>0</v>
      </c>
      <c r="BH203" s="272">
        <f t="shared" ref="BH203:BM203" si="612">+BH161*BH$5</f>
        <v>0</v>
      </c>
      <c r="BI203" s="272">
        <f t="shared" si="612"/>
        <v>0</v>
      </c>
      <c r="BJ203" s="272">
        <f t="shared" si="612"/>
        <v>0</v>
      </c>
      <c r="BK203" s="272">
        <f t="shared" si="612"/>
        <v>0</v>
      </c>
      <c r="BL203" s="272">
        <f t="shared" si="612"/>
        <v>0</v>
      </c>
      <c r="BM203" s="272">
        <f t="shared" si="612"/>
        <v>0</v>
      </c>
      <c r="BN203" s="272">
        <f t="shared" si="377"/>
        <v>118304.6</v>
      </c>
      <c r="BO203" s="272">
        <f t="shared" ref="BO203:BT203" si="613">+BO161*BO$5</f>
        <v>251.32</v>
      </c>
      <c r="BP203" s="272">
        <f t="shared" si="613"/>
        <v>0</v>
      </c>
      <c r="BQ203" s="272">
        <f t="shared" si="613"/>
        <v>14463.28</v>
      </c>
      <c r="BR203" s="272">
        <f t="shared" si="613"/>
        <v>103590</v>
      </c>
      <c r="BS203" s="272">
        <f t="shared" si="613"/>
        <v>0</v>
      </c>
      <c r="BT203" s="272">
        <f t="shared" si="613"/>
        <v>0</v>
      </c>
      <c r="BU203" s="272">
        <f t="shared" si="379"/>
        <v>13049.6</v>
      </c>
      <c r="BV203" s="272">
        <f t="shared" ref="BV203:CA203" si="614">+BV161*BV$5</f>
        <v>0</v>
      </c>
      <c r="BW203" s="272">
        <f t="shared" si="614"/>
        <v>0</v>
      </c>
      <c r="BX203" s="272">
        <f t="shared" si="614"/>
        <v>13049.6</v>
      </c>
      <c r="BY203" s="272">
        <f t="shared" si="614"/>
        <v>0</v>
      </c>
      <c r="BZ203" s="272">
        <f t="shared" si="614"/>
        <v>0</v>
      </c>
      <c r="CA203" s="272">
        <f t="shared" si="614"/>
        <v>0</v>
      </c>
      <c r="CB203" s="272">
        <f t="shared" si="381"/>
        <v>0</v>
      </c>
      <c r="CC203" s="272">
        <f t="shared" ref="CC203:CH203" si="615">+CC161*CC$5</f>
        <v>0</v>
      </c>
      <c r="CD203" s="272">
        <f t="shared" si="615"/>
        <v>0</v>
      </c>
      <c r="CE203" s="272">
        <f t="shared" si="615"/>
        <v>0</v>
      </c>
      <c r="CF203" s="272">
        <f t="shared" si="615"/>
        <v>0</v>
      </c>
      <c r="CG203" s="272">
        <f t="shared" si="615"/>
        <v>0</v>
      </c>
      <c r="CH203" s="272">
        <f t="shared" si="615"/>
        <v>0</v>
      </c>
      <c r="CI203" s="272">
        <f t="shared" si="383"/>
        <v>85250.450000000012</v>
      </c>
      <c r="CJ203" s="272">
        <f t="shared" ref="CJ203:CO203" si="616">+CJ161*CJ$5</f>
        <v>655</v>
      </c>
      <c r="CK203" s="272">
        <f t="shared" si="616"/>
        <v>40112.25</v>
      </c>
      <c r="CL203" s="272">
        <f t="shared" si="616"/>
        <v>0</v>
      </c>
      <c r="CM203" s="272">
        <f t="shared" si="616"/>
        <v>0</v>
      </c>
      <c r="CN203" s="272">
        <f t="shared" si="616"/>
        <v>0</v>
      </c>
      <c r="CO203" s="272">
        <f t="shared" si="616"/>
        <v>44483.200000000004</v>
      </c>
      <c r="CP203" s="272">
        <f t="shared" si="385"/>
        <v>209311.57</v>
      </c>
      <c r="CQ203" s="272">
        <f t="shared" ref="CQ203:CV203" si="617">+CQ161*CQ$5</f>
        <v>6125.6</v>
      </c>
      <c r="CR203" s="272">
        <f t="shared" si="617"/>
        <v>37671.75</v>
      </c>
      <c r="CS203" s="272">
        <f t="shared" si="617"/>
        <v>5044.38</v>
      </c>
      <c r="CT203" s="272">
        <f t="shared" si="617"/>
        <v>31666</v>
      </c>
      <c r="CU203" s="272">
        <f t="shared" si="617"/>
        <v>51033.840000000004</v>
      </c>
      <c r="CV203" s="272">
        <f t="shared" si="617"/>
        <v>77770</v>
      </c>
      <c r="CW203" s="272">
        <f t="shared" si="387"/>
        <v>44985.630000000005</v>
      </c>
      <c r="CX203" s="272">
        <f t="shared" ref="CX203:DC203" si="618">+CX161*CX$5</f>
        <v>0</v>
      </c>
      <c r="CY203" s="272">
        <f t="shared" si="618"/>
        <v>0</v>
      </c>
      <c r="CZ203" s="272">
        <f t="shared" si="618"/>
        <v>0</v>
      </c>
      <c r="DA203" s="272">
        <f t="shared" si="618"/>
        <v>7520.4000000000005</v>
      </c>
      <c r="DB203" s="272">
        <f t="shared" si="618"/>
        <v>37465.230000000003</v>
      </c>
      <c r="DC203" s="272">
        <f t="shared" si="618"/>
        <v>0</v>
      </c>
      <c r="DD203" s="272">
        <f t="shared" si="389"/>
        <v>8002380.21</v>
      </c>
      <c r="DE203" s="272">
        <f t="shared" ref="DE203:DJ203" si="619">+DE161*DE$5</f>
        <v>1469700.21</v>
      </c>
      <c r="DF203" s="272">
        <f t="shared" si="619"/>
        <v>2700577</v>
      </c>
      <c r="DG203" s="272">
        <f t="shared" si="619"/>
        <v>3792123</v>
      </c>
      <c r="DH203" s="272">
        <f t="shared" si="619"/>
        <v>39980</v>
      </c>
      <c r="DI203" s="272">
        <f t="shared" si="619"/>
        <v>0</v>
      </c>
      <c r="DJ203" s="272">
        <f t="shared" si="619"/>
        <v>0</v>
      </c>
      <c r="DK203" s="272">
        <f t="shared" si="391"/>
        <v>11028359.789999999</v>
      </c>
      <c r="DL203" s="272">
        <f t="shared" si="392"/>
        <v>4768287.6800000006</v>
      </c>
      <c r="DM203" s="272">
        <f t="shared" si="393"/>
        <v>3814050.5700000003</v>
      </c>
      <c r="DN203" s="272">
        <f t="shared" ref="DN203:DU203" si="620">+DN161*DN$5</f>
        <v>529580.04</v>
      </c>
      <c r="DO203" s="272">
        <f t="shared" si="620"/>
        <v>345048.5</v>
      </c>
      <c r="DP203" s="272">
        <f t="shared" si="620"/>
        <v>718988</v>
      </c>
      <c r="DQ203" s="272">
        <f t="shared" si="620"/>
        <v>1883286.57</v>
      </c>
      <c r="DR203" s="272">
        <f t="shared" si="620"/>
        <v>0</v>
      </c>
      <c r="DS203" s="272">
        <f t="shared" si="620"/>
        <v>56588.4</v>
      </c>
      <c r="DT203" s="272">
        <f t="shared" si="620"/>
        <v>241105.25</v>
      </c>
      <c r="DU203" s="272">
        <f t="shared" si="620"/>
        <v>39453.810000000005</v>
      </c>
      <c r="DV203" s="272">
        <f t="shared" si="395"/>
        <v>954237.11</v>
      </c>
      <c r="DW203" s="272">
        <f t="shared" ref="DW203:EM203" si="621">+DW161*DW$5</f>
        <v>133258.62</v>
      </c>
      <c r="DX203" s="272">
        <f t="shared" si="621"/>
        <v>145571.5</v>
      </c>
      <c r="DY203" s="272">
        <f t="shared" si="621"/>
        <v>199246</v>
      </c>
      <c r="DZ203" s="272">
        <f t="shared" si="621"/>
        <v>289805.34000000003</v>
      </c>
      <c r="EA203" s="272">
        <f t="shared" si="621"/>
        <v>0</v>
      </c>
      <c r="EB203" s="272">
        <f t="shared" si="621"/>
        <v>12651.6</v>
      </c>
      <c r="EC203" s="272">
        <f t="shared" si="621"/>
        <v>137442</v>
      </c>
      <c r="ED203" s="272">
        <f t="shared" si="621"/>
        <v>36262.050000000003</v>
      </c>
      <c r="EE203" s="272">
        <f t="shared" si="397"/>
        <v>4187954.6000000006</v>
      </c>
      <c r="EF203" s="272">
        <f t="shared" si="621"/>
        <v>610379.55000000005</v>
      </c>
      <c r="EG203" s="272">
        <f t="shared" si="621"/>
        <v>412943</v>
      </c>
      <c r="EH203" s="272">
        <f t="shared" si="621"/>
        <v>742559</v>
      </c>
      <c r="EI203" s="272">
        <f t="shared" si="621"/>
        <v>1957661.6400000001</v>
      </c>
      <c r="EJ203" s="272">
        <f t="shared" si="621"/>
        <v>0</v>
      </c>
      <c r="EK203" s="272">
        <f t="shared" si="621"/>
        <v>54856</v>
      </c>
      <c r="EL203" s="272">
        <f t="shared" si="621"/>
        <v>336484.5</v>
      </c>
      <c r="EM203" s="272">
        <f t="shared" si="621"/>
        <v>73070.91</v>
      </c>
      <c r="EN203" s="272">
        <f t="shared" si="398"/>
        <v>559165.86</v>
      </c>
      <c r="EO203" s="272">
        <f t="shared" ref="EO203:EV203" si="622">+EO161*EO$5</f>
        <v>52459.44</v>
      </c>
      <c r="EP203" s="272">
        <f t="shared" si="622"/>
        <v>77676.5</v>
      </c>
      <c r="EQ203" s="272">
        <f t="shared" si="622"/>
        <v>158768</v>
      </c>
      <c r="ER203" s="272">
        <f t="shared" si="622"/>
        <v>211170.30000000002</v>
      </c>
      <c r="ES203" s="272">
        <f t="shared" si="622"/>
        <v>0</v>
      </c>
      <c r="ET203" s="272">
        <f t="shared" si="622"/>
        <v>14384</v>
      </c>
      <c r="EU203" s="272">
        <f t="shared" si="622"/>
        <v>42063</v>
      </c>
      <c r="EV203" s="272">
        <f t="shared" si="622"/>
        <v>2644.6200000000003</v>
      </c>
      <c r="EW203" s="272">
        <f t="shared" si="400"/>
        <v>2611427.6</v>
      </c>
      <c r="EX203" s="272">
        <f t="shared" ref="EX203:FE203" si="623">+EX161*EX$5</f>
        <v>551863.95000000007</v>
      </c>
      <c r="EY203" s="272">
        <f t="shared" si="623"/>
        <v>221161.5</v>
      </c>
      <c r="EZ203" s="272">
        <f t="shared" si="623"/>
        <v>346221</v>
      </c>
      <c r="FA203" s="272">
        <f t="shared" si="623"/>
        <v>1351571.76</v>
      </c>
      <c r="FB203" s="272">
        <f t="shared" si="623"/>
        <v>0</v>
      </c>
      <c r="FC203" s="272">
        <f t="shared" si="623"/>
        <v>35491</v>
      </c>
      <c r="FD203" s="272">
        <f t="shared" si="623"/>
        <v>93128.5</v>
      </c>
      <c r="FE203" s="272">
        <f t="shared" si="623"/>
        <v>11989.890000000001</v>
      </c>
      <c r="FF203" s="272">
        <f t="shared" si="402"/>
        <v>438029.76</v>
      </c>
      <c r="FG203" s="272">
        <f t="shared" ref="FG203:FN203" si="624">+FG161*FG$5</f>
        <v>102203.31</v>
      </c>
      <c r="FH203" s="272">
        <f t="shared" si="624"/>
        <v>15864.5</v>
      </c>
      <c r="FI203" s="272">
        <f t="shared" si="624"/>
        <v>64016</v>
      </c>
      <c r="FJ203" s="272">
        <f t="shared" si="624"/>
        <v>222987.27000000002</v>
      </c>
      <c r="FK203" s="272">
        <f t="shared" si="624"/>
        <v>10600</v>
      </c>
      <c r="FL203" s="272">
        <f t="shared" si="624"/>
        <v>9495.6</v>
      </c>
      <c r="FM203" s="272">
        <f t="shared" si="624"/>
        <v>8605.75</v>
      </c>
      <c r="FN203" s="272">
        <f t="shared" si="624"/>
        <v>4257.33</v>
      </c>
      <c r="FO203" s="272">
        <f t="shared" si="404"/>
        <v>25053.93</v>
      </c>
      <c r="FP203" s="272">
        <f t="shared" ref="FP203:FW203" si="625">+FP161*FP$5</f>
        <v>25053.93</v>
      </c>
      <c r="FQ203" s="272">
        <f t="shared" si="625"/>
        <v>0</v>
      </c>
      <c r="FR203" s="272">
        <f t="shared" si="625"/>
        <v>0</v>
      </c>
      <c r="FS203" s="272">
        <f t="shared" si="625"/>
        <v>0</v>
      </c>
      <c r="FT203" s="272">
        <f t="shared" si="625"/>
        <v>0</v>
      </c>
      <c r="FU203" s="272">
        <f t="shared" si="625"/>
        <v>0</v>
      </c>
      <c r="FV203" s="272">
        <f t="shared" si="625"/>
        <v>0</v>
      </c>
      <c r="FW203" s="272">
        <f t="shared" si="625"/>
        <v>0</v>
      </c>
      <c r="FX203" s="272">
        <f t="shared" si="406"/>
        <v>1480625.5199999998</v>
      </c>
      <c r="FY203" s="272">
        <f t="shared" ref="FY203:GF203" si="626">+FY161*FY$5</f>
        <v>238934.85</v>
      </c>
      <c r="FZ203" s="272">
        <f t="shared" si="626"/>
        <v>203798</v>
      </c>
      <c r="GA203" s="272">
        <f t="shared" si="626"/>
        <v>137911</v>
      </c>
      <c r="GB203" s="272">
        <f t="shared" si="626"/>
        <v>879838.74</v>
      </c>
      <c r="GC203" s="272">
        <f t="shared" si="626"/>
        <v>2276</v>
      </c>
      <c r="GD203" s="272">
        <f t="shared" si="626"/>
        <v>0</v>
      </c>
      <c r="GE203" s="272">
        <f t="shared" si="626"/>
        <v>16102.75</v>
      </c>
      <c r="GF203" s="272">
        <f t="shared" si="626"/>
        <v>1764.18</v>
      </c>
      <c r="GG203" s="272">
        <f t="shared" si="408"/>
        <v>531364.51</v>
      </c>
      <c r="GH203" s="272">
        <f t="shared" ref="GH203:GO203" si="627">+GH161*GH$5</f>
        <v>4337.1900000000005</v>
      </c>
      <c r="GI203" s="272">
        <f t="shared" si="627"/>
        <v>11041.5</v>
      </c>
      <c r="GJ203" s="272">
        <f t="shared" si="627"/>
        <v>0</v>
      </c>
      <c r="GK203" s="272">
        <f t="shared" si="627"/>
        <v>151916.82</v>
      </c>
      <c r="GL203" s="272">
        <f t="shared" si="627"/>
        <v>364069</v>
      </c>
      <c r="GM203" s="272">
        <f t="shared" si="627"/>
        <v>0</v>
      </c>
      <c r="GN203" s="272">
        <f t="shared" si="627"/>
        <v>0</v>
      </c>
      <c r="GO203" s="272">
        <f t="shared" si="627"/>
        <v>0</v>
      </c>
      <c r="GP203" s="272">
        <f t="shared" si="410"/>
        <v>7681.61</v>
      </c>
      <c r="GQ203" s="272">
        <f t="shared" ref="GQ203:GX203" si="628">+GQ161*GQ$5</f>
        <v>946.11</v>
      </c>
      <c r="GR203" s="272">
        <f t="shared" si="628"/>
        <v>6735.5</v>
      </c>
      <c r="GS203" s="272">
        <f t="shared" si="628"/>
        <v>0</v>
      </c>
      <c r="GT203" s="272">
        <f t="shared" si="628"/>
        <v>0</v>
      </c>
      <c r="GU203" s="272">
        <f t="shared" si="628"/>
        <v>0</v>
      </c>
      <c r="GV203" s="272">
        <f t="shared" si="628"/>
        <v>0</v>
      </c>
      <c r="GW203" s="272">
        <f t="shared" si="628"/>
        <v>0</v>
      </c>
      <c r="GX203" s="272">
        <f t="shared" si="628"/>
        <v>0</v>
      </c>
      <c r="GY203" s="272">
        <f t="shared" si="412"/>
        <v>1165889.18</v>
      </c>
      <c r="GZ203" s="272">
        <f t="shared" ref="GZ203:HH203" si="629">+GZ161*GZ$5</f>
        <v>320797.29000000004</v>
      </c>
      <c r="HA203" s="272">
        <f t="shared" si="629"/>
        <v>75939.5</v>
      </c>
      <c r="HB203" s="272">
        <f t="shared" si="629"/>
        <v>95316</v>
      </c>
      <c r="HC203" s="272">
        <f t="shared" si="629"/>
        <v>618799.83000000007</v>
      </c>
      <c r="HD203" s="272">
        <f t="shared" si="629"/>
        <v>7796.5</v>
      </c>
      <c r="HE203" s="272">
        <f t="shared" si="629"/>
        <v>348.40000000000003</v>
      </c>
      <c r="HF203" s="272">
        <f t="shared" si="629"/>
        <v>36826</v>
      </c>
      <c r="HG203" s="272">
        <f t="shared" si="629"/>
        <v>10065.66</v>
      </c>
      <c r="HH203" s="272">
        <f t="shared" si="629"/>
        <v>0</v>
      </c>
    </row>
    <row r="204" spans="1:216" x14ac:dyDescent="0.2">
      <c r="A204" s="263" t="s">
        <v>240</v>
      </c>
      <c r="B204" s="272">
        <f t="shared" si="351"/>
        <v>33272928.419999998</v>
      </c>
      <c r="C204" s="272">
        <f t="shared" si="352"/>
        <v>883197.5</v>
      </c>
      <c r="D204" s="272">
        <f t="shared" si="353"/>
        <v>439614.25</v>
      </c>
      <c r="E204" s="272">
        <f t="shared" si="354"/>
        <v>258198.25</v>
      </c>
      <c r="F204" s="272">
        <f t="shared" ref="F204:G204" si="630">+F162*F$5</f>
        <v>243595.5</v>
      </c>
      <c r="G204" s="272">
        <f t="shared" si="630"/>
        <v>14602.75</v>
      </c>
      <c r="H204" s="272">
        <f t="shared" si="356"/>
        <v>148793</v>
      </c>
      <c r="I204" s="272">
        <f t="shared" ref="I204:J204" si="631">+I162*I$5</f>
        <v>80202.75</v>
      </c>
      <c r="J204" s="272">
        <f t="shared" si="631"/>
        <v>68590.25</v>
      </c>
      <c r="K204" s="272">
        <f t="shared" si="358"/>
        <v>24784.5</v>
      </c>
      <c r="L204" s="272">
        <f t="shared" ref="L204:M204" si="632">+L162*L$5</f>
        <v>19122</v>
      </c>
      <c r="M204" s="272">
        <f t="shared" si="632"/>
        <v>5662.5</v>
      </c>
      <c r="N204" s="272">
        <f t="shared" si="360"/>
        <v>7838.5</v>
      </c>
      <c r="O204" s="272">
        <f t="shared" ref="O204:P204" si="633">+O162*O$5</f>
        <v>0</v>
      </c>
      <c r="P204" s="272">
        <f t="shared" si="633"/>
        <v>7838.5</v>
      </c>
      <c r="Q204" s="272">
        <f t="shared" si="362"/>
        <v>345838.25</v>
      </c>
      <c r="R204" s="272">
        <f t="shared" ref="R204:S204" si="634">+R162*R$5</f>
        <v>257512.5</v>
      </c>
      <c r="S204" s="272">
        <f t="shared" si="634"/>
        <v>88325.75</v>
      </c>
      <c r="T204" s="272">
        <f t="shared" si="364"/>
        <v>30295.5</v>
      </c>
      <c r="U204" s="272">
        <f t="shared" ref="U204:V204" si="635">+U162*U$5</f>
        <v>23559</v>
      </c>
      <c r="V204" s="272">
        <f t="shared" si="635"/>
        <v>6736.5</v>
      </c>
      <c r="W204" s="272">
        <f t="shared" si="366"/>
        <v>67449.5</v>
      </c>
      <c r="X204" s="272">
        <f t="shared" ref="X204:Y204" si="636">+X162*X$5</f>
        <v>60838.5</v>
      </c>
      <c r="Y204" s="272">
        <f t="shared" si="636"/>
        <v>6611</v>
      </c>
      <c r="Z204" s="272">
        <f t="shared" si="368"/>
        <v>9189408.4299999978</v>
      </c>
      <c r="AA204" s="272">
        <f t="shared" si="369"/>
        <v>8716533.3099999987</v>
      </c>
      <c r="AB204" s="272">
        <f t="shared" ref="AB204:AX204" si="637">+AB162*AB$5</f>
        <v>929852</v>
      </c>
      <c r="AC204" s="272">
        <f t="shared" si="637"/>
        <v>1855791.6300000001</v>
      </c>
      <c r="AD204" s="272">
        <f t="shared" si="637"/>
        <v>383312.80000000005</v>
      </c>
      <c r="AE204" s="272">
        <f t="shared" si="637"/>
        <v>100346</v>
      </c>
      <c r="AF204" s="272">
        <f t="shared" si="637"/>
        <v>787955.85000000009</v>
      </c>
      <c r="AG204" s="272">
        <f t="shared" si="637"/>
        <v>2007774</v>
      </c>
      <c r="AH204" s="272">
        <f t="shared" si="637"/>
        <v>1219703</v>
      </c>
      <c r="AI204" s="272">
        <f t="shared" si="637"/>
        <v>249740.37000000002</v>
      </c>
      <c r="AJ204" s="272">
        <f t="shared" si="637"/>
        <v>912381</v>
      </c>
      <c r="AK204" s="272">
        <f t="shared" si="637"/>
        <v>210610.95</v>
      </c>
      <c r="AL204" s="272">
        <f t="shared" si="637"/>
        <v>59065.710000000006</v>
      </c>
      <c r="AM204" s="272">
        <f t="shared" si="371"/>
        <v>472875.12</v>
      </c>
      <c r="AN204" s="272">
        <f t="shared" si="637"/>
        <v>219303</v>
      </c>
      <c r="AO204" s="272">
        <f t="shared" si="637"/>
        <v>64621.920000000006</v>
      </c>
      <c r="AP204" s="272">
        <f t="shared" si="637"/>
        <v>49904</v>
      </c>
      <c r="AQ204" s="272">
        <f t="shared" si="637"/>
        <v>0</v>
      </c>
      <c r="AR204" s="272">
        <f t="shared" si="637"/>
        <v>105384.51000000001</v>
      </c>
      <c r="AS204" s="272">
        <f t="shared" si="637"/>
        <v>9662</v>
      </c>
      <c r="AT204" s="272">
        <f t="shared" si="637"/>
        <v>17459</v>
      </c>
      <c r="AU204" s="272">
        <f t="shared" si="637"/>
        <v>0</v>
      </c>
      <c r="AV204" s="272">
        <f t="shared" si="637"/>
        <v>4398</v>
      </c>
      <c r="AW204" s="272">
        <f t="shared" si="637"/>
        <v>0</v>
      </c>
      <c r="AX204" s="272">
        <f t="shared" si="637"/>
        <v>2142.69</v>
      </c>
      <c r="AY204" s="272">
        <f t="shared" si="372"/>
        <v>3035399.99</v>
      </c>
      <c r="AZ204" s="272">
        <f t="shared" si="373"/>
        <v>164880.84000000003</v>
      </c>
      <c r="BA204" s="272">
        <f t="shared" ref="BA204:BF204" si="638">+BA162*BA$5</f>
        <v>1531.46</v>
      </c>
      <c r="BB204" s="272">
        <f t="shared" si="638"/>
        <v>66178.5</v>
      </c>
      <c r="BC204" s="272">
        <f t="shared" si="638"/>
        <v>29550.880000000001</v>
      </c>
      <c r="BD204" s="272">
        <f t="shared" si="638"/>
        <v>67620</v>
      </c>
      <c r="BE204" s="272">
        <f t="shared" si="638"/>
        <v>0</v>
      </c>
      <c r="BF204" s="272">
        <f t="shared" si="638"/>
        <v>0</v>
      </c>
      <c r="BG204" s="272">
        <f t="shared" si="375"/>
        <v>6369.63</v>
      </c>
      <c r="BH204" s="272">
        <f t="shared" ref="BH204:BM204" si="639">+BH162*BH$5</f>
        <v>0</v>
      </c>
      <c r="BI204" s="272">
        <f t="shared" si="639"/>
        <v>5772.75</v>
      </c>
      <c r="BJ204" s="272">
        <f t="shared" si="639"/>
        <v>596.88</v>
      </c>
      <c r="BK204" s="272">
        <f t="shared" si="639"/>
        <v>0</v>
      </c>
      <c r="BL204" s="272">
        <f t="shared" si="639"/>
        <v>0</v>
      </c>
      <c r="BM204" s="272">
        <f t="shared" si="639"/>
        <v>0</v>
      </c>
      <c r="BN204" s="272">
        <f t="shared" si="377"/>
        <v>813612.07000000007</v>
      </c>
      <c r="BO204" s="272">
        <f t="shared" ref="BO204:BT204" si="640">+BO162*BO$5</f>
        <v>0</v>
      </c>
      <c r="BP204" s="272">
        <f t="shared" si="640"/>
        <v>276423.75</v>
      </c>
      <c r="BQ204" s="272">
        <f t="shared" si="640"/>
        <v>264870.32</v>
      </c>
      <c r="BR204" s="272">
        <f t="shared" si="640"/>
        <v>272318</v>
      </c>
      <c r="BS204" s="272">
        <f t="shared" si="640"/>
        <v>0</v>
      </c>
      <c r="BT204" s="272">
        <f t="shared" si="640"/>
        <v>0</v>
      </c>
      <c r="BU204" s="272">
        <f t="shared" si="379"/>
        <v>618016.37</v>
      </c>
      <c r="BV204" s="272">
        <f t="shared" ref="BV204:CA204" si="641">+BV162*BV$5</f>
        <v>229.32</v>
      </c>
      <c r="BW204" s="272">
        <f t="shared" si="641"/>
        <v>250859.25</v>
      </c>
      <c r="BX204" s="272">
        <f t="shared" si="641"/>
        <v>167130.80000000002</v>
      </c>
      <c r="BY204" s="272">
        <f t="shared" si="641"/>
        <v>199797</v>
      </c>
      <c r="BZ204" s="272">
        <f t="shared" si="641"/>
        <v>0</v>
      </c>
      <c r="CA204" s="272">
        <f t="shared" si="641"/>
        <v>0</v>
      </c>
      <c r="CB204" s="272">
        <f t="shared" si="381"/>
        <v>27537.200000000001</v>
      </c>
      <c r="CC204" s="272">
        <f t="shared" ref="CC204:CH204" si="642">+CC162*CC$5</f>
        <v>4035.2000000000003</v>
      </c>
      <c r="CD204" s="272">
        <f t="shared" si="642"/>
        <v>23502</v>
      </c>
      <c r="CE204" s="272">
        <f t="shared" si="642"/>
        <v>0</v>
      </c>
      <c r="CF204" s="272">
        <f t="shared" si="642"/>
        <v>0</v>
      </c>
      <c r="CG204" s="272">
        <f t="shared" si="642"/>
        <v>0</v>
      </c>
      <c r="CH204" s="272">
        <f t="shared" si="642"/>
        <v>0</v>
      </c>
      <c r="CI204" s="272">
        <f t="shared" si="383"/>
        <v>1404983.88</v>
      </c>
      <c r="CJ204" s="272">
        <f t="shared" ref="CJ204:CO204" si="643">+CJ162*CJ$5</f>
        <v>13971.66</v>
      </c>
      <c r="CK204" s="272">
        <f t="shared" si="643"/>
        <v>152965.5</v>
      </c>
      <c r="CL204" s="272">
        <f t="shared" si="643"/>
        <v>96288.320000000007</v>
      </c>
      <c r="CM204" s="272">
        <f t="shared" si="643"/>
        <v>147020</v>
      </c>
      <c r="CN204" s="272">
        <f t="shared" si="643"/>
        <v>0</v>
      </c>
      <c r="CO204" s="272">
        <f t="shared" si="643"/>
        <v>994738.4</v>
      </c>
      <c r="CP204" s="272">
        <f t="shared" si="385"/>
        <v>716704.01</v>
      </c>
      <c r="CQ204" s="272">
        <f t="shared" ref="CQ204:CV204" si="644">+CQ162*CQ$5</f>
        <v>21757.800000000003</v>
      </c>
      <c r="CR204" s="272">
        <f t="shared" si="644"/>
        <v>135582</v>
      </c>
      <c r="CS204" s="272">
        <f t="shared" si="644"/>
        <v>84872.37000000001</v>
      </c>
      <c r="CT204" s="272">
        <f t="shared" si="644"/>
        <v>119802</v>
      </c>
      <c r="CU204" s="272">
        <f t="shared" si="644"/>
        <v>130695.84000000001</v>
      </c>
      <c r="CV204" s="272">
        <f t="shared" si="644"/>
        <v>223994</v>
      </c>
      <c r="CW204" s="272">
        <f t="shared" si="387"/>
        <v>157689.75</v>
      </c>
      <c r="CX204" s="272">
        <f t="shared" ref="CX204:DC204" si="645">+CX162*CX$5</f>
        <v>0</v>
      </c>
      <c r="CY204" s="272">
        <f t="shared" si="645"/>
        <v>0</v>
      </c>
      <c r="CZ204" s="272">
        <f t="shared" si="645"/>
        <v>0</v>
      </c>
      <c r="DA204" s="272">
        <f t="shared" si="645"/>
        <v>10667</v>
      </c>
      <c r="DB204" s="272">
        <f t="shared" si="645"/>
        <v>117900.75</v>
      </c>
      <c r="DC204" s="272">
        <f t="shared" si="645"/>
        <v>29122</v>
      </c>
      <c r="DD204" s="272">
        <f t="shared" si="389"/>
        <v>10122710.689999999</v>
      </c>
      <c r="DE204" s="272">
        <f t="shared" ref="DE204:DJ204" si="646">+DE162*DE$5</f>
        <v>742844.19000000006</v>
      </c>
      <c r="DF204" s="272">
        <f t="shared" si="646"/>
        <v>1728202.5</v>
      </c>
      <c r="DG204" s="272">
        <f t="shared" si="646"/>
        <v>6307309.5</v>
      </c>
      <c r="DH204" s="272">
        <f t="shared" si="646"/>
        <v>605825</v>
      </c>
      <c r="DI204" s="272">
        <f t="shared" si="646"/>
        <v>552896</v>
      </c>
      <c r="DJ204" s="272">
        <f t="shared" si="646"/>
        <v>185633.5</v>
      </c>
      <c r="DK204" s="272">
        <f t="shared" si="391"/>
        <v>9167818.0500000007</v>
      </c>
      <c r="DL204" s="272">
        <f t="shared" si="392"/>
        <v>4495742.99</v>
      </c>
      <c r="DM204" s="272">
        <f t="shared" si="393"/>
        <v>3237086.46</v>
      </c>
      <c r="DN204" s="272">
        <f t="shared" ref="DN204:DU204" si="647">+DN162*DN$5</f>
        <v>506489.28</v>
      </c>
      <c r="DO204" s="272">
        <f t="shared" si="647"/>
        <v>440800.5</v>
      </c>
      <c r="DP204" s="272">
        <f t="shared" si="647"/>
        <v>1131906</v>
      </c>
      <c r="DQ204" s="272">
        <f t="shared" si="647"/>
        <v>971438.49</v>
      </c>
      <c r="DR204" s="272">
        <f t="shared" si="647"/>
        <v>0</v>
      </c>
      <c r="DS204" s="272">
        <f t="shared" si="647"/>
        <v>19275.600000000002</v>
      </c>
      <c r="DT204" s="272">
        <f t="shared" si="647"/>
        <v>105879.75</v>
      </c>
      <c r="DU204" s="272">
        <f t="shared" si="647"/>
        <v>61296.840000000004</v>
      </c>
      <c r="DV204" s="272">
        <f t="shared" si="395"/>
        <v>1258656.53</v>
      </c>
      <c r="DW204" s="272">
        <f t="shared" ref="DW204:EM204" si="648">+DW162*DW$5</f>
        <v>244814.79</v>
      </c>
      <c r="DX204" s="272">
        <f t="shared" si="648"/>
        <v>182813.5</v>
      </c>
      <c r="DY204" s="272">
        <f t="shared" si="648"/>
        <v>274302</v>
      </c>
      <c r="DZ204" s="272">
        <f t="shared" si="648"/>
        <v>434510.01</v>
      </c>
      <c r="EA204" s="272">
        <f t="shared" si="648"/>
        <v>0</v>
      </c>
      <c r="EB204" s="272">
        <f t="shared" si="648"/>
        <v>4889.2</v>
      </c>
      <c r="EC204" s="272">
        <f t="shared" si="648"/>
        <v>75659.25</v>
      </c>
      <c r="ED204" s="272">
        <f t="shared" si="648"/>
        <v>41667.78</v>
      </c>
      <c r="EE204" s="272">
        <f t="shared" si="397"/>
        <v>4170580.5100000002</v>
      </c>
      <c r="EF204" s="272">
        <f t="shared" si="648"/>
        <v>728082.63</v>
      </c>
      <c r="EG204" s="272">
        <f t="shared" si="648"/>
        <v>590400</v>
      </c>
      <c r="EH204" s="272">
        <f t="shared" si="648"/>
        <v>1245137</v>
      </c>
      <c r="EI204" s="272">
        <f t="shared" si="648"/>
        <v>1313602.95</v>
      </c>
      <c r="EJ204" s="272">
        <f t="shared" si="648"/>
        <v>0</v>
      </c>
      <c r="EK204" s="272">
        <f t="shared" si="648"/>
        <v>21560.2</v>
      </c>
      <c r="EL204" s="272">
        <f t="shared" si="648"/>
        <v>173356.75</v>
      </c>
      <c r="EM204" s="272">
        <f t="shared" si="648"/>
        <v>98440.98000000001</v>
      </c>
      <c r="EN204" s="272">
        <f t="shared" si="398"/>
        <v>294229.18999999994</v>
      </c>
      <c r="EO204" s="272">
        <f t="shared" ref="EO204:EV204" si="649">+EO162*EO$5</f>
        <v>21977.670000000002</v>
      </c>
      <c r="EP204" s="272">
        <f t="shared" si="649"/>
        <v>25189</v>
      </c>
      <c r="EQ204" s="272">
        <f t="shared" si="649"/>
        <v>148334</v>
      </c>
      <c r="ER204" s="272">
        <f t="shared" si="649"/>
        <v>88387.53</v>
      </c>
      <c r="ES204" s="272">
        <f t="shared" si="649"/>
        <v>0</v>
      </c>
      <c r="ET204" s="272">
        <f t="shared" si="649"/>
        <v>2604.6000000000004</v>
      </c>
      <c r="EU204" s="272">
        <f t="shared" si="649"/>
        <v>3212.75</v>
      </c>
      <c r="EV204" s="272">
        <f t="shared" si="649"/>
        <v>4523.6400000000003</v>
      </c>
      <c r="EW204" s="272">
        <f t="shared" si="400"/>
        <v>1361664.02</v>
      </c>
      <c r="EX204" s="272">
        <f t="shared" ref="EX204:FE204" si="650">+EX162*EX$5</f>
        <v>161178.27000000002</v>
      </c>
      <c r="EY204" s="272">
        <f t="shared" si="650"/>
        <v>163278</v>
      </c>
      <c r="EZ204" s="272">
        <f t="shared" si="650"/>
        <v>428572</v>
      </c>
      <c r="FA204" s="272">
        <f t="shared" si="650"/>
        <v>460325.58</v>
      </c>
      <c r="FB204" s="272">
        <f t="shared" si="650"/>
        <v>0</v>
      </c>
      <c r="FC204" s="272">
        <f t="shared" si="650"/>
        <v>13752.2</v>
      </c>
      <c r="FD204" s="272">
        <f t="shared" si="650"/>
        <v>130694</v>
      </c>
      <c r="FE204" s="272">
        <f t="shared" si="650"/>
        <v>3863.9700000000003</v>
      </c>
      <c r="FF204" s="272">
        <f t="shared" si="402"/>
        <v>263359.78999999998</v>
      </c>
      <c r="FG204" s="272">
        <f t="shared" ref="FG204:FN204" si="651">+FG162*FG$5</f>
        <v>71419.260000000009</v>
      </c>
      <c r="FH204" s="272">
        <f t="shared" si="651"/>
        <v>27693.5</v>
      </c>
      <c r="FI204" s="272">
        <f t="shared" si="651"/>
        <v>100245</v>
      </c>
      <c r="FJ204" s="272">
        <f t="shared" si="651"/>
        <v>38677.65</v>
      </c>
      <c r="FK204" s="272">
        <f t="shared" si="651"/>
        <v>3598.5</v>
      </c>
      <c r="FL204" s="272">
        <f t="shared" si="651"/>
        <v>7779.4000000000005</v>
      </c>
      <c r="FM204" s="272">
        <f t="shared" si="651"/>
        <v>10289.75</v>
      </c>
      <c r="FN204" s="272">
        <f t="shared" si="651"/>
        <v>3656.73</v>
      </c>
      <c r="FO204" s="272">
        <f t="shared" si="404"/>
        <v>48098.91</v>
      </c>
      <c r="FP204" s="272">
        <f t="shared" ref="FP204:FW204" si="652">+FP162*FP$5</f>
        <v>8798.7900000000009</v>
      </c>
      <c r="FQ204" s="272">
        <f t="shared" si="652"/>
        <v>0</v>
      </c>
      <c r="FR204" s="272">
        <f t="shared" si="652"/>
        <v>0</v>
      </c>
      <c r="FS204" s="272">
        <f t="shared" si="652"/>
        <v>37129.620000000003</v>
      </c>
      <c r="FT204" s="272">
        <f t="shared" si="652"/>
        <v>0</v>
      </c>
      <c r="FU204" s="272">
        <f t="shared" si="652"/>
        <v>0</v>
      </c>
      <c r="FV204" s="272">
        <f t="shared" si="652"/>
        <v>2170.5</v>
      </c>
      <c r="FW204" s="272">
        <f t="shared" si="652"/>
        <v>0</v>
      </c>
      <c r="FX204" s="272">
        <f t="shared" si="406"/>
        <v>1115411.6100000001</v>
      </c>
      <c r="FY204" s="272">
        <f t="shared" ref="FY204:GF204" si="653">+FY162*FY$5</f>
        <v>83632.89</v>
      </c>
      <c r="FZ204" s="272">
        <f t="shared" si="653"/>
        <v>228537</v>
      </c>
      <c r="GA204" s="272">
        <f t="shared" si="653"/>
        <v>198694</v>
      </c>
      <c r="GB204" s="272">
        <f t="shared" si="653"/>
        <v>580365.06000000006</v>
      </c>
      <c r="GC204" s="272">
        <f t="shared" si="653"/>
        <v>2443</v>
      </c>
      <c r="GD204" s="272">
        <f t="shared" si="653"/>
        <v>2776</v>
      </c>
      <c r="GE204" s="272">
        <f t="shared" si="653"/>
        <v>8502</v>
      </c>
      <c r="GF204" s="272">
        <f t="shared" si="653"/>
        <v>10461.66</v>
      </c>
      <c r="GG204" s="272">
        <f t="shared" si="408"/>
        <v>591060.55000000005</v>
      </c>
      <c r="GH204" s="272">
        <f t="shared" ref="GH204:GO204" si="654">+GH162*GH$5</f>
        <v>2621.85</v>
      </c>
      <c r="GI204" s="272">
        <f t="shared" si="654"/>
        <v>18414.5</v>
      </c>
      <c r="GJ204" s="272">
        <f t="shared" si="654"/>
        <v>0</v>
      </c>
      <c r="GK204" s="272">
        <f t="shared" si="654"/>
        <v>62036.700000000004</v>
      </c>
      <c r="GL204" s="272">
        <f t="shared" si="654"/>
        <v>507987.5</v>
      </c>
      <c r="GM204" s="272">
        <f t="shared" si="654"/>
        <v>0</v>
      </c>
      <c r="GN204" s="272">
        <f t="shared" si="654"/>
        <v>0</v>
      </c>
      <c r="GO204" s="272">
        <f t="shared" si="654"/>
        <v>0</v>
      </c>
      <c r="GP204" s="272">
        <f t="shared" si="410"/>
        <v>360329</v>
      </c>
      <c r="GQ204" s="272">
        <f t="shared" ref="GQ204:GX204" si="655">+GQ162*GQ$5</f>
        <v>0</v>
      </c>
      <c r="GR204" s="272">
        <f t="shared" si="655"/>
        <v>1842</v>
      </c>
      <c r="GS204" s="272">
        <f t="shared" si="655"/>
        <v>358487</v>
      </c>
      <c r="GT204" s="272">
        <f t="shared" si="655"/>
        <v>0</v>
      </c>
      <c r="GU204" s="272">
        <f t="shared" si="655"/>
        <v>0</v>
      </c>
      <c r="GV204" s="272">
        <f t="shared" si="655"/>
        <v>0</v>
      </c>
      <c r="GW204" s="272">
        <f t="shared" si="655"/>
        <v>0</v>
      </c>
      <c r="GX204" s="272">
        <f t="shared" si="655"/>
        <v>0</v>
      </c>
      <c r="GY204" s="272">
        <f t="shared" si="412"/>
        <v>932151.17999999993</v>
      </c>
      <c r="GZ204" s="272">
        <f t="shared" ref="GZ204:HH204" si="656">+GZ162*GZ$5</f>
        <v>105462.72</v>
      </c>
      <c r="HA204" s="272">
        <f t="shared" si="656"/>
        <v>202176</v>
      </c>
      <c r="HB204" s="272">
        <f t="shared" si="656"/>
        <v>237888</v>
      </c>
      <c r="HC204" s="272">
        <f t="shared" si="656"/>
        <v>313066.71000000002</v>
      </c>
      <c r="HD204" s="272">
        <f t="shared" si="656"/>
        <v>29729.5</v>
      </c>
      <c r="HE204" s="272">
        <f t="shared" si="656"/>
        <v>0</v>
      </c>
      <c r="HF204" s="272">
        <f t="shared" si="656"/>
        <v>26313.5</v>
      </c>
      <c r="HG204" s="272">
        <f t="shared" si="656"/>
        <v>17514.75</v>
      </c>
      <c r="HH204" s="272">
        <f t="shared" si="656"/>
        <v>0</v>
      </c>
    </row>
    <row r="205" spans="1:216" x14ac:dyDescent="0.2">
      <c r="A205" s="263" t="s">
        <v>241</v>
      </c>
      <c r="B205" s="272">
        <f t="shared" si="351"/>
        <v>82951274.150000006</v>
      </c>
      <c r="C205" s="272">
        <f t="shared" si="352"/>
        <v>2861014</v>
      </c>
      <c r="D205" s="272">
        <f t="shared" si="353"/>
        <v>1577021.25</v>
      </c>
      <c r="E205" s="272">
        <f t="shared" si="354"/>
        <v>397629.75</v>
      </c>
      <c r="F205" s="272">
        <f t="shared" ref="F205:G205" si="657">+F163*F$5</f>
        <v>237863.25</v>
      </c>
      <c r="G205" s="272">
        <f t="shared" si="657"/>
        <v>159766.5</v>
      </c>
      <c r="H205" s="272">
        <f t="shared" si="356"/>
        <v>849184.5</v>
      </c>
      <c r="I205" s="272">
        <f t="shared" ref="I205:J205" si="658">+I163*I$5</f>
        <v>574026</v>
      </c>
      <c r="J205" s="272">
        <f t="shared" si="658"/>
        <v>275158.5</v>
      </c>
      <c r="K205" s="272">
        <f t="shared" si="358"/>
        <v>238274.5</v>
      </c>
      <c r="L205" s="272">
        <f t="shared" ref="L205:M205" si="659">+L163*L$5</f>
        <v>167238</v>
      </c>
      <c r="M205" s="272">
        <f t="shared" si="659"/>
        <v>71036.5</v>
      </c>
      <c r="N205" s="272">
        <f t="shared" si="360"/>
        <v>91932.5</v>
      </c>
      <c r="O205" s="272">
        <f t="shared" ref="O205:P205" si="660">+O163*O$5</f>
        <v>60687.75</v>
      </c>
      <c r="P205" s="272">
        <f t="shared" si="660"/>
        <v>31244.75</v>
      </c>
      <c r="Q205" s="272">
        <f t="shared" si="362"/>
        <v>741798</v>
      </c>
      <c r="R205" s="272">
        <f t="shared" ref="R205:S205" si="661">+R163*R$5</f>
        <v>633801</v>
      </c>
      <c r="S205" s="272">
        <f t="shared" si="661"/>
        <v>107997</v>
      </c>
      <c r="T205" s="272">
        <f t="shared" si="364"/>
        <v>115211.25</v>
      </c>
      <c r="U205" s="272">
        <f t="shared" ref="U205:V205" si="662">+U163*U$5</f>
        <v>108939.75</v>
      </c>
      <c r="V205" s="272">
        <f t="shared" si="662"/>
        <v>6271.5</v>
      </c>
      <c r="W205" s="272">
        <f t="shared" si="366"/>
        <v>426983.5</v>
      </c>
      <c r="X205" s="272">
        <f t="shared" ref="X205:Y205" si="663">+X163*X$5</f>
        <v>386452.5</v>
      </c>
      <c r="Y205" s="272">
        <f t="shared" si="663"/>
        <v>40531</v>
      </c>
      <c r="Z205" s="272">
        <f t="shared" si="368"/>
        <v>26257552.539999995</v>
      </c>
      <c r="AA205" s="272">
        <f t="shared" si="369"/>
        <v>25187052.569999997</v>
      </c>
      <c r="AB205" s="272">
        <f t="shared" ref="AB205:AX205" si="664">+AB163*AB$5</f>
        <v>2428606</v>
      </c>
      <c r="AC205" s="272">
        <f t="shared" si="664"/>
        <v>4765912.8</v>
      </c>
      <c r="AD205" s="272">
        <f t="shared" si="664"/>
        <v>1510571</v>
      </c>
      <c r="AE205" s="272">
        <f t="shared" si="664"/>
        <v>146851.5</v>
      </c>
      <c r="AF205" s="272">
        <f t="shared" si="664"/>
        <v>2549848.9500000002</v>
      </c>
      <c r="AG205" s="272">
        <f t="shared" si="664"/>
        <v>4284235</v>
      </c>
      <c r="AH205" s="272">
        <f t="shared" si="664"/>
        <v>3968280.5</v>
      </c>
      <c r="AI205" s="272">
        <f t="shared" si="664"/>
        <v>592705.08000000007</v>
      </c>
      <c r="AJ205" s="272">
        <f t="shared" si="664"/>
        <v>3578139</v>
      </c>
      <c r="AK205" s="272">
        <f t="shared" si="664"/>
        <v>1134752.52</v>
      </c>
      <c r="AL205" s="272">
        <f t="shared" si="664"/>
        <v>227150.22</v>
      </c>
      <c r="AM205" s="272">
        <f t="shared" si="371"/>
        <v>1070499.9700000002</v>
      </c>
      <c r="AN205" s="272">
        <f t="shared" si="664"/>
        <v>62199</v>
      </c>
      <c r="AO205" s="272">
        <f t="shared" si="664"/>
        <v>368478.99</v>
      </c>
      <c r="AP205" s="272">
        <f t="shared" si="664"/>
        <v>228073</v>
      </c>
      <c r="AQ205" s="272">
        <f t="shared" si="664"/>
        <v>0</v>
      </c>
      <c r="AR205" s="272">
        <f t="shared" si="664"/>
        <v>193700.1</v>
      </c>
      <c r="AS205" s="272">
        <f t="shared" si="664"/>
        <v>65104</v>
      </c>
      <c r="AT205" s="272">
        <f t="shared" si="664"/>
        <v>57341</v>
      </c>
      <c r="AU205" s="272">
        <f t="shared" si="664"/>
        <v>39560.400000000001</v>
      </c>
      <c r="AV205" s="272">
        <f t="shared" si="664"/>
        <v>52546.799999999996</v>
      </c>
      <c r="AW205" s="272">
        <f t="shared" si="664"/>
        <v>1165.56</v>
      </c>
      <c r="AX205" s="272">
        <f t="shared" si="664"/>
        <v>2331.12</v>
      </c>
      <c r="AY205" s="272">
        <f t="shared" si="372"/>
        <v>3580805.39</v>
      </c>
      <c r="AZ205" s="272">
        <f t="shared" si="373"/>
        <v>154254.15</v>
      </c>
      <c r="BA205" s="272">
        <f t="shared" ref="BA205:BF205" si="665">+BA163*BA$5</f>
        <v>1288.6200000000001</v>
      </c>
      <c r="BB205" s="272">
        <f t="shared" si="665"/>
        <v>54107.25</v>
      </c>
      <c r="BC205" s="272">
        <f t="shared" si="665"/>
        <v>84957.28</v>
      </c>
      <c r="BD205" s="272">
        <f t="shared" si="665"/>
        <v>13901</v>
      </c>
      <c r="BE205" s="272">
        <f t="shared" si="665"/>
        <v>0</v>
      </c>
      <c r="BF205" s="272">
        <f t="shared" si="665"/>
        <v>0</v>
      </c>
      <c r="BG205" s="272">
        <f t="shared" si="375"/>
        <v>1112.08</v>
      </c>
      <c r="BH205" s="272">
        <f t="shared" ref="BH205:BM205" si="666">+BH163*BH$5</f>
        <v>0</v>
      </c>
      <c r="BI205" s="272">
        <f t="shared" si="666"/>
        <v>0</v>
      </c>
      <c r="BJ205" s="272">
        <f t="shared" si="666"/>
        <v>1112.08</v>
      </c>
      <c r="BK205" s="272">
        <f t="shared" si="666"/>
        <v>0</v>
      </c>
      <c r="BL205" s="272">
        <f t="shared" si="666"/>
        <v>0</v>
      </c>
      <c r="BM205" s="272">
        <f t="shared" si="666"/>
        <v>0</v>
      </c>
      <c r="BN205" s="272">
        <f t="shared" si="377"/>
        <v>536847.14</v>
      </c>
      <c r="BO205" s="272">
        <f t="shared" ref="BO205:BT205" si="667">+BO163*BO$5</f>
        <v>14530.84</v>
      </c>
      <c r="BP205" s="272">
        <f t="shared" si="667"/>
        <v>70558.5</v>
      </c>
      <c r="BQ205" s="272">
        <f t="shared" si="667"/>
        <v>377854.8</v>
      </c>
      <c r="BR205" s="272">
        <f t="shared" si="667"/>
        <v>73903</v>
      </c>
      <c r="BS205" s="272">
        <f t="shared" si="667"/>
        <v>0</v>
      </c>
      <c r="BT205" s="272">
        <f t="shared" si="667"/>
        <v>0</v>
      </c>
      <c r="BU205" s="272">
        <f t="shared" si="379"/>
        <v>627577.44000000006</v>
      </c>
      <c r="BV205" s="272">
        <f t="shared" ref="BV205:CA205" si="668">+BV163*BV$5</f>
        <v>339.28000000000003</v>
      </c>
      <c r="BW205" s="272">
        <f t="shared" si="668"/>
        <v>73932</v>
      </c>
      <c r="BX205" s="272">
        <f t="shared" si="668"/>
        <v>341336.16000000003</v>
      </c>
      <c r="BY205" s="272">
        <f t="shared" si="668"/>
        <v>211970</v>
      </c>
      <c r="BZ205" s="272">
        <f t="shared" si="668"/>
        <v>0</v>
      </c>
      <c r="CA205" s="272">
        <f t="shared" si="668"/>
        <v>0</v>
      </c>
      <c r="CB205" s="272">
        <f t="shared" si="381"/>
        <v>48345.729999999996</v>
      </c>
      <c r="CC205" s="272">
        <f t="shared" ref="CC205:CH205" si="669">+CC163*CC$5</f>
        <v>2019.96</v>
      </c>
      <c r="CD205" s="272">
        <f t="shared" si="669"/>
        <v>44648.25</v>
      </c>
      <c r="CE205" s="272">
        <f t="shared" si="669"/>
        <v>1677.52</v>
      </c>
      <c r="CF205" s="272">
        <f t="shared" si="669"/>
        <v>0</v>
      </c>
      <c r="CG205" s="272">
        <f t="shared" si="669"/>
        <v>0</v>
      </c>
      <c r="CH205" s="272">
        <f t="shared" si="669"/>
        <v>0</v>
      </c>
      <c r="CI205" s="272">
        <f t="shared" si="383"/>
        <v>2212668.85</v>
      </c>
      <c r="CJ205" s="272">
        <f t="shared" ref="CJ205:CO205" si="670">+CJ163*CJ$5</f>
        <v>9927.02</v>
      </c>
      <c r="CK205" s="272">
        <f t="shared" si="670"/>
        <v>152250.75</v>
      </c>
      <c r="CL205" s="272">
        <f t="shared" si="670"/>
        <v>168111.28</v>
      </c>
      <c r="CM205" s="272">
        <f t="shared" si="670"/>
        <v>134847</v>
      </c>
      <c r="CN205" s="272">
        <f t="shared" si="670"/>
        <v>0</v>
      </c>
      <c r="CO205" s="272">
        <f t="shared" si="670"/>
        <v>1747532.8</v>
      </c>
      <c r="CP205" s="272">
        <f t="shared" si="385"/>
        <v>1894130.77</v>
      </c>
      <c r="CQ205" s="272">
        <f t="shared" ref="CQ205:CV205" si="671">+CQ163*CQ$5</f>
        <v>71912.400000000009</v>
      </c>
      <c r="CR205" s="272">
        <f t="shared" si="671"/>
        <v>289379</v>
      </c>
      <c r="CS205" s="272">
        <f t="shared" si="671"/>
        <v>91325.19</v>
      </c>
      <c r="CT205" s="272">
        <f t="shared" si="671"/>
        <v>439089.80000000005</v>
      </c>
      <c r="CU205" s="272">
        <f t="shared" si="671"/>
        <v>283300.38</v>
      </c>
      <c r="CV205" s="272">
        <f t="shared" si="671"/>
        <v>719124</v>
      </c>
      <c r="CW205" s="272">
        <f t="shared" si="387"/>
        <v>317753.81</v>
      </c>
      <c r="CX205" s="272">
        <f t="shared" ref="CX205:DC205" si="672">+CX163*CX$5</f>
        <v>0</v>
      </c>
      <c r="CY205" s="272">
        <f t="shared" si="672"/>
        <v>0</v>
      </c>
      <c r="CZ205" s="272">
        <f t="shared" si="672"/>
        <v>0</v>
      </c>
      <c r="DA205" s="272">
        <f t="shared" si="672"/>
        <v>51560.4</v>
      </c>
      <c r="DB205" s="272">
        <f t="shared" si="672"/>
        <v>183736.41</v>
      </c>
      <c r="DC205" s="272">
        <f t="shared" si="672"/>
        <v>82457</v>
      </c>
      <c r="DD205" s="272">
        <f t="shared" si="389"/>
        <v>30298242.66</v>
      </c>
      <c r="DE205" s="272">
        <f t="shared" ref="DE205:DJ205" si="673">+DE163*DE$5</f>
        <v>1461356.1600000001</v>
      </c>
      <c r="DF205" s="272">
        <f t="shared" si="673"/>
        <v>4245390.5</v>
      </c>
      <c r="DG205" s="272">
        <f t="shared" si="673"/>
        <v>19029585</v>
      </c>
      <c r="DH205" s="272">
        <f t="shared" si="673"/>
        <v>1887000</v>
      </c>
      <c r="DI205" s="272">
        <f t="shared" si="673"/>
        <v>3644712</v>
      </c>
      <c r="DJ205" s="272">
        <f t="shared" si="673"/>
        <v>30199</v>
      </c>
      <c r="DK205" s="272">
        <f t="shared" si="391"/>
        <v>17741774.98</v>
      </c>
      <c r="DL205" s="272">
        <f t="shared" si="392"/>
        <v>10670899.23</v>
      </c>
      <c r="DM205" s="272">
        <f t="shared" si="393"/>
        <v>6152890.4100000001</v>
      </c>
      <c r="DN205" s="272">
        <f t="shared" ref="DN205:DU205" si="674">+DN163*DN$5</f>
        <v>982422.21000000008</v>
      </c>
      <c r="DO205" s="272">
        <f t="shared" si="674"/>
        <v>933850.5</v>
      </c>
      <c r="DP205" s="272">
        <f t="shared" si="674"/>
        <v>1698471</v>
      </c>
      <c r="DQ205" s="272">
        <f t="shared" si="674"/>
        <v>2083289.01</v>
      </c>
      <c r="DR205" s="272">
        <f t="shared" si="674"/>
        <v>0</v>
      </c>
      <c r="DS205" s="272">
        <f t="shared" si="674"/>
        <v>42716.4</v>
      </c>
      <c r="DT205" s="272">
        <f t="shared" si="674"/>
        <v>233714.25</v>
      </c>
      <c r="DU205" s="272">
        <f t="shared" si="674"/>
        <v>178427.04</v>
      </c>
      <c r="DV205" s="272">
        <f t="shared" si="395"/>
        <v>4518008.82</v>
      </c>
      <c r="DW205" s="272">
        <f t="shared" ref="DW205:EM205" si="675">+DW163*DW$5</f>
        <v>955335.4800000001</v>
      </c>
      <c r="DX205" s="272">
        <f t="shared" si="675"/>
        <v>598432.5</v>
      </c>
      <c r="DY205" s="272">
        <f t="shared" si="675"/>
        <v>801712</v>
      </c>
      <c r="DZ205" s="272">
        <f t="shared" si="675"/>
        <v>1799817.6900000002</v>
      </c>
      <c r="EA205" s="272">
        <f t="shared" si="675"/>
        <v>0</v>
      </c>
      <c r="EB205" s="272">
        <f t="shared" si="675"/>
        <v>29713.4</v>
      </c>
      <c r="EC205" s="272">
        <f t="shared" si="675"/>
        <v>240284.25</v>
      </c>
      <c r="ED205" s="272">
        <f t="shared" si="675"/>
        <v>92713.5</v>
      </c>
      <c r="EE205" s="272">
        <f t="shared" si="397"/>
        <v>9940534.0700000022</v>
      </c>
      <c r="EF205" s="272">
        <f t="shared" si="675"/>
        <v>1842117.75</v>
      </c>
      <c r="EG205" s="272">
        <f t="shared" si="675"/>
        <v>1457254.5</v>
      </c>
      <c r="EH205" s="272">
        <f t="shared" si="675"/>
        <v>2302931</v>
      </c>
      <c r="EI205" s="272">
        <f t="shared" si="675"/>
        <v>3566775.3000000003</v>
      </c>
      <c r="EJ205" s="272">
        <f t="shared" si="675"/>
        <v>0</v>
      </c>
      <c r="EK205" s="272">
        <f t="shared" si="675"/>
        <v>66820.800000000003</v>
      </c>
      <c r="EL205" s="272">
        <f t="shared" si="675"/>
        <v>444930</v>
      </c>
      <c r="EM205" s="272">
        <f t="shared" si="675"/>
        <v>259704.72</v>
      </c>
      <c r="EN205" s="272">
        <f t="shared" si="398"/>
        <v>687122.56</v>
      </c>
      <c r="EO205" s="272">
        <f t="shared" ref="EO205:EV205" si="676">+EO163*EO$5</f>
        <v>94904.700000000012</v>
      </c>
      <c r="EP205" s="272">
        <f t="shared" si="676"/>
        <v>68146</v>
      </c>
      <c r="EQ205" s="272">
        <f t="shared" si="676"/>
        <v>168693</v>
      </c>
      <c r="ER205" s="272">
        <f t="shared" si="676"/>
        <v>305022.96000000002</v>
      </c>
      <c r="ES205" s="272">
        <f t="shared" si="676"/>
        <v>0</v>
      </c>
      <c r="ET205" s="272">
        <f t="shared" si="676"/>
        <v>2821.6000000000004</v>
      </c>
      <c r="EU205" s="272">
        <f t="shared" si="676"/>
        <v>40320.5</v>
      </c>
      <c r="EV205" s="272">
        <f t="shared" si="676"/>
        <v>7213.8</v>
      </c>
      <c r="EW205" s="272">
        <f t="shared" si="400"/>
        <v>1883710.4699999997</v>
      </c>
      <c r="EX205" s="272">
        <f t="shared" ref="EX205:FE205" si="677">+EX163*EX$5</f>
        <v>424672.38</v>
      </c>
      <c r="EY205" s="272">
        <f t="shared" si="677"/>
        <v>213984.5</v>
      </c>
      <c r="EZ205" s="272">
        <f t="shared" si="677"/>
        <v>498001</v>
      </c>
      <c r="FA205" s="272">
        <f t="shared" si="677"/>
        <v>541948.44000000006</v>
      </c>
      <c r="FB205" s="272">
        <f t="shared" si="677"/>
        <v>54261.5</v>
      </c>
      <c r="FC205" s="272">
        <f t="shared" si="677"/>
        <v>35162.400000000001</v>
      </c>
      <c r="FD205" s="272">
        <f t="shared" si="677"/>
        <v>85427.5</v>
      </c>
      <c r="FE205" s="272">
        <f t="shared" si="677"/>
        <v>30252.75</v>
      </c>
      <c r="FF205" s="272">
        <f t="shared" si="402"/>
        <v>751459.16000000015</v>
      </c>
      <c r="FG205" s="272">
        <f t="shared" ref="FG205:FN205" si="678">+FG163*FG$5</f>
        <v>397105.83</v>
      </c>
      <c r="FH205" s="272">
        <f t="shared" si="678"/>
        <v>90074.5</v>
      </c>
      <c r="FI205" s="272">
        <f t="shared" si="678"/>
        <v>116387</v>
      </c>
      <c r="FJ205" s="272">
        <f t="shared" si="678"/>
        <v>59222.130000000005</v>
      </c>
      <c r="FK205" s="272">
        <f t="shared" si="678"/>
        <v>16992.5</v>
      </c>
      <c r="FL205" s="272">
        <f t="shared" si="678"/>
        <v>12040.400000000001</v>
      </c>
      <c r="FM205" s="272">
        <f t="shared" si="678"/>
        <v>53586.25</v>
      </c>
      <c r="FN205" s="272">
        <f t="shared" si="678"/>
        <v>6050.55</v>
      </c>
      <c r="FO205" s="272">
        <f t="shared" si="404"/>
        <v>121541.42000000001</v>
      </c>
      <c r="FP205" s="272">
        <f t="shared" ref="FP205:FW205" si="679">+FP163*FP$5</f>
        <v>83431.590000000011</v>
      </c>
      <c r="FQ205" s="272">
        <f t="shared" si="679"/>
        <v>1114</v>
      </c>
      <c r="FR205" s="272">
        <f t="shared" si="679"/>
        <v>10909</v>
      </c>
      <c r="FS205" s="272">
        <f t="shared" si="679"/>
        <v>26086.83</v>
      </c>
      <c r="FT205" s="272">
        <f t="shared" si="679"/>
        <v>0</v>
      </c>
      <c r="FU205" s="272">
        <f t="shared" si="679"/>
        <v>0</v>
      </c>
      <c r="FV205" s="272">
        <f t="shared" si="679"/>
        <v>0</v>
      </c>
      <c r="FW205" s="272">
        <f t="shared" si="679"/>
        <v>0</v>
      </c>
      <c r="FX205" s="272">
        <f t="shared" si="406"/>
        <v>2384246.86</v>
      </c>
      <c r="FY205" s="272">
        <f t="shared" ref="FY205:GF205" si="680">+FY163*FY$5</f>
        <v>388003.77</v>
      </c>
      <c r="FZ205" s="272">
        <f t="shared" si="680"/>
        <v>501829.5</v>
      </c>
      <c r="GA205" s="272">
        <f t="shared" si="680"/>
        <v>330008</v>
      </c>
      <c r="GB205" s="272">
        <f t="shared" si="680"/>
        <v>1095132.3900000001</v>
      </c>
      <c r="GC205" s="272">
        <f t="shared" si="680"/>
        <v>8053.5</v>
      </c>
      <c r="GD205" s="272">
        <f t="shared" si="680"/>
        <v>5251.4000000000005</v>
      </c>
      <c r="GE205" s="272">
        <f t="shared" si="680"/>
        <v>33987</v>
      </c>
      <c r="GF205" s="272">
        <f t="shared" si="680"/>
        <v>21981.3</v>
      </c>
      <c r="GG205" s="272">
        <f t="shared" si="408"/>
        <v>588597.55000000005</v>
      </c>
      <c r="GH205" s="272">
        <f t="shared" ref="GH205:GO205" si="681">+GH163*GH$5</f>
        <v>11099.880000000001</v>
      </c>
      <c r="GI205" s="272">
        <f t="shared" si="681"/>
        <v>4863.5</v>
      </c>
      <c r="GJ205" s="272">
        <f t="shared" si="681"/>
        <v>9616</v>
      </c>
      <c r="GK205" s="272">
        <f t="shared" si="681"/>
        <v>355822.17000000004</v>
      </c>
      <c r="GL205" s="272">
        <f t="shared" si="681"/>
        <v>207196</v>
      </c>
      <c r="GM205" s="272">
        <f t="shared" si="681"/>
        <v>0</v>
      </c>
      <c r="GN205" s="272">
        <f t="shared" si="681"/>
        <v>0</v>
      </c>
      <c r="GO205" s="272">
        <f t="shared" si="681"/>
        <v>0</v>
      </c>
      <c r="GP205" s="272">
        <f t="shared" si="410"/>
        <v>33342.5</v>
      </c>
      <c r="GQ205" s="272">
        <f t="shared" ref="GQ205:GX205" si="682">+GQ163*GQ$5</f>
        <v>0</v>
      </c>
      <c r="GR205" s="272">
        <f t="shared" si="682"/>
        <v>19405.5</v>
      </c>
      <c r="GS205" s="272">
        <f t="shared" si="682"/>
        <v>13937</v>
      </c>
      <c r="GT205" s="272">
        <f t="shared" si="682"/>
        <v>0</v>
      </c>
      <c r="GU205" s="272">
        <f t="shared" si="682"/>
        <v>0</v>
      </c>
      <c r="GV205" s="272">
        <f t="shared" si="682"/>
        <v>0</v>
      </c>
      <c r="GW205" s="272">
        <f t="shared" si="682"/>
        <v>0</v>
      </c>
      <c r="GX205" s="272">
        <f t="shared" si="682"/>
        <v>0</v>
      </c>
      <c r="GY205" s="272">
        <f t="shared" si="412"/>
        <v>1307977.79</v>
      </c>
      <c r="GZ205" s="272">
        <f t="shared" ref="GZ205:HH205" si="683">+GZ163*GZ$5</f>
        <v>308356.95</v>
      </c>
      <c r="HA205" s="272">
        <f t="shared" si="683"/>
        <v>290049</v>
      </c>
      <c r="HB205" s="272">
        <f t="shared" si="683"/>
        <v>138483</v>
      </c>
      <c r="HC205" s="272">
        <f t="shared" si="683"/>
        <v>442743.84</v>
      </c>
      <c r="HD205" s="272">
        <f t="shared" si="683"/>
        <v>37297.5</v>
      </c>
      <c r="HE205" s="272">
        <f t="shared" si="683"/>
        <v>7766.6</v>
      </c>
      <c r="HF205" s="272">
        <f t="shared" si="683"/>
        <v>63273</v>
      </c>
      <c r="HG205" s="272">
        <f t="shared" si="683"/>
        <v>20007.900000000001</v>
      </c>
      <c r="HH205" s="272">
        <f t="shared" si="683"/>
        <v>0</v>
      </c>
    </row>
    <row r="206" spans="1:216" x14ac:dyDescent="0.2">
      <c r="A206" s="263" t="s">
        <v>242</v>
      </c>
      <c r="B206" s="272">
        <f t="shared" si="351"/>
        <v>223029603.64000002</v>
      </c>
      <c r="C206" s="272">
        <f t="shared" si="352"/>
        <v>9246522.25</v>
      </c>
      <c r="D206" s="272">
        <f t="shared" si="353"/>
        <v>5172195.75</v>
      </c>
      <c r="E206" s="272">
        <f t="shared" si="354"/>
        <v>2748167</v>
      </c>
      <c r="F206" s="272">
        <f t="shared" ref="F206:G206" si="684">+F164*F$5</f>
        <v>1572530.25</v>
      </c>
      <c r="G206" s="272">
        <f t="shared" si="684"/>
        <v>1175636.75</v>
      </c>
      <c r="H206" s="272">
        <f t="shared" si="356"/>
        <v>2006249</v>
      </c>
      <c r="I206" s="272">
        <f t="shared" ref="I206:J206" si="685">+I164*I$5</f>
        <v>1169316</v>
      </c>
      <c r="J206" s="272">
        <f t="shared" si="685"/>
        <v>836933</v>
      </c>
      <c r="K206" s="272">
        <f t="shared" si="358"/>
        <v>360646</v>
      </c>
      <c r="L206" s="272">
        <f t="shared" ref="L206:M206" si="686">+L164*L$5</f>
        <v>250863.75</v>
      </c>
      <c r="M206" s="272">
        <f t="shared" si="686"/>
        <v>109782.25</v>
      </c>
      <c r="N206" s="272">
        <f t="shared" si="360"/>
        <v>57133.75</v>
      </c>
      <c r="O206" s="272">
        <f t="shared" ref="O206:P206" si="687">+O164*O$5</f>
        <v>24385.5</v>
      </c>
      <c r="P206" s="272">
        <f t="shared" si="687"/>
        <v>32748.25</v>
      </c>
      <c r="Q206" s="272">
        <f t="shared" si="362"/>
        <v>2244826.25</v>
      </c>
      <c r="R206" s="272">
        <f t="shared" ref="R206:S206" si="688">+R164*R$5</f>
        <v>2028762.75</v>
      </c>
      <c r="S206" s="272">
        <f t="shared" si="688"/>
        <v>216063.5</v>
      </c>
      <c r="T206" s="272">
        <f t="shared" si="364"/>
        <v>695917.75</v>
      </c>
      <c r="U206" s="272">
        <f t="shared" ref="U206:V206" si="689">+U164*U$5</f>
        <v>624276</v>
      </c>
      <c r="V206" s="272">
        <f t="shared" si="689"/>
        <v>71641.75</v>
      </c>
      <c r="W206" s="272">
        <f t="shared" si="366"/>
        <v>1133582.5</v>
      </c>
      <c r="X206" s="272">
        <f t="shared" ref="X206:Y206" si="690">+X164*X$5</f>
        <v>1058601.75</v>
      </c>
      <c r="Y206" s="272">
        <f t="shared" si="690"/>
        <v>74980.75</v>
      </c>
      <c r="Z206" s="272">
        <f t="shared" si="368"/>
        <v>81782899.510000005</v>
      </c>
      <c r="AA206" s="272">
        <f t="shared" si="369"/>
        <v>74630690.219999999</v>
      </c>
      <c r="AB206" s="272">
        <f t="shared" ref="AB206:AX206" si="691">+AB164*AB$5</f>
        <v>5177860</v>
      </c>
      <c r="AC206" s="272">
        <f t="shared" si="691"/>
        <v>17392336.5</v>
      </c>
      <c r="AD206" s="272">
        <f t="shared" si="691"/>
        <v>4339408</v>
      </c>
      <c r="AE206" s="272">
        <f t="shared" si="691"/>
        <v>377881.5</v>
      </c>
      <c r="AF206" s="272">
        <f t="shared" si="691"/>
        <v>7300461.3000000007</v>
      </c>
      <c r="AG206" s="272">
        <f t="shared" si="691"/>
        <v>12752120</v>
      </c>
      <c r="AH206" s="272">
        <f t="shared" si="691"/>
        <v>11372570</v>
      </c>
      <c r="AI206" s="272">
        <f t="shared" si="691"/>
        <v>2555712.7200000002</v>
      </c>
      <c r="AJ206" s="272">
        <f t="shared" si="691"/>
        <v>10722096</v>
      </c>
      <c r="AK206" s="272">
        <f t="shared" si="691"/>
        <v>2235015.0900000003</v>
      </c>
      <c r="AL206" s="272">
        <f t="shared" si="691"/>
        <v>405229.11000000004</v>
      </c>
      <c r="AM206" s="272">
        <f t="shared" si="371"/>
        <v>7152209.29</v>
      </c>
      <c r="AN206" s="272">
        <f t="shared" si="691"/>
        <v>122379</v>
      </c>
      <c r="AO206" s="272">
        <f t="shared" si="691"/>
        <v>1540188.87</v>
      </c>
      <c r="AP206" s="272">
        <f t="shared" si="691"/>
        <v>1494056.8</v>
      </c>
      <c r="AQ206" s="272">
        <f t="shared" si="691"/>
        <v>6930.5</v>
      </c>
      <c r="AR206" s="272">
        <f t="shared" si="691"/>
        <v>1393733.55</v>
      </c>
      <c r="AS206" s="272">
        <f t="shared" si="691"/>
        <v>653131</v>
      </c>
      <c r="AT206" s="272">
        <f t="shared" si="691"/>
        <v>838407</v>
      </c>
      <c r="AU206" s="272">
        <f t="shared" si="691"/>
        <v>277588.41000000003</v>
      </c>
      <c r="AV206" s="272">
        <f t="shared" si="691"/>
        <v>667344</v>
      </c>
      <c r="AW206" s="272">
        <f t="shared" si="691"/>
        <v>142121.76</v>
      </c>
      <c r="AX206" s="272">
        <f t="shared" si="691"/>
        <v>16328.400000000001</v>
      </c>
      <c r="AY206" s="272">
        <f t="shared" si="372"/>
        <v>6349734.6900000004</v>
      </c>
      <c r="AZ206" s="272">
        <f t="shared" si="373"/>
        <v>740947.41</v>
      </c>
      <c r="BA206" s="272">
        <f t="shared" ref="BA206:BF206" si="692">+BA164*BA$5</f>
        <v>7041.5</v>
      </c>
      <c r="BB206" s="272">
        <f t="shared" si="692"/>
        <v>98919.75</v>
      </c>
      <c r="BC206" s="272">
        <f t="shared" si="692"/>
        <v>432048.16000000003</v>
      </c>
      <c r="BD206" s="272">
        <f t="shared" si="692"/>
        <v>202938</v>
      </c>
      <c r="BE206" s="272">
        <f t="shared" si="692"/>
        <v>0</v>
      </c>
      <c r="BF206" s="272">
        <f t="shared" si="692"/>
        <v>0</v>
      </c>
      <c r="BG206" s="272">
        <f t="shared" si="375"/>
        <v>71046.03</v>
      </c>
      <c r="BH206" s="272">
        <f t="shared" ref="BH206:BM206" si="693">+BH164*BH$5</f>
        <v>2115.7800000000002</v>
      </c>
      <c r="BI206" s="272">
        <f t="shared" si="693"/>
        <v>6302.25</v>
      </c>
      <c r="BJ206" s="272">
        <f t="shared" si="693"/>
        <v>8438</v>
      </c>
      <c r="BK206" s="272">
        <f t="shared" si="693"/>
        <v>54190</v>
      </c>
      <c r="BL206" s="272">
        <f t="shared" si="693"/>
        <v>0</v>
      </c>
      <c r="BM206" s="272">
        <f t="shared" si="693"/>
        <v>0</v>
      </c>
      <c r="BN206" s="272">
        <f t="shared" si="377"/>
        <v>841443.20000000007</v>
      </c>
      <c r="BO206" s="272">
        <f t="shared" ref="BO206:BT206" si="694">+BO164*BO$5</f>
        <v>0</v>
      </c>
      <c r="BP206" s="272">
        <f t="shared" si="694"/>
        <v>14343</v>
      </c>
      <c r="BQ206" s="272">
        <f t="shared" si="694"/>
        <v>813435.20000000007</v>
      </c>
      <c r="BR206" s="272">
        <f t="shared" si="694"/>
        <v>13665</v>
      </c>
      <c r="BS206" s="272">
        <f t="shared" si="694"/>
        <v>0</v>
      </c>
      <c r="BT206" s="272">
        <f t="shared" si="694"/>
        <v>0</v>
      </c>
      <c r="BU206" s="272">
        <f t="shared" si="379"/>
        <v>568912.55000000005</v>
      </c>
      <c r="BV206" s="272">
        <f t="shared" ref="BV206:CA206" si="695">+BV164*BV$5</f>
        <v>1114.76</v>
      </c>
      <c r="BW206" s="272">
        <f t="shared" si="695"/>
        <v>27153.75</v>
      </c>
      <c r="BX206" s="272">
        <f t="shared" si="695"/>
        <v>397943.04000000004</v>
      </c>
      <c r="BY206" s="272">
        <f t="shared" si="695"/>
        <v>142701</v>
      </c>
      <c r="BZ206" s="272">
        <f t="shared" si="695"/>
        <v>0</v>
      </c>
      <c r="CA206" s="272">
        <f t="shared" si="695"/>
        <v>0</v>
      </c>
      <c r="CB206" s="272">
        <f t="shared" si="381"/>
        <v>126677.62000000001</v>
      </c>
      <c r="CC206" s="272">
        <f t="shared" ref="CC206:CH206" si="696">+CC164*CC$5</f>
        <v>3155.6</v>
      </c>
      <c r="CD206" s="272">
        <f t="shared" si="696"/>
        <v>106966.5</v>
      </c>
      <c r="CE206" s="272">
        <f t="shared" si="696"/>
        <v>16555.52</v>
      </c>
      <c r="CF206" s="272">
        <f t="shared" si="696"/>
        <v>0</v>
      </c>
      <c r="CG206" s="272">
        <f t="shared" si="696"/>
        <v>0</v>
      </c>
      <c r="CH206" s="272">
        <f t="shared" si="696"/>
        <v>0</v>
      </c>
      <c r="CI206" s="272">
        <f t="shared" si="383"/>
        <v>4000707.88</v>
      </c>
      <c r="CJ206" s="272">
        <f t="shared" ref="CJ206:CO206" si="697">+CJ164*CJ$5</f>
        <v>30108.440000000002</v>
      </c>
      <c r="CK206" s="272">
        <f t="shared" si="697"/>
        <v>142089</v>
      </c>
      <c r="CL206" s="272">
        <f t="shared" si="697"/>
        <v>350626.24</v>
      </c>
      <c r="CM206" s="272">
        <f t="shared" si="697"/>
        <v>23797</v>
      </c>
      <c r="CN206" s="272">
        <f t="shared" si="697"/>
        <v>0</v>
      </c>
      <c r="CO206" s="272">
        <f t="shared" si="697"/>
        <v>3454087.2</v>
      </c>
      <c r="CP206" s="272">
        <f t="shared" si="385"/>
        <v>3299011.2700000005</v>
      </c>
      <c r="CQ206" s="272">
        <f t="shared" ref="CQ206:CV206" si="698">+CQ164*CQ$5</f>
        <v>172232.80000000002</v>
      </c>
      <c r="CR206" s="272">
        <f t="shared" si="698"/>
        <v>733455</v>
      </c>
      <c r="CS206" s="272">
        <f t="shared" si="698"/>
        <v>256945.59000000003</v>
      </c>
      <c r="CT206" s="272">
        <f t="shared" si="698"/>
        <v>609916.6</v>
      </c>
      <c r="CU206" s="272">
        <f t="shared" si="698"/>
        <v>363533.28</v>
      </c>
      <c r="CV206" s="272">
        <f t="shared" si="698"/>
        <v>1162928</v>
      </c>
      <c r="CW206" s="272">
        <f t="shared" si="387"/>
        <v>568181.62</v>
      </c>
      <c r="CX206" s="272">
        <f t="shared" ref="CX206:DC206" si="699">+CX164*CX$5</f>
        <v>0</v>
      </c>
      <c r="CY206" s="272">
        <f t="shared" si="699"/>
        <v>0</v>
      </c>
      <c r="CZ206" s="272">
        <f t="shared" si="699"/>
        <v>0</v>
      </c>
      <c r="DA206" s="272">
        <f t="shared" si="699"/>
        <v>130134.20000000001</v>
      </c>
      <c r="DB206" s="272">
        <f t="shared" si="699"/>
        <v>170370.42</v>
      </c>
      <c r="DC206" s="272">
        <f t="shared" si="699"/>
        <v>267677</v>
      </c>
      <c r="DD206" s="272">
        <f t="shared" si="389"/>
        <v>76473027.900000006</v>
      </c>
      <c r="DE206" s="272">
        <f t="shared" ref="DE206:DJ206" si="700">+DE164*DE$5</f>
        <v>3887541.9000000004</v>
      </c>
      <c r="DF206" s="272">
        <f t="shared" si="700"/>
        <v>9455565</v>
      </c>
      <c r="DG206" s="272">
        <f t="shared" si="700"/>
        <v>45620145</v>
      </c>
      <c r="DH206" s="272">
        <f t="shared" si="700"/>
        <v>10962985</v>
      </c>
      <c r="DI206" s="272">
        <f t="shared" si="700"/>
        <v>4789568</v>
      </c>
      <c r="DJ206" s="272">
        <f t="shared" si="700"/>
        <v>1757223</v>
      </c>
      <c r="DK206" s="272">
        <f t="shared" si="391"/>
        <v>45310226.400000006</v>
      </c>
      <c r="DL206" s="272">
        <f t="shared" si="392"/>
        <v>27907944.950000003</v>
      </c>
      <c r="DM206" s="272">
        <f t="shared" si="393"/>
        <v>14990108.210000001</v>
      </c>
      <c r="DN206" s="272">
        <f t="shared" ref="DN206:DU206" si="701">+DN164*DN$5</f>
        <v>2235704.13</v>
      </c>
      <c r="DO206" s="272">
        <f t="shared" si="701"/>
        <v>1827587</v>
      </c>
      <c r="DP206" s="272">
        <f t="shared" si="701"/>
        <v>2569496</v>
      </c>
      <c r="DQ206" s="272">
        <f t="shared" si="701"/>
        <v>7239563.1000000006</v>
      </c>
      <c r="DR206" s="272">
        <f t="shared" si="701"/>
        <v>6111.5</v>
      </c>
      <c r="DS206" s="272">
        <f t="shared" si="701"/>
        <v>109761</v>
      </c>
      <c r="DT206" s="272">
        <f t="shared" si="701"/>
        <v>550930.25</v>
      </c>
      <c r="DU206" s="272">
        <f t="shared" si="701"/>
        <v>450955.23000000004</v>
      </c>
      <c r="DV206" s="272">
        <f t="shared" si="395"/>
        <v>12917836.74</v>
      </c>
      <c r="DW206" s="272">
        <f t="shared" ref="DW206:EM206" si="702">+DW164*DW$5</f>
        <v>2121562.41</v>
      </c>
      <c r="DX206" s="272">
        <f t="shared" si="702"/>
        <v>1828674.5</v>
      </c>
      <c r="DY206" s="272">
        <f t="shared" si="702"/>
        <v>2128999</v>
      </c>
      <c r="DZ206" s="272">
        <f t="shared" si="702"/>
        <v>5782302.9000000004</v>
      </c>
      <c r="EA206" s="272">
        <f t="shared" si="702"/>
        <v>4398</v>
      </c>
      <c r="EB206" s="272">
        <f t="shared" si="702"/>
        <v>53514</v>
      </c>
      <c r="EC206" s="272">
        <f t="shared" si="702"/>
        <v>600481.5</v>
      </c>
      <c r="ED206" s="272">
        <f t="shared" si="702"/>
        <v>397904.43</v>
      </c>
      <c r="EE206" s="272">
        <f t="shared" si="397"/>
        <v>25592639.949999996</v>
      </c>
      <c r="EF206" s="272">
        <f t="shared" si="702"/>
        <v>4066669.2</v>
      </c>
      <c r="EG206" s="272">
        <f t="shared" si="702"/>
        <v>3404191.5</v>
      </c>
      <c r="EH206" s="272">
        <f t="shared" si="702"/>
        <v>4085160</v>
      </c>
      <c r="EI206" s="272">
        <f t="shared" si="702"/>
        <v>11971522.200000001</v>
      </c>
      <c r="EJ206" s="272">
        <f t="shared" si="702"/>
        <v>10509.5</v>
      </c>
      <c r="EK206" s="272">
        <f t="shared" si="702"/>
        <v>151875.4</v>
      </c>
      <c r="EL206" s="272">
        <f t="shared" si="702"/>
        <v>1090588.75</v>
      </c>
      <c r="EM206" s="272">
        <f t="shared" si="702"/>
        <v>812123.4</v>
      </c>
      <c r="EN206" s="272">
        <f t="shared" si="398"/>
        <v>2168799.52</v>
      </c>
      <c r="EO206" s="272">
        <f t="shared" ref="EO206:EV206" si="703">+EO164*EO$5</f>
        <v>283246.59000000003</v>
      </c>
      <c r="EP206" s="272">
        <f t="shared" si="703"/>
        <v>231165</v>
      </c>
      <c r="EQ206" s="272">
        <f t="shared" si="703"/>
        <v>570668</v>
      </c>
      <c r="ER206" s="272">
        <f t="shared" si="703"/>
        <v>1002323.8500000001</v>
      </c>
      <c r="ES206" s="272">
        <f t="shared" si="703"/>
        <v>0</v>
      </c>
      <c r="ET206" s="272">
        <f t="shared" si="703"/>
        <v>7835.4000000000005</v>
      </c>
      <c r="EU206" s="272">
        <f t="shared" si="703"/>
        <v>54768.5</v>
      </c>
      <c r="EV206" s="272">
        <f t="shared" si="703"/>
        <v>18792.18</v>
      </c>
      <c r="EW206" s="272">
        <f t="shared" si="400"/>
        <v>6507323.1600000001</v>
      </c>
      <c r="EX206" s="272">
        <f t="shared" ref="EX206:FE206" si="704">+EX164*EX$5</f>
        <v>953152.53</v>
      </c>
      <c r="EY206" s="272">
        <f t="shared" si="704"/>
        <v>395580</v>
      </c>
      <c r="EZ206" s="272">
        <f t="shared" si="704"/>
        <v>1406096</v>
      </c>
      <c r="FA206" s="272">
        <f t="shared" si="704"/>
        <v>3354674.4000000004</v>
      </c>
      <c r="FB206" s="272">
        <f t="shared" si="704"/>
        <v>26874</v>
      </c>
      <c r="FC206" s="272">
        <f t="shared" si="704"/>
        <v>62099.600000000006</v>
      </c>
      <c r="FD206" s="272">
        <f t="shared" si="704"/>
        <v>188434.25</v>
      </c>
      <c r="FE206" s="272">
        <f t="shared" si="704"/>
        <v>120412.38</v>
      </c>
      <c r="FF206" s="272">
        <f t="shared" si="402"/>
        <v>1390617.52</v>
      </c>
      <c r="FG206" s="272">
        <f t="shared" ref="FG206:FN206" si="705">+FG164*FG$5</f>
        <v>383150.13</v>
      </c>
      <c r="FH206" s="272">
        <f t="shared" si="705"/>
        <v>143607.5</v>
      </c>
      <c r="FI206" s="272">
        <f t="shared" si="705"/>
        <v>523657</v>
      </c>
      <c r="FJ206" s="272">
        <f t="shared" si="705"/>
        <v>209868.12</v>
      </c>
      <c r="FK206" s="272">
        <f t="shared" si="705"/>
        <v>34499</v>
      </c>
      <c r="FL206" s="272">
        <f t="shared" si="705"/>
        <v>17653.400000000001</v>
      </c>
      <c r="FM206" s="272">
        <f t="shared" si="705"/>
        <v>22011.75</v>
      </c>
      <c r="FN206" s="272">
        <f t="shared" si="705"/>
        <v>56170.62</v>
      </c>
      <c r="FO206" s="272">
        <f t="shared" si="404"/>
        <v>1188900.05</v>
      </c>
      <c r="FP206" s="272">
        <f t="shared" ref="FP206:FW206" si="706">+FP164*FP$5</f>
        <v>758374.98</v>
      </c>
      <c r="FQ206" s="272">
        <f t="shared" si="706"/>
        <v>35190</v>
      </c>
      <c r="FR206" s="272">
        <f t="shared" si="706"/>
        <v>3990</v>
      </c>
      <c r="FS206" s="272">
        <f t="shared" si="706"/>
        <v>344653.32</v>
      </c>
      <c r="FT206" s="272">
        <f t="shared" si="706"/>
        <v>37012</v>
      </c>
      <c r="FU206" s="272">
        <f t="shared" si="706"/>
        <v>1862</v>
      </c>
      <c r="FV206" s="272">
        <f t="shared" si="706"/>
        <v>7817.75</v>
      </c>
      <c r="FW206" s="272">
        <f t="shared" si="706"/>
        <v>0</v>
      </c>
      <c r="FX206" s="272">
        <f t="shared" si="406"/>
        <v>4953859.72</v>
      </c>
      <c r="FY206" s="272">
        <f t="shared" ref="FY206:GF206" si="707">+FY164*FY$5</f>
        <v>886927.14</v>
      </c>
      <c r="FZ206" s="272">
        <f t="shared" si="707"/>
        <v>996269.5</v>
      </c>
      <c r="GA206" s="272">
        <f t="shared" si="707"/>
        <v>1005980</v>
      </c>
      <c r="GB206" s="272">
        <f t="shared" si="707"/>
        <v>1955880.6300000001</v>
      </c>
      <c r="GC206" s="272">
        <f t="shared" si="707"/>
        <v>0</v>
      </c>
      <c r="GD206" s="272">
        <f t="shared" si="707"/>
        <v>25018.600000000002</v>
      </c>
      <c r="GE206" s="272">
        <f t="shared" si="707"/>
        <v>64464</v>
      </c>
      <c r="GF206" s="272">
        <f t="shared" si="707"/>
        <v>19319.850000000002</v>
      </c>
      <c r="GG206" s="272">
        <f t="shared" si="408"/>
        <v>1330007.8799999999</v>
      </c>
      <c r="GH206" s="272">
        <f t="shared" ref="GH206:GO206" si="708">+GH164*GH$5</f>
        <v>15498.45</v>
      </c>
      <c r="GI206" s="272">
        <f t="shared" si="708"/>
        <v>0</v>
      </c>
      <c r="GJ206" s="272">
        <f t="shared" si="708"/>
        <v>29701</v>
      </c>
      <c r="GK206" s="272">
        <f t="shared" si="708"/>
        <v>491244.93000000005</v>
      </c>
      <c r="GL206" s="272">
        <f t="shared" si="708"/>
        <v>793563.5</v>
      </c>
      <c r="GM206" s="272">
        <f t="shared" si="708"/>
        <v>0</v>
      </c>
      <c r="GN206" s="272">
        <f t="shared" si="708"/>
        <v>0</v>
      </c>
      <c r="GO206" s="272">
        <f t="shared" si="708"/>
        <v>0</v>
      </c>
      <c r="GP206" s="272">
        <f t="shared" si="410"/>
        <v>481815.24</v>
      </c>
      <c r="GQ206" s="272">
        <f t="shared" ref="GQ206:GX206" si="709">+GQ164*GQ$5</f>
        <v>27151.74</v>
      </c>
      <c r="GR206" s="272">
        <f t="shared" si="709"/>
        <v>196520.5</v>
      </c>
      <c r="GS206" s="272">
        <f t="shared" si="709"/>
        <v>258143</v>
      </c>
      <c r="GT206" s="272">
        <f t="shared" si="709"/>
        <v>0</v>
      </c>
      <c r="GU206" s="272">
        <f t="shared" si="709"/>
        <v>0</v>
      </c>
      <c r="GV206" s="272">
        <f t="shared" si="709"/>
        <v>0</v>
      </c>
      <c r="GW206" s="272">
        <f t="shared" si="709"/>
        <v>0</v>
      </c>
      <c r="GX206" s="272">
        <f t="shared" si="709"/>
        <v>0</v>
      </c>
      <c r="GY206" s="272">
        <f t="shared" si="412"/>
        <v>1549757.8800000001</v>
      </c>
      <c r="GZ206" s="272">
        <f t="shared" ref="GZ206:HH206" si="710">+GZ164*GZ$5</f>
        <v>458603.31</v>
      </c>
      <c r="HA206" s="272">
        <f t="shared" si="710"/>
        <v>269363</v>
      </c>
      <c r="HB206" s="272">
        <f t="shared" si="710"/>
        <v>126458</v>
      </c>
      <c r="HC206" s="272">
        <f t="shared" si="710"/>
        <v>506108.46</v>
      </c>
      <c r="HD206" s="272">
        <f t="shared" si="710"/>
        <v>45594</v>
      </c>
      <c r="HE206" s="272">
        <f t="shared" si="710"/>
        <v>12535.800000000001</v>
      </c>
      <c r="HF206" s="272">
        <f t="shared" si="710"/>
        <v>62114.75</v>
      </c>
      <c r="HG206" s="272">
        <f t="shared" si="710"/>
        <v>68980.56</v>
      </c>
      <c r="HH206" s="272">
        <f t="shared" si="710"/>
        <v>0</v>
      </c>
    </row>
    <row r="207" spans="1:216" x14ac:dyDescent="0.2">
      <c r="A207" s="263" t="s">
        <v>243</v>
      </c>
      <c r="B207" s="272">
        <f t="shared" si="351"/>
        <v>325308841.13999999</v>
      </c>
      <c r="C207" s="272">
        <f t="shared" si="352"/>
        <v>26579021.5</v>
      </c>
      <c r="D207" s="272">
        <f t="shared" si="353"/>
        <v>18256910.25</v>
      </c>
      <c r="E207" s="272">
        <f t="shared" si="354"/>
        <v>10428717</v>
      </c>
      <c r="F207" s="272">
        <f t="shared" ref="F207:G207" si="711">+F165*F$5</f>
        <v>5422519.5</v>
      </c>
      <c r="G207" s="272">
        <f t="shared" si="711"/>
        <v>5006197.5</v>
      </c>
      <c r="H207" s="272">
        <f t="shared" si="356"/>
        <v>6566989</v>
      </c>
      <c r="I207" s="272">
        <f t="shared" ref="I207:J207" si="712">+I165*I$5</f>
        <v>2928076.5</v>
      </c>
      <c r="J207" s="272">
        <f t="shared" si="712"/>
        <v>3638912.5</v>
      </c>
      <c r="K207" s="272">
        <f t="shared" si="358"/>
        <v>1094366.75</v>
      </c>
      <c r="L207" s="272">
        <f t="shared" ref="L207:M207" si="713">+L165*L$5</f>
        <v>955206</v>
      </c>
      <c r="M207" s="272">
        <f t="shared" si="713"/>
        <v>139160.75</v>
      </c>
      <c r="N207" s="272">
        <f t="shared" si="360"/>
        <v>166837.5</v>
      </c>
      <c r="O207" s="272">
        <f t="shared" ref="O207:P207" si="714">+O165*O$5</f>
        <v>97349.25</v>
      </c>
      <c r="P207" s="272">
        <f t="shared" si="714"/>
        <v>69488.25</v>
      </c>
      <c r="Q207" s="272">
        <f t="shared" si="362"/>
        <v>2572690.25</v>
      </c>
      <c r="R207" s="272">
        <f t="shared" ref="R207:S207" si="715">+R165*R$5</f>
        <v>2002607.25</v>
      </c>
      <c r="S207" s="272">
        <f t="shared" si="715"/>
        <v>570083</v>
      </c>
      <c r="T207" s="272">
        <f t="shared" si="364"/>
        <v>3319643.75</v>
      </c>
      <c r="U207" s="272">
        <f t="shared" ref="U207:V207" si="716">+U165*U$5</f>
        <v>2942442</v>
      </c>
      <c r="V207" s="272">
        <f t="shared" si="716"/>
        <v>377201.75</v>
      </c>
      <c r="W207" s="272">
        <f t="shared" si="366"/>
        <v>2429777.25</v>
      </c>
      <c r="X207" s="272">
        <f t="shared" ref="X207:Y207" si="717">+X165*X$5</f>
        <v>2329175.25</v>
      </c>
      <c r="Y207" s="272">
        <f t="shared" si="717"/>
        <v>100602</v>
      </c>
      <c r="Z207" s="272">
        <f t="shared" si="368"/>
        <v>136648773.88999999</v>
      </c>
      <c r="AA207" s="272">
        <f t="shared" si="369"/>
        <v>117494595.34999999</v>
      </c>
      <c r="AB207" s="272">
        <f t="shared" ref="AB207:AX207" si="718">+AB165*AB$5</f>
        <v>4437183</v>
      </c>
      <c r="AC207" s="272">
        <f t="shared" si="718"/>
        <v>25847309.400000002</v>
      </c>
      <c r="AD207" s="272">
        <f t="shared" si="718"/>
        <v>8162788</v>
      </c>
      <c r="AE207" s="272">
        <f t="shared" si="718"/>
        <v>299836</v>
      </c>
      <c r="AF207" s="272">
        <f t="shared" si="718"/>
        <v>10681806.300000001</v>
      </c>
      <c r="AG207" s="272">
        <f t="shared" si="718"/>
        <v>12331500</v>
      </c>
      <c r="AH207" s="272">
        <f t="shared" si="718"/>
        <v>17065305</v>
      </c>
      <c r="AI207" s="272">
        <f t="shared" si="718"/>
        <v>5559978.6000000006</v>
      </c>
      <c r="AJ207" s="272">
        <f t="shared" si="718"/>
        <v>26259447</v>
      </c>
      <c r="AK207" s="272">
        <f t="shared" si="718"/>
        <v>6123054.3000000007</v>
      </c>
      <c r="AL207" s="272">
        <f t="shared" si="718"/>
        <v>726387.75</v>
      </c>
      <c r="AM207" s="272">
        <f t="shared" si="371"/>
        <v>19154178.539999999</v>
      </c>
      <c r="AN207" s="272">
        <f t="shared" si="718"/>
        <v>76748</v>
      </c>
      <c r="AO207" s="272">
        <f t="shared" si="718"/>
        <v>4484693.4000000004</v>
      </c>
      <c r="AP207" s="272">
        <f t="shared" si="718"/>
        <v>4173696</v>
      </c>
      <c r="AQ207" s="272">
        <f t="shared" si="718"/>
        <v>50527.5</v>
      </c>
      <c r="AR207" s="272">
        <f t="shared" si="718"/>
        <v>4275651.6000000006</v>
      </c>
      <c r="AS207" s="272">
        <f t="shared" si="718"/>
        <v>1260388</v>
      </c>
      <c r="AT207" s="272">
        <f t="shared" si="718"/>
        <v>1477294.5</v>
      </c>
      <c r="AU207" s="272">
        <f t="shared" si="718"/>
        <v>344922.93</v>
      </c>
      <c r="AV207" s="272">
        <f t="shared" si="718"/>
        <v>1872176.7</v>
      </c>
      <c r="AW207" s="272">
        <f t="shared" si="718"/>
        <v>1111351.23</v>
      </c>
      <c r="AX207" s="272">
        <f t="shared" si="718"/>
        <v>26728.68</v>
      </c>
      <c r="AY207" s="272">
        <f t="shared" si="372"/>
        <v>5643004.0899999999</v>
      </c>
      <c r="AZ207" s="272">
        <f t="shared" si="373"/>
        <v>839707</v>
      </c>
      <c r="BA207" s="272">
        <f t="shared" ref="BA207:BF207" si="719">+BA165*BA$5</f>
        <v>36568.6</v>
      </c>
      <c r="BB207" s="272">
        <f t="shared" si="719"/>
        <v>51486</v>
      </c>
      <c r="BC207" s="272">
        <f t="shared" si="719"/>
        <v>693786.4</v>
      </c>
      <c r="BD207" s="272">
        <f t="shared" si="719"/>
        <v>57866</v>
      </c>
      <c r="BE207" s="272">
        <f t="shared" si="719"/>
        <v>0</v>
      </c>
      <c r="BF207" s="272">
        <f t="shared" si="719"/>
        <v>0</v>
      </c>
      <c r="BG207" s="272">
        <f t="shared" si="375"/>
        <v>271922.89</v>
      </c>
      <c r="BH207" s="272">
        <f t="shared" ref="BH207:BM207" si="720">+BH165*BH$5</f>
        <v>22501.82</v>
      </c>
      <c r="BI207" s="272">
        <f t="shared" si="720"/>
        <v>16923.75</v>
      </c>
      <c r="BJ207" s="272">
        <f t="shared" si="720"/>
        <v>203596.32</v>
      </c>
      <c r="BK207" s="272">
        <f t="shared" si="720"/>
        <v>28901</v>
      </c>
      <c r="BL207" s="272">
        <f t="shared" si="720"/>
        <v>0</v>
      </c>
      <c r="BM207" s="272">
        <f t="shared" si="720"/>
        <v>0</v>
      </c>
      <c r="BN207" s="272">
        <f t="shared" si="377"/>
        <v>899067.71</v>
      </c>
      <c r="BO207" s="272">
        <f t="shared" ref="BO207:BT207" si="721">+BO165*BO$5</f>
        <v>188.48</v>
      </c>
      <c r="BP207" s="272">
        <f t="shared" si="721"/>
        <v>48552.75</v>
      </c>
      <c r="BQ207" s="272">
        <f t="shared" si="721"/>
        <v>775462.48</v>
      </c>
      <c r="BR207" s="272">
        <f t="shared" si="721"/>
        <v>74864</v>
      </c>
      <c r="BS207" s="272">
        <f t="shared" si="721"/>
        <v>0</v>
      </c>
      <c r="BT207" s="272">
        <f t="shared" si="721"/>
        <v>0</v>
      </c>
      <c r="BU207" s="272">
        <f t="shared" si="379"/>
        <v>763176.32</v>
      </c>
      <c r="BV207" s="272">
        <f t="shared" ref="BV207:CA207" si="722">+BV165*BV$5</f>
        <v>2529.58</v>
      </c>
      <c r="BW207" s="272">
        <f t="shared" si="722"/>
        <v>42295.5</v>
      </c>
      <c r="BX207" s="272">
        <f t="shared" si="722"/>
        <v>641904.24</v>
      </c>
      <c r="BY207" s="272">
        <f t="shared" si="722"/>
        <v>76447</v>
      </c>
      <c r="BZ207" s="272">
        <f t="shared" si="722"/>
        <v>0</v>
      </c>
      <c r="CA207" s="272">
        <f t="shared" si="722"/>
        <v>0</v>
      </c>
      <c r="CB207" s="272">
        <f t="shared" si="381"/>
        <v>84418.23000000001</v>
      </c>
      <c r="CC207" s="272">
        <f t="shared" ref="CC207:CH207" si="723">+CC165*CC$5</f>
        <v>4791.8599999999997</v>
      </c>
      <c r="CD207" s="272">
        <f t="shared" si="723"/>
        <v>17705.25</v>
      </c>
      <c r="CE207" s="272">
        <f t="shared" si="723"/>
        <v>61921.120000000003</v>
      </c>
      <c r="CF207" s="272">
        <f t="shared" si="723"/>
        <v>0</v>
      </c>
      <c r="CG207" s="272">
        <f t="shared" si="723"/>
        <v>0</v>
      </c>
      <c r="CH207" s="272">
        <f t="shared" si="723"/>
        <v>0</v>
      </c>
      <c r="CI207" s="272">
        <f t="shared" si="383"/>
        <v>2784711.9400000004</v>
      </c>
      <c r="CJ207" s="272">
        <f t="shared" ref="CJ207:CO207" si="724">+CJ165*CJ$5</f>
        <v>76547.740000000005</v>
      </c>
      <c r="CK207" s="272">
        <f t="shared" si="724"/>
        <v>123267</v>
      </c>
      <c r="CL207" s="272">
        <f t="shared" si="724"/>
        <v>960552</v>
      </c>
      <c r="CM207" s="272">
        <f t="shared" si="724"/>
        <v>48234</v>
      </c>
      <c r="CN207" s="272">
        <f t="shared" si="724"/>
        <v>0</v>
      </c>
      <c r="CO207" s="272">
        <f t="shared" si="724"/>
        <v>1576111.2000000002</v>
      </c>
      <c r="CP207" s="272">
        <f t="shared" si="385"/>
        <v>6545752.5300000003</v>
      </c>
      <c r="CQ207" s="272">
        <f t="shared" ref="CQ207:CV207" si="725">+CQ165*CQ$5</f>
        <v>339444.4</v>
      </c>
      <c r="CR207" s="272">
        <f t="shared" si="725"/>
        <v>1670011</v>
      </c>
      <c r="CS207" s="272">
        <f t="shared" si="725"/>
        <v>993042.27</v>
      </c>
      <c r="CT207" s="272">
        <f t="shared" si="725"/>
        <v>806674.20000000007</v>
      </c>
      <c r="CU207" s="272">
        <f t="shared" si="725"/>
        <v>551034.66</v>
      </c>
      <c r="CV207" s="272">
        <f t="shared" si="725"/>
        <v>2185546</v>
      </c>
      <c r="CW207" s="272">
        <f t="shared" si="387"/>
        <v>1006122.99</v>
      </c>
      <c r="CX207" s="272">
        <f t="shared" ref="CX207:DC207" si="726">+CX165*CX$5</f>
        <v>0</v>
      </c>
      <c r="CY207" s="272">
        <f t="shared" si="726"/>
        <v>0</v>
      </c>
      <c r="CZ207" s="272">
        <f t="shared" si="726"/>
        <v>0</v>
      </c>
      <c r="DA207" s="272">
        <f t="shared" si="726"/>
        <v>246287.40000000002</v>
      </c>
      <c r="DB207" s="272">
        <f t="shared" si="726"/>
        <v>257341.59000000003</v>
      </c>
      <c r="DC207" s="272">
        <f t="shared" si="726"/>
        <v>502494</v>
      </c>
      <c r="DD207" s="272">
        <f t="shared" si="389"/>
        <v>104837840.7</v>
      </c>
      <c r="DE207" s="272">
        <f t="shared" ref="DE207:DJ207" si="727">+DE165*DE$5</f>
        <v>6870712.2000000002</v>
      </c>
      <c r="DF207" s="272">
        <f t="shared" si="727"/>
        <v>16045850</v>
      </c>
      <c r="DG207" s="272">
        <f t="shared" si="727"/>
        <v>73774665</v>
      </c>
      <c r="DH207" s="272">
        <f t="shared" si="727"/>
        <v>2600555</v>
      </c>
      <c r="DI207" s="272">
        <f t="shared" si="727"/>
        <v>4044968</v>
      </c>
      <c r="DJ207" s="272">
        <f t="shared" si="727"/>
        <v>1501090.5</v>
      </c>
      <c r="DK207" s="272">
        <f t="shared" si="391"/>
        <v>44048325.43999999</v>
      </c>
      <c r="DL207" s="272">
        <f t="shared" si="392"/>
        <v>22336195.789999999</v>
      </c>
      <c r="DM207" s="272">
        <f t="shared" si="393"/>
        <v>12927488.610000001</v>
      </c>
      <c r="DN207" s="272">
        <f t="shared" ref="DN207:DU207" si="728">+DN165*DN$5</f>
        <v>3112431.6300000004</v>
      </c>
      <c r="DO207" s="272">
        <f t="shared" si="728"/>
        <v>1108496</v>
      </c>
      <c r="DP207" s="272">
        <f t="shared" si="728"/>
        <v>2776594</v>
      </c>
      <c r="DQ207" s="272">
        <f t="shared" si="728"/>
        <v>5170400.4000000004</v>
      </c>
      <c r="DR207" s="272">
        <f t="shared" si="728"/>
        <v>0</v>
      </c>
      <c r="DS207" s="272">
        <f t="shared" si="728"/>
        <v>50392.600000000006</v>
      </c>
      <c r="DT207" s="272">
        <f t="shared" si="728"/>
        <v>464600.75</v>
      </c>
      <c r="DU207" s="272">
        <f t="shared" si="728"/>
        <v>244573.23</v>
      </c>
      <c r="DV207" s="272">
        <f t="shared" si="395"/>
        <v>9408707.1799999997</v>
      </c>
      <c r="DW207" s="272">
        <f t="shared" ref="DW207:EM207" si="729">+DW165*DW$5</f>
        <v>1221414.48</v>
      </c>
      <c r="DX207" s="272">
        <f t="shared" si="729"/>
        <v>1316369</v>
      </c>
      <c r="DY207" s="272">
        <f t="shared" si="729"/>
        <v>1390816</v>
      </c>
      <c r="DZ207" s="272">
        <f t="shared" si="729"/>
        <v>4926738.3</v>
      </c>
      <c r="EA207" s="272">
        <f t="shared" si="729"/>
        <v>16221.5</v>
      </c>
      <c r="EB207" s="272">
        <f t="shared" si="729"/>
        <v>52486.8</v>
      </c>
      <c r="EC207" s="272">
        <f t="shared" si="729"/>
        <v>300951.75</v>
      </c>
      <c r="ED207" s="272">
        <f t="shared" si="729"/>
        <v>183709.35</v>
      </c>
      <c r="EE207" s="272">
        <f t="shared" si="397"/>
        <v>19718442.299999997</v>
      </c>
      <c r="EF207" s="272">
        <f t="shared" si="729"/>
        <v>4112156.4000000004</v>
      </c>
      <c r="EG207" s="272">
        <f t="shared" si="729"/>
        <v>2212848</v>
      </c>
      <c r="EH207" s="272">
        <f t="shared" si="729"/>
        <v>3530639</v>
      </c>
      <c r="EI207" s="272">
        <f t="shared" si="729"/>
        <v>8631100.5</v>
      </c>
      <c r="EJ207" s="272">
        <f t="shared" si="729"/>
        <v>0</v>
      </c>
      <c r="EK207" s="272">
        <f t="shared" si="729"/>
        <v>94971</v>
      </c>
      <c r="EL207" s="272">
        <f t="shared" si="729"/>
        <v>732492.25</v>
      </c>
      <c r="EM207" s="272">
        <f t="shared" si="729"/>
        <v>404235.15</v>
      </c>
      <c r="EN207" s="272">
        <f t="shared" si="398"/>
        <v>2541679.7199999997</v>
      </c>
      <c r="EO207" s="272">
        <f t="shared" ref="EO207:EV207" si="730">+EO165*EO$5</f>
        <v>198430.32</v>
      </c>
      <c r="EP207" s="272">
        <f t="shared" si="730"/>
        <v>208847</v>
      </c>
      <c r="EQ207" s="272">
        <f t="shared" si="730"/>
        <v>637942</v>
      </c>
      <c r="ER207" s="272">
        <f t="shared" si="730"/>
        <v>1418671.98</v>
      </c>
      <c r="ES207" s="272">
        <f t="shared" si="730"/>
        <v>16221.5</v>
      </c>
      <c r="ET207" s="272">
        <f t="shared" si="730"/>
        <v>7908.4000000000005</v>
      </c>
      <c r="EU207" s="272">
        <f t="shared" si="730"/>
        <v>33060.25</v>
      </c>
      <c r="EV207" s="272">
        <f t="shared" si="730"/>
        <v>20598.27</v>
      </c>
      <c r="EW207" s="272">
        <f t="shared" si="400"/>
        <v>7575450.7400000002</v>
      </c>
      <c r="EX207" s="272">
        <f t="shared" ref="EX207:FE207" si="731">+EX165*EX$5</f>
        <v>1648689.24</v>
      </c>
      <c r="EY207" s="272">
        <f t="shared" si="731"/>
        <v>360271</v>
      </c>
      <c r="EZ207" s="272">
        <f t="shared" si="731"/>
        <v>2205086</v>
      </c>
      <c r="FA207" s="272">
        <f t="shared" si="731"/>
        <v>3047813.0100000002</v>
      </c>
      <c r="FB207" s="272">
        <f t="shared" si="731"/>
        <v>16478.5</v>
      </c>
      <c r="FC207" s="272">
        <f t="shared" si="731"/>
        <v>22968.400000000001</v>
      </c>
      <c r="FD207" s="272">
        <f t="shared" si="731"/>
        <v>177603.75</v>
      </c>
      <c r="FE207" s="272">
        <f t="shared" si="731"/>
        <v>96540.840000000011</v>
      </c>
      <c r="FF207" s="272">
        <f t="shared" si="402"/>
        <v>1701261.83</v>
      </c>
      <c r="FG207" s="272">
        <f t="shared" ref="FG207:FN207" si="732">+FG165*FG$5</f>
        <v>528275.22</v>
      </c>
      <c r="FH207" s="272">
        <f t="shared" si="732"/>
        <v>98566</v>
      </c>
      <c r="FI207" s="272">
        <f t="shared" si="732"/>
        <v>446600</v>
      </c>
      <c r="FJ207" s="272">
        <f t="shared" si="732"/>
        <v>550029.81000000006</v>
      </c>
      <c r="FK207" s="272">
        <f t="shared" si="732"/>
        <v>27416.5</v>
      </c>
      <c r="FL207" s="272">
        <f t="shared" si="732"/>
        <v>5566.8</v>
      </c>
      <c r="FM207" s="272">
        <f t="shared" si="732"/>
        <v>39643</v>
      </c>
      <c r="FN207" s="272">
        <f t="shared" si="732"/>
        <v>5164.5</v>
      </c>
      <c r="FO207" s="272">
        <f t="shared" si="404"/>
        <v>3985672.36</v>
      </c>
      <c r="FP207" s="272">
        <f t="shared" ref="FP207:FW207" si="733">+FP165*FP$5</f>
        <v>3246679.92</v>
      </c>
      <c r="FQ207" s="272">
        <f t="shared" si="733"/>
        <v>94265</v>
      </c>
      <c r="FR207" s="272">
        <f t="shared" si="733"/>
        <v>5340</v>
      </c>
      <c r="FS207" s="272">
        <f t="shared" si="733"/>
        <v>570916.17000000004</v>
      </c>
      <c r="FT207" s="272">
        <f t="shared" si="733"/>
        <v>0</v>
      </c>
      <c r="FU207" s="272">
        <f t="shared" si="733"/>
        <v>6900.8</v>
      </c>
      <c r="FV207" s="272">
        <f t="shared" si="733"/>
        <v>32849.25</v>
      </c>
      <c r="FW207" s="272">
        <f t="shared" si="733"/>
        <v>28721.22</v>
      </c>
      <c r="FX207" s="272">
        <f t="shared" si="406"/>
        <v>4367029.82</v>
      </c>
      <c r="FY207" s="272">
        <f t="shared" ref="FY207:GF207" si="734">+FY165*FY$5</f>
        <v>648772.41</v>
      </c>
      <c r="FZ207" s="272">
        <f t="shared" si="734"/>
        <v>470452.5</v>
      </c>
      <c r="GA207" s="272">
        <f t="shared" si="734"/>
        <v>1197624</v>
      </c>
      <c r="GB207" s="272">
        <f t="shared" si="734"/>
        <v>1943869.9500000002</v>
      </c>
      <c r="GC207" s="272">
        <f t="shared" si="734"/>
        <v>0</v>
      </c>
      <c r="GD207" s="272">
        <f t="shared" si="734"/>
        <v>0</v>
      </c>
      <c r="GE207" s="272">
        <f t="shared" si="734"/>
        <v>60371</v>
      </c>
      <c r="GF207" s="272">
        <f t="shared" si="734"/>
        <v>45939.96</v>
      </c>
      <c r="GG207" s="272">
        <f t="shared" si="408"/>
        <v>309467.23</v>
      </c>
      <c r="GH207" s="272">
        <f t="shared" ref="GH207:GO207" si="735">+GH165*GH$5</f>
        <v>0</v>
      </c>
      <c r="GI207" s="272">
        <f t="shared" si="735"/>
        <v>0</v>
      </c>
      <c r="GJ207" s="272">
        <f t="shared" si="735"/>
        <v>6292</v>
      </c>
      <c r="GK207" s="272">
        <f t="shared" si="735"/>
        <v>212794.23</v>
      </c>
      <c r="GL207" s="272">
        <f t="shared" si="735"/>
        <v>90381</v>
      </c>
      <c r="GM207" s="272">
        <f t="shared" si="735"/>
        <v>0</v>
      </c>
      <c r="GN207" s="272">
        <f t="shared" si="735"/>
        <v>0</v>
      </c>
      <c r="GO207" s="272">
        <f t="shared" si="735"/>
        <v>0</v>
      </c>
      <c r="GP207" s="272">
        <f t="shared" si="410"/>
        <v>1847065.3699999999</v>
      </c>
      <c r="GQ207" s="272">
        <f t="shared" ref="GQ207:GX207" si="736">+GQ165*GQ$5</f>
        <v>39828.69</v>
      </c>
      <c r="GR207" s="272">
        <f t="shared" si="736"/>
        <v>799245</v>
      </c>
      <c r="GS207" s="272">
        <f t="shared" si="736"/>
        <v>1000135</v>
      </c>
      <c r="GT207" s="272">
        <f t="shared" si="736"/>
        <v>4862.88</v>
      </c>
      <c r="GU207" s="272">
        <f t="shared" si="736"/>
        <v>0</v>
      </c>
      <c r="GV207" s="272">
        <f t="shared" si="736"/>
        <v>2993.8</v>
      </c>
      <c r="GW207" s="272">
        <f t="shared" si="736"/>
        <v>0</v>
      </c>
      <c r="GX207" s="272">
        <f t="shared" si="736"/>
        <v>0</v>
      </c>
      <c r="GY207" s="272">
        <f t="shared" si="412"/>
        <v>1926182.3</v>
      </c>
      <c r="GZ207" s="272">
        <f t="shared" ref="GZ207:HH207" si="737">+GZ165*GZ$5</f>
        <v>549701.79</v>
      </c>
      <c r="HA207" s="272">
        <f t="shared" si="737"/>
        <v>264218.5</v>
      </c>
      <c r="HB207" s="272">
        <f t="shared" si="737"/>
        <v>251106</v>
      </c>
      <c r="HC207" s="272">
        <f t="shared" si="737"/>
        <v>755130.75</v>
      </c>
      <c r="HD207" s="272">
        <f t="shared" si="737"/>
        <v>31700</v>
      </c>
      <c r="HE207" s="272">
        <f t="shared" si="737"/>
        <v>0</v>
      </c>
      <c r="HF207" s="272">
        <f t="shared" si="737"/>
        <v>47010.5</v>
      </c>
      <c r="HG207" s="272">
        <f t="shared" si="737"/>
        <v>27314.760000000002</v>
      </c>
      <c r="HH207" s="272">
        <f t="shared" si="737"/>
        <v>0</v>
      </c>
    </row>
    <row r="208" spans="1:216" x14ac:dyDescent="0.2">
      <c r="A208" s="263" t="s">
        <v>244</v>
      </c>
      <c r="B208" s="272">
        <f t="shared" si="351"/>
        <v>380639567.77000004</v>
      </c>
      <c r="C208" s="272">
        <f t="shared" si="352"/>
        <v>20766592.75</v>
      </c>
      <c r="D208" s="272">
        <f t="shared" si="353"/>
        <v>14854373</v>
      </c>
      <c r="E208" s="272">
        <f t="shared" si="354"/>
        <v>8558967.75</v>
      </c>
      <c r="F208" s="272">
        <f t="shared" ref="F208:G208" si="738">+F166*F$5</f>
        <v>3632607.75</v>
      </c>
      <c r="G208" s="272">
        <f t="shared" si="738"/>
        <v>4926360</v>
      </c>
      <c r="H208" s="272">
        <f t="shared" si="356"/>
        <v>5437257</v>
      </c>
      <c r="I208" s="272">
        <f t="shared" ref="I208:J208" si="739">+I166*I$5</f>
        <v>2144682</v>
      </c>
      <c r="J208" s="272">
        <f t="shared" si="739"/>
        <v>3292575</v>
      </c>
      <c r="K208" s="272">
        <f t="shared" si="358"/>
        <v>685268.5</v>
      </c>
      <c r="L208" s="272">
        <f t="shared" ref="L208:M208" si="740">+L166*L$5</f>
        <v>539594.25</v>
      </c>
      <c r="M208" s="272">
        <f t="shared" si="740"/>
        <v>145674.25</v>
      </c>
      <c r="N208" s="272">
        <f t="shared" si="360"/>
        <v>172879.75</v>
      </c>
      <c r="O208" s="272">
        <f t="shared" ref="O208:P208" si="741">+O166*O$5</f>
        <v>90336.75</v>
      </c>
      <c r="P208" s="272">
        <f t="shared" si="741"/>
        <v>82543</v>
      </c>
      <c r="Q208" s="272">
        <f t="shared" si="362"/>
        <v>2586736.5</v>
      </c>
      <c r="R208" s="272">
        <f t="shared" ref="R208:S208" si="742">+R166*R$5</f>
        <v>2277873</v>
      </c>
      <c r="S208" s="272">
        <f t="shared" si="742"/>
        <v>308863.5</v>
      </c>
      <c r="T208" s="272">
        <f t="shared" si="364"/>
        <v>1335632</v>
      </c>
      <c r="U208" s="272">
        <f t="shared" ref="U208:V208" si="743">+U166*U$5</f>
        <v>1145305.5</v>
      </c>
      <c r="V208" s="272">
        <f t="shared" si="743"/>
        <v>190326.5</v>
      </c>
      <c r="W208" s="272">
        <f t="shared" si="366"/>
        <v>1989851.25</v>
      </c>
      <c r="X208" s="272">
        <f t="shared" ref="X208:Y208" si="744">+X166*X$5</f>
        <v>1879081.5</v>
      </c>
      <c r="Y208" s="272">
        <f t="shared" si="744"/>
        <v>110769.75</v>
      </c>
      <c r="Z208" s="272">
        <f t="shared" si="368"/>
        <v>167601224.92000002</v>
      </c>
      <c r="AA208" s="272">
        <f t="shared" si="369"/>
        <v>152584554.01000002</v>
      </c>
      <c r="AB208" s="272">
        <f t="shared" ref="AB208:AX208" si="745">+AB166*AB$5</f>
        <v>9301736</v>
      </c>
      <c r="AC208" s="272">
        <f t="shared" si="745"/>
        <v>36446256</v>
      </c>
      <c r="AD208" s="272">
        <f t="shared" si="745"/>
        <v>9335158</v>
      </c>
      <c r="AE208" s="272">
        <f t="shared" si="745"/>
        <v>543562</v>
      </c>
      <c r="AF208" s="272">
        <f t="shared" si="745"/>
        <v>12731409.9</v>
      </c>
      <c r="AG208" s="272">
        <f t="shared" si="745"/>
        <v>22612030</v>
      </c>
      <c r="AH208" s="272">
        <f t="shared" si="745"/>
        <v>21752240</v>
      </c>
      <c r="AI208" s="272">
        <f t="shared" si="745"/>
        <v>5068776.9000000004</v>
      </c>
      <c r="AJ208" s="272">
        <f t="shared" si="745"/>
        <v>26939868</v>
      </c>
      <c r="AK208" s="272">
        <f t="shared" si="745"/>
        <v>6917262</v>
      </c>
      <c r="AL208" s="272">
        <f t="shared" si="745"/>
        <v>936255.21000000008</v>
      </c>
      <c r="AM208" s="272">
        <f t="shared" si="371"/>
        <v>15016670.91</v>
      </c>
      <c r="AN208" s="272">
        <f t="shared" si="745"/>
        <v>80173</v>
      </c>
      <c r="AO208" s="272">
        <f t="shared" si="745"/>
        <v>4094145</v>
      </c>
      <c r="AP208" s="272">
        <f t="shared" si="745"/>
        <v>3414190</v>
      </c>
      <c r="AQ208" s="272">
        <f t="shared" si="745"/>
        <v>50527.5</v>
      </c>
      <c r="AR208" s="272">
        <f t="shared" si="745"/>
        <v>3154641.27</v>
      </c>
      <c r="AS208" s="272">
        <f t="shared" si="745"/>
        <v>838647</v>
      </c>
      <c r="AT208" s="272">
        <f t="shared" si="745"/>
        <v>1156564</v>
      </c>
      <c r="AU208" s="272">
        <f t="shared" si="745"/>
        <v>278487.99</v>
      </c>
      <c r="AV208" s="272">
        <f t="shared" si="745"/>
        <v>1543518.9</v>
      </c>
      <c r="AW208" s="272">
        <f t="shared" si="745"/>
        <v>388041.06</v>
      </c>
      <c r="AX208" s="272">
        <f t="shared" si="745"/>
        <v>17735.190000000002</v>
      </c>
      <c r="AY208" s="272">
        <f t="shared" si="372"/>
        <v>10017654.709999999</v>
      </c>
      <c r="AZ208" s="272">
        <f t="shared" si="373"/>
        <v>1464937.73</v>
      </c>
      <c r="BA208" s="272">
        <f t="shared" ref="BA208:BF208" si="746">+BA166*BA$5</f>
        <v>43646.879999999997</v>
      </c>
      <c r="BB208" s="272">
        <f t="shared" si="746"/>
        <v>146732.25</v>
      </c>
      <c r="BC208" s="272">
        <f t="shared" si="746"/>
        <v>932233.6</v>
      </c>
      <c r="BD208" s="272">
        <f t="shared" si="746"/>
        <v>342325</v>
      </c>
      <c r="BE208" s="272">
        <f t="shared" si="746"/>
        <v>0</v>
      </c>
      <c r="BF208" s="272">
        <f t="shared" si="746"/>
        <v>0</v>
      </c>
      <c r="BG208" s="272">
        <f t="shared" si="375"/>
        <v>283740.90000000002</v>
      </c>
      <c r="BH208" s="272">
        <f t="shared" ref="BH208:BM208" si="747">+BH166*BH$5</f>
        <v>23607.62</v>
      </c>
      <c r="BI208" s="272">
        <f t="shared" si="747"/>
        <v>0</v>
      </c>
      <c r="BJ208" s="272">
        <f t="shared" si="747"/>
        <v>177041.28</v>
      </c>
      <c r="BK208" s="272">
        <f t="shared" si="747"/>
        <v>83092</v>
      </c>
      <c r="BL208" s="272">
        <f t="shared" si="747"/>
        <v>0</v>
      </c>
      <c r="BM208" s="272">
        <f t="shared" si="747"/>
        <v>0</v>
      </c>
      <c r="BN208" s="272">
        <f t="shared" si="377"/>
        <v>2005340.04</v>
      </c>
      <c r="BO208" s="272">
        <f t="shared" ref="BO208:BT208" si="748">+BO166*BO$5</f>
        <v>14970.64</v>
      </c>
      <c r="BP208" s="272">
        <f t="shared" si="748"/>
        <v>240351</v>
      </c>
      <c r="BQ208" s="272">
        <f t="shared" si="748"/>
        <v>1511550.4000000001</v>
      </c>
      <c r="BR208" s="272">
        <f t="shared" si="748"/>
        <v>238468</v>
      </c>
      <c r="BS208" s="272">
        <f t="shared" si="748"/>
        <v>0</v>
      </c>
      <c r="BT208" s="272">
        <f t="shared" si="748"/>
        <v>0</v>
      </c>
      <c r="BU208" s="272">
        <f t="shared" si="379"/>
        <v>1757400.4</v>
      </c>
      <c r="BV208" s="272">
        <f t="shared" ref="BV208:CA208" si="749">+BV166*BV$5</f>
        <v>3983.6</v>
      </c>
      <c r="BW208" s="272">
        <f t="shared" si="749"/>
        <v>268392</v>
      </c>
      <c r="BX208" s="272">
        <f t="shared" si="749"/>
        <v>1225900.8</v>
      </c>
      <c r="BY208" s="272">
        <f t="shared" si="749"/>
        <v>259124</v>
      </c>
      <c r="BZ208" s="272">
        <f t="shared" si="749"/>
        <v>0</v>
      </c>
      <c r="CA208" s="272">
        <f t="shared" si="749"/>
        <v>0</v>
      </c>
      <c r="CB208" s="272">
        <f t="shared" si="381"/>
        <v>264103.89</v>
      </c>
      <c r="CC208" s="272">
        <f t="shared" ref="CC208:CH208" si="750">+CC166*CC$5</f>
        <v>12827.16</v>
      </c>
      <c r="CD208" s="272">
        <f t="shared" si="750"/>
        <v>173114.25</v>
      </c>
      <c r="CE208" s="272">
        <f t="shared" si="750"/>
        <v>78162.48</v>
      </c>
      <c r="CF208" s="272">
        <f t="shared" si="750"/>
        <v>0</v>
      </c>
      <c r="CG208" s="272">
        <f t="shared" si="750"/>
        <v>0</v>
      </c>
      <c r="CH208" s="272">
        <f t="shared" si="750"/>
        <v>0</v>
      </c>
      <c r="CI208" s="272">
        <f t="shared" si="383"/>
        <v>4242131.75</v>
      </c>
      <c r="CJ208" s="272">
        <f t="shared" ref="CJ208:CO208" si="751">+CJ166*CJ$5</f>
        <v>90744.8</v>
      </c>
      <c r="CK208" s="272">
        <f t="shared" si="751"/>
        <v>197616.75</v>
      </c>
      <c r="CL208" s="272">
        <f t="shared" si="751"/>
        <v>870951.20000000007</v>
      </c>
      <c r="CM208" s="272">
        <f t="shared" si="751"/>
        <v>171807</v>
      </c>
      <c r="CN208" s="272">
        <f t="shared" si="751"/>
        <v>0</v>
      </c>
      <c r="CO208" s="272">
        <f t="shared" si="751"/>
        <v>2911012</v>
      </c>
      <c r="CP208" s="272">
        <f t="shared" si="385"/>
        <v>5032224.9700000007</v>
      </c>
      <c r="CQ208" s="272">
        <f t="shared" ref="CQ208:CV208" si="752">+CQ166*CQ$5</f>
        <v>231179.80000000002</v>
      </c>
      <c r="CR208" s="272">
        <f t="shared" si="752"/>
        <v>1487308</v>
      </c>
      <c r="CS208" s="272">
        <f t="shared" si="752"/>
        <v>413545.11000000004</v>
      </c>
      <c r="CT208" s="272">
        <f t="shared" si="752"/>
        <v>877415.20000000007</v>
      </c>
      <c r="CU208" s="272">
        <f t="shared" si="752"/>
        <v>406309.86000000004</v>
      </c>
      <c r="CV208" s="272">
        <f t="shared" si="752"/>
        <v>1616467</v>
      </c>
      <c r="CW208" s="272">
        <f t="shared" si="387"/>
        <v>647962.94000000006</v>
      </c>
      <c r="CX208" s="272">
        <f t="shared" ref="CX208:DC208" si="753">+CX166*CX$5</f>
        <v>0</v>
      </c>
      <c r="CY208" s="272">
        <f t="shared" si="753"/>
        <v>0</v>
      </c>
      <c r="CZ208" s="272">
        <f t="shared" si="753"/>
        <v>0</v>
      </c>
      <c r="DA208" s="272">
        <f t="shared" si="753"/>
        <v>130658.6</v>
      </c>
      <c r="DB208" s="272">
        <f t="shared" si="753"/>
        <v>472394.34</v>
      </c>
      <c r="DC208" s="272">
        <f t="shared" si="753"/>
        <v>44910</v>
      </c>
      <c r="DD208" s="272">
        <f t="shared" si="389"/>
        <v>114970717.5</v>
      </c>
      <c r="DE208" s="272">
        <f t="shared" ref="DE208:DJ208" si="754">+DE166*DE$5</f>
        <v>6050797.5</v>
      </c>
      <c r="DF208" s="272">
        <f t="shared" si="754"/>
        <v>16543705</v>
      </c>
      <c r="DG208" s="272">
        <f t="shared" si="754"/>
        <v>79196775</v>
      </c>
      <c r="DH208" s="272">
        <f t="shared" si="754"/>
        <v>7718390</v>
      </c>
      <c r="DI208" s="272">
        <f t="shared" si="754"/>
        <v>5340488</v>
      </c>
      <c r="DJ208" s="272">
        <f t="shared" si="754"/>
        <v>120562</v>
      </c>
      <c r="DK208" s="272">
        <f t="shared" si="391"/>
        <v>61603189.980000004</v>
      </c>
      <c r="DL208" s="272">
        <f t="shared" si="392"/>
        <v>33010916.760000002</v>
      </c>
      <c r="DM208" s="272">
        <f t="shared" si="393"/>
        <v>20233661.020000003</v>
      </c>
      <c r="DN208" s="272">
        <f t="shared" ref="DN208:DU208" si="755">+DN166*DN$5</f>
        <v>4050875.4000000004</v>
      </c>
      <c r="DO208" s="272">
        <f t="shared" si="755"/>
        <v>2377928.5</v>
      </c>
      <c r="DP208" s="272">
        <f t="shared" si="755"/>
        <v>2998725</v>
      </c>
      <c r="DQ208" s="272">
        <f t="shared" si="755"/>
        <v>9757162.8000000007</v>
      </c>
      <c r="DR208" s="272">
        <f t="shared" si="755"/>
        <v>6111.5</v>
      </c>
      <c r="DS208" s="272">
        <f t="shared" si="755"/>
        <v>85953.8</v>
      </c>
      <c r="DT208" s="272">
        <f t="shared" si="755"/>
        <v>613681.25</v>
      </c>
      <c r="DU208" s="272">
        <f t="shared" si="755"/>
        <v>343222.77</v>
      </c>
      <c r="DV208" s="272">
        <f t="shared" si="395"/>
        <v>12777255.739999998</v>
      </c>
      <c r="DW208" s="272">
        <f t="shared" ref="DW208:EM208" si="756">+DW166*DW$5</f>
        <v>1601529.9300000002</v>
      </c>
      <c r="DX208" s="272">
        <f t="shared" si="756"/>
        <v>2150155.5</v>
      </c>
      <c r="DY208" s="272">
        <f t="shared" si="756"/>
        <v>2227092</v>
      </c>
      <c r="DZ208" s="272">
        <f t="shared" si="756"/>
        <v>5834396.7000000002</v>
      </c>
      <c r="EA208" s="272">
        <f t="shared" si="756"/>
        <v>20619.5</v>
      </c>
      <c r="EB208" s="272">
        <f t="shared" si="756"/>
        <v>45070.600000000006</v>
      </c>
      <c r="EC208" s="272">
        <f t="shared" si="756"/>
        <v>516788.75</v>
      </c>
      <c r="ED208" s="272">
        <f t="shared" si="756"/>
        <v>381602.76</v>
      </c>
      <c r="EE208" s="272">
        <f t="shared" si="397"/>
        <v>29905256.209999997</v>
      </c>
      <c r="EF208" s="272">
        <f t="shared" si="756"/>
        <v>5340654</v>
      </c>
      <c r="EG208" s="272">
        <f t="shared" si="756"/>
        <v>4114018.5</v>
      </c>
      <c r="EH208" s="272">
        <f t="shared" si="756"/>
        <v>4221146</v>
      </c>
      <c r="EI208" s="272">
        <f t="shared" si="756"/>
        <v>14392563.9</v>
      </c>
      <c r="EJ208" s="272">
        <f t="shared" si="756"/>
        <v>10509.5</v>
      </c>
      <c r="EK208" s="272">
        <f t="shared" si="756"/>
        <v>111673.20000000001</v>
      </c>
      <c r="EL208" s="272">
        <f t="shared" si="756"/>
        <v>1047780.25</v>
      </c>
      <c r="EM208" s="272">
        <f t="shared" si="756"/>
        <v>666910.86</v>
      </c>
      <c r="EN208" s="272">
        <f t="shared" si="398"/>
        <v>2868276.41</v>
      </c>
      <c r="EO208" s="272">
        <f t="shared" ref="EO208:EV208" si="757">+EO166*EO$5</f>
        <v>297370.59000000003</v>
      </c>
      <c r="EP208" s="272">
        <f t="shared" si="757"/>
        <v>391132.5</v>
      </c>
      <c r="EQ208" s="272">
        <f t="shared" si="757"/>
        <v>921965</v>
      </c>
      <c r="ER208" s="272">
        <f t="shared" si="757"/>
        <v>1104908.97</v>
      </c>
      <c r="ES208" s="272">
        <f t="shared" si="757"/>
        <v>16221.5</v>
      </c>
      <c r="ET208" s="272">
        <f t="shared" si="757"/>
        <v>19351.2</v>
      </c>
      <c r="EU208" s="272">
        <f t="shared" si="757"/>
        <v>79919.5</v>
      </c>
      <c r="EV208" s="272">
        <f t="shared" si="757"/>
        <v>37407.15</v>
      </c>
      <c r="EW208" s="272">
        <f t="shared" si="400"/>
        <v>10407843.75</v>
      </c>
      <c r="EX208" s="272">
        <f t="shared" ref="EX208:FE208" si="758">+EX166*EX$5</f>
        <v>1539036.51</v>
      </c>
      <c r="EY208" s="272">
        <f t="shared" si="758"/>
        <v>745724.5</v>
      </c>
      <c r="EZ208" s="272">
        <f t="shared" si="758"/>
        <v>2442877</v>
      </c>
      <c r="FA208" s="272">
        <f t="shared" si="758"/>
        <v>5197467</v>
      </c>
      <c r="FB208" s="272">
        <f t="shared" si="758"/>
        <v>49692</v>
      </c>
      <c r="FC208" s="272">
        <f t="shared" si="758"/>
        <v>42875.8</v>
      </c>
      <c r="FD208" s="272">
        <f t="shared" si="758"/>
        <v>309661.5</v>
      </c>
      <c r="FE208" s="272">
        <f t="shared" si="758"/>
        <v>80509.440000000002</v>
      </c>
      <c r="FF208" s="272">
        <f t="shared" si="402"/>
        <v>1855965.5800000003</v>
      </c>
      <c r="FG208" s="272">
        <f t="shared" ref="FG208:FN208" si="759">+FG166*FG$5</f>
        <v>569613.66</v>
      </c>
      <c r="FH208" s="272">
        <f t="shared" si="759"/>
        <v>127300.5</v>
      </c>
      <c r="FI208" s="272">
        <f t="shared" si="759"/>
        <v>292866</v>
      </c>
      <c r="FJ208" s="272">
        <f t="shared" si="759"/>
        <v>711859.5</v>
      </c>
      <c r="FK208" s="272">
        <f t="shared" si="759"/>
        <v>52381.5</v>
      </c>
      <c r="FL208" s="272">
        <f t="shared" si="759"/>
        <v>22396.800000000003</v>
      </c>
      <c r="FM208" s="272">
        <f t="shared" si="759"/>
        <v>36997.75</v>
      </c>
      <c r="FN208" s="272">
        <f t="shared" si="759"/>
        <v>42549.87</v>
      </c>
      <c r="FO208" s="272">
        <f t="shared" si="404"/>
        <v>2010076.6</v>
      </c>
      <c r="FP208" s="272">
        <f t="shared" ref="FP208:FW208" si="760">+FP166*FP$5</f>
        <v>1451409.3</v>
      </c>
      <c r="FQ208" s="272">
        <f t="shared" si="760"/>
        <v>57237</v>
      </c>
      <c r="FR208" s="272">
        <f t="shared" si="760"/>
        <v>0</v>
      </c>
      <c r="FS208" s="272">
        <f t="shared" si="760"/>
        <v>490779.30000000005</v>
      </c>
      <c r="FT208" s="272">
        <f t="shared" si="760"/>
        <v>0</v>
      </c>
      <c r="FU208" s="272">
        <f t="shared" si="760"/>
        <v>0</v>
      </c>
      <c r="FV208" s="272">
        <f t="shared" si="760"/>
        <v>10651</v>
      </c>
      <c r="FW208" s="272">
        <f t="shared" si="760"/>
        <v>0</v>
      </c>
      <c r="FX208" s="272">
        <f t="shared" si="406"/>
        <v>7892209.3600000003</v>
      </c>
      <c r="FY208" s="272">
        <f t="shared" ref="FY208:GF208" si="761">+FY166*FY$5</f>
        <v>948136.20000000007</v>
      </c>
      <c r="FZ208" s="272">
        <f t="shared" si="761"/>
        <v>1402779</v>
      </c>
      <c r="GA208" s="272">
        <f t="shared" si="761"/>
        <v>1866218</v>
      </c>
      <c r="GB208" s="272">
        <f t="shared" si="761"/>
        <v>3503996.1</v>
      </c>
      <c r="GC208" s="272">
        <f t="shared" si="761"/>
        <v>10329.5</v>
      </c>
      <c r="GD208" s="272">
        <f t="shared" si="761"/>
        <v>20472.600000000002</v>
      </c>
      <c r="GE208" s="272">
        <f t="shared" si="761"/>
        <v>108759</v>
      </c>
      <c r="GF208" s="272">
        <f t="shared" si="761"/>
        <v>31518.960000000003</v>
      </c>
      <c r="GG208" s="272">
        <f t="shared" si="408"/>
        <v>2469945.4300000002</v>
      </c>
      <c r="GH208" s="272">
        <f t="shared" ref="GH208:GO208" si="762">+GH166*GH$5</f>
        <v>20594.97</v>
      </c>
      <c r="GI208" s="272">
        <f t="shared" si="762"/>
        <v>28435.5</v>
      </c>
      <c r="GJ208" s="272">
        <f t="shared" si="762"/>
        <v>31298</v>
      </c>
      <c r="GK208" s="272">
        <f t="shared" si="762"/>
        <v>855594.96000000008</v>
      </c>
      <c r="GL208" s="272">
        <f t="shared" si="762"/>
        <v>1534022</v>
      </c>
      <c r="GM208" s="272">
        <f t="shared" si="762"/>
        <v>0</v>
      </c>
      <c r="GN208" s="272">
        <f t="shared" si="762"/>
        <v>0</v>
      </c>
      <c r="GO208" s="272">
        <f t="shared" si="762"/>
        <v>0</v>
      </c>
      <c r="GP208" s="272">
        <f t="shared" si="410"/>
        <v>1414282.44</v>
      </c>
      <c r="GQ208" s="272">
        <f t="shared" ref="GQ208:GX208" si="763">+GQ166*GQ$5</f>
        <v>25519.56</v>
      </c>
      <c r="GR208" s="272">
        <f t="shared" si="763"/>
        <v>680937</v>
      </c>
      <c r="GS208" s="272">
        <f t="shared" si="763"/>
        <v>702963</v>
      </c>
      <c r="GT208" s="272">
        <f t="shared" si="763"/>
        <v>4862.88</v>
      </c>
      <c r="GU208" s="272">
        <f t="shared" si="763"/>
        <v>0</v>
      </c>
      <c r="GV208" s="272">
        <f t="shared" si="763"/>
        <v>0</v>
      </c>
      <c r="GW208" s="272">
        <f t="shared" si="763"/>
        <v>0</v>
      </c>
      <c r="GX208" s="272">
        <f t="shared" si="763"/>
        <v>0</v>
      </c>
      <c r="GY208" s="272">
        <f t="shared" si="412"/>
        <v>2541950.06</v>
      </c>
      <c r="GZ208" s="272">
        <f t="shared" ref="GZ208:HH208" si="764">+GZ166*GZ$5</f>
        <v>470376.39</v>
      </c>
      <c r="HA208" s="272">
        <f t="shared" si="764"/>
        <v>304373.5</v>
      </c>
      <c r="HB208" s="272">
        <f t="shared" si="764"/>
        <v>427286</v>
      </c>
      <c r="HC208" s="272">
        <f t="shared" si="764"/>
        <v>1136553.33</v>
      </c>
      <c r="HD208" s="272">
        <f t="shared" si="764"/>
        <v>22590</v>
      </c>
      <c r="HE208" s="272">
        <f t="shared" si="764"/>
        <v>0</v>
      </c>
      <c r="HF208" s="272">
        <f t="shared" si="764"/>
        <v>99756.5</v>
      </c>
      <c r="HG208" s="272">
        <f t="shared" si="764"/>
        <v>81014.340000000011</v>
      </c>
      <c r="HH208" s="272">
        <f t="shared" si="764"/>
        <v>0</v>
      </c>
    </row>
    <row r="209" spans="1:216" x14ac:dyDescent="0.2">
      <c r="A209" s="263" t="s">
        <v>245</v>
      </c>
      <c r="B209" s="272">
        <f t="shared" si="351"/>
        <v>303622878.25</v>
      </c>
      <c r="C209" s="272">
        <f t="shared" si="352"/>
        <v>18883415</v>
      </c>
      <c r="D209" s="272">
        <f t="shared" si="353"/>
        <v>10594966.25</v>
      </c>
      <c r="E209" s="272">
        <f t="shared" si="354"/>
        <v>5273745</v>
      </c>
      <c r="F209" s="272">
        <f t="shared" ref="F209:G209" si="765">+F167*F$5</f>
        <v>3843901.5</v>
      </c>
      <c r="G209" s="272">
        <f t="shared" si="765"/>
        <v>1429843.5</v>
      </c>
      <c r="H209" s="272">
        <f t="shared" si="356"/>
        <v>4137555.25</v>
      </c>
      <c r="I209" s="272">
        <f t="shared" ref="I209:J209" si="766">+I167*I$5</f>
        <v>2610537.75</v>
      </c>
      <c r="J209" s="272">
        <f t="shared" si="766"/>
        <v>1527017.5</v>
      </c>
      <c r="K209" s="272">
        <f t="shared" si="358"/>
        <v>1032803.5</v>
      </c>
      <c r="L209" s="272">
        <f t="shared" ref="L209:M209" si="767">+L167*L$5</f>
        <v>852835.5</v>
      </c>
      <c r="M209" s="272">
        <f t="shared" si="767"/>
        <v>179968</v>
      </c>
      <c r="N209" s="272">
        <f t="shared" si="360"/>
        <v>150862.5</v>
      </c>
      <c r="O209" s="272">
        <f t="shared" ref="O209:P209" si="768">+O167*O$5</f>
        <v>92085.75</v>
      </c>
      <c r="P209" s="272">
        <f t="shared" si="768"/>
        <v>58776.75</v>
      </c>
      <c r="Q209" s="272">
        <f t="shared" si="362"/>
        <v>3318416.25</v>
      </c>
      <c r="R209" s="272">
        <f t="shared" ref="R209:S209" si="769">+R167*R$5</f>
        <v>2644810.5</v>
      </c>
      <c r="S209" s="272">
        <f t="shared" si="769"/>
        <v>673605.75</v>
      </c>
      <c r="T209" s="272">
        <f t="shared" si="364"/>
        <v>2825435.5</v>
      </c>
      <c r="U209" s="272">
        <f t="shared" ref="U209:V209" si="770">+U167*U$5</f>
        <v>2553910.5</v>
      </c>
      <c r="V209" s="272">
        <f t="shared" si="770"/>
        <v>271525</v>
      </c>
      <c r="W209" s="272">
        <f t="shared" si="366"/>
        <v>2144597</v>
      </c>
      <c r="X209" s="272">
        <f t="shared" ref="X209:Y209" si="771">+X167*X$5</f>
        <v>2032641.75</v>
      </c>
      <c r="Y209" s="272">
        <f t="shared" si="771"/>
        <v>111955.25</v>
      </c>
      <c r="Z209" s="272">
        <f t="shared" si="368"/>
        <v>86395309.959999993</v>
      </c>
      <c r="AA209" s="272">
        <f t="shared" si="369"/>
        <v>73558566.289999992</v>
      </c>
      <c r="AB209" s="272">
        <f t="shared" ref="AB209:AX209" si="772">+AB167*AB$5</f>
        <v>3673829</v>
      </c>
      <c r="AC209" s="272">
        <f t="shared" si="772"/>
        <v>13426413</v>
      </c>
      <c r="AD209" s="272">
        <f t="shared" si="772"/>
        <v>5075842</v>
      </c>
      <c r="AE209" s="272">
        <f t="shared" si="772"/>
        <v>381353</v>
      </c>
      <c r="AF209" s="272">
        <f t="shared" si="772"/>
        <v>8591916.3000000007</v>
      </c>
      <c r="AG209" s="272">
        <f t="shared" si="772"/>
        <v>8830104</v>
      </c>
      <c r="AH209" s="272">
        <f t="shared" si="772"/>
        <v>11880615</v>
      </c>
      <c r="AI209" s="272">
        <f t="shared" si="772"/>
        <v>3889360.2</v>
      </c>
      <c r="AJ209" s="272">
        <f t="shared" si="772"/>
        <v>14541387</v>
      </c>
      <c r="AK209" s="272">
        <f t="shared" si="772"/>
        <v>2786168.8800000004</v>
      </c>
      <c r="AL209" s="272">
        <f t="shared" si="772"/>
        <v>481577.91000000003</v>
      </c>
      <c r="AM209" s="272">
        <f t="shared" si="371"/>
        <v>12836743.669999998</v>
      </c>
      <c r="AN209" s="272">
        <f t="shared" si="772"/>
        <v>400456</v>
      </c>
      <c r="AO209" s="272">
        <f t="shared" si="772"/>
        <v>2365026.1800000002</v>
      </c>
      <c r="AP209" s="272">
        <f t="shared" si="772"/>
        <v>2531540</v>
      </c>
      <c r="AQ209" s="272">
        <f t="shared" si="772"/>
        <v>6930.5</v>
      </c>
      <c r="AR209" s="272">
        <f t="shared" si="772"/>
        <v>2813828.16</v>
      </c>
      <c r="AS209" s="272">
        <f t="shared" si="772"/>
        <v>1149639</v>
      </c>
      <c r="AT209" s="272">
        <f t="shared" si="772"/>
        <v>1233937.5</v>
      </c>
      <c r="AU209" s="272">
        <f t="shared" si="772"/>
        <v>386046.54000000004</v>
      </c>
      <c r="AV209" s="272">
        <f t="shared" si="772"/>
        <v>1052946.5999999999</v>
      </c>
      <c r="AW209" s="272">
        <f t="shared" si="772"/>
        <v>866597.82000000007</v>
      </c>
      <c r="AX209" s="272">
        <f t="shared" si="772"/>
        <v>29795.370000000003</v>
      </c>
      <c r="AY209" s="272">
        <f t="shared" si="372"/>
        <v>8807895.4700000007</v>
      </c>
      <c r="AZ209" s="272">
        <f t="shared" si="373"/>
        <v>434851.79000000004</v>
      </c>
      <c r="BA209" s="272">
        <f t="shared" ref="BA209:BF209" si="773">+BA167*BA$5</f>
        <v>2783.34</v>
      </c>
      <c r="BB209" s="272">
        <f t="shared" si="773"/>
        <v>123959.25</v>
      </c>
      <c r="BC209" s="272">
        <f t="shared" si="773"/>
        <v>308109.2</v>
      </c>
      <c r="BD209" s="272">
        <f t="shared" si="773"/>
        <v>0</v>
      </c>
      <c r="BE209" s="272">
        <f t="shared" si="773"/>
        <v>0</v>
      </c>
      <c r="BF209" s="272">
        <f t="shared" si="773"/>
        <v>0</v>
      </c>
      <c r="BG209" s="272">
        <f t="shared" si="375"/>
        <v>66710.73</v>
      </c>
      <c r="BH209" s="272">
        <f t="shared" ref="BH209:BM209" si="774">+BH167*BH$5</f>
        <v>1009.98</v>
      </c>
      <c r="BI209" s="272">
        <f t="shared" si="774"/>
        <v>28998.75</v>
      </c>
      <c r="BJ209" s="272">
        <f t="shared" si="774"/>
        <v>36702</v>
      </c>
      <c r="BK209" s="272">
        <f t="shared" si="774"/>
        <v>0</v>
      </c>
      <c r="BL209" s="272">
        <f t="shared" si="774"/>
        <v>0</v>
      </c>
      <c r="BM209" s="272">
        <f t="shared" si="774"/>
        <v>0</v>
      </c>
      <c r="BN209" s="272">
        <f t="shared" si="377"/>
        <v>1203932.77</v>
      </c>
      <c r="BO209" s="272">
        <f t="shared" ref="BO209:BT209" si="775">+BO167*BO$5</f>
        <v>0</v>
      </c>
      <c r="BP209" s="272">
        <f t="shared" si="775"/>
        <v>169526.25</v>
      </c>
      <c r="BQ209" s="272">
        <f t="shared" si="775"/>
        <v>734535.52</v>
      </c>
      <c r="BR209" s="272">
        <f t="shared" si="775"/>
        <v>299871</v>
      </c>
      <c r="BS209" s="272">
        <f t="shared" si="775"/>
        <v>0</v>
      </c>
      <c r="BT209" s="272">
        <f t="shared" si="775"/>
        <v>0</v>
      </c>
      <c r="BU209" s="272">
        <f t="shared" si="379"/>
        <v>833333.02</v>
      </c>
      <c r="BV209" s="272">
        <f t="shared" ref="BV209:CA209" si="776">+BV167*BV$5</f>
        <v>229.32</v>
      </c>
      <c r="BW209" s="272">
        <f t="shared" si="776"/>
        <v>125848.5</v>
      </c>
      <c r="BX209" s="272">
        <f t="shared" si="776"/>
        <v>335463.2</v>
      </c>
      <c r="BY209" s="272">
        <f t="shared" si="776"/>
        <v>371792</v>
      </c>
      <c r="BZ209" s="272">
        <f t="shared" si="776"/>
        <v>0</v>
      </c>
      <c r="CA209" s="272">
        <f t="shared" si="776"/>
        <v>0</v>
      </c>
      <c r="CB209" s="272">
        <f t="shared" si="381"/>
        <v>22874.91</v>
      </c>
      <c r="CC209" s="272">
        <f t="shared" ref="CC209:CH209" si="777">+CC167*CC$5</f>
        <v>1175.48</v>
      </c>
      <c r="CD209" s="272">
        <f t="shared" si="777"/>
        <v>19707.75</v>
      </c>
      <c r="CE209" s="272">
        <f t="shared" si="777"/>
        <v>1991.68</v>
      </c>
      <c r="CF209" s="272">
        <f t="shared" si="777"/>
        <v>0</v>
      </c>
      <c r="CG209" s="272">
        <f t="shared" si="777"/>
        <v>0</v>
      </c>
      <c r="CH209" s="272">
        <f t="shared" si="777"/>
        <v>0</v>
      </c>
      <c r="CI209" s="272">
        <f t="shared" si="383"/>
        <v>6246192.25</v>
      </c>
      <c r="CJ209" s="272">
        <f t="shared" ref="CJ209:CO209" si="778">+CJ167*CJ$5</f>
        <v>40465.06</v>
      </c>
      <c r="CK209" s="272">
        <f t="shared" si="778"/>
        <v>413067.75</v>
      </c>
      <c r="CL209" s="272">
        <f t="shared" si="778"/>
        <v>704626.64</v>
      </c>
      <c r="CM209" s="272">
        <f t="shared" si="778"/>
        <v>182092</v>
      </c>
      <c r="CN209" s="272">
        <f t="shared" si="778"/>
        <v>0</v>
      </c>
      <c r="CO209" s="272">
        <f t="shared" si="778"/>
        <v>4905940.8</v>
      </c>
      <c r="CP209" s="272">
        <f t="shared" si="385"/>
        <v>7632685.0500000007</v>
      </c>
      <c r="CQ209" s="272">
        <f t="shared" ref="CQ209:CV209" si="779">+CQ167*CQ$5</f>
        <v>380293.4</v>
      </c>
      <c r="CR209" s="272">
        <f t="shared" si="779"/>
        <v>1378790.75</v>
      </c>
      <c r="CS209" s="272">
        <f t="shared" si="779"/>
        <v>1017684.6900000001</v>
      </c>
      <c r="CT209" s="272">
        <f t="shared" si="779"/>
        <v>1129733.4000000001</v>
      </c>
      <c r="CU209" s="272">
        <f t="shared" si="779"/>
        <v>973287.81</v>
      </c>
      <c r="CV209" s="272">
        <f t="shared" si="779"/>
        <v>2752895</v>
      </c>
      <c r="CW209" s="272">
        <f t="shared" si="387"/>
        <v>1446771.19</v>
      </c>
      <c r="CX209" s="272">
        <f t="shared" ref="CX209:DC209" si="780">+CX167*CX$5</f>
        <v>0</v>
      </c>
      <c r="CY209" s="272">
        <f t="shared" si="780"/>
        <v>0</v>
      </c>
      <c r="CZ209" s="272">
        <f t="shared" si="780"/>
        <v>0</v>
      </c>
      <c r="DA209" s="272">
        <f t="shared" si="780"/>
        <v>315510.80000000005</v>
      </c>
      <c r="DB209" s="272">
        <f t="shared" si="780"/>
        <v>294420.39</v>
      </c>
      <c r="DC209" s="272">
        <f t="shared" si="780"/>
        <v>836840</v>
      </c>
      <c r="DD209" s="272">
        <f t="shared" si="389"/>
        <v>114763490</v>
      </c>
      <c r="DE209" s="272">
        <f t="shared" ref="DE209:DJ209" si="781">+DE167*DE$5</f>
        <v>8381356.5</v>
      </c>
      <c r="DF209" s="272">
        <f t="shared" si="781"/>
        <v>17631880</v>
      </c>
      <c r="DG209" s="272">
        <f t="shared" si="781"/>
        <v>69327060</v>
      </c>
      <c r="DH209" s="272">
        <f t="shared" si="781"/>
        <v>8377960</v>
      </c>
      <c r="DI209" s="272">
        <f t="shared" si="781"/>
        <v>7691656</v>
      </c>
      <c r="DJ209" s="272">
        <f t="shared" si="781"/>
        <v>3353577.5</v>
      </c>
      <c r="DK209" s="272">
        <f t="shared" si="391"/>
        <v>65693311.580000006</v>
      </c>
      <c r="DL209" s="272">
        <f t="shared" si="392"/>
        <v>37168153.880000003</v>
      </c>
      <c r="DM209" s="272">
        <f t="shared" si="393"/>
        <v>20887961.710000001</v>
      </c>
      <c r="DN209" s="272">
        <f t="shared" ref="DN209:DU209" si="782">+DN167*DN$5</f>
        <v>3315750.9000000004</v>
      </c>
      <c r="DO209" s="272">
        <f t="shared" si="782"/>
        <v>2277854</v>
      </c>
      <c r="DP209" s="272">
        <f t="shared" si="782"/>
        <v>5896729</v>
      </c>
      <c r="DQ209" s="272">
        <f t="shared" si="782"/>
        <v>7590815.1000000006</v>
      </c>
      <c r="DR209" s="272">
        <f t="shared" si="782"/>
        <v>0</v>
      </c>
      <c r="DS209" s="272">
        <f t="shared" si="782"/>
        <v>192780</v>
      </c>
      <c r="DT209" s="272">
        <f t="shared" si="782"/>
        <v>982549</v>
      </c>
      <c r="DU209" s="272">
        <f t="shared" si="782"/>
        <v>631483.71000000008</v>
      </c>
      <c r="DV209" s="272">
        <f t="shared" si="395"/>
        <v>16280192.17</v>
      </c>
      <c r="DW209" s="272">
        <f t="shared" ref="DW209:EM209" si="783">+DW167*DW$5</f>
        <v>3074855.85</v>
      </c>
      <c r="DX209" s="272">
        <f t="shared" si="783"/>
        <v>1921705.5</v>
      </c>
      <c r="DY209" s="272">
        <f t="shared" si="783"/>
        <v>2567984</v>
      </c>
      <c r="DZ209" s="272">
        <f t="shared" si="783"/>
        <v>7398778.2000000002</v>
      </c>
      <c r="EA209" s="272">
        <f t="shared" si="783"/>
        <v>0</v>
      </c>
      <c r="EB209" s="272">
        <f t="shared" si="783"/>
        <v>108184.6</v>
      </c>
      <c r="EC209" s="272">
        <f t="shared" si="783"/>
        <v>838030</v>
      </c>
      <c r="ED209" s="272">
        <f t="shared" si="783"/>
        <v>370654.02</v>
      </c>
      <c r="EE209" s="272">
        <f t="shared" si="397"/>
        <v>33704893.57</v>
      </c>
      <c r="EF209" s="272">
        <f t="shared" si="783"/>
        <v>6018751.2000000002</v>
      </c>
      <c r="EG209" s="272">
        <f t="shared" si="783"/>
        <v>3963618.5</v>
      </c>
      <c r="EH209" s="272">
        <f t="shared" si="783"/>
        <v>7685280</v>
      </c>
      <c r="EI209" s="272">
        <f t="shared" si="783"/>
        <v>13048097.700000001</v>
      </c>
      <c r="EJ209" s="272">
        <f t="shared" si="783"/>
        <v>0</v>
      </c>
      <c r="EK209" s="272">
        <f t="shared" si="783"/>
        <v>278410.2</v>
      </c>
      <c r="EL209" s="272">
        <f t="shared" si="783"/>
        <v>1730072</v>
      </c>
      <c r="EM209" s="272">
        <f t="shared" si="783"/>
        <v>980663.97000000009</v>
      </c>
      <c r="EN209" s="272">
        <f t="shared" si="398"/>
        <v>3382720.77</v>
      </c>
      <c r="EO209" s="272">
        <f t="shared" ref="EO209:EV209" si="784">+EO167*EO$5</f>
        <v>353648.13</v>
      </c>
      <c r="EP209" s="272">
        <f t="shared" si="784"/>
        <v>219891</v>
      </c>
      <c r="EQ209" s="272">
        <f t="shared" si="784"/>
        <v>762440</v>
      </c>
      <c r="ER209" s="272">
        <f t="shared" si="784"/>
        <v>1920667.6500000001</v>
      </c>
      <c r="ES209" s="272">
        <f t="shared" si="784"/>
        <v>0</v>
      </c>
      <c r="ET209" s="272">
        <f t="shared" si="784"/>
        <v>16202.800000000001</v>
      </c>
      <c r="EU209" s="272">
        <f t="shared" si="784"/>
        <v>93505.5</v>
      </c>
      <c r="EV209" s="272">
        <f t="shared" si="784"/>
        <v>16365.69</v>
      </c>
      <c r="EW209" s="272">
        <f t="shared" si="400"/>
        <v>9531731.0000000019</v>
      </c>
      <c r="EX209" s="272">
        <f t="shared" ref="EX209:FE209" si="785">+EX167*EX$5</f>
        <v>2200519.8600000003</v>
      </c>
      <c r="EY209" s="272">
        <f t="shared" si="785"/>
        <v>608550</v>
      </c>
      <c r="EZ209" s="272">
        <f t="shared" si="785"/>
        <v>2441100</v>
      </c>
      <c r="FA209" s="272">
        <f t="shared" si="785"/>
        <v>3558865.2</v>
      </c>
      <c r="FB209" s="272">
        <f t="shared" si="785"/>
        <v>47921.5</v>
      </c>
      <c r="FC209" s="272">
        <f t="shared" si="785"/>
        <v>126597.8</v>
      </c>
      <c r="FD209" s="272">
        <f t="shared" si="785"/>
        <v>365626.25</v>
      </c>
      <c r="FE209" s="272">
        <f t="shared" si="785"/>
        <v>182550.39</v>
      </c>
      <c r="FF209" s="272">
        <f t="shared" si="402"/>
        <v>2688760.3999999994</v>
      </c>
      <c r="FG209" s="272">
        <f t="shared" ref="FG209:FN209" si="786">+FG167*FG$5</f>
        <v>912539.76</v>
      </c>
      <c r="FH209" s="272">
        <f t="shared" si="786"/>
        <v>248505</v>
      </c>
      <c r="FI209" s="272">
        <f t="shared" si="786"/>
        <v>958038</v>
      </c>
      <c r="FJ209" s="272">
        <f t="shared" si="786"/>
        <v>368925.48000000004</v>
      </c>
      <c r="FK209" s="272">
        <f t="shared" si="786"/>
        <v>40725</v>
      </c>
      <c r="FL209" s="272">
        <f t="shared" si="786"/>
        <v>30138.800000000003</v>
      </c>
      <c r="FM209" s="272">
        <f t="shared" si="786"/>
        <v>97138.5</v>
      </c>
      <c r="FN209" s="272">
        <f t="shared" si="786"/>
        <v>32749.86</v>
      </c>
      <c r="FO209" s="272">
        <f t="shared" si="404"/>
        <v>3359190.49</v>
      </c>
      <c r="FP209" s="272">
        <f t="shared" ref="FP209:FW209" si="787">+FP167*FP$5</f>
        <v>2670929.91</v>
      </c>
      <c r="FQ209" s="272">
        <f t="shared" si="787"/>
        <v>73332</v>
      </c>
      <c r="FR209" s="272">
        <f t="shared" si="787"/>
        <v>20240</v>
      </c>
      <c r="FS209" s="272">
        <f t="shared" si="787"/>
        <v>488006.31</v>
      </c>
      <c r="FT209" s="272">
        <f t="shared" si="787"/>
        <v>37012</v>
      </c>
      <c r="FU209" s="272">
        <f t="shared" si="787"/>
        <v>8762.8000000000011</v>
      </c>
      <c r="FV209" s="272">
        <f t="shared" si="787"/>
        <v>32186.25</v>
      </c>
      <c r="FW209" s="272">
        <f t="shared" si="787"/>
        <v>28721.22</v>
      </c>
      <c r="FX209" s="272">
        <f t="shared" si="406"/>
        <v>6408964.1300000008</v>
      </c>
      <c r="FY209" s="272">
        <f t="shared" ref="FY209:GF209" si="788">+FY167*FY$5</f>
        <v>1298134.8600000001</v>
      </c>
      <c r="FZ209" s="272">
        <f t="shared" si="788"/>
        <v>998107</v>
      </c>
      <c r="GA209" s="272">
        <f t="shared" si="788"/>
        <v>1003999</v>
      </c>
      <c r="GB209" s="272">
        <f t="shared" si="788"/>
        <v>2951090.67</v>
      </c>
      <c r="GC209" s="272">
        <f t="shared" si="788"/>
        <v>2443</v>
      </c>
      <c r="GD209" s="272">
        <f t="shared" si="788"/>
        <v>12573.2</v>
      </c>
      <c r="GE209" s="272">
        <f t="shared" si="788"/>
        <v>74667.75</v>
      </c>
      <c r="GF209" s="272">
        <f t="shared" si="788"/>
        <v>67948.650000000009</v>
      </c>
      <c r="GG209" s="272">
        <f t="shared" si="408"/>
        <v>880552.46</v>
      </c>
      <c r="GH209" s="272">
        <f t="shared" ref="GH209:GO209" si="789">+GH167*GH$5</f>
        <v>12962.400000000001</v>
      </c>
      <c r="GI209" s="272">
        <f t="shared" si="789"/>
        <v>5884.5</v>
      </c>
      <c r="GJ209" s="272">
        <f t="shared" si="789"/>
        <v>14311</v>
      </c>
      <c r="GK209" s="272">
        <f t="shared" si="789"/>
        <v>418219.56</v>
      </c>
      <c r="GL209" s="272">
        <f t="shared" si="789"/>
        <v>429175</v>
      </c>
      <c r="GM209" s="272">
        <f t="shared" si="789"/>
        <v>0</v>
      </c>
      <c r="GN209" s="272">
        <f t="shared" si="789"/>
        <v>0</v>
      </c>
      <c r="GO209" s="272">
        <f t="shared" si="789"/>
        <v>0</v>
      </c>
      <c r="GP209" s="272">
        <f t="shared" si="410"/>
        <v>1315950.78</v>
      </c>
      <c r="GQ209" s="272">
        <f t="shared" ref="GQ209:GX209" si="790">+GQ167*GQ$5</f>
        <v>42406.98</v>
      </c>
      <c r="GR209" s="272">
        <f t="shared" si="790"/>
        <v>342812</v>
      </c>
      <c r="GS209" s="272">
        <f t="shared" si="790"/>
        <v>927738</v>
      </c>
      <c r="GT209" s="272">
        <f t="shared" si="790"/>
        <v>0</v>
      </c>
      <c r="GU209" s="272">
        <f t="shared" si="790"/>
        <v>0</v>
      </c>
      <c r="GV209" s="272">
        <f t="shared" si="790"/>
        <v>2993.8</v>
      </c>
      <c r="GW209" s="272">
        <f t="shared" si="790"/>
        <v>0</v>
      </c>
      <c r="GX209" s="272">
        <f t="shared" si="790"/>
        <v>0</v>
      </c>
      <c r="GY209" s="272">
        <f t="shared" si="412"/>
        <v>4340008.4400000004</v>
      </c>
      <c r="GZ209" s="272">
        <f t="shared" ref="GZ209:HH209" si="791">+GZ167*GZ$5</f>
        <v>1272545.3400000001</v>
      </c>
      <c r="HA209" s="272">
        <f t="shared" si="791"/>
        <v>797372.5</v>
      </c>
      <c r="HB209" s="272">
        <f t="shared" si="791"/>
        <v>421965</v>
      </c>
      <c r="HC209" s="272">
        <f t="shared" si="791"/>
        <v>1499295.9300000002</v>
      </c>
      <c r="HD209" s="272">
        <f t="shared" si="791"/>
        <v>129528</v>
      </c>
      <c r="HE209" s="272">
        <f t="shared" si="791"/>
        <v>20650.800000000003</v>
      </c>
      <c r="HF209" s="272">
        <f t="shared" si="791"/>
        <v>135781.25</v>
      </c>
      <c r="HG209" s="272">
        <f t="shared" si="791"/>
        <v>62869.62</v>
      </c>
      <c r="HH209" s="272">
        <f t="shared" si="791"/>
        <v>0</v>
      </c>
    </row>
    <row r="211" spans="1:216" x14ac:dyDescent="0.2">
      <c r="A211" s="262" t="s">
        <v>247</v>
      </c>
    </row>
    <row r="212" spans="1:216" x14ac:dyDescent="0.2">
      <c r="A212" s="268" t="s">
        <v>260</v>
      </c>
    </row>
    <row r="213" spans="1:216" ht="36" x14ac:dyDescent="0.2">
      <c r="A213" s="263" t="s">
        <v>246</v>
      </c>
      <c r="B213" s="264" t="s">
        <v>23</v>
      </c>
      <c r="C213" s="265" t="s">
        <v>24</v>
      </c>
      <c r="D213" s="264" t="s">
        <v>25</v>
      </c>
      <c r="E213" s="264" t="s">
        <v>26</v>
      </c>
      <c r="F213" s="264" t="s">
        <v>27</v>
      </c>
      <c r="G213" s="264" t="s">
        <v>28</v>
      </c>
      <c r="H213" s="264" t="s">
        <v>29</v>
      </c>
      <c r="I213" s="264" t="s">
        <v>30</v>
      </c>
      <c r="J213" s="264" t="s">
        <v>31</v>
      </c>
      <c r="K213" s="264" t="s">
        <v>32</v>
      </c>
      <c r="L213" s="264" t="s">
        <v>33</v>
      </c>
      <c r="M213" s="264" t="s">
        <v>34</v>
      </c>
      <c r="N213" s="264" t="s">
        <v>386</v>
      </c>
      <c r="O213" s="264" t="s">
        <v>387</v>
      </c>
      <c r="P213" s="264" t="s">
        <v>388</v>
      </c>
      <c r="Q213" s="264" t="s">
        <v>35</v>
      </c>
      <c r="R213" s="264" t="s">
        <v>36</v>
      </c>
      <c r="S213" s="264" t="s">
        <v>37</v>
      </c>
      <c r="T213" s="264" t="s">
        <v>38</v>
      </c>
      <c r="U213" s="264" t="s">
        <v>39</v>
      </c>
      <c r="V213" s="264" t="s">
        <v>40</v>
      </c>
      <c r="W213" s="264" t="s">
        <v>41</v>
      </c>
      <c r="X213" s="264" t="s">
        <v>42</v>
      </c>
      <c r="Y213" s="264" t="s">
        <v>43</v>
      </c>
      <c r="Z213" s="265" t="s">
        <v>44</v>
      </c>
      <c r="AA213" s="264" t="s">
        <v>45</v>
      </c>
      <c r="AB213" s="264" t="s">
        <v>46</v>
      </c>
      <c r="AC213" s="264" t="s">
        <v>47</v>
      </c>
      <c r="AD213" s="264" t="s">
        <v>48</v>
      </c>
      <c r="AE213" s="264" t="s">
        <v>49</v>
      </c>
      <c r="AF213" s="264" t="s">
        <v>50</v>
      </c>
      <c r="AG213" s="264" t="s">
        <v>51</v>
      </c>
      <c r="AH213" s="264" t="s">
        <v>52</v>
      </c>
      <c r="AI213" s="264" t="s">
        <v>53</v>
      </c>
      <c r="AJ213" s="264" t="s">
        <v>54</v>
      </c>
      <c r="AK213" s="264" t="s">
        <v>55</v>
      </c>
      <c r="AL213" s="264" t="s">
        <v>56</v>
      </c>
      <c r="AM213" s="264" t="s">
        <v>57</v>
      </c>
      <c r="AN213" s="264" t="s">
        <v>58</v>
      </c>
      <c r="AO213" s="264" t="s">
        <v>59</v>
      </c>
      <c r="AP213" s="264" t="s">
        <v>60</v>
      </c>
      <c r="AQ213" s="264" t="s">
        <v>61</v>
      </c>
      <c r="AR213" s="264" t="s">
        <v>62</v>
      </c>
      <c r="AS213" s="264" t="s">
        <v>63</v>
      </c>
      <c r="AT213" s="264" t="s">
        <v>64</v>
      </c>
      <c r="AU213" s="264" t="s">
        <v>65</v>
      </c>
      <c r="AV213" s="264" t="s">
        <v>66</v>
      </c>
      <c r="AW213" s="264" t="s">
        <v>67</v>
      </c>
      <c r="AX213" s="264" t="s">
        <v>68</v>
      </c>
      <c r="AY213" s="265" t="s">
        <v>69</v>
      </c>
      <c r="AZ213" s="264" t="s">
        <v>389</v>
      </c>
      <c r="BA213" s="264" t="s">
        <v>390</v>
      </c>
      <c r="BB213" s="264" t="s">
        <v>391</v>
      </c>
      <c r="BC213" s="264" t="s">
        <v>392</v>
      </c>
      <c r="BD213" s="264" t="s">
        <v>393</v>
      </c>
      <c r="BE213" s="264" t="s">
        <v>394</v>
      </c>
      <c r="BF213" s="264" t="s">
        <v>395</v>
      </c>
      <c r="BG213" s="264" t="s">
        <v>396</v>
      </c>
      <c r="BH213" s="264" t="s">
        <v>397</v>
      </c>
      <c r="BI213" s="264" t="s">
        <v>398</v>
      </c>
      <c r="BJ213" s="264" t="s">
        <v>399</v>
      </c>
      <c r="BK213" s="264" t="s">
        <v>400</v>
      </c>
      <c r="BL213" s="264" t="s">
        <v>401</v>
      </c>
      <c r="BM213" s="264" t="s">
        <v>402</v>
      </c>
      <c r="BN213" s="264" t="s">
        <v>70</v>
      </c>
      <c r="BO213" s="264" t="s">
        <v>71</v>
      </c>
      <c r="BP213" s="264" t="s">
        <v>72</v>
      </c>
      <c r="BQ213" s="264" t="s">
        <v>73</v>
      </c>
      <c r="BR213" s="264" t="s">
        <v>74</v>
      </c>
      <c r="BS213" s="264" t="s">
        <v>75</v>
      </c>
      <c r="BT213" s="264" t="s">
        <v>76</v>
      </c>
      <c r="BU213" s="264" t="s">
        <v>77</v>
      </c>
      <c r="BV213" s="264" t="s">
        <v>78</v>
      </c>
      <c r="BW213" s="264" t="s">
        <v>79</v>
      </c>
      <c r="BX213" s="264" t="s">
        <v>80</v>
      </c>
      <c r="BY213" s="264" t="s">
        <v>81</v>
      </c>
      <c r="BZ213" s="264" t="s">
        <v>82</v>
      </c>
      <c r="CA213" s="264" t="s">
        <v>83</v>
      </c>
      <c r="CB213" s="264" t="s">
        <v>84</v>
      </c>
      <c r="CC213" s="264" t="s">
        <v>85</v>
      </c>
      <c r="CD213" s="264" t="s">
        <v>86</v>
      </c>
      <c r="CE213" s="264" t="s">
        <v>87</v>
      </c>
      <c r="CF213" s="264" t="s">
        <v>88</v>
      </c>
      <c r="CG213" s="264" t="s">
        <v>89</v>
      </c>
      <c r="CH213" s="264" t="s">
        <v>90</v>
      </c>
      <c r="CI213" s="264" t="s">
        <v>91</v>
      </c>
      <c r="CJ213" s="264" t="s">
        <v>92</v>
      </c>
      <c r="CK213" s="264" t="s">
        <v>93</v>
      </c>
      <c r="CL213" s="264" t="s">
        <v>94</v>
      </c>
      <c r="CM213" s="264" t="s">
        <v>95</v>
      </c>
      <c r="CN213" s="264" t="s">
        <v>96</v>
      </c>
      <c r="CO213" s="264" t="s">
        <v>97</v>
      </c>
      <c r="CP213" s="265" t="s">
        <v>98</v>
      </c>
      <c r="CQ213" s="264" t="s">
        <v>99</v>
      </c>
      <c r="CR213" s="264" t="s">
        <v>100</v>
      </c>
      <c r="CS213" s="264" t="s">
        <v>101</v>
      </c>
      <c r="CT213" s="264" t="s">
        <v>102</v>
      </c>
      <c r="CU213" s="264" t="s">
        <v>103</v>
      </c>
      <c r="CV213" s="264" t="s">
        <v>104</v>
      </c>
      <c r="CW213" s="265" t="s">
        <v>105</v>
      </c>
      <c r="CX213" s="264" t="s">
        <v>106</v>
      </c>
      <c r="CY213" s="264" t="s">
        <v>107</v>
      </c>
      <c r="CZ213" s="264" t="s">
        <v>108</v>
      </c>
      <c r="DA213" s="264" t="s">
        <v>109</v>
      </c>
      <c r="DB213" s="264" t="s">
        <v>110</v>
      </c>
      <c r="DC213" s="264" t="s">
        <v>111</v>
      </c>
      <c r="DD213" s="265" t="s">
        <v>112</v>
      </c>
      <c r="DE213" s="264" t="s">
        <v>113</v>
      </c>
      <c r="DF213" s="264" t="s">
        <v>114</v>
      </c>
      <c r="DG213" s="264" t="s">
        <v>115</v>
      </c>
      <c r="DH213" s="264" t="s">
        <v>116</v>
      </c>
      <c r="DI213" s="264" t="s">
        <v>117</v>
      </c>
      <c r="DJ213" s="264" t="s">
        <v>118</v>
      </c>
      <c r="DK213" s="265" t="s">
        <v>119</v>
      </c>
      <c r="DL213" s="264" t="s">
        <v>120</v>
      </c>
      <c r="DM213" s="264" t="s">
        <v>121</v>
      </c>
      <c r="DN213" s="264" t="s">
        <v>122</v>
      </c>
      <c r="DO213" s="264" t="s">
        <v>123</v>
      </c>
      <c r="DP213" s="264" t="s">
        <v>124</v>
      </c>
      <c r="DQ213" s="264" t="s">
        <v>125</v>
      </c>
      <c r="DR213" s="264" t="s">
        <v>126</v>
      </c>
      <c r="DS213" s="264" t="s">
        <v>127</v>
      </c>
      <c r="DT213" s="264" t="s">
        <v>128</v>
      </c>
      <c r="DU213" s="264" t="s">
        <v>129</v>
      </c>
      <c r="DV213" s="264" t="s">
        <v>130</v>
      </c>
      <c r="DW213" s="264" t="s">
        <v>131</v>
      </c>
      <c r="DX213" s="264" t="s">
        <v>132</v>
      </c>
      <c r="DY213" s="264" t="s">
        <v>133</v>
      </c>
      <c r="DZ213" s="264" t="s">
        <v>134</v>
      </c>
      <c r="EA213" s="264" t="s">
        <v>135</v>
      </c>
      <c r="EB213" s="264" t="s">
        <v>136</v>
      </c>
      <c r="EC213" s="264" t="s">
        <v>137</v>
      </c>
      <c r="ED213" s="264" t="s">
        <v>138</v>
      </c>
      <c r="EE213" s="264" t="s">
        <v>139</v>
      </c>
      <c r="EF213" s="264" t="s">
        <v>140</v>
      </c>
      <c r="EG213" s="264" t="s">
        <v>141</v>
      </c>
      <c r="EH213" s="264" t="s">
        <v>142</v>
      </c>
      <c r="EI213" s="264" t="s">
        <v>143</v>
      </c>
      <c r="EJ213" s="264" t="s">
        <v>144</v>
      </c>
      <c r="EK213" s="264" t="s">
        <v>145</v>
      </c>
      <c r="EL213" s="264" t="s">
        <v>146</v>
      </c>
      <c r="EM213" s="264" t="s">
        <v>147</v>
      </c>
      <c r="EN213" s="264" t="s">
        <v>148</v>
      </c>
      <c r="EO213" s="264" t="s">
        <v>149</v>
      </c>
      <c r="EP213" s="264" t="s">
        <v>150</v>
      </c>
      <c r="EQ213" s="264" t="s">
        <v>151</v>
      </c>
      <c r="ER213" s="264" t="s">
        <v>152</v>
      </c>
      <c r="ES213" s="264" t="s">
        <v>153</v>
      </c>
      <c r="ET213" s="264" t="s">
        <v>154</v>
      </c>
      <c r="EU213" s="264" t="s">
        <v>155</v>
      </c>
      <c r="EV213" s="264" t="s">
        <v>156</v>
      </c>
      <c r="EW213" s="264" t="s">
        <v>157</v>
      </c>
      <c r="EX213" s="264" t="s">
        <v>158</v>
      </c>
      <c r="EY213" s="264" t="s">
        <v>159</v>
      </c>
      <c r="EZ213" s="264" t="s">
        <v>160</v>
      </c>
      <c r="FA213" s="264" t="s">
        <v>161</v>
      </c>
      <c r="FB213" s="264" t="s">
        <v>162</v>
      </c>
      <c r="FC213" s="264" t="s">
        <v>163</v>
      </c>
      <c r="FD213" s="264" t="s">
        <v>164</v>
      </c>
      <c r="FE213" s="264" t="s">
        <v>165</v>
      </c>
      <c r="FF213" s="264" t="s">
        <v>166</v>
      </c>
      <c r="FG213" s="264" t="s">
        <v>167</v>
      </c>
      <c r="FH213" s="264" t="s">
        <v>168</v>
      </c>
      <c r="FI213" s="264" t="s">
        <v>169</v>
      </c>
      <c r="FJ213" s="264" t="s">
        <v>170</v>
      </c>
      <c r="FK213" s="264" t="s">
        <v>171</v>
      </c>
      <c r="FL213" s="264" t="s">
        <v>172</v>
      </c>
      <c r="FM213" s="264" t="s">
        <v>173</v>
      </c>
      <c r="FN213" s="264" t="s">
        <v>174</v>
      </c>
      <c r="FO213" s="264" t="s">
        <v>175</v>
      </c>
      <c r="FP213" s="264" t="s">
        <v>176</v>
      </c>
      <c r="FQ213" s="264" t="s">
        <v>177</v>
      </c>
      <c r="FR213" s="264" t="s">
        <v>178</v>
      </c>
      <c r="FS213" s="264" t="s">
        <v>179</v>
      </c>
      <c r="FT213" s="264" t="s">
        <v>180</v>
      </c>
      <c r="FU213" s="264" t="s">
        <v>181</v>
      </c>
      <c r="FV213" s="264" t="s">
        <v>182</v>
      </c>
      <c r="FW213" s="264" t="s">
        <v>183</v>
      </c>
      <c r="FX213" s="264" t="s">
        <v>184</v>
      </c>
      <c r="FY213" s="264" t="s">
        <v>185</v>
      </c>
      <c r="FZ213" s="264" t="s">
        <v>186</v>
      </c>
      <c r="GA213" s="264" t="s">
        <v>187</v>
      </c>
      <c r="GB213" s="264" t="s">
        <v>188</v>
      </c>
      <c r="GC213" s="264" t="s">
        <v>189</v>
      </c>
      <c r="GD213" s="264" t="s">
        <v>190</v>
      </c>
      <c r="GE213" s="264" t="s">
        <v>191</v>
      </c>
      <c r="GF213" s="264" t="s">
        <v>192</v>
      </c>
      <c r="GG213" s="264" t="s">
        <v>193</v>
      </c>
      <c r="GH213" s="264" t="s">
        <v>194</v>
      </c>
      <c r="GI213" s="264" t="s">
        <v>195</v>
      </c>
      <c r="GJ213" s="264" t="s">
        <v>196</v>
      </c>
      <c r="GK213" s="264" t="s">
        <v>197</v>
      </c>
      <c r="GL213" s="264" t="s">
        <v>198</v>
      </c>
      <c r="GM213" s="264" t="s">
        <v>199</v>
      </c>
      <c r="GN213" s="264" t="s">
        <v>200</v>
      </c>
      <c r="GO213" s="264" t="s">
        <v>201</v>
      </c>
      <c r="GP213" s="264" t="s">
        <v>202</v>
      </c>
      <c r="GQ213" s="264" t="s">
        <v>203</v>
      </c>
      <c r="GR213" s="264" t="s">
        <v>204</v>
      </c>
      <c r="GS213" s="264" t="s">
        <v>205</v>
      </c>
      <c r="GT213" s="264" t="s">
        <v>206</v>
      </c>
      <c r="GU213" s="264" t="s">
        <v>207</v>
      </c>
      <c r="GV213" s="264" t="s">
        <v>208</v>
      </c>
      <c r="GW213" s="264" t="s">
        <v>209</v>
      </c>
      <c r="GX213" s="264" t="s">
        <v>210</v>
      </c>
      <c r="GY213" s="264" t="s">
        <v>211</v>
      </c>
      <c r="GZ213" s="264" t="s">
        <v>212</v>
      </c>
      <c r="HA213" s="264" t="s">
        <v>213</v>
      </c>
      <c r="HB213" s="264" t="s">
        <v>214</v>
      </c>
      <c r="HC213" s="264" t="s">
        <v>215</v>
      </c>
      <c r="HD213" s="264" t="s">
        <v>216</v>
      </c>
      <c r="HE213" s="264" t="s">
        <v>217</v>
      </c>
      <c r="HF213" s="264" t="s">
        <v>218</v>
      </c>
      <c r="HG213" s="264" t="s">
        <v>219</v>
      </c>
      <c r="HH213" s="264" t="s">
        <v>220</v>
      </c>
    </row>
    <row r="214" spans="1:216" x14ac:dyDescent="0.2">
      <c r="A214" s="263" t="s">
        <v>230</v>
      </c>
      <c r="B214" s="273">
        <f t="shared" ref="B214:H229" si="792">+IF(ISERROR(B194/B173),"-",(B194/B173))</f>
        <v>21.620663271038726</v>
      </c>
      <c r="C214" s="273">
        <f t="shared" si="792"/>
        <v>3.3443184338976359</v>
      </c>
      <c r="D214" s="273">
        <f t="shared" si="792"/>
        <v>3.4303374003322862</v>
      </c>
      <c r="E214" s="273">
        <f t="shared" si="792"/>
        <v>2.7225796178782722</v>
      </c>
      <c r="F214" s="273">
        <f t="shared" si="792"/>
        <v>2.2126989806473034</v>
      </c>
      <c r="G214" s="273">
        <f t="shared" si="792"/>
        <v>2.2153368853341773</v>
      </c>
      <c r="H214" s="273">
        <f t="shared" si="792"/>
        <v>2.5075191701323054</v>
      </c>
      <c r="I214" s="273">
        <f t="shared" ref="I214:BZ214" si="793">+IF(ISERROR(I194/I173),"-",(I194/I173))</f>
        <v>2.1247779251326193</v>
      </c>
      <c r="J214" s="273">
        <f t="shared" si="793"/>
        <v>1.9007985211956955</v>
      </c>
      <c r="K214" s="273">
        <f t="shared" si="793"/>
        <v>1.2083832116326274</v>
      </c>
      <c r="L214" s="273">
        <f t="shared" si="793"/>
        <v>1.3856635548616107</v>
      </c>
      <c r="M214" s="273">
        <f t="shared" si="793"/>
        <v>0.64399575603321602</v>
      </c>
      <c r="N214" s="273">
        <f t="shared" ref="N214:P214" si="794">+IF(ISERROR(N194/N173),"-",(N194/N173))</f>
        <v>0.71092511342125952</v>
      </c>
      <c r="O214" s="273">
        <f t="shared" si="794"/>
        <v>1.0444315306134133</v>
      </c>
      <c r="P214" s="273">
        <f t="shared" si="794"/>
        <v>0.42577422396832904</v>
      </c>
      <c r="Q214" s="273">
        <f t="shared" si="793"/>
        <v>1.0805770791101033</v>
      </c>
      <c r="R214" s="273">
        <f t="shared" si="793"/>
        <v>2.1949358063730799</v>
      </c>
      <c r="S214" s="273">
        <f t="shared" si="793"/>
        <v>0.95672008561573807</v>
      </c>
      <c r="T214" s="273">
        <f t="shared" si="793"/>
        <v>2.1227351613757302</v>
      </c>
      <c r="U214" s="273">
        <f t="shared" si="793"/>
        <v>2.4410311713095671</v>
      </c>
      <c r="V214" s="273">
        <f t="shared" si="793"/>
        <v>0.62001812323801853</v>
      </c>
      <c r="W214" s="273">
        <f t="shared" si="793"/>
        <v>2.9896330466951282</v>
      </c>
      <c r="X214" s="273">
        <f t="shared" si="793"/>
        <v>3.5403119170900048</v>
      </c>
      <c r="Y214" s="273">
        <f t="shared" si="793"/>
        <v>0.60766757429254292</v>
      </c>
      <c r="Z214" s="273">
        <f t="shared" si="793"/>
        <v>11.710277341914839</v>
      </c>
      <c r="AA214" s="273">
        <f t="shared" si="793"/>
        <v>11.066848923475648</v>
      </c>
      <c r="AB214" s="273">
        <f t="shared" si="793"/>
        <v>6.0374149738995051</v>
      </c>
      <c r="AC214" s="273">
        <f t="shared" si="793"/>
        <v>4.5649049036038605</v>
      </c>
      <c r="AD214" s="273">
        <f t="shared" si="793"/>
        <v>2.1748549581063865</v>
      </c>
      <c r="AE214" s="273">
        <f t="shared" si="793"/>
        <v>1.6458470129135236</v>
      </c>
      <c r="AF214" s="273">
        <f t="shared" si="793"/>
        <v>3.5471829330593621</v>
      </c>
      <c r="AG214" s="273">
        <f t="shared" si="793"/>
        <v>5.8084469835170669</v>
      </c>
      <c r="AH214" s="273">
        <f t="shared" si="793"/>
        <v>4.207687189876788</v>
      </c>
      <c r="AI214" s="273">
        <f t="shared" si="793"/>
        <v>2.4676432136718232</v>
      </c>
      <c r="AJ214" s="273">
        <f t="shared" si="793"/>
        <v>4.4268887244922572</v>
      </c>
      <c r="AK214" s="273">
        <f t="shared" si="793"/>
        <v>3.8842410035570269</v>
      </c>
      <c r="AL214" s="273">
        <f t="shared" si="793"/>
        <v>1.6849559221644133</v>
      </c>
      <c r="AM214" s="273">
        <f t="shared" si="793"/>
        <v>3.8751138309177011</v>
      </c>
      <c r="AN214" s="273">
        <f t="shared" si="793"/>
        <v>2.8826898739871289</v>
      </c>
      <c r="AO214" s="273">
        <f t="shared" si="793"/>
        <v>2.1229061788131034</v>
      </c>
      <c r="AP214" s="273">
        <f t="shared" si="793"/>
        <v>2.0655259322819957</v>
      </c>
      <c r="AQ214" s="273">
        <f t="shared" si="793"/>
        <v>2.898113588217492</v>
      </c>
      <c r="AR214" s="273">
        <f t="shared" si="793"/>
        <v>2.6038668834058418</v>
      </c>
      <c r="AS214" s="273">
        <f t="shared" si="793"/>
        <v>3.4636473859146686</v>
      </c>
      <c r="AT214" s="273">
        <f t="shared" si="793"/>
        <v>2.5044468168250913</v>
      </c>
      <c r="AU214" s="273">
        <f t="shared" si="793"/>
        <v>1.197430712096395</v>
      </c>
      <c r="AV214" s="273">
        <f t="shared" si="793"/>
        <v>1.9782322985284773</v>
      </c>
      <c r="AW214" s="273">
        <f t="shared" si="793"/>
        <v>3.9669354736715636</v>
      </c>
      <c r="AX214" s="273">
        <f t="shared" si="793"/>
        <v>0.54902290552481725</v>
      </c>
      <c r="AY214" s="273">
        <f t="shared" si="793"/>
        <v>1.6432084444048747</v>
      </c>
      <c r="AZ214" s="273">
        <f t="shared" si="793"/>
        <v>0.99514519726482897</v>
      </c>
      <c r="BA214" s="273">
        <f t="shared" si="793"/>
        <v>0.14776335051874484</v>
      </c>
      <c r="BB214" s="273">
        <f t="shared" si="793"/>
        <v>2.1335458801645726</v>
      </c>
      <c r="BC214" s="273">
        <f t="shared" si="793"/>
        <v>0.76455563870194643</v>
      </c>
      <c r="BD214" s="273">
        <f t="shared" si="793"/>
        <v>5.4893204194862255</v>
      </c>
      <c r="BE214" s="273" t="str">
        <f t="shared" si="793"/>
        <v>-</v>
      </c>
      <c r="BF214" s="273" t="str">
        <f t="shared" si="793"/>
        <v>-</v>
      </c>
      <c r="BG214" s="273">
        <f t="shared" ref="BG214:BM214" si="795">+IF(ISERROR(BG194/BG173),"-",(BG194/BG173))</f>
        <v>0.96603026669423198</v>
      </c>
      <c r="BH214" s="273">
        <f t="shared" si="795"/>
        <v>0.16181843279804906</v>
      </c>
      <c r="BI214" s="273">
        <f t="shared" si="795"/>
        <v>0.71106738266882452</v>
      </c>
      <c r="BJ214" s="273">
        <f t="shared" si="795"/>
        <v>0.98748125459106595</v>
      </c>
      <c r="BK214" s="273">
        <f t="shared" si="795"/>
        <v>4.001541054659282</v>
      </c>
      <c r="BL214" s="273" t="str">
        <f t="shared" si="795"/>
        <v>-</v>
      </c>
      <c r="BM214" s="273" t="str">
        <f t="shared" si="795"/>
        <v>-</v>
      </c>
      <c r="BN214" s="273">
        <f t="shared" si="793"/>
        <v>0.74432468669824936</v>
      </c>
      <c r="BO214" s="273">
        <f t="shared" si="793"/>
        <v>0.74677707387639047</v>
      </c>
      <c r="BP214" s="273">
        <f t="shared" si="793"/>
        <v>3.4362325097878119</v>
      </c>
      <c r="BQ214" s="273">
        <f t="shared" si="793"/>
        <v>0.53617276040627271</v>
      </c>
      <c r="BR214" s="273">
        <f t="shared" si="793"/>
        <v>5.5517856590386421</v>
      </c>
      <c r="BS214" s="273" t="str">
        <f t="shared" si="793"/>
        <v>-</v>
      </c>
      <c r="BT214" s="273" t="str">
        <f t="shared" si="793"/>
        <v>-</v>
      </c>
      <c r="BU214" s="273">
        <f t="shared" si="793"/>
        <v>1.0234858923320702</v>
      </c>
      <c r="BV214" s="273">
        <f t="shared" si="793"/>
        <v>5.8301711850098956E-2</v>
      </c>
      <c r="BW214" s="273">
        <f t="shared" si="793"/>
        <v>2.432307122805935</v>
      </c>
      <c r="BX214" s="273">
        <f t="shared" si="793"/>
        <v>0.68724638663540372</v>
      </c>
      <c r="BY214" s="273">
        <f t="shared" si="793"/>
        <v>2.4806358517866132</v>
      </c>
      <c r="BZ214" s="273" t="str">
        <f t="shared" si="793"/>
        <v>-</v>
      </c>
      <c r="CA214" s="273" t="str">
        <f t="shared" ref="CA214:EL214" si="796">+IF(ISERROR(CA194/CA173),"-",(CA194/CA173))</f>
        <v>-</v>
      </c>
      <c r="CB214" s="273">
        <f t="shared" si="796"/>
        <v>0.78683821190818271</v>
      </c>
      <c r="CC214" s="273">
        <f t="shared" si="796"/>
        <v>6.5020802763795765E-2</v>
      </c>
      <c r="CD214" s="273">
        <f t="shared" si="796"/>
        <v>3.0773724025663123</v>
      </c>
      <c r="CE214" s="273">
        <f t="shared" si="796"/>
        <v>0.45425218046731991</v>
      </c>
      <c r="CF214" s="273" t="str">
        <f t="shared" si="796"/>
        <v>-</v>
      </c>
      <c r="CG214" s="273" t="str">
        <f t="shared" si="796"/>
        <v>-</v>
      </c>
      <c r="CH214" s="273" t="str">
        <f t="shared" si="796"/>
        <v>-</v>
      </c>
      <c r="CI214" s="273">
        <f t="shared" si="796"/>
        <v>1.4393098386864371</v>
      </c>
      <c r="CJ214" s="273">
        <f t="shared" si="796"/>
        <v>7.6320433318578393E-2</v>
      </c>
      <c r="CK214" s="273">
        <f t="shared" si="796"/>
        <v>1.7807795154127215</v>
      </c>
      <c r="CL214" s="273">
        <f t="shared" si="796"/>
        <v>0.40917589204001859</v>
      </c>
      <c r="CM214" s="273">
        <f t="shared" si="796"/>
        <v>2.5948454742090408</v>
      </c>
      <c r="CN214" s="273" t="str">
        <f t="shared" si="796"/>
        <v>-</v>
      </c>
      <c r="CO214" s="273">
        <f t="shared" si="796"/>
        <v>2.1067750326919992</v>
      </c>
      <c r="CP214" s="273">
        <f t="shared" si="796"/>
        <v>1.5887232781451304</v>
      </c>
      <c r="CQ214" s="273">
        <f t="shared" si="796"/>
        <v>0.44405302147307207</v>
      </c>
      <c r="CR214" s="273">
        <f t="shared" si="796"/>
        <v>1.0300558712624908</v>
      </c>
      <c r="CS214" s="273">
        <f t="shared" si="796"/>
        <v>1.5278086991052386</v>
      </c>
      <c r="CT214" s="273">
        <f t="shared" si="796"/>
        <v>0.69623450584870172</v>
      </c>
      <c r="CU214" s="273">
        <f t="shared" si="796"/>
        <v>0.7568367888253924</v>
      </c>
      <c r="CV214" s="273">
        <f t="shared" si="796"/>
        <v>2.7982828714958718</v>
      </c>
      <c r="CW214" s="273">
        <f t="shared" si="796"/>
        <v>1.7540029424103147</v>
      </c>
      <c r="CX214" s="273" t="str">
        <f t="shared" si="796"/>
        <v>-</v>
      </c>
      <c r="CY214" s="273" t="str">
        <f t="shared" si="796"/>
        <v>-</v>
      </c>
      <c r="CZ214" s="273" t="str">
        <f t="shared" si="796"/>
        <v>-</v>
      </c>
      <c r="DA214" s="273">
        <f t="shared" si="796"/>
        <v>1.0426175186711908</v>
      </c>
      <c r="DB214" s="273">
        <f t="shared" si="796"/>
        <v>1.2342572383288588</v>
      </c>
      <c r="DC214" s="273">
        <f t="shared" si="796"/>
        <v>4.409190919091909</v>
      </c>
      <c r="DD214" s="273">
        <f t="shared" si="796"/>
        <v>12.785251668318615</v>
      </c>
      <c r="DE214" s="273">
        <f t="shared" si="796"/>
        <v>1.757980782770417</v>
      </c>
      <c r="DF214" s="273">
        <f t="shared" si="796"/>
        <v>3.5456888487909901</v>
      </c>
      <c r="DG214" s="273">
        <f t="shared" si="796"/>
        <v>13.595344364695856</v>
      </c>
      <c r="DH214" s="273">
        <f t="shared" si="796"/>
        <v>25.862035723409484</v>
      </c>
      <c r="DI214" s="273">
        <f t="shared" si="796"/>
        <v>35.3141355156015</v>
      </c>
      <c r="DJ214" s="273">
        <f t="shared" si="796"/>
        <v>30.876848625973196</v>
      </c>
      <c r="DK214" s="273">
        <f t="shared" si="796"/>
        <v>5.500755585170281</v>
      </c>
      <c r="DL214" s="273">
        <f t="shared" si="796"/>
        <v>4.1965598702385929</v>
      </c>
      <c r="DM214" s="273">
        <f t="shared" si="796"/>
        <v>3.4256371500356546</v>
      </c>
      <c r="DN214" s="273">
        <f t="shared" si="796"/>
        <v>1.7550664240690972</v>
      </c>
      <c r="DO214" s="273">
        <f t="shared" si="796"/>
        <v>1.6006447227826115</v>
      </c>
      <c r="DP214" s="273">
        <f t="shared" si="796"/>
        <v>4.2886233618969838</v>
      </c>
      <c r="DQ214" s="273">
        <f t="shared" si="796"/>
        <v>2.2402837705000178</v>
      </c>
      <c r="DR214" s="273">
        <f t="shared" si="796"/>
        <v>0.94737250038753684</v>
      </c>
      <c r="DS214" s="273">
        <f t="shared" si="796"/>
        <v>0.46797724700896887</v>
      </c>
      <c r="DT214" s="273">
        <f t="shared" si="796"/>
        <v>0.85208763386015285</v>
      </c>
      <c r="DU214" s="273">
        <f t="shared" si="796"/>
        <v>1.1496684418180854</v>
      </c>
      <c r="DV214" s="273">
        <f t="shared" si="796"/>
        <v>3.4379668532434255</v>
      </c>
      <c r="DW214" s="273">
        <f t="shared" si="796"/>
        <v>1.6296530130054785</v>
      </c>
      <c r="DX214" s="273">
        <f t="shared" si="796"/>
        <v>1.7676805563695326</v>
      </c>
      <c r="DY214" s="273">
        <f t="shared" si="796"/>
        <v>4.0653558254069315</v>
      </c>
      <c r="DZ214" s="273">
        <f t="shared" si="796"/>
        <v>2.381906122495999</v>
      </c>
      <c r="EA214" s="273">
        <f t="shared" si="796"/>
        <v>0.74019097533833511</v>
      </c>
      <c r="EB214" s="273">
        <f t="shared" si="796"/>
        <v>0.4016774213839775</v>
      </c>
      <c r="EC214" s="273">
        <f t="shared" si="796"/>
        <v>0.9497227910028524</v>
      </c>
      <c r="ED214" s="273">
        <f t="shared" si="796"/>
        <v>0.90738556013113991</v>
      </c>
      <c r="EE214" s="273">
        <f t="shared" si="796"/>
        <v>4.0435510162568029</v>
      </c>
      <c r="EF214" s="273">
        <f t="shared" si="796"/>
        <v>1.8663264385718901</v>
      </c>
      <c r="EG214" s="273">
        <f t="shared" si="796"/>
        <v>1.7567251927472114</v>
      </c>
      <c r="EH214" s="273">
        <f t="shared" si="796"/>
        <v>4.5556559299251704</v>
      </c>
      <c r="EI214" s="273">
        <f t="shared" si="796"/>
        <v>2.5448737980769232</v>
      </c>
      <c r="EJ214" s="273">
        <f t="shared" si="796"/>
        <v>0.62788266220575939</v>
      </c>
      <c r="EK214" s="273">
        <f t="shared" si="796"/>
        <v>0.48176347012902326</v>
      </c>
      <c r="EL214" s="273">
        <f t="shared" si="796"/>
        <v>0.95852304390358356</v>
      </c>
      <c r="EM214" s="273">
        <f t="shared" ref="EM214:GX214" si="797">+IF(ISERROR(EM194/EM173),"-",(EM194/EM173))</f>
        <v>1.1054984278818476</v>
      </c>
      <c r="EN214" s="273">
        <f t="shared" si="797"/>
        <v>1.9846633325406529</v>
      </c>
      <c r="EO214" s="273">
        <f t="shared" si="797"/>
        <v>0.98019892497402783</v>
      </c>
      <c r="EP214" s="273">
        <f t="shared" si="797"/>
        <v>1.2017258164439331</v>
      </c>
      <c r="EQ214" s="273">
        <f t="shared" si="797"/>
        <v>3.1888504156435706</v>
      </c>
      <c r="ER214" s="273">
        <f t="shared" si="797"/>
        <v>1.6793577638434594</v>
      </c>
      <c r="ES214" s="273">
        <f t="shared" si="797"/>
        <v>0.92125738300772375</v>
      </c>
      <c r="ET214" s="273">
        <f t="shared" si="797"/>
        <v>0.30489404944645015</v>
      </c>
      <c r="EU214" s="273">
        <f t="shared" si="797"/>
        <v>0.70363818573532577</v>
      </c>
      <c r="EV214" s="273">
        <f t="shared" si="797"/>
        <v>0.57944246290449464</v>
      </c>
      <c r="EW214" s="273">
        <f t="shared" si="797"/>
        <v>2.4602010917899095</v>
      </c>
      <c r="EX214" s="273">
        <f t="shared" si="797"/>
        <v>1.5575074510992974</v>
      </c>
      <c r="EY214" s="273">
        <f t="shared" si="797"/>
        <v>1.0427177387004705</v>
      </c>
      <c r="EZ214" s="273">
        <f t="shared" si="797"/>
        <v>3.2678950548432186</v>
      </c>
      <c r="FA214" s="273">
        <f t="shared" si="797"/>
        <v>1.9240461709615848</v>
      </c>
      <c r="FB214" s="273">
        <f t="shared" si="797"/>
        <v>1.1087586183395994</v>
      </c>
      <c r="FC214" s="273">
        <f t="shared" si="797"/>
        <v>0.37611904524118644</v>
      </c>
      <c r="FD214" s="273">
        <f t="shared" si="797"/>
        <v>0.64388054478640855</v>
      </c>
      <c r="FE214" s="273">
        <f t="shared" si="797"/>
        <v>0.63467589431551419</v>
      </c>
      <c r="FF214" s="273">
        <f t="shared" si="797"/>
        <v>1.3931299333403224</v>
      </c>
      <c r="FG214" s="273">
        <f t="shared" si="797"/>
        <v>1.2042860834040232</v>
      </c>
      <c r="FH214" s="273">
        <f t="shared" si="797"/>
        <v>0.95388643384191307</v>
      </c>
      <c r="FI214" s="273">
        <f t="shared" si="797"/>
        <v>2.7723712555739755</v>
      </c>
      <c r="FJ214" s="273">
        <f t="shared" si="797"/>
        <v>1.3864500842811218</v>
      </c>
      <c r="FK214" s="273">
        <f t="shared" si="797"/>
        <v>0.70050182824984575</v>
      </c>
      <c r="FL214" s="273">
        <f t="shared" si="797"/>
        <v>0.38671201012866946</v>
      </c>
      <c r="FM214" s="273">
        <f t="shared" si="797"/>
        <v>0.60876111335508731</v>
      </c>
      <c r="FN214" s="273">
        <f t="shared" si="797"/>
        <v>1.0861843490804184</v>
      </c>
      <c r="FO214" s="273">
        <f t="shared" si="797"/>
        <v>2.1055185359906483</v>
      </c>
      <c r="FP214" s="273">
        <f t="shared" si="797"/>
        <v>2.0150348691533009</v>
      </c>
      <c r="FQ214" s="273">
        <f t="shared" si="797"/>
        <v>0.84979856424141054</v>
      </c>
      <c r="FR214" s="273">
        <f t="shared" si="797"/>
        <v>0.91621022135711372</v>
      </c>
      <c r="FS214" s="273">
        <f t="shared" si="797"/>
        <v>1.4407487204850455</v>
      </c>
      <c r="FT214" s="273">
        <f t="shared" si="797"/>
        <v>6.0250691844375712</v>
      </c>
      <c r="FU214" s="273">
        <f t="shared" si="797"/>
        <v>0.39395764959762625</v>
      </c>
      <c r="FV214" s="273">
        <f t="shared" si="797"/>
        <v>0.42635159344706092</v>
      </c>
      <c r="FW214" s="273">
        <f t="shared" si="797"/>
        <v>0.41036762919887415</v>
      </c>
      <c r="FX214" s="273">
        <f t="shared" si="797"/>
        <v>2.0772873885746668</v>
      </c>
      <c r="FY214" s="273">
        <f t="shared" si="797"/>
        <v>1.0572609377515163</v>
      </c>
      <c r="FZ214" s="273">
        <f t="shared" si="797"/>
        <v>1.5283321418863736</v>
      </c>
      <c r="GA214" s="273">
        <f t="shared" si="797"/>
        <v>2.9785405632025506</v>
      </c>
      <c r="GB214" s="273">
        <f t="shared" si="797"/>
        <v>1.4821906689147595</v>
      </c>
      <c r="GC214" s="273">
        <f t="shared" si="797"/>
        <v>0.7966381837460238</v>
      </c>
      <c r="GD214" s="273">
        <f t="shared" si="797"/>
        <v>0.51231725656171034</v>
      </c>
      <c r="GE214" s="273">
        <f t="shared" si="797"/>
        <v>0.58820978132946811</v>
      </c>
      <c r="GF214" s="273">
        <f t="shared" si="797"/>
        <v>0.62994053198226729</v>
      </c>
      <c r="GG214" s="273">
        <f t="shared" si="797"/>
        <v>2.6529498318596474</v>
      </c>
      <c r="GH214" s="273">
        <f t="shared" si="797"/>
        <v>1.2437407805492755</v>
      </c>
      <c r="GI214" s="273">
        <f t="shared" si="797"/>
        <v>0.78463648834019206</v>
      </c>
      <c r="GJ214" s="273">
        <f t="shared" si="797"/>
        <v>1.9021186087246642</v>
      </c>
      <c r="GK214" s="273">
        <f t="shared" si="797"/>
        <v>1.8270091349415458</v>
      </c>
      <c r="GL214" s="273">
        <f t="shared" si="797"/>
        <v>2.5985297212585521</v>
      </c>
      <c r="GM214" s="273" t="str">
        <f t="shared" si="797"/>
        <v>-</v>
      </c>
      <c r="GN214" s="273" t="str">
        <f t="shared" si="797"/>
        <v>-</v>
      </c>
      <c r="GO214" s="273" t="str">
        <f t="shared" si="797"/>
        <v>-</v>
      </c>
      <c r="GP214" s="273">
        <f t="shared" si="797"/>
        <v>3.0813951771820167</v>
      </c>
      <c r="GQ214" s="273">
        <f t="shared" si="797"/>
        <v>0.51159519182972579</v>
      </c>
      <c r="GR214" s="273">
        <f t="shared" si="797"/>
        <v>1.7402025861263011</v>
      </c>
      <c r="GS214" s="273">
        <f t="shared" si="797"/>
        <v>6.6376891233468882</v>
      </c>
      <c r="GT214" s="273">
        <f t="shared" si="797"/>
        <v>0.56617534055186869</v>
      </c>
      <c r="GU214" s="273" t="str">
        <f t="shared" si="797"/>
        <v>-</v>
      </c>
      <c r="GV214" s="273">
        <f t="shared" si="797"/>
        <v>0.1780751843921009</v>
      </c>
      <c r="GW214" s="273" t="str">
        <f t="shared" si="797"/>
        <v>-</v>
      </c>
      <c r="GX214" s="273" t="str">
        <f t="shared" si="797"/>
        <v>-</v>
      </c>
      <c r="GY214" s="273">
        <f t="shared" ref="GY214:HH214" si="798">+IF(ISERROR(GY194/GY173),"-",(GY194/GY173))</f>
        <v>1.7082742255814236</v>
      </c>
      <c r="GZ214" s="273">
        <f t="shared" si="798"/>
        <v>1.1650554111332962</v>
      </c>
      <c r="HA214" s="273">
        <f t="shared" si="798"/>
        <v>1.4267539060223646</v>
      </c>
      <c r="HB214" s="273">
        <f t="shared" si="798"/>
        <v>2.3222487161678087</v>
      </c>
      <c r="HC214" s="273">
        <f t="shared" si="798"/>
        <v>1.2311173168701677</v>
      </c>
      <c r="HD214" s="273">
        <f t="shared" si="798"/>
        <v>1.0680268765490175</v>
      </c>
      <c r="HE214" s="273">
        <f t="shared" si="798"/>
        <v>0.33153737477523765</v>
      </c>
      <c r="HF214" s="273">
        <f t="shared" si="798"/>
        <v>0.58046106605352199</v>
      </c>
      <c r="HG214" s="273">
        <f t="shared" si="798"/>
        <v>0.82451494782444257</v>
      </c>
      <c r="HH214" s="273">
        <f t="shared" si="798"/>
        <v>0</v>
      </c>
    </row>
    <row r="215" spans="1:216" x14ac:dyDescent="0.2">
      <c r="A215" s="263" t="s">
        <v>231</v>
      </c>
      <c r="B215" s="273">
        <f t="shared" si="792"/>
        <v>20.898746630694042</v>
      </c>
      <c r="C215" s="273">
        <f t="shared" si="792"/>
        <v>3.3679047888667326</v>
      </c>
      <c r="D215" s="273">
        <f t="shared" si="792"/>
        <v>2.8310682433305194</v>
      </c>
      <c r="E215" s="273">
        <f t="shared" si="792"/>
        <v>2.2796073915996513</v>
      </c>
      <c r="F215" s="273">
        <f t="shared" si="792"/>
        <v>2.0510795226434451</v>
      </c>
      <c r="G215" s="273">
        <f t="shared" si="792"/>
        <v>1.159513341216847</v>
      </c>
      <c r="H215" s="273">
        <f t="shared" si="792"/>
        <v>1.8142367528935732</v>
      </c>
      <c r="I215" s="273">
        <f t="shared" ref="I215" si="799">+IF(ISERROR(I195/I174),"-",(I195/I174))</f>
        <v>1.9440815183789648</v>
      </c>
      <c r="J215" s="273">
        <f t="shared" ref="J215:BZ215" si="800">+IF(ISERROR(J195/J174),"-",(J195/J174))</f>
        <v>0.70162199761811916</v>
      </c>
      <c r="K215" s="273">
        <f t="shared" si="800"/>
        <v>1.0411962138051847</v>
      </c>
      <c r="L215" s="273">
        <f t="shared" si="800"/>
        <v>1.0411962138051847</v>
      </c>
      <c r="M215" s="273" t="str">
        <f t="shared" si="800"/>
        <v>-</v>
      </c>
      <c r="N215" s="273">
        <f t="shared" ref="N215:P215" si="801">+IF(ISERROR(N195/N174),"-",(N195/N174))</f>
        <v>1.805922326337799</v>
      </c>
      <c r="O215" s="273">
        <f t="shared" si="801"/>
        <v>4.1413236163088438</v>
      </c>
      <c r="P215" s="273">
        <f t="shared" si="801"/>
        <v>0.25377447185045904</v>
      </c>
      <c r="Q215" s="273">
        <f t="shared" si="800"/>
        <v>0.82838840019785298</v>
      </c>
      <c r="R215" s="273">
        <f t="shared" si="800"/>
        <v>1.5588286977629933</v>
      </c>
      <c r="S215" s="273">
        <f t="shared" si="800"/>
        <v>0.82192637983860528</v>
      </c>
      <c r="T215" s="273">
        <f t="shared" si="800"/>
        <v>2.660736024110625</v>
      </c>
      <c r="U215" s="273">
        <f t="shared" si="800"/>
        <v>2.7709839868661708</v>
      </c>
      <c r="V215" s="273">
        <f t="shared" si="800"/>
        <v>1.1903247637805523</v>
      </c>
      <c r="W215" s="273">
        <f t="shared" si="800"/>
        <v>1.2667351762408796</v>
      </c>
      <c r="X215" s="273">
        <f t="shared" si="800"/>
        <v>1.362083708370837</v>
      </c>
      <c r="Y215" s="273">
        <f t="shared" si="800"/>
        <v>1.061997121737424</v>
      </c>
      <c r="Z215" s="273">
        <f t="shared" si="800"/>
        <v>8.9092816249444535</v>
      </c>
      <c r="AA215" s="273">
        <f t="shared" si="800"/>
        <v>8.723892146231897</v>
      </c>
      <c r="AB215" s="273">
        <f t="shared" si="800"/>
        <v>2.4943959961710371</v>
      </c>
      <c r="AC215" s="273">
        <f t="shared" si="800"/>
        <v>4.5661710923629206</v>
      </c>
      <c r="AD215" s="273">
        <f t="shared" si="800"/>
        <v>1.4835143902690271</v>
      </c>
      <c r="AE215" s="273">
        <f t="shared" si="800"/>
        <v>0.7015645246436627</v>
      </c>
      <c r="AF215" s="273">
        <f t="shared" si="800"/>
        <v>2.9010634594787579</v>
      </c>
      <c r="AG215" s="273">
        <f t="shared" si="800"/>
        <v>4.2824704771669211</v>
      </c>
      <c r="AH215" s="273">
        <f t="shared" si="800"/>
        <v>4.3463121095131436</v>
      </c>
      <c r="AI215" s="273">
        <f t="shared" si="800"/>
        <v>1.1564455232215105</v>
      </c>
      <c r="AJ215" s="273">
        <f t="shared" si="800"/>
        <v>1.8075733804838305</v>
      </c>
      <c r="AK215" s="273">
        <f t="shared" si="800"/>
        <v>2.0170779961446774</v>
      </c>
      <c r="AL215" s="273">
        <f t="shared" si="800"/>
        <v>0.82395704131285197</v>
      </c>
      <c r="AM215" s="273">
        <f t="shared" si="800"/>
        <v>2.3664138084760311</v>
      </c>
      <c r="AN215" s="273">
        <f t="shared" si="800"/>
        <v>6.4284420289855069</v>
      </c>
      <c r="AO215" s="273">
        <f t="shared" si="800"/>
        <v>1.906653135844266</v>
      </c>
      <c r="AP215" s="273">
        <f t="shared" si="800"/>
        <v>0.40935655678710237</v>
      </c>
      <c r="AQ215" s="273" t="str">
        <f t="shared" si="800"/>
        <v>-</v>
      </c>
      <c r="AR215" s="273">
        <f t="shared" si="800"/>
        <v>1.7839184213668751</v>
      </c>
      <c r="AS215" s="273">
        <f t="shared" si="800"/>
        <v>1.0199287316880032</v>
      </c>
      <c r="AT215" s="273">
        <f t="shared" si="800"/>
        <v>0.75807871797129522</v>
      </c>
      <c r="AU215" s="273">
        <f t="shared" si="800"/>
        <v>0.28219521401071945</v>
      </c>
      <c r="AV215" s="273">
        <f t="shared" si="800"/>
        <v>0.75603114443437414</v>
      </c>
      <c r="AW215" s="273">
        <f t="shared" si="800"/>
        <v>0.35773294203961853</v>
      </c>
      <c r="AX215" s="273" t="str">
        <f t="shared" si="800"/>
        <v>-</v>
      </c>
      <c r="AY215" s="273">
        <f t="shared" si="800"/>
        <v>1.6274083448693453</v>
      </c>
      <c r="AZ215" s="273">
        <f t="shared" si="800"/>
        <v>0.48248888234427922</v>
      </c>
      <c r="BA215" s="273">
        <f t="shared" si="800"/>
        <v>5.4508182932397682E-2</v>
      </c>
      <c r="BB215" s="273">
        <f t="shared" si="800"/>
        <v>1.0716717095310135</v>
      </c>
      <c r="BC215" s="273">
        <f t="shared" si="800"/>
        <v>0.40542035092035866</v>
      </c>
      <c r="BD215" s="273" t="str">
        <f t="shared" si="800"/>
        <v>-</v>
      </c>
      <c r="BE215" s="273" t="str">
        <f t="shared" si="800"/>
        <v>-</v>
      </c>
      <c r="BF215" s="273" t="str">
        <f t="shared" si="800"/>
        <v>-</v>
      </c>
      <c r="BG215" s="273">
        <f t="shared" ref="BG215:BM215" si="802">+IF(ISERROR(BG195/BG174),"-",(BG195/BG174))</f>
        <v>0.37160325253145138</v>
      </c>
      <c r="BH215" s="273">
        <f t="shared" si="802"/>
        <v>2.2052577563748326E-2</v>
      </c>
      <c r="BI215" s="273" t="str">
        <f t="shared" si="802"/>
        <v>-</v>
      </c>
      <c r="BJ215" s="273">
        <f t="shared" si="802"/>
        <v>0.33947200118985649</v>
      </c>
      <c r="BK215" s="273" t="str">
        <f t="shared" si="802"/>
        <v>-</v>
      </c>
      <c r="BL215" s="273" t="str">
        <f t="shared" si="802"/>
        <v>-</v>
      </c>
      <c r="BM215" s="273" t="str">
        <f t="shared" si="802"/>
        <v>-</v>
      </c>
      <c r="BN215" s="273">
        <f t="shared" si="800"/>
        <v>0.62947202450380124</v>
      </c>
      <c r="BO215" s="273" t="str">
        <f t="shared" si="800"/>
        <v>-</v>
      </c>
      <c r="BP215" s="273" t="str">
        <f t="shared" si="800"/>
        <v>-</v>
      </c>
      <c r="BQ215" s="273">
        <f t="shared" si="800"/>
        <v>0.4885068140834245</v>
      </c>
      <c r="BR215" s="273">
        <f t="shared" si="800"/>
        <v>1.5159317352273849</v>
      </c>
      <c r="BS215" s="273" t="str">
        <f t="shared" si="800"/>
        <v>-</v>
      </c>
      <c r="BT215" s="273" t="str">
        <f t="shared" si="800"/>
        <v>-</v>
      </c>
      <c r="BU215" s="273">
        <f t="shared" si="800"/>
        <v>0.47571340592362144</v>
      </c>
      <c r="BV215" s="273" t="str">
        <f t="shared" si="800"/>
        <v>-</v>
      </c>
      <c r="BW215" s="273" t="str">
        <f t="shared" si="800"/>
        <v>-</v>
      </c>
      <c r="BX215" s="273">
        <f t="shared" si="800"/>
        <v>0.30740498655843129</v>
      </c>
      <c r="BY215" s="273">
        <f t="shared" si="800"/>
        <v>4.590517941224225</v>
      </c>
      <c r="BZ215" s="273" t="str">
        <f t="shared" si="800"/>
        <v>-</v>
      </c>
      <c r="CA215" s="273" t="str">
        <f t="shared" ref="CA215:EL215" si="803">+IF(ISERROR(CA195/CA174),"-",(CA195/CA174))</f>
        <v>-</v>
      </c>
      <c r="CB215" s="273">
        <f t="shared" si="803"/>
        <v>0.49680885283731335</v>
      </c>
      <c r="CC215" s="273">
        <f t="shared" si="803"/>
        <v>4.6602690478951644E-2</v>
      </c>
      <c r="CD215" s="273" t="str">
        <f t="shared" si="803"/>
        <v>-</v>
      </c>
      <c r="CE215" s="273">
        <f t="shared" si="803"/>
        <v>1.0141099931916182</v>
      </c>
      <c r="CF215" s="273" t="str">
        <f t="shared" si="803"/>
        <v>-</v>
      </c>
      <c r="CG215" s="273" t="str">
        <f t="shared" si="803"/>
        <v>-</v>
      </c>
      <c r="CH215" s="273" t="str">
        <f t="shared" si="803"/>
        <v>-</v>
      </c>
      <c r="CI215" s="273">
        <f t="shared" si="803"/>
        <v>1.5991179268149627</v>
      </c>
      <c r="CJ215" s="273">
        <f t="shared" si="803"/>
        <v>7.8523711829634274E-2</v>
      </c>
      <c r="CK215" s="273">
        <f t="shared" si="803"/>
        <v>2.9725249392237405</v>
      </c>
      <c r="CL215" s="273">
        <f t="shared" si="803"/>
        <v>0.29552142513543</v>
      </c>
      <c r="CM215" s="273">
        <f t="shared" si="803"/>
        <v>15.187780269058296</v>
      </c>
      <c r="CN215" s="273" t="str">
        <f t="shared" si="803"/>
        <v>-</v>
      </c>
      <c r="CO215" s="273">
        <f t="shared" si="803"/>
        <v>1.8502579906665495</v>
      </c>
      <c r="CP215" s="273">
        <f t="shared" si="803"/>
        <v>2.2093911675148155</v>
      </c>
      <c r="CQ215" s="273">
        <f t="shared" si="803"/>
        <v>0.29630122307209106</v>
      </c>
      <c r="CR215" s="273">
        <f t="shared" si="803"/>
        <v>0.74377199221382051</v>
      </c>
      <c r="CS215" s="273">
        <f t="shared" si="803"/>
        <v>6.2056923352961331</v>
      </c>
      <c r="CT215" s="273">
        <f t="shared" si="803"/>
        <v>0.50587929960550904</v>
      </c>
      <c r="CU215" s="273">
        <f t="shared" si="803"/>
        <v>0.87437682101814462</v>
      </c>
      <c r="CV215" s="273">
        <f t="shared" si="803"/>
        <v>2.3931419029437184</v>
      </c>
      <c r="CW215" s="273">
        <f t="shared" si="803"/>
        <v>1.2000641888776169</v>
      </c>
      <c r="CX215" s="273" t="str">
        <f t="shared" si="803"/>
        <v>-</v>
      </c>
      <c r="CY215" s="273" t="str">
        <f t="shared" si="803"/>
        <v>-</v>
      </c>
      <c r="CZ215" s="273" t="str">
        <f t="shared" si="803"/>
        <v>-</v>
      </c>
      <c r="DA215" s="273">
        <f t="shared" si="803"/>
        <v>0.7206048180420298</v>
      </c>
      <c r="DB215" s="273">
        <f t="shared" si="803"/>
        <v>1.5633806688043976</v>
      </c>
      <c r="DC215" s="273">
        <f t="shared" si="803"/>
        <v>2.7586058889175038</v>
      </c>
      <c r="DD215" s="273">
        <f t="shared" si="803"/>
        <v>12.909099537684165</v>
      </c>
      <c r="DE215" s="273">
        <f t="shared" si="803"/>
        <v>1.8531683395010783</v>
      </c>
      <c r="DF215" s="273">
        <f t="shared" si="803"/>
        <v>3.6724060528511613</v>
      </c>
      <c r="DG215" s="273">
        <f t="shared" si="803"/>
        <v>11.951374122721431</v>
      </c>
      <c r="DH215" s="273">
        <f t="shared" si="803"/>
        <v>18.792852582661499</v>
      </c>
      <c r="DI215" s="273">
        <f t="shared" si="803"/>
        <v>35.718116036871528</v>
      </c>
      <c r="DJ215" s="273">
        <f t="shared" si="803"/>
        <v>103.07867609159855</v>
      </c>
      <c r="DK215" s="273">
        <f t="shared" si="803"/>
        <v>4.4171300732094059</v>
      </c>
      <c r="DL215" s="273">
        <f t="shared" si="803"/>
        <v>3.4188634760404968</v>
      </c>
      <c r="DM215" s="273">
        <f t="shared" si="803"/>
        <v>2.4881888126499687</v>
      </c>
      <c r="DN215" s="273">
        <f t="shared" si="803"/>
        <v>0.90945081931959915</v>
      </c>
      <c r="DO215" s="273">
        <f t="shared" si="803"/>
        <v>1.895784410700937</v>
      </c>
      <c r="DP215" s="273">
        <f t="shared" si="803"/>
        <v>2.9125487876995861</v>
      </c>
      <c r="DQ215" s="273">
        <f t="shared" si="803"/>
        <v>1.8098130295285226</v>
      </c>
      <c r="DR215" s="273">
        <f t="shared" si="803"/>
        <v>0.94255089450956198</v>
      </c>
      <c r="DS215" s="273">
        <f t="shared" si="803"/>
        <v>0.27463022419801875</v>
      </c>
      <c r="DT215" s="273">
        <f t="shared" si="803"/>
        <v>0.7232590640472768</v>
      </c>
      <c r="DU215" s="273">
        <f t="shared" si="803"/>
        <v>1.0312974300009323</v>
      </c>
      <c r="DV215" s="273">
        <f t="shared" si="803"/>
        <v>3.1232792437823114</v>
      </c>
      <c r="DW215" s="273">
        <f t="shared" si="803"/>
        <v>0.90651358145809058</v>
      </c>
      <c r="DX215" s="273">
        <f t="shared" si="803"/>
        <v>1.7340804840242801</v>
      </c>
      <c r="DY215" s="273">
        <f t="shared" si="803"/>
        <v>3.5728346263138748</v>
      </c>
      <c r="DZ215" s="273">
        <f t="shared" si="803"/>
        <v>2.1324671152798684</v>
      </c>
      <c r="EA215" s="273" t="str">
        <f t="shared" si="803"/>
        <v>-</v>
      </c>
      <c r="EB215" s="273">
        <f t="shared" si="803"/>
        <v>0.58785019168386909</v>
      </c>
      <c r="EC215" s="273">
        <f t="shared" si="803"/>
        <v>0.53363565277831404</v>
      </c>
      <c r="ED215" s="273">
        <f t="shared" si="803"/>
        <v>0.91268300507727496</v>
      </c>
      <c r="EE215" s="273">
        <f t="shared" si="803"/>
        <v>3.2896086681348198</v>
      </c>
      <c r="EF215" s="273">
        <f t="shared" si="803"/>
        <v>0.92512563248013169</v>
      </c>
      <c r="EG215" s="273">
        <f t="shared" si="803"/>
        <v>1.9967667148025516</v>
      </c>
      <c r="EH215" s="273">
        <f t="shared" si="803"/>
        <v>3.3105678871128377</v>
      </c>
      <c r="EI215" s="273">
        <f t="shared" si="803"/>
        <v>2.1923111971706972</v>
      </c>
      <c r="EJ215" s="273">
        <f t="shared" si="803"/>
        <v>0.94255089450956198</v>
      </c>
      <c r="EK215" s="273">
        <f t="shared" si="803"/>
        <v>0.34804645726081229</v>
      </c>
      <c r="EL215" s="273">
        <f t="shared" si="803"/>
        <v>0.67961040734797007</v>
      </c>
      <c r="EM215" s="273">
        <f t="shared" ref="EM215:GX215" si="804">+IF(ISERROR(EM195/EM174),"-",(EM195/EM174))</f>
        <v>1.0155212278253938</v>
      </c>
      <c r="EN215" s="273">
        <f t="shared" si="804"/>
        <v>1.4586614297945206</v>
      </c>
      <c r="EO215" s="273">
        <f t="shared" si="804"/>
        <v>0.93782752902155886</v>
      </c>
      <c r="EP215" s="273">
        <f t="shared" si="804"/>
        <v>0.56906274378691635</v>
      </c>
      <c r="EQ215" s="273">
        <f t="shared" si="804"/>
        <v>1.945061224489796</v>
      </c>
      <c r="ER215" s="273">
        <f t="shared" si="804"/>
        <v>1.4711209202212112</v>
      </c>
      <c r="ES215" s="273" t="str">
        <f t="shared" si="804"/>
        <v>-</v>
      </c>
      <c r="ET215" s="273" t="str">
        <f t="shared" si="804"/>
        <v>-</v>
      </c>
      <c r="EU215" s="273">
        <f t="shared" si="804"/>
        <v>0.67628903413217134</v>
      </c>
      <c r="EV215" s="273">
        <f t="shared" si="804"/>
        <v>0.93855145786180272</v>
      </c>
      <c r="EW215" s="273">
        <f t="shared" si="804"/>
        <v>1.5678774745770583</v>
      </c>
      <c r="EX215" s="273">
        <f t="shared" si="804"/>
        <v>0.74774923222300971</v>
      </c>
      <c r="EY215" s="273">
        <f t="shared" si="804"/>
        <v>1.134504735243314</v>
      </c>
      <c r="EZ215" s="273">
        <f t="shared" si="804"/>
        <v>1.9133062389979962</v>
      </c>
      <c r="FA215" s="273">
        <f t="shared" si="804"/>
        <v>1.1889199454257164</v>
      </c>
      <c r="FB215" s="273" t="str">
        <f t="shared" si="804"/>
        <v>-</v>
      </c>
      <c r="FC215" s="273">
        <f t="shared" si="804"/>
        <v>0.56465351958367571</v>
      </c>
      <c r="FD215" s="273">
        <f t="shared" si="804"/>
        <v>0.43715265067057141</v>
      </c>
      <c r="FE215" s="273">
        <f t="shared" si="804"/>
        <v>0.68523783885013345</v>
      </c>
      <c r="FF215" s="273">
        <f t="shared" si="804"/>
        <v>1.0909225637561224</v>
      </c>
      <c r="FG215" s="273">
        <f t="shared" si="804"/>
        <v>0.46264695774427872</v>
      </c>
      <c r="FH215" s="273">
        <f t="shared" si="804"/>
        <v>0.63824710701077658</v>
      </c>
      <c r="FI215" s="273">
        <f t="shared" si="804"/>
        <v>1.598308112652375</v>
      </c>
      <c r="FJ215" s="273">
        <f t="shared" si="804"/>
        <v>1.3967910131909991</v>
      </c>
      <c r="FK215" s="273">
        <f t="shared" si="804"/>
        <v>0.72021116138763197</v>
      </c>
      <c r="FL215" s="273">
        <f t="shared" si="804"/>
        <v>0.79743178170144458</v>
      </c>
      <c r="FM215" s="273">
        <f t="shared" si="804"/>
        <v>0.43266395526182005</v>
      </c>
      <c r="FN215" s="273">
        <f t="shared" si="804"/>
        <v>0.79117143332224815</v>
      </c>
      <c r="FO215" s="273">
        <f t="shared" si="804"/>
        <v>2.5873567843389726</v>
      </c>
      <c r="FP215" s="273">
        <f t="shared" si="804"/>
        <v>2.5900875951299809</v>
      </c>
      <c r="FQ215" s="273">
        <f t="shared" si="804"/>
        <v>1.2702861622892982</v>
      </c>
      <c r="FR215" s="273">
        <f t="shared" si="804"/>
        <v>1.0042363433667783</v>
      </c>
      <c r="FS215" s="273">
        <f t="shared" si="804"/>
        <v>1.0399427796257947</v>
      </c>
      <c r="FT215" s="273" t="str">
        <f t="shared" si="804"/>
        <v>-</v>
      </c>
      <c r="FU215" s="273" t="str">
        <f t="shared" si="804"/>
        <v>-</v>
      </c>
      <c r="FV215" s="273" t="str">
        <f t="shared" si="804"/>
        <v>-</v>
      </c>
      <c r="FW215" s="273" t="str">
        <f t="shared" si="804"/>
        <v>-</v>
      </c>
      <c r="FX215" s="273">
        <f t="shared" si="804"/>
        <v>1.7487015174919625</v>
      </c>
      <c r="FY215" s="273">
        <f t="shared" si="804"/>
        <v>0.72596793725446018</v>
      </c>
      <c r="FZ215" s="273">
        <f t="shared" si="804"/>
        <v>1.6307911084499662</v>
      </c>
      <c r="GA215" s="273">
        <f t="shared" si="804"/>
        <v>2.2414603125162227</v>
      </c>
      <c r="GB215" s="273">
        <f t="shared" si="804"/>
        <v>1.144673752965462</v>
      </c>
      <c r="GC215" s="273" t="str">
        <f t="shared" si="804"/>
        <v>-</v>
      </c>
      <c r="GD215" s="273">
        <f t="shared" si="804"/>
        <v>0.275986587567707</v>
      </c>
      <c r="GE215" s="273">
        <f t="shared" si="804"/>
        <v>0.72702884495056941</v>
      </c>
      <c r="GF215" s="273" t="str">
        <f t="shared" si="804"/>
        <v>-</v>
      </c>
      <c r="GG215" s="273">
        <f t="shared" si="804"/>
        <v>1.2614590997822659</v>
      </c>
      <c r="GH215" s="273" t="str">
        <f t="shared" si="804"/>
        <v>-</v>
      </c>
      <c r="GI215" s="273" t="str">
        <f t="shared" si="804"/>
        <v>-</v>
      </c>
      <c r="GJ215" s="273">
        <f t="shared" si="804"/>
        <v>1.7591802890310353</v>
      </c>
      <c r="GK215" s="273">
        <f t="shared" si="804"/>
        <v>0.46398636476032357</v>
      </c>
      <c r="GL215" s="273">
        <f t="shared" si="804"/>
        <v>1.4017122160026341</v>
      </c>
      <c r="GM215" s="273" t="str">
        <f t="shared" si="804"/>
        <v>-</v>
      </c>
      <c r="GN215" s="273" t="str">
        <f t="shared" si="804"/>
        <v>-</v>
      </c>
      <c r="GO215" s="273" t="str">
        <f t="shared" si="804"/>
        <v>-</v>
      </c>
      <c r="GP215" s="273">
        <f t="shared" si="804"/>
        <v>0.94777488324062997</v>
      </c>
      <c r="GQ215" s="273">
        <f t="shared" si="804"/>
        <v>0.33274422004934662</v>
      </c>
      <c r="GR215" s="273">
        <f t="shared" si="804"/>
        <v>1.0896844455679138</v>
      </c>
      <c r="GS215" s="273">
        <f t="shared" si="804"/>
        <v>1.7302056396995444</v>
      </c>
      <c r="GT215" s="273" t="str">
        <f t="shared" si="804"/>
        <v>-</v>
      </c>
      <c r="GU215" s="273" t="str">
        <f t="shared" si="804"/>
        <v>-</v>
      </c>
      <c r="GV215" s="273" t="str">
        <f t="shared" si="804"/>
        <v>-</v>
      </c>
      <c r="GW215" s="273" t="str">
        <f t="shared" si="804"/>
        <v>-</v>
      </c>
      <c r="GX215" s="273" t="str">
        <f t="shared" si="804"/>
        <v>-</v>
      </c>
      <c r="GY215" s="273">
        <f t="shared" ref="GY215:HH215" si="805">+IF(ISERROR(GY195/GY174),"-",(GY195/GY174))</f>
        <v>1.512240950842666</v>
      </c>
      <c r="GZ215" s="273">
        <f t="shared" si="805"/>
        <v>0.60942399681680182</v>
      </c>
      <c r="HA215" s="273">
        <f t="shared" si="805"/>
        <v>1.1482881336681767</v>
      </c>
      <c r="HB215" s="273">
        <f t="shared" si="805"/>
        <v>1.1737853710624666</v>
      </c>
      <c r="HC215" s="273">
        <f t="shared" si="805"/>
        <v>1.0801374265007522</v>
      </c>
      <c r="HD215" s="273">
        <f t="shared" si="805"/>
        <v>0.92223044962770995</v>
      </c>
      <c r="HE215" s="273">
        <f t="shared" si="805"/>
        <v>0.2107683000604961</v>
      </c>
      <c r="HF215" s="273">
        <f t="shared" si="805"/>
        <v>1.1157188818785777</v>
      </c>
      <c r="HG215" s="273">
        <f t="shared" si="805"/>
        <v>0.62167519582245434</v>
      </c>
      <c r="HH215" s="273">
        <f t="shared" si="805"/>
        <v>0</v>
      </c>
    </row>
    <row r="216" spans="1:216" x14ac:dyDescent="0.2">
      <c r="A216" s="263" t="s">
        <v>232</v>
      </c>
      <c r="B216" s="273">
        <f t="shared" si="792"/>
        <v>25.223844030699397</v>
      </c>
      <c r="C216" s="273">
        <f t="shared" si="792"/>
        <v>3.8262733770264776</v>
      </c>
      <c r="D216" s="273">
        <f t="shared" si="792"/>
        <v>3.3133355147656216</v>
      </c>
      <c r="E216" s="273">
        <f t="shared" si="792"/>
        <v>2.4948542484187981</v>
      </c>
      <c r="F216" s="273">
        <f t="shared" si="792"/>
        <v>2.066779772616925</v>
      </c>
      <c r="G216" s="273">
        <f t="shared" si="792"/>
        <v>1.7457576668257231</v>
      </c>
      <c r="H216" s="273">
        <f t="shared" si="792"/>
        <v>2.2757363458063189</v>
      </c>
      <c r="I216" s="273">
        <f t="shared" ref="I216" si="806">+IF(ISERROR(I196/I175),"-",(I196/I175))</f>
        <v>2.3664618075227235</v>
      </c>
      <c r="J216" s="273">
        <f t="shared" ref="J216:BZ216" si="807">+IF(ISERROR(J196/J175),"-",(J196/J175))</f>
        <v>0.73622936394871363</v>
      </c>
      <c r="K216" s="273">
        <f t="shared" si="807"/>
        <v>1.2852705088228271</v>
      </c>
      <c r="L216" s="273">
        <f t="shared" si="807"/>
        <v>1.6791509486728524</v>
      </c>
      <c r="M216" s="273">
        <f t="shared" si="807"/>
        <v>0.63522293041167865</v>
      </c>
      <c r="N216" s="273">
        <f t="shared" ref="N216:P216" si="808">+IF(ISERROR(N196/N175),"-",(N196/N175))</f>
        <v>0.69342187055513993</v>
      </c>
      <c r="O216" s="273">
        <f t="shared" si="808"/>
        <v>0.87291198516586266</v>
      </c>
      <c r="P216" s="273">
        <f t="shared" si="808"/>
        <v>0.32859314980793852</v>
      </c>
      <c r="Q216" s="273">
        <f t="shared" si="807"/>
        <v>0.9363891903297763</v>
      </c>
      <c r="R216" s="273">
        <f t="shared" si="807"/>
        <v>1.8464366707858608</v>
      </c>
      <c r="S216" s="273">
        <f t="shared" si="807"/>
        <v>1.098290052504612</v>
      </c>
      <c r="T216" s="273">
        <f t="shared" si="807"/>
        <v>2.3309743018367426</v>
      </c>
      <c r="U216" s="273">
        <f t="shared" si="807"/>
        <v>2.7275131435023465</v>
      </c>
      <c r="V216" s="273">
        <f t="shared" si="807"/>
        <v>0.35467302772545023</v>
      </c>
      <c r="W216" s="273">
        <f t="shared" si="807"/>
        <v>1.0759772988689373</v>
      </c>
      <c r="X216" s="273">
        <f t="shared" si="807"/>
        <v>1.598072212646285</v>
      </c>
      <c r="Y216" s="273">
        <f t="shared" si="807"/>
        <v>0.61644433280008459</v>
      </c>
      <c r="Z216" s="273">
        <f t="shared" si="807"/>
        <v>10.247946261817352</v>
      </c>
      <c r="AA216" s="273">
        <f t="shared" si="807"/>
        <v>9.9418534051698035</v>
      </c>
      <c r="AB216" s="273">
        <f t="shared" si="807"/>
        <v>3.5379872107186356</v>
      </c>
      <c r="AC216" s="273">
        <f t="shared" si="807"/>
        <v>5.1106110763763208</v>
      </c>
      <c r="AD216" s="273">
        <f t="shared" si="807"/>
        <v>0.9777479846518361</v>
      </c>
      <c r="AE216" s="273">
        <f t="shared" si="807"/>
        <v>0.8298826732352369</v>
      </c>
      <c r="AF216" s="273">
        <f t="shared" si="807"/>
        <v>2.8158874853082883</v>
      </c>
      <c r="AG216" s="273">
        <f t="shared" si="807"/>
        <v>5.2241141434737024</v>
      </c>
      <c r="AH216" s="273">
        <f t="shared" si="807"/>
        <v>3.374546973208508</v>
      </c>
      <c r="AI216" s="273">
        <f t="shared" si="807"/>
        <v>1.4146522050019956</v>
      </c>
      <c r="AJ216" s="273">
        <f t="shared" si="807"/>
        <v>4.2827917803125803</v>
      </c>
      <c r="AK216" s="273">
        <f t="shared" si="807"/>
        <v>3.3155637747046174</v>
      </c>
      <c r="AL216" s="273">
        <f t="shared" si="807"/>
        <v>1.825475739848589</v>
      </c>
      <c r="AM216" s="273">
        <f t="shared" si="807"/>
        <v>2.4230876676634372</v>
      </c>
      <c r="AN216" s="273" t="str">
        <f t="shared" si="807"/>
        <v>-</v>
      </c>
      <c r="AO216" s="273">
        <f t="shared" si="807"/>
        <v>1.9021332125235138</v>
      </c>
      <c r="AP216" s="273">
        <f t="shared" si="807"/>
        <v>1.1792887488476678</v>
      </c>
      <c r="AQ216" s="273" t="str">
        <f t="shared" si="807"/>
        <v>-</v>
      </c>
      <c r="AR216" s="273">
        <f t="shared" si="807"/>
        <v>1.7789110463949807</v>
      </c>
      <c r="AS216" s="273">
        <f t="shared" si="807"/>
        <v>5.9154843940008108</v>
      </c>
      <c r="AT216" s="273">
        <f t="shared" si="807"/>
        <v>1.0252491447270564</v>
      </c>
      <c r="AU216" s="273">
        <f t="shared" si="807"/>
        <v>0.32819203702829075</v>
      </c>
      <c r="AV216" s="273">
        <f t="shared" si="807"/>
        <v>0.56152920504765458</v>
      </c>
      <c r="AW216" s="273">
        <f t="shared" si="807"/>
        <v>0.98079816388051533</v>
      </c>
      <c r="AX216" s="273" t="str">
        <f t="shared" si="807"/>
        <v>-</v>
      </c>
      <c r="AY216" s="273">
        <f t="shared" si="807"/>
        <v>1.6361646539100387</v>
      </c>
      <c r="AZ216" s="273">
        <f t="shared" si="807"/>
        <v>0.33661321935438165</v>
      </c>
      <c r="BA216" s="273">
        <f t="shared" si="807"/>
        <v>0.12498271569125148</v>
      </c>
      <c r="BB216" s="273" t="str">
        <f t="shared" si="807"/>
        <v>-</v>
      </c>
      <c r="BC216" s="273">
        <f t="shared" si="807"/>
        <v>0.33368824363821764</v>
      </c>
      <c r="BD216" s="273" t="str">
        <f t="shared" si="807"/>
        <v>-</v>
      </c>
      <c r="BE216" s="273" t="str">
        <f t="shared" si="807"/>
        <v>-</v>
      </c>
      <c r="BF216" s="273" t="str">
        <f t="shared" si="807"/>
        <v>-</v>
      </c>
      <c r="BG216" s="273">
        <f t="shared" ref="BG216:BM216" si="809">+IF(ISERROR(BG196/BG175),"-",(BG196/BG175))</f>
        <v>1.3030338987021506</v>
      </c>
      <c r="BH216" s="273">
        <f t="shared" si="809"/>
        <v>0.4288639606786111</v>
      </c>
      <c r="BI216" s="273">
        <f t="shared" si="809"/>
        <v>0.95988526770867977</v>
      </c>
      <c r="BJ216" s="273">
        <f t="shared" si="809"/>
        <v>1.3098418233902105</v>
      </c>
      <c r="BK216" s="273" t="str">
        <f t="shared" si="809"/>
        <v>-</v>
      </c>
      <c r="BL216" s="273" t="str">
        <f t="shared" si="809"/>
        <v>-</v>
      </c>
      <c r="BM216" s="273" t="str">
        <f t="shared" si="809"/>
        <v>-</v>
      </c>
      <c r="BN216" s="273">
        <f t="shared" si="807"/>
        <v>0.51262206239023167</v>
      </c>
      <c r="BO216" s="273">
        <f t="shared" si="807"/>
        <v>1.3557417428624743</v>
      </c>
      <c r="BP216" s="273" t="str">
        <f t="shared" si="807"/>
        <v>-</v>
      </c>
      <c r="BQ216" s="273">
        <f t="shared" si="807"/>
        <v>0.46024981486457933</v>
      </c>
      <c r="BR216" s="273">
        <f t="shared" si="807"/>
        <v>5.2665549036043586</v>
      </c>
      <c r="BS216" s="273" t="str">
        <f t="shared" si="807"/>
        <v>-</v>
      </c>
      <c r="BT216" s="273" t="str">
        <f t="shared" si="807"/>
        <v>-</v>
      </c>
      <c r="BU216" s="273">
        <f t="shared" si="807"/>
        <v>0.89001970069536152</v>
      </c>
      <c r="BV216" s="273" t="str">
        <f t="shared" si="807"/>
        <v>-</v>
      </c>
      <c r="BW216" s="273">
        <f t="shared" si="807"/>
        <v>0.91316378193806669</v>
      </c>
      <c r="BX216" s="273">
        <f t="shared" si="807"/>
        <v>0.86616643575664565</v>
      </c>
      <c r="BY216" s="273" t="str">
        <f t="shared" si="807"/>
        <v>-</v>
      </c>
      <c r="BZ216" s="273" t="str">
        <f t="shared" si="807"/>
        <v>-</v>
      </c>
      <c r="CA216" s="273" t="str">
        <f t="shared" ref="CA216:EL216" si="810">+IF(ISERROR(CA196/CA175),"-",(CA196/CA175))</f>
        <v>-</v>
      </c>
      <c r="CB216" s="273">
        <f t="shared" si="810"/>
        <v>0.32699067720410768</v>
      </c>
      <c r="CC216" s="273">
        <f t="shared" si="810"/>
        <v>0.10532206969376981</v>
      </c>
      <c r="CD216" s="273" t="str">
        <f t="shared" si="810"/>
        <v>-</v>
      </c>
      <c r="CE216" s="273">
        <f t="shared" si="810"/>
        <v>0.34867030397505844</v>
      </c>
      <c r="CF216" s="273" t="str">
        <f t="shared" si="810"/>
        <v>-</v>
      </c>
      <c r="CG216" s="273" t="str">
        <f t="shared" si="810"/>
        <v>-</v>
      </c>
      <c r="CH216" s="273" t="str">
        <f t="shared" si="810"/>
        <v>-</v>
      </c>
      <c r="CI216" s="273">
        <f t="shared" si="810"/>
        <v>1.6145208666214244</v>
      </c>
      <c r="CJ216" s="273">
        <f t="shared" si="810"/>
        <v>4.5989578063341092E-2</v>
      </c>
      <c r="CK216" s="273">
        <f t="shared" si="810"/>
        <v>1.3233761430876816</v>
      </c>
      <c r="CL216" s="273">
        <f t="shared" si="810"/>
        <v>0.35471509296085768</v>
      </c>
      <c r="CM216" s="273">
        <f t="shared" si="810"/>
        <v>1.4547802788429143</v>
      </c>
      <c r="CN216" s="273" t="str">
        <f t="shared" si="810"/>
        <v>-</v>
      </c>
      <c r="CO216" s="273">
        <f t="shared" si="810"/>
        <v>2.444949136316255</v>
      </c>
      <c r="CP216" s="273">
        <f t="shared" si="810"/>
        <v>1.840646075196835</v>
      </c>
      <c r="CQ216" s="273">
        <f t="shared" si="810"/>
        <v>0.24055328901695625</v>
      </c>
      <c r="CR216" s="273">
        <f t="shared" si="810"/>
        <v>1.5264118152010244</v>
      </c>
      <c r="CS216" s="273">
        <f t="shared" si="810"/>
        <v>0.99322903849534205</v>
      </c>
      <c r="CT216" s="273">
        <f t="shared" si="810"/>
        <v>0.85541036483430033</v>
      </c>
      <c r="CU216" s="273">
        <f t="shared" si="810"/>
        <v>0.41773279352226722</v>
      </c>
      <c r="CV216" s="273">
        <f t="shared" si="810"/>
        <v>3.1127835620216509</v>
      </c>
      <c r="CW216" s="273">
        <f t="shared" si="810"/>
        <v>0.57666457174704433</v>
      </c>
      <c r="CX216" s="273" t="str">
        <f t="shared" si="810"/>
        <v>-</v>
      </c>
      <c r="CY216" s="273" t="str">
        <f t="shared" si="810"/>
        <v>-</v>
      </c>
      <c r="CZ216" s="273" t="str">
        <f t="shared" si="810"/>
        <v>-</v>
      </c>
      <c r="DA216" s="273">
        <f t="shared" si="810"/>
        <v>1.034829268292683</v>
      </c>
      <c r="DB216" s="273">
        <f t="shared" si="810"/>
        <v>0.61197999656803859</v>
      </c>
      <c r="DC216" s="273">
        <f t="shared" si="810"/>
        <v>0.92383055057265073</v>
      </c>
      <c r="DD216" s="273">
        <f t="shared" si="810"/>
        <v>20.000575614973442</v>
      </c>
      <c r="DE216" s="273">
        <f t="shared" si="810"/>
        <v>1.6404123159258794</v>
      </c>
      <c r="DF216" s="273">
        <f t="shared" si="810"/>
        <v>4.2591666487695479</v>
      </c>
      <c r="DG216" s="273">
        <f t="shared" si="810"/>
        <v>19.076030746598196</v>
      </c>
      <c r="DH216" s="273">
        <f t="shared" si="810"/>
        <v>67.123838482851056</v>
      </c>
      <c r="DI216" s="273">
        <f t="shared" si="810"/>
        <v>28.51227506856646</v>
      </c>
      <c r="DJ216" s="273">
        <f t="shared" si="810"/>
        <v>5.6357994579945796</v>
      </c>
      <c r="DK216" s="273">
        <f t="shared" si="810"/>
        <v>5.5661889994413674</v>
      </c>
      <c r="DL216" s="273">
        <f t="shared" si="810"/>
        <v>4.4485736982786488</v>
      </c>
      <c r="DM216" s="273">
        <f t="shared" si="810"/>
        <v>3.9855346647243524</v>
      </c>
      <c r="DN216" s="273">
        <f t="shared" si="810"/>
        <v>1.0952076925316077</v>
      </c>
      <c r="DO216" s="273">
        <f t="shared" si="810"/>
        <v>1.3427897779129905</v>
      </c>
      <c r="DP216" s="273">
        <f t="shared" si="810"/>
        <v>5.5429264114337258</v>
      </c>
      <c r="DQ216" s="273">
        <f t="shared" si="810"/>
        <v>2.8029882818947023</v>
      </c>
      <c r="DR216" s="273" t="str">
        <f t="shared" si="810"/>
        <v>-</v>
      </c>
      <c r="DS216" s="273">
        <f t="shared" si="810"/>
        <v>0.50835151137425993</v>
      </c>
      <c r="DT216" s="273">
        <f t="shared" si="810"/>
        <v>0.68755289462247537</v>
      </c>
      <c r="DU216" s="273">
        <f t="shared" si="810"/>
        <v>1.2049449441761786</v>
      </c>
      <c r="DV216" s="273">
        <f t="shared" si="810"/>
        <v>2.9614981904906346</v>
      </c>
      <c r="DW216" s="273">
        <f t="shared" si="810"/>
        <v>0.9444386734216017</v>
      </c>
      <c r="DX216" s="273">
        <f t="shared" si="810"/>
        <v>1.3409787860547593</v>
      </c>
      <c r="DY216" s="273">
        <f t="shared" si="810"/>
        <v>6.7714063171465408</v>
      </c>
      <c r="DZ216" s="273">
        <f t="shared" si="810"/>
        <v>2.4612302658519232</v>
      </c>
      <c r="EA216" s="273" t="str">
        <f t="shared" si="810"/>
        <v>-</v>
      </c>
      <c r="EB216" s="273">
        <f t="shared" si="810"/>
        <v>0.41036706648182752</v>
      </c>
      <c r="EC216" s="273">
        <f t="shared" si="810"/>
        <v>0.6209273994971618</v>
      </c>
      <c r="ED216" s="273">
        <f t="shared" si="810"/>
        <v>0.57845458778086256</v>
      </c>
      <c r="EE216" s="273">
        <f t="shared" si="810"/>
        <v>4.337244302399605</v>
      </c>
      <c r="EF216" s="273">
        <f t="shared" si="810"/>
        <v>1.0627516586623742</v>
      </c>
      <c r="EG216" s="273">
        <f t="shared" si="810"/>
        <v>1.2899378801297214</v>
      </c>
      <c r="EH216" s="273">
        <f t="shared" si="810"/>
        <v>6.637661831015305</v>
      </c>
      <c r="EI216" s="273">
        <f t="shared" si="810"/>
        <v>3.1188600473143433</v>
      </c>
      <c r="EJ216" s="273" t="str">
        <f t="shared" si="810"/>
        <v>-</v>
      </c>
      <c r="EK216" s="273">
        <f t="shared" si="810"/>
        <v>0.55094827351636699</v>
      </c>
      <c r="EL216" s="273">
        <f t="shared" si="810"/>
        <v>0.71388219614209925</v>
      </c>
      <c r="EM216" s="273">
        <f t="shared" ref="EM216:GX216" si="811">+IF(ISERROR(EM196/EM175),"-",(EM196/EM175))</f>
        <v>0.96591827439835309</v>
      </c>
      <c r="EN216" s="273">
        <f t="shared" si="811"/>
        <v>1.64824682949429</v>
      </c>
      <c r="EO216" s="273">
        <f t="shared" si="811"/>
        <v>0.78750924241535125</v>
      </c>
      <c r="EP216" s="273">
        <f t="shared" si="811"/>
        <v>1.1648699186991871</v>
      </c>
      <c r="EQ216" s="273">
        <f t="shared" si="811"/>
        <v>2.4288057176397473</v>
      </c>
      <c r="ER216" s="273">
        <f t="shared" si="811"/>
        <v>1.5409835078291485</v>
      </c>
      <c r="ES216" s="273" t="str">
        <f t="shared" si="811"/>
        <v>-</v>
      </c>
      <c r="ET216" s="273">
        <f t="shared" si="811"/>
        <v>0.31217780964330527</v>
      </c>
      <c r="EU216" s="273">
        <f t="shared" si="811"/>
        <v>0.23216179199434478</v>
      </c>
      <c r="EV216" s="273" t="str">
        <f t="shared" si="811"/>
        <v>-</v>
      </c>
      <c r="EW216" s="273">
        <f t="shared" si="811"/>
        <v>2.5923581615889719</v>
      </c>
      <c r="EX216" s="273">
        <f t="shared" si="811"/>
        <v>1.2304710117094477</v>
      </c>
      <c r="EY216" s="273">
        <f t="shared" si="811"/>
        <v>0.66079926033495973</v>
      </c>
      <c r="EZ216" s="273">
        <f t="shared" si="811"/>
        <v>2.5449754999488396</v>
      </c>
      <c r="FA216" s="273">
        <f t="shared" si="811"/>
        <v>2.3746296813082548</v>
      </c>
      <c r="FB216" s="273">
        <f t="shared" si="811"/>
        <v>0.46366782006920415</v>
      </c>
      <c r="FC216" s="273">
        <f t="shared" si="811"/>
        <v>0.44229310551319412</v>
      </c>
      <c r="FD216" s="273">
        <f t="shared" si="811"/>
        <v>0.72199216126150212</v>
      </c>
      <c r="FE216" s="273">
        <f t="shared" si="811"/>
        <v>0.42342167329816538</v>
      </c>
      <c r="FF216" s="273">
        <f t="shared" si="811"/>
        <v>1.3659892798462905</v>
      </c>
      <c r="FG216" s="273">
        <f t="shared" si="811"/>
        <v>0.57572902780969892</v>
      </c>
      <c r="FH216" s="273">
        <f t="shared" si="811"/>
        <v>0.88118224932249323</v>
      </c>
      <c r="FI216" s="273">
        <f t="shared" si="811"/>
        <v>3.0046675748710276</v>
      </c>
      <c r="FJ216" s="273">
        <f t="shared" si="811"/>
        <v>1.4896600418410042</v>
      </c>
      <c r="FK216" s="273">
        <f t="shared" si="811"/>
        <v>2.0438725490196079</v>
      </c>
      <c r="FL216" s="273" t="str">
        <f t="shared" si="811"/>
        <v>-</v>
      </c>
      <c r="FM216" s="273">
        <f t="shared" si="811"/>
        <v>0.41747140446277892</v>
      </c>
      <c r="FN216" s="273">
        <f t="shared" si="811"/>
        <v>1.4508435807582034</v>
      </c>
      <c r="FO216" s="273">
        <f t="shared" si="811"/>
        <v>2.7145326842801283</v>
      </c>
      <c r="FP216" s="273">
        <f t="shared" si="811"/>
        <v>2.4310614427900061</v>
      </c>
      <c r="FQ216" s="273">
        <f t="shared" si="811"/>
        <v>0.62540057988707465</v>
      </c>
      <c r="FR216" s="273" t="str">
        <f t="shared" si="811"/>
        <v>-</v>
      </c>
      <c r="FS216" s="273">
        <f t="shared" si="811"/>
        <v>2.6036082297384566</v>
      </c>
      <c r="FT216" s="273" t="str">
        <f t="shared" si="811"/>
        <v>-</v>
      </c>
      <c r="FU216" s="273">
        <f t="shared" si="811"/>
        <v>0.18384676145339651</v>
      </c>
      <c r="FV216" s="273">
        <f t="shared" si="811"/>
        <v>0.26711358700783683</v>
      </c>
      <c r="FW216" s="273">
        <f t="shared" si="811"/>
        <v>0.70281974248927037</v>
      </c>
      <c r="FX216" s="273">
        <f t="shared" si="811"/>
        <v>1.9006348952541843</v>
      </c>
      <c r="FY216" s="273">
        <f t="shared" si="811"/>
        <v>0.92370137120347262</v>
      </c>
      <c r="FZ216" s="273">
        <f t="shared" si="811"/>
        <v>0.92275909065423378</v>
      </c>
      <c r="GA216" s="273">
        <f t="shared" si="811"/>
        <v>1.7514040114613181</v>
      </c>
      <c r="GB216" s="273">
        <f t="shared" si="811"/>
        <v>1.8637846943618537</v>
      </c>
      <c r="GC216" s="273" t="str">
        <f t="shared" si="811"/>
        <v>-</v>
      </c>
      <c r="GD216" s="273">
        <f t="shared" si="811"/>
        <v>1.0221643286573148</v>
      </c>
      <c r="GE216" s="273">
        <f t="shared" si="811"/>
        <v>0.56723527992924716</v>
      </c>
      <c r="GF216" s="273">
        <f t="shared" si="811"/>
        <v>0.55398935532233884</v>
      </c>
      <c r="GG216" s="273">
        <f t="shared" si="811"/>
        <v>3.682438809027655</v>
      </c>
      <c r="GH216" s="273" t="str">
        <f t="shared" si="811"/>
        <v>-</v>
      </c>
      <c r="GI216" s="273">
        <f t="shared" si="811"/>
        <v>0.96598122016471699</v>
      </c>
      <c r="GJ216" s="273" t="str">
        <f t="shared" si="811"/>
        <v>-</v>
      </c>
      <c r="GK216" s="273">
        <f t="shared" si="811"/>
        <v>2.700773583762496</v>
      </c>
      <c r="GL216" s="273">
        <f t="shared" si="811"/>
        <v>2.943872000735452</v>
      </c>
      <c r="GM216" s="273" t="str">
        <f t="shared" si="811"/>
        <v>-</v>
      </c>
      <c r="GN216" s="273" t="str">
        <f t="shared" si="811"/>
        <v>-</v>
      </c>
      <c r="GO216" s="273" t="str">
        <f t="shared" si="811"/>
        <v>-</v>
      </c>
      <c r="GP216" s="273">
        <f t="shared" si="811"/>
        <v>1.440044623262619</v>
      </c>
      <c r="GQ216" s="273">
        <f t="shared" si="811"/>
        <v>0.56382952093223992</v>
      </c>
      <c r="GR216" s="273">
        <f t="shared" si="811"/>
        <v>1.1954876430288031</v>
      </c>
      <c r="GS216" s="273">
        <f t="shared" si="811"/>
        <v>2.0118301706647572</v>
      </c>
      <c r="GT216" s="273" t="str">
        <f t="shared" si="811"/>
        <v>-</v>
      </c>
      <c r="GU216" s="273" t="str">
        <f t="shared" si="811"/>
        <v>-</v>
      </c>
      <c r="GV216" s="273" t="str">
        <f t="shared" si="811"/>
        <v>-</v>
      </c>
      <c r="GW216" s="273" t="str">
        <f t="shared" si="811"/>
        <v>-</v>
      </c>
      <c r="GX216" s="273" t="str">
        <f t="shared" si="811"/>
        <v>-</v>
      </c>
      <c r="GY216" s="273">
        <f t="shared" ref="GY216:HH216" si="812">+IF(ISERROR(GY196/GY175),"-",(GY196/GY175))</f>
        <v>1.6671445165090053</v>
      </c>
      <c r="GZ216" s="273">
        <f t="shared" si="812"/>
        <v>1.2818500038381824</v>
      </c>
      <c r="HA216" s="273">
        <f t="shared" si="812"/>
        <v>2.7543069924034991</v>
      </c>
      <c r="HB216" s="273">
        <f t="shared" si="812"/>
        <v>0.9290733335921425</v>
      </c>
      <c r="HC216" s="273">
        <f t="shared" si="812"/>
        <v>0.96545049835132912</v>
      </c>
      <c r="HD216" s="273">
        <f t="shared" si="812"/>
        <v>1.1289102532819286</v>
      </c>
      <c r="HE216" s="273">
        <f t="shared" si="812"/>
        <v>0.40723229490133228</v>
      </c>
      <c r="HF216" s="273">
        <f t="shared" si="812"/>
        <v>0.38197429123457277</v>
      </c>
      <c r="HG216" s="273">
        <f t="shared" si="812"/>
        <v>0.81938682659497464</v>
      </c>
      <c r="HH216" s="273">
        <f t="shared" si="812"/>
        <v>0</v>
      </c>
    </row>
    <row r="217" spans="1:216" x14ac:dyDescent="0.2">
      <c r="A217" s="263" t="s">
        <v>233</v>
      </c>
      <c r="B217" s="273">
        <f t="shared" si="792"/>
        <v>21.327152667985917</v>
      </c>
      <c r="C217" s="273">
        <f t="shared" si="792"/>
        <v>2.299024023847668</v>
      </c>
      <c r="D217" s="273">
        <f t="shared" si="792"/>
        <v>2.732336698428667</v>
      </c>
      <c r="E217" s="273">
        <f t="shared" si="792"/>
        <v>2.2618184859318653</v>
      </c>
      <c r="F217" s="273">
        <f t="shared" si="792"/>
        <v>2.6058890332725464</v>
      </c>
      <c r="G217" s="273">
        <f t="shared" si="792"/>
        <v>0.77408038105857679</v>
      </c>
      <c r="H217" s="273">
        <f t="shared" si="792"/>
        <v>1.7519436316772909</v>
      </c>
      <c r="I217" s="273">
        <f t="shared" ref="I217" si="813">+IF(ISERROR(I197/I176),"-",(I197/I176))</f>
        <v>1.9158190147979672</v>
      </c>
      <c r="J217" s="273">
        <f t="shared" ref="J217:CB217" si="814">+IF(ISERROR(J197/J176),"-",(J197/J176))</f>
        <v>0.75486549330322639</v>
      </c>
      <c r="K217" s="273">
        <f t="shared" si="814"/>
        <v>1.2637526100346534</v>
      </c>
      <c r="L217" s="273">
        <f t="shared" si="814"/>
        <v>1.2824669014245536</v>
      </c>
      <c r="M217" s="273">
        <f t="shared" si="814"/>
        <v>0.38808900523560208</v>
      </c>
      <c r="N217" s="273">
        <f t="shared" ref="N217:P217" si="815">+IF(ISERROR(N197/N176),"-",(N197/N176))</f>
        <v>0.2615229030339084</v>
      </c>
      <c r="O217" s="273" t="str">
        <f t="shared" si="815"/>
        <v>-</v>
      </c>
      <c r="P217" s="273">
        <f t="shared" si="815"/>
        <v>0.2615229030339084</v>
      </c>
      <c r="Q217" s="273">
        <f t="shared" si="814"/>
        <v>0.93454167681047562</v>
      </c>
      <c r="R217" s="273">
        <f t="shared" si="814"/>
        <v>1.4762625099212685</v>
      </c>
      <c r="S217" s="273">
        <f t="shared" si="814"/>
        <v>0.8512544187802451</v>
      </c>
      <c r="T217" s="273">
        <f t="shared" si="814"/>
        <v>1.5409462354875678</v>
      </c>
      <c r="U217" s="273">
        <f t="shared" si="814"/>
        <v>1.8346430998104639</v>
      </c>
      <c r="V217" s="273">
        <f t="shared" si="814"/>
        <v>0.76096841935223325</v>
      </c>
      <c r="W217" s="273">
        <f t="shared" si="814"/>
        <v>1.3155540083669797</v>
      </c>
      <c r="X217" s="273">
        <f t="shared" si="814"/>
        <v>1.5119061353515308</v>
      </c>
      <c r="Y217" s="273">
        <f t="shared" si="814"/>
        <v>0.40853645940921296</v>
      </c>
      <c r="Z217" s="273">
        <f t="shared" si="814"/>
        <v>10.429048525225493</v>
      </c>
      <c r="AA217" s="273">
        <f t="shared" si="814"/>
        <v>9.9146015861603498</v>
      </c>
      <c r="AB217" s="273">
        <f t="shared" si="814"/>
        <v>6.5325366959353888</v>
      </c>
      <c r="AC217" s="273">
        <f t="shared" si="814"/>
        <v>4.5668235997385223</v>
      </c>
      <c r="AD217" s="273">
        <f t="shared" si="814"/>
        <v>2.293691517949068</v>
      </c>
      <c r="AE217" s="273">
        <f t="shared" si="814"/>
        <v>1.3898692781651343</v>
      </c>
      <c r="AF217" s="273">
        <f t="shared" si="814"/>
        <v>3.2541222195284565</v>
      </c>
      <c r="AG217" s="273">
        <f t="shared" si="814"/>
        <v>5.3193108877507154</v>
      </c>
      <c r="AH217" s="273">
        <f t="shared" si="814"/>
        <v>3.0561139014121559</v>
      </c>
      <c r="AI217" s="273">
        <f t="shared" si="814"/>
        <v>0.9569700129714882</v>
      </c>
      <c r="AJ217" s="273">
        <f t="shared" si="814"/>
        <v>2.820042115935812</v>
      </c>
      <c r="AK217" s="273">
        <f t="shared" si="814"/>
        <v>1.3672152441147327</v>
      </c>
      <c r="AL217" s="273">
        <f t="shared" si="814"/>
        <v>1.2702045514236717</v>
      </c>
      <c r="AM217" s="273">
        <f t="shared" si="814"/>
        <v>3.8388533053362419</v>
      </c>
      <c r="AN217" s="273">
        <f t="shared" si="814"/>
        <v>1.2314293810468364</v>
      </c>
      <c r="AO217" s="273">
        <f t="shared" si="814"/>
        <v>2.7146305245721889</v>
      </c>
      <c r="AP217" s="273">
        <f t="shared" si="814"/>
        <v>0.80479998536031927</v>
      </c>
      <c r="AQ217" s="273" t="str">
        <f t="shared" si="814"/>
        <v>-</v>
      </c>
      <c r="AR217" s="273">
        <f t="shared" si="814"/>
        <v>3.1885778122020971</v>
      </c>
      <c r="AS217" s="273">
        <f t="shared" si="814"/>
        <v>3.2292745465289809</v>
      </c>
      <c r="AT217" s="273">
        <f t="shared" si="814"/>
        <v>3.7233909023022291</v>
      </c>
      <c r="AU217" s="273">
        <f t="shared" si="814"/>
        <v>0.2925317742755465</v>
      </c>
      <c r="AV217" s="273">
        <f t="shared" si="814"/>
        <v>1.8994146924999467</v>
      </c>
      <c r="AW217" s="273">
        <f t="shared" si="814"/>
        <v>1.1743231057500878</v>
      </c>
      <c r="AX217" s="273">
        <f t="shared" si="814"/>
        <v>0.30164038443594293</v>
      </c>
      <c r="AY217" s="273">
        <f t="shared" si="814"/>
        <v>1.3626550336348455</v>
      </c>
      <c r="AZ217" s="273">
        <f t="shared" si="814"/>
        <v>0.71988022102859917</v>
      </c>
      <c r="BA217" s="273">
        <f t="shared" si="814"/>
        <v>5.6802293383718283E-2</v>
      </c>
      <c r="BB217" s="273">
        <f t="shared" si="814"/>
        <v>1.2044344391114132</v>
      </c>
      <c r="BC217" s="273">
        <f t="shared" si="814"/>
        <v>0.60074313234444232</v>
      </c>
      <c r="BD217" s="273">
        <f t="shared" si="814"/>
        <v>15.839572192513369</v>
      </c>
      <c r="BE217" s="273" t="str">
        <f t="shared" si="814"/>
        <v>-</v>
      </c>
      <c r="BF217" s="273" t="str">
        <f t="shared" si="814"/>
        <v>-</v>
      </c>
      <c r="BG217" s="273">
        <f t="shared" ref="BG217:BM217" si="816">+IF(ISERROR(BG197/BG176),"-",(BG197/BG176))</f>
        <v>0.74135896720521477</v>
      </c>
      <c r="BH217" s="273">
        <f t="shared" si="816"/>
        <v>4.9657720144752712E-2</v>
      </c>
      <c r="BI217" s="273">
        <f t="shared" si="816"/>
        <v>0.66472681800692579</v>
      </c>
      <c r="BJ217" s="273">
        <f t="shared" si="816"/>
        <v>0.78084090944653961</v>
      </c>
      <c r="BK217" s="273">
        <f t="shared" si="816"/>
        <v>2.7738746520779345</v>
      </c>
      <c r="BL217" s="273" t="str">
        <f t="shared" si="816"/>
        <v>-</v>
      </c>
      <c r="BM217" s="273" t="str">
        <f t="shared" si="816"/>
        <v>-</v>
      </c>
      <c r="BN217" s="273">
        <f t="shared" si="814"/>
        <v>0.80302728946927837</v>
      </c>
      <c r="BO217" s="273">
        <f t="shared" si="814"/>
        <v>4.114510244176256E-2</v>
      </c>
      <c r="BP217" s="273">
        <f t="shared" si="814"/>
        <v>4.9788666135919524</v>
      </c>
      <c r="BQ217" s="273">
        <f t="shared" si="814"/>
        <v>0.46057344712199172</v>
      </c>
      <c r="BR217" s="273">
        <f t="shared" si="814"/>
        <v>15.75360552508633</v>
      </c>
      <c r="BS217" s="273" t="str">
        <f t="shared" si="814"/>
        <v>-</v>
      </c>
      <c r="BT217" s="273" t="str">
        <f t="shared" si="814"/>
        <v>-</v>
      </c>
      <c r="BU217" s="273">
        <f t="shared" si="814"/>
        <v>0.56738056399266101</v>
      </c>
      <c r="BV217" s="273">
        <f t="shared" si="814"/>
        <v>2.1798399631569858E-2</v>
      </c>
      <c r="BW217" s="273">
        <f t="shared" si="814"/>
        <v>1.3322273414936048</v>
      </c>
      <c r="BX217" s="273">
        <f t="shared" si="814"/>
        <v>0.39054797909965505</v>
      </c>
      <c r="BY217" s="273">
        <f t="shared" si="814"/>
        <v>1.2582959040021453</v>
      </c>
      <c r="BZ217" s="273" t="str">
        <f t="shared" si="814"/>
        <v>-</v>
      </c>
      <c r="CA217" s="273" t="str">
        <f t="shared" si="814"/>
        <v>-</v>
      </c>
      <c r="CB217" s="273">
        <f t="shared" si="814"/>
        <v>2.0707951229377941</v>
      </c>
      <c r="CC217" s="273">
        <f t="shared" ref="CC217:EN217" si="817">+IF(ISERROR(CC197/CC176),"-",(CC197/CC176))</f>
        <v>5.0340225563909775E-2</v>
      </c>
      <c r="CD217" s="273">
        <f t="shared" si="817"/>
        <v>11.220654568341551</v>
      </c>
      <c r="CE217" s="273">
        <f t="shared" si="817"/>
        <v>0.60980371201595951</v>
      </c>
      <c r="CF217" s="273" t="str">
        <f t="shared" si="817"/>
        <v>-</v>
      </c>
      <c r="CG217" s="273" t="str">
        <f t="shared" si="817"/>
        <v>-</v>
      </c>
      <c r="CH217" s="273" t="str">
        <f t="shared" si="817"/>
        <v>-</v>
      </c>
      <c r="CI217" s="273">
        <f t="shared" si="817"/>
        <v>1.174341048504395</v>
      </c>
      <c r="CJ217" s="273">
        <f t="shared" si="817"/>
        <v>7.8098764148421027E-2</v>
      </c>
      <c r="CK217" s="273">
        <f t="shared" si="817"/>
        <v>1.3440314340145481</v>
      </c>
      <c r="CL217" s="273">
        <f t="shared" si="817"/>
        <v>0.23822077542505266</v>
      </c>
      <c r="CM217" s="273">
        <f t="shared" si="817"/>
        <v>4.0353250291942393</v>
      </c>
      <c r="CN217" s="273" t="str">
        <f t="shared" si="817"/>
        <v>-</v>
      </c>
      <c r="CO217" s="273">
        <f t="shared" si="817"/>
        <v>1.6727072638381386</v>
      </c>
      <c r="CP217" s="273">
        <f t="shared" si="817"/>
        <v>1.2551539767844972</v>
      </c>
      <c r="CQ217" s="273">
        <f t="shared" si="817"/>
        <v>0.27793175125584618</v>
      </c>
      <c r="CR217" s="273">
        <f t="shared" si="817"/>
        <v>0.77883883603215398</v>
      </c>
      <c r="CS217" s="273">
        <f t="shared" si="817"/>
        <v>0.45116686251468863</v>
      </c>
      <c r="CT217" s="273">
        <f t="shared" si="817"/>
        <v>0.94011399475314061</v>
      </c>
      <c r="CU217" s="273">
        <f t="shared" si="817"/>
        <v>0.53481777539940023</v>
      </c>
      <c r="CV217" s="273">
        <f t="shared" si="817"/>
        <v>2.8636515609150721</v>
      </c>
      <c r="CW217" s="273">
        <f t="shared" si="817"/>
        <v>0.80252761955971263</v>
      </c>
      <c r="CX217" s="273" t="str">
        <f t="shared" si="817"/>
        <v>-</v>
      </c>
      <c r="CY217" s="273" t="str">
        <f t="shared" si="817"/>
        <v>-</v>
      </c>
      <c r="CZ217" s="273" t="str">
        <f t="shared" si="817"/>
        <v>-</v>
      </c>
      <c r="DA217" s="273">
        <f t="shared" si="817"/>
        <v>0.62836620197211834</v>
      </c>
      <c r="DB217" s="273">
        <f t="shared" si="817"/>
        <v>0.71519791723461101</v>
      </c>
      <c r="DC217" s="273">
        <f t="shared" si="817"/>
        <v>1.7954586089755051</v>
      </c>
      <c r="DD217" s="273">
        <f t="shared" si="817"/>
        <v>14.352559977396837</v>
      </c>
      <c r="DE217" s="273">
        <f t="shared" si="817"/>
        <v>1.4761190025841171</v>
      </c>
      <c r="DF217" s="273">
        <f t="shared" si="817"/>
        <v>3.2008365560639072</v>
      </c>
      <c r="DG217" s="273">
        <f t="shared" si="817"/>
        <v>15.598418968976475</v>
      </c>
      <c r="DH217" s="273">
        <f t="shared" si="817"/>
        <v>9.1134312627626635</v>
      </c>
      <c r="DI217" s="273">
        <f t="shared" si="817"/>
        <v>37.767563827075065</v>
      </c>
      <c r="DJ217" s="273">
        <f t="shared" si="817"/>
        <v>10.93152835000981</v>
      </c>
      <c r="DK217" s="273">
        <f t="shared" si="817"/>
        <v>5.3939349513499089</v>
      </c>
      <c r="DL217" s="273">
        <f t="shared" si="817"/>
        <v>4.1866935732063055</v>
      </c>
      <c r="DM217" s="273">
        <f t="shared" si="817"/>
        <v>3.7681642218497595</v>
      </c>
      <c r="DN217" s="273">
        <f t="shared" si="817"/>
        <v>0.92002567080513764</v>
      </c>
      <c r="DO217" s="273">
        <f t="shared" si="817"/>
        <v>2.5073538285677852</v>
      </c>
      <c r="DP217" s="273">
        <f t="shared" si="817"/>
        <v>3.6904942809618664</v>
      </c>
      <c r="DQ217" s="273">
        <f t="shared" si="817"/>
        <v>2.5941982756432496</v>
      </c>
      <c r="DR217" s="273" t="str">
        <f t="shared" si="817"/>
        <v>-</v>
      </c>
      <c r="DS217" s="273">
        <f t="shared" si="817"/>
        <v>0.37376976470849138</v>
      </c>
      <c r="DT217" s="273">
        <f t="shared" si="817"/>
        <v>0.91170846484119539</v>
      </c>
      <c r="DU217" s="273">
        <f t="shared" si="817"/>
        <v>1.3644883866917767</v>
      </c>
      <c r="DV217" s="273">
        <f t="shared" si="817"/>
        <v>2.9637728773572758</v>
      </c>
      <c r="DW217" s="273">
        <f t="shared" si="817"/>
        <v>1.2012101667919197</v>
      </c>
      <c r="DX217" s="273">
        <f t="shared" si="817"/>
        <v>2.077256651545258</v>
      </c>
      <c r="DY217" s="273">
        <f t="shared" si="817"/>
        <v>2.107197208052733</v>
      </c>
      <c r="DZ217" s="273">
        <f t="shared" si="817"/>
        <v>2.0288281697400068</v>
      </c>
      <c r="EA217" s="273">
        <f t="shared" si="817"/>
        <v>0.42719766877124815</v>
      </c>
      <c r="EB217" s="273">
        <f t="shared" si="817"/>
        <v>0.42515469810646661</v>
      </c>
      <c r="EC217" s="273">
        <f t="shared" si="817"/>
        <v>0.77489283255225105</v>
      </c>
      <c r="ED217" s="273">
        <f t="shared" si="817"/>
        <v>0.74581143576575004</v>
      </c>
      <c r="EE217" s="273">
        <f t="shared" si="817"/>
        <v>4.0615482635755766</v>
      </c>
      <c r="EF217" s="273">
        <f t="shared" si="817"/>
        <v>1.0931419796576067</v>
      </c>
      <c r="EG217" s="273">
        <f t="shared" si="817"/>
        <v>2.3999165248937788</v>
      </c>
      <c r="EH217" s="273">
        <f t="shared" si="817"/>
        <v>3.5196619048221582</v>
      </c>
      <c r="EI217" s="273">
        <f t="shared" si="817"/>
        <v>2.6683223724304588</v>
      </c>
      <c r="EJ217" s="273">
        <f t="shared" si="817"/>
        <v>0.42719766877124815</v>
      </c>
      <c r="EK217" s="273">
        <f t="shared" si="817"/>
        <v>0.4359221429947967</v>
      </c>
      <c r="EL217" s="273">
        <f t="shared" si="817"/>
        <v>0.9127427898763979</v>
      </c>
      <c r="EM217" s="273">
        <f t="shared" si="817"/>
        <v>1.1314171030749089</v>
      </c>
      <c r="EN217" s="273">
        <f t="shared" si="817"/>
        <v>1.8133928083098574</v>
      </c>
      <c r="EO217" s="273">
        <f t="shared" ref="EO217:GZ217" si="818">+IF(ISERROR(EO197/EO176),"-",(EO197/EO176))</f>
        <v>0.65434127784007845</v>
      </c>
      <c r="EP217" s="273">
        <f t="shared" si="818"/>
        <v>1.4972671120261882</v>
      </c>
      <c r="EQ217" s="273">
        <f t="shared" si="818"/>
        <v>1.805930268755837</v>
      </c>
      <c r="ER217" s="273">
        <f t="shared" si="818"/>
        <v>1.686503849369972</v>
      </c>
      <c r="ES217" s="273" t="str">
        <f t="shared" si="818"/>
        <v>-</v>
      </c>
      <c r="ET217" s="273">
        <f t="shared" si="818"/>
        <v>0.31111983049517383</v>
      </c>
      <c r="EU217" s="273">
        <f t="shared" si="818"/>
        <v>0.3091736350221348</v>
      </c>
      <c r="EV217" s="273">
        <f t="shared" si="818"/>
        <v>0.67872699386503066</v>
      </c>
      <c r="EW217" s="273">
        <f t="shared" si="818"/>
        <v>2.6796050651842909</v>
      </c>
      <c r="EX217" s="273">
        <f t="shared" si="818"/>
        <v>1.0551283429357641</v>
      </c>
      <c r="EY217" s="273">
        <f t="shared" si="818"/>
        <v>0.72393330942990319</v>
      </c>
      <c r="EZ217" s="273">
        <f t="shared" si="818"/>
        <v>3.3202034668378686</v>
      </c>
      <c r="FA217" s="273">
        <f t="shared" si="818"/>
        <v>2.3815933236595912</v>
      </c>
      <c r="FB217" s="273">
        <f t="shared" si="818"/>
        <v>0.56927349961877793</v>
      </c>
      <c r="FC217" s="273">
        <f t="shared" si="818"/>
        <v>0.3743325221921377</v>
      </c>
      <c r="FD217" s="273">
        <f t="shared" si="818"/>
        <v>0.54309266296404557</v>
      </c>
      <c r="FE217" s="273">
        <f t="shared" si="818"/>
        <v>0.80837674569665485</v>
      </c>
      <c r="FF217" s="273">
        <f t="shared" si="818"/>
        <v>1.1334635999375555</v>
      </c>
      <c r="FG217" s="273">
        <f t="shared" si="818"/>
        <v>0.85911080559682462</v>
      </c>
      <c r="FH217" s="273">
        <f t="shared" si="818"/>
        <v>1.5624276415652576</v>
      </c>
      <c r="FI217" s="273">
        <f t="shared" si="818"/>
        <v>2.9682412847630237</v>
      </c>
      <c r="FJ217" s="273">
        <f t="shared" si="818"/>
        <v>0.65208965389549423</v>
      </c>
      <c r="FK217" s="273">
        <f t="shared" si="818"/>
        <v>0.63806460538147614</v>
      </c>
      <c r="FL217" s="273">
        <f t="shared" si="818"/>
        <v>0.30815219543096961</v>
      </c>
      <c r="FM217" s="273">
        <f t="shared" si="818"/>
        <v>0.67765807655784405</v>
      </c>
      <c r="FN217" s="273">
        <f t="shared" si="818"/>
        <v>0.50327512690355336</v>
      </c>
      <c r="FO217" s="273">
        <f t="shared" si="818"/>
        <v>2.9379489430475241</v>
      </c>
      <c r="FP217" s="273">
        <f t="shared" si="818"/>
        <v>2.8829597588704989</v>
      </c>
      <c r="FQ217" s="273">
        <f t="shared" si="818"/>
        <v>0.45934782608695651</v>
      </c>
      <c r="FR217" s="273" t="str">
        <f t="shared" si="818"/>
        <v>-</v>
      </c>
      <c r="FS217" s="273">
        <f t="shared" si="818"/>
        <v>1.5170781121295502</v>
      </c>
      <c r="FT217" s="273" t="str">
        <f t="shared" si="818"/>
        <v>-</v>
      </c>
      <c r="FU217" s="273" t="str">
        <f t="shared" si="818"/>
        <v>-</v>
      </c>
      <c r="FV217" s="273" t="str">
        <f t="shared" si="818"/>
        <v>-</v>
      </c>
      <c r="FW217" s="273">
        <f t="shared" si="818"/>
        <v>0.30050938337801608</v>
      </c>
      <c r="FX217" s="273">
        <f t="shared" si="818"/>
        <v>1.5590813481442982</v>
      </c>
      <c r="FY217" s="273">
        <f t="shared" si="818"/>
        <v>0.83659095245970461</v>
      </c>
      <c r="FZ217" s="273">
        <f t="shared" si="818"/>
        <v>1.3401057335631041</v>
      </c>
      <c r="GA217" s="273">
        <f t="shared" si="818"/>
        <v>2.6357733743747596</v>
      </c>
      <c r="GB217" s="273">
        <f t="shared" si="818"/>
        <v>1.1116823045784041</v>
      </c>
      <c r="GC217" s="273">
        <f t="shared" si="818"/>
        <v>0.96069426219730403</v>
      </c>
      <c r="GD217" s="273">
        <f t="shared" si="818"/>
        <v>0.55889010587805776</v>
      </c>
      <c r="GE217" s="273">
        <f t="shared" si="818"/>
        <v>1.2482410068377763</v>
      </c>
      <c r="GF217" s="273">
        <f t="shared" si="818"/>
        <v>0.67546519641626468</v>
      </c>
      <c r="GG217" s="273">
        <f t="shared" si="818"/>
        <v>2.4686157242632709</v>
      </c>
      <c r="GH217" s="273" t="str">
        <f t="shared" si="818"/>
        <v>-</v>
      </c>
      <c r="GI217" s="273">
        <f t="shared" si="818"/>
        <v>0.86664212076583214</v>
      </c>
      <c r="GJ217" s="273">
        <f t="shared" si="818"/>
        <v>3.8219395866454691</v>
      </c>
      <c r="GK217" s="273">
        <f t="shared" si="818"/>
        <v>0.72028088198446516</v>
      </c>
      <c r="GL217" s="273">
        <f t="shared" si="818"/>
        <v>3.7675038897532787</v>
      </c>
      <c r="GM217" s="273" t="str">
        <f t="shared" si="818"/>
        <v>-</v>
      </c>
      <c r="GN217" s="273" t="str">
        <f t="shared" si="818"/>
        <v>-</v>
      </c>
      <c r="GO217" s="273" t="str">
        <f t="shared" si="818"/>
        <v>-</v>
      </c>
      <c r="GP217" s="273">
        <f t="shared" si="818"/>
        <v>1.4135947220351071</v>
      </c>
      <c r="GQ217" s="273">
        <f t="shared" si="818"/>
        <v>0.29257444561774026</v>
      </c>
      <c r="GR217" s="273">
        <f t="shared" si="818"/>
        <v>1.3619213942023449</v>
      </c>
      <c r="GS217" s="273">
        <f t="shared" si="818"/>
        <v>2.3760854791210453</v>
      </c>
      <c r="GT217" s="273" t="str">
        <f t="shared" si="818"/>
        <v>-</v>
      </c>
      <c r="GU217" s="273" t="str">
        <f t="shared" si="818"/>
        <v>-</v>
      </c>
      <c r="GV217" s="273" t="str">
        <f t="shared" si="818"/>
        <v>-</v>
      </c>
      <c r="GW217" s="273" t="str">
        <f t="shared" si="818"/>
        <v>-</v>
      </c>
      <c r="GX217" s="273" t="str">
        <f t="shared" si="818"/>
        <v>-</v>
      </c>
      <c r="GY217" s="273">
        <f t="shared" si="818"/>
        <v>1.5915926065797996</v>
      </c>
      <c r="GZ217" s="273">
        <f t="shared" si="818"/>
        <v>1.2643794840269094</v>
      </c>
      <c r="HA217" s="273">
        <f t="shared" ref="HA217:HH217" si="819">+IF(ISERROR(HA197/HA176),"-",(HA197/HA176))</f>
        <v>0.82801329607862029</v>
      </c>
      <c r="HB217" s="273">
        <f t="shared" si="819"/>
        <v>2.9157994151728146</v>
      </c>
      <c r="HC217" s="273">
        <f t="shared" si="819"/>
        <v>1.5369095451764228</v>
      </c>
      <c r="HD217" s="273">
        <f t="shared" si="819"/>
        <v>1.0058009708737865</v>
      </c>
      <c r="HE217" s="273">
        <f t="shared" si="819"/>
        <v>0.40033510192683613</v>
      </c>
      <c r="HF217" s="273">
        <f t="shared" si="819"/>
        <v>0.81409680036842913</v>
      </c>
      <c r="HG217" s="273">
        <f t="shared" si="819"/>
        <v>0.56630027384212411</v>
      </c>
      <c r="HH217" s="273">
        <f t="shared" si="819"/>
        <v>0</v>
      </c>
    </row>
    <row r="218" spans="1:216" x14ac:dyDescent="0.2">
      <c r="A218" s="263" t="s">
        <v>234</v>
      </c>
      <c r="B218" s="273">
        <f t="shared" si="792"/>
        <v>21.719970428593221</v>
      </c>
      <c r="C218" s="273">
        <f t="shared" si="792"/>
        <v>2.2941113582516666</v>
      </c>
      <c r="D218" s="273">
        <f t="shared" si="792"/>
        <v>2.5016770379307247</v>
      </c>
      <c r="E218" s="273">
        <f t="shared" si="792"/>
        <v>1.8379937505007611</v>
      </c>
      <c r="F218" s="273">
        <f t="shared" si="792"/>
        <v>1.8564594606388549</v>
      </c>
      <c r="G218" s="273">
        <f t="shared" si="792"/>
        <v>1.207798315420141</v>
      </c>
      <c r="H218" s="273">
        <f t="shared" si="792"/>
        <v>2.3042837109046999</v>
      </c>
      <c r="I218" s="273">
        <f t="shared" ref="I218" si="820">+IF(ISERROR(I198/I177),"-",(I198/I177))</f>
        <v>2.6481788890277387</v>
      </c>
      <c r="J218" s="273">
        <f t="shared" ref="J218:CB218" si="821">+IF(ISERROR(J198/J177),"-",(J198/J177))</f>
        <v>1.2558721672591653</v>
      </c>
      <c r="K218" s="273">
        <f t="shared" si="821"/>
        <v>1.4628271167732143</v>
      </c>
      <c r="L218" s="273">
        <f t="shared" si="821"/>
        <v>1.6610980549800551</v>
      </c>
      <c r="M218" s="273">
        <f t="shared" si="821"/>
        <v>0.91065347445927292</v>
      </c>
      <c r="N218" s="273">
        <f t="shared" ref="N218:P218" si="822">+IF(ISERROR(N198/N177),"-",(N198/N177))</f>
        <v>0.59451710261569413</v>
      </c>
      <c r="O218" s="273">
        <f t="shared" si="822"/>
        <v>0.67226259520648457</v>
      </c>
      <c r="P218" s="273">
        <f t="shared" si="822"/>
        <v>0.47385793703547041</v>
      </c>
      <c r="Q218" s="273">
        <f t="shared" si="821"/>
        <v>1.1552038495909236</v>
      </c>
      <c r="R218" s="273">
        <f t="shared" si="821"/>
        <v>2.5423638452700117</v>
      </c>
      <c r="S218" s="273">
        <f t="shared" si="821"/>
        <v>1.0475343603685243</v>
      </c>
      <c r="T218" s="273">
        <f t="shared" si="821"/>
        <v>3.0945019668967566</v>
      </c>
      <c r="U218" s="273">
        <f t="shared" si="821"/>
        <v>4.20696138105823</v>
      </c>
      <c r="V218" s="273">
        <f t="shared" si="821"/>
        <v>0.32202094269170412</v>
      </c>
      <c r="W218" s="273">
        <f t="shared" si="821"/>
        <v>1.9547272855122626</v>
      </c>
      <c r="X218" s="273">
        <f t="shared" si="821"/>
        <v>2.2430496639039355</v>
      </c>
      <c r="Y218" s="273">
        <f t="shared" si="821"/>
        <v>0.38678503768793582</v>
      </c>
      <c r="Z218" s="273">
        <f t="shared" si="821"/>
        <v>14.751688705960312</v>
      </c>
      <c r="AA218" s="273">
        <f t="shared" si="821"/>
        <v>13.705523035901347</v>
      </c>
      <c r="AB218" s="273">
        <f t="shared" si="821"/>
        <v>7.4130357706233196</v>
      </c>
      <c r="AC218" s="273">
        <f t="shared" si="821"/>
        <v>4.6041316185195864</v>
      </c>
      <c r="AD218" s="273">
        <f t="shared" si="821"/>
        <v>2.5854801140566397</v>
      </c>
      <c r="AE218" s="273">
        <f t="shared" si="821"/>
        <v>2.3114081943537697</v>
      </c>
      <c r="AF218" s="273">
        <f t="shared" si="821"/>
        <v>3.6062185013066563</v>
      </c>
      <c r="AG218" s="273">
        <f t="shared" si="821"/>
        <v>7.4130711496860657</v>
      </c>
      <c r="AH218" s="273">
        <f t="shared" si="821"/>
        <v>5.9614951803789822</v>
      </c>
      <c r="AI218" s="273">
        <f t="shared" si="821"/>
        <v>1.9611632528369489</v>
      </c>
      <c r="AJ218" s="273">
        <f t="shared" si="821"/>
        <v>5.7799862183226658</v>
      </c>
      <c r="AK218" s="273">
        <f t="shared" si="821"/>
        <v>5.8599127515979674</v>
      </c>
      <c r="AL218" s="273">
        <f t="shared" si="821"/>
        <v>2.7081159893013242</v>
      </c>
      <c r="AM218" s="273">
        <f t="shared" si="821"/>
        <v>5.1917481974753859</v>
      </c>
      <c r="AN218" s="273">
        <f t="shared" si="821"/>
        <v>2.3838325748862328</v>
      </c>
      <c r="AO218" s="273">
        <f t="shared" si="821"/>
        <v>2.0582905195383443</v>
      </c>
      <c r="AP218" s="273">
        <f t="shared" si="821"/>
        <v>2.2953051661632609</v>
      </c>
      <c r="AQ218" s="273">
        <f t="shared" si="821"/>
        <v>0.8564952949277026</v>
      </c>
      <c r="AR218" s="273">
        <f t="shared" si="821"/>
        <v>3.6556838920998072</v>
      </c>
      <c r="AS218" s="273">
        <f t="shared" si="821"/>
        <v>4.0261780867841477</v>
      </c>
      <c r="AT218" s="273">
        <f t="shared" si="821"/>
        <v>2.4825787774701604</v>
      </c>
      <c r="AU218" s="273">
        <f t="shared" si="821"/>
        <v>1.521874655172414</v>
      </c>
      <c r="AV218" s="273">
        <f t="shared" si="821"/>
        <v>2.8802708684845513</v>
      </c>
      <c r="AW218" s="273">
        <f t="shared" si="821"/>
        <v>6.302539200270628</v>
      </c>
      <c r="AX218" s="273">
        <f t="shared" si="821"/>
        <v>0.6116574194644171</v>
      </c>
      <c r="AY218" s="273">
        <f t="shared" si="821"/>
        <v>1.8440675144976097</v>
      </c>
      <c r="AZ218" s="273">
        <f t="shared" si="821"/>
        <v>1.3876040306456736</v>
      </c>
      <c r="BA218" s="273">
        <f t="shared" si="821"/>
        <v>6.6317692064717659E-2</v>
      </c>
      <c r="BB218" s="273">
        <f t="shared" si="821"/>
        <v>2.2843012287768318</v>
      </c>
      <c r="BC218" s="273">
        <f t="shared" si="821"/>
        <v>1.0155808510297983</v>
      </c>
      <c r="BD218" s="273">
        <f t="shared" si="821"/>
        <v>7.8026452905811627</v>
      </c>
      <c r="BE218" s="273" t="str">
        <f t="shared" si="821"/>
        <v>-</v>
      </c>
      <c r="BF218" s="273" t="str">
        <f t="shared" si="821"/>
        <v>-</v>
      </c>
      <c r="BG218" s="273" t="str">
        <f t="shared" ref="BG218:BM218" si="823">+IF(ISERROR(BG198/BG177),"-",(BG198/BG177))</f>
        <v>-</v>
      </c>
      <c r="BH218" s="273" t="str">
        <f t="shared" si="823"/>
        <v>-</v>
      </c>
      <c r="BI218" s="273" t="str">
        <f t="shared" si="823"/>
        <v>-</v>
      </c>
      <c r="BJ218" s="273" t="str">
        <f t="shared" si="823"/>
        <v>-</v>
      </c>
      <c r="BK218" s="273" t="str">
        <f t="shared" si="823"/>
        <v>-</v>
      </c>
      <c r="BL218" s="273" t="str">
        <f t="shared" si="823"/>
        <v>-</v>
      </c>
      <c r="BM218" s="273" t="str">
        <f t="shared" si="823"/>
        <v>-</v>
      </c>
      <c r="BN218" s="273">
        <f t="shared" si="821"/>
        <v>0.81235226968048613</v>
      </c>
      <c r="BO218" s="273" t="str">
        <f t="shared" si="821"/>
        <v>-</v>
      </c>
      <c r="BP218" s="273">
        <f t="shared" si="821"/>
        <v>2.5127812609867575</v>
      </c>
      <c r="BQ218" s="273">
        <f t="shared" si="821"/>
        <v>0.61051555730527329</v>
      </c>
      <c r="BR218" s="273">
        <f t="shared" si="821"/>
        <v>5.8426380156152833</v>
      </c>
      <c r="BS218" s="273" t="str">
        <f t="shared" si="821"/>
        <v>-</v>
      </c>
      <c r="BT218" s="273" t="str">
        <f t="shared" si="821"/>
        <v>-</v>
      </c>
      <c r="BU218" s="273">
        <f t="shared" si="821"/>
        <v>0.97160597827667861</v>
      </c>
      <c r="BV218" s="273">
        <f t="shared" si="821"/>
        <v>5.1570963496571309E-2</v>
      </c>
      <c r="BW218" s="273">
        <f t="shared" si="821"/>
        <v>3.7337058851928742</v>
      </c>
      <c r="BX218" s="273">
        <f t="shared" si="821"/>
        <v>0.59638284583661116</v>
      </c>
      <c r="BY218" s="273">
        <f t="shared" si="821"/>
        <v>2.3596870033856145</v>
      </c>
      <c r="BZ218" s="273" t="str">
        <f t="shared" si="821"/>
        <v>-</v>
      </c>
      <c r="CA218" s="273" t="str">
        <f t="shared" si="821"/>
        <v>-</v>
      </c>
      <c r="CB218" s="273">
        <f t="shared" si="821"/>
        <v>0.29320905486600268</v>
      </c>
      <c r="CC218" s="273">
        <f t="shared" ref="CC218:EN219" si="824">+IF(ISERROR(CC198/CC177),"-",(CC198/CC177))</f>
        <v>6.133231782538269E-2</v>
      </c>
      <c r="CD218" s="273">
        <f t="shared" si="824"/>
        <v>1.115770509977827</v>
      </c>
      <c r="CE218" s="273">
        <f t="shared" si="824"/>
        <v>0.10292444252002597</v>
      </c>
      <c r="CF218" s="273" t="str">
        <f t="shared" si="824"/>
        <v>-</v>
      </c>
      <c r="CG218" s="273" t="str">
        <f t="shared" si="824"/>
        <v>-</v>
      </c>
      <c r="CH218" s="273" t="str">
        <f t="shared" si="824"/>
        <v>-</v>
      </c>
      <c r="CI218" s="273">
        <f t="shared" si="824"/>
        <v>1.7502543514537681</v>
      </c>
      <c r="CJ218" s="273">
        <f t="shared" si="824"/>
        <v>7.933315726312766E-2</v>
      </c>
      <c r="CK218" s="273">
        <f t="shared" si="824"/>
        <v>1.5329366275873078</v>
      </c>
      <c r="CL218" s="273">
        <f t="shared" si="824"/>
        <v>0.26327945976662126</v>
      </c>
      <c r="CM218" s="273">
        <f t="shared" si="824"/>
        <v>2.804292597459483</v>
      </c>
      <c r="CN218" s="273" t="str">
        <f t="shared" si="824"/>
        <v>-</v>
      </c>
      <c r="CO218" s="273">
        <f t="shared" si="824"/>
        <v>2.2576617550192131</v>
      </c>
      <c r="CP218" s="273">
        <f t="shared" si="824"/>
        <v>1.4428978520050153</v>
      </c>
      <c r="CQ218" s="273">
        <f t="shared" si="824"/>
        <v>0.56111308345197874</v>
      </c>
      <c r="CR218" s="273">
        <f t="shared" si="824"/>
        <v>0.82931074808391203</v>
      </c>
      <c r="CS218" s="273">
        <f t="shared" si="824"/>
        <v>1.1121943037244268</v>
      </c>
      <c r="CT218" s="273">
        <f t="shared" si="824"/>
        <v>0.6502612733175489</v>
      </c>
      <c r="CU218" s="273">
        <f t="shared" si="824"/>
        <v>0.84382569433012722</v>
      </c>
      <c r="CV218" s="273">
        <f t="shared" si="824"/>
        <v>2.9932765606066201</v>
      </c>
      <c r="CW218" s="273">
        <f t="shared" si="824"/>
        <v>2.0230228066533695</v>
      </c>
      <c r="CX218" s="273" t="str">
        <f t="shared" si="824"/>
        <v>-</v>
      </c>
      <c r="CY218" s="273" t="str">
        <f t="shared" si="824"/>
        <v>-</v>
      </c>
      <c r="CZ218" s="273" t="str">
        <f t="shared" si="824"/>
        <v>-</v>
      </c>
      <c r="DA218" s="273">
        <f t="shared" si="824"/>
        <v>1.0983592671238442</v>
      </c>
      <c r="DB218" s="273">
        <f t="shared" si="824"/>
        <v>1.4163030799842553</v>
      </c>
      <c r="DC218" s="273">
        <f t="shared" si="824"/>
        <v>4.864049644185795</v>
      </c>
      <c r="DD218" s="273">
        <f t="shared" si="824"/>
        <v>10.815594130336841</v>
      </c>
      <c r="DE218" s="273">
        <f t="shared" si="824"/>
        <v>1.4026060767879718</v>
      </c>
      <c r="DF218" s="273">
        <f t="shared" si="824"/>
        <v>2.3514913388091663</v>
      </c>
      <c r="DG218" s="273">
        <f t="shared" si="824"/>
        <v>11.923246991053112</v>
      </c>
      <c r="DH218" s="273">
        <f t="shared" si="824"/>
        <v>17.009423477869522</v>
      </c>
      <c r="DI218" s="273">
        <f t="shared" si="824"/>
        <v>45.280280929227445</v>
      </c>
      <c r="DJ218" s="273">
        <f t="shared" si="824"/>
        <v>13.13</v>
      </c>
      <c r="DK218" s="273">
        <f t="shared" si="824"/>
        <v>5.8877401602594484</v>
      </c>
      <c r="DL218" s="273">
        <f t="shared" si="824"/>
        <v>4.607742888239744</v>
      </c>
      <c r="DM218" s="273">
        <f t="shared" si="824"/>
        <v>3.1971305122094007</v>
      </c>
      <c r="DN218" s="273">
        <f t="shared" si="824"/>
        <v>1.7707916683540545</v>
      </c>
      <c r="DO218" s="273">
        <f t="shared" si="824"/>
        <v>1.2970721018686953</v>
      </c>
      <c r="DP218" s="273">
        <f t="shared" si="824"/>
        <v>3.7018337760551319</v>
      </c>
      <c r="DQ218" s="273">
        <f t="shared" si="824"/>
        <v>1.9940670394281763</v>
      </c>
      <c r="DR218" s="273" t="str">
        <f t="shared" si="824"/>
        <v>-</v>
      </c>
      <c r="DS218" s="273">
        <f t="shared" si="824"/>
        <v>0.594975931247677</v>
      </c>
      <c r="DT218" s="273">
        <f t="shared" si="824"/>
        <v>0.86562370349081119</v>
      </c>
      <c r="DU218" s="273">
        <f t="shared" si="824"/>
        <v>1.218869693511121</v>
      </c>
      <c r="DV218" s="273">
        <f t="shared" si="824"/>
        <v>4.3911051043573091</v>
      </c>
      <c r="DW218" s="273">
        <f t="shared" si="824"/>
        <v>2.0965131995875459</v>
      </c>
      <c r="DX218" s="273">
        <f t="shared" si="824"/>
        <v>1.7259041948175451</v>
      </c>
      <c r="DY218" s="273">
        <f t="shared" si="824"/>
        <v>5.3360408034437139</v>
      </c>
      <c r="DZ218" s="273">
        <f t="shared" si="824"/>
        <v>3.0468472131788831</v>
      </c>
      <c r="EA218" s="273" t="str">
        <f t="shared" si="824"/>
        <v>-</v>
      </c>
      <c r="EB218" s="273">
        <f t="shared" si="824"/>
        <v>0.32326107221483963</v>
      </c>
      <c r="EC218" s="273">
        <f t="shared" si="824"/>
        <v>1.1563262398184764</v>
      </c>
      <c r="ED218" s="273">
        <f t="shared" si="824"/>
        <v>0.58906691302626368</v>
      </c>
      <c r="EE218" s="273">
        <f t="shared" si="824"/>
        <v>4.34346735574512</v>
      </c>
      <c r="EF218" s="273">
        <f t="shared" si="824"/>
        <v>2.132205986089164</v>
      </c>
      <c r="EG218" s="273">
        <f t="shared" si="824"/>
        <v>1.5140643866876669</v>
      </c>
      <c r="EH218" s="273">
        <f t="shared" si="824"/>
        <v>4.2110262202314415</v>
      </c>
      <c r="EI218" s="273">
        <f t="shared" si="824"/>
        <v>2.7143192616035399</v>
      </c>
      <c r="EJ218" s="273" t="str">
        <f t="shared" si="824"/>
        <v>-</v>
      </c>
      <c r="EK218" s="273">
        <f t="shared" si="824"/>
        <v>0.50066210385359322</v>
      </c>
      <c r="EL218" s="273">
        <f t="shared" si="824"/>
        <v>1.0773678039760777</v>
      </c>
      <c r="EM218" s="273">
        <f t="shared" si="824"/>
        <v>0.96942939453835875</v>
      </c>
      <c r="EN218" s="273">
        <f t="shared" si="824"/>
        <v>2.648887413445709</v>
      </c>
      <c r="EO218" s="273">
        <f t="shared" ref="EO218:GZ218" si="825">+IF(ISERROR(EO198/EO177),"-",(EO198/EO177))</f>
        <v>1.1934884825727892</v>
      </c>
      <c r="EP218" s="273">
        <f t="shared" si="825"/>
        <v>1.7390323730212318</v>
      </c>
      <c r="EQ218" s="273">
        <f t="shared" si="825"/>
        <v>4.2747569486817412</v>
      </c>
      <c r="ER218" s="273">
        <f t="shared" si="825"/>
        <v>1.9051531634115841</v>
      </c>
      <c r="ES218" s="273" t="str">
        <f t="shared" si="825"/>
        <v>-</v>
      </c>
      <c r="ET218" s="273">
        <f t="shared" si="825"/>
        <v>0.17860900058445356</v>
      </c>
      <c r="EU218" s="273">
        <f t="shared" si="825"/>
        <v>1.1427263354947232</v>
      </c>
      <c r="EV218" s="273">
        <f t="shared" si="825"/>
        <v>0.75861065552087192</v>
      </c>
      <c r="EW218" s="273">
        <f t="shared" si="825"/>
        <v>2.652747776181303</v>
      </c>
      <c r="EX218" s="273">
        <f t="shared" si="825"/>
        <v>2.0238785667125452</v>
      </c>
      <c r="EY218" s="273">
        <f t="shared" si="825"/>
        <v>1.1709702611127206</v>
      </c>
      <c r="EZ218" s="273">
        <f t="shared" si="825"/>
        <v>3.3348403698359377</v>
      </c>
      <c r="FA218" s="273">
        <f t="shared" si="825"/>
        <v>1.8849300647746621</v>
      </c>
      <c r="FB218" s="273">
        <f t="shared" si="825"/>
        <v>1.3510619118018246</v>
      </c>
      <c r="FC218" s="273">
        <f t="shared" si="825"/>
        <v>0.29845915134797324</v>
      </c>
      <c r="FD218" s="273">
        <f t="shared" si="825"/>
        <v>0.79514991390613399</v>
      </c>
      <c r="FE218" s="273">
        <f t="shared" si="825"/>
        <v>0.60503037504393087</v>
      </c>
      <c r="FF218" s="273">
        <f t="shared" si="825"/>
        <v>1.7168598569842635</v>
      </c>
      <c r="FG218" s="273">
        <f t="shared" si="825"/>
        <v>1.5724345577369645</v>
      </c>
      <c r="FH218" s="273">
        <f t="shared" si="825"/>
        <v>0.73828497350059097</v>
      </c>
      <c r="FI218" s="273">
        <f t="shared" si="825"/>
        <v>2.2441979850698379</v>
      </c>
      <c r="FJ218" s="273">
        <f t="shared" si="825"/>
        <v>3.5201529171553934</v>
      </c>
      <c r="FK218" s="273">
        <f t="shared" si="825"/>
        <v>0.44203081131667987</v>
      </c>
      <c r="FL218" s="273">
        <f t="shared" si="825"/>
        <v>0.33351058390428467</v>
      </c>
      <c r="FM218" s="273">
        <f t="shared" si="825"/>
        <v>0.74767982463893656</v>
      </c>
      <c r="FN218" s="273">
        <f t="shared" si="825"/>
        <v>0.29717042674639849</v>
      </c>
      <c r="FO218" s="273">
        <f t="shared" si="825"/>
        <v>1.9928600615312679</v>
      </c>
      <c r="FP218" s="273">
        <f t="shared" si="825"/>
        <v>1.999245361520297</v>
      </c>
      <c r="FQ218" s="273">
        <f t="shared" si="825"/>
        <v>0.74432348820919914</v>
      </c>
      <c r="FR218" s="273">
        <f t="shared" si="825"/>
        <v>0.88122605363984674</v>
      </c>
      <c r="FS218" s="273">
        <f t="shared" si="825"/>
        <v>1.1260575692963752</v>
      </c>
      <c r="FT218" s="273">
        <f t="shared" si="825"/>
        <v>6.033909357678513</v>
      </c>
      <c r="FU218" s="273" t="str">
        <f t="shared" si="825"/>
        <v>-</v>
      </c>
      <c r="FV218" s="273">
        <f t="shared" si="825"/>
        <v>0.38776078590236984</v>
      </c>
      <c r="FW218" s="273">
        <f t="shared" si="825"/>
        <v>0.30409345794392523</v>
      </c>
      <c r="FX218" s="273">
        <f t="shared" si="825"/>
        <v>1.8129063736748849</v>
      </c>
      <c r="FY218" s="273">
        <f t="shared" si="825"/>
        <v>1.135233276281602</v>
      </c>
      <c r="FZ218" s="273">
        <f t="shared" si="825"/>
        <v>1.6068954942556246</v>
      </c>
      <c r="GA218" s="273">
        <f t="shared" si="825"/>
        <v>2.3725519491773595</v>
      </c>
      <c r="GB218" s="273">
        <f t="shared" si="825"/>
        <v>1.204454891801932</v>
      </c>
      <c r="GC218" s="273">
        <f t="shared" si="825"/>
        <v>0.75359310124560841</v>
      </c>
      <c r="GD218" s="273">
        <f t="shared" si="825"/>
        <v>0.31832820269950279</v>
      </c>
      <c r="GE218" s="273">
        <f t="shared" si="825"/>
        <v>0.55176733238375208</v>
      </c>
      <c r="GF218" s="273">
        <f t="shared" si="825"/>
        <v>0.86472421503773422</v>
      </c>
      <c r="GG218" s="273">
        <f t="shared" si="825"/>
        <v>2.3738546858799849</v>
      </c>
      <c r="GH218" s="273">
        <f t="shared" si="825"/>
        <v>1.29416150176127</v>
      </c>
      <c r="GI218" s="273" t="str">
        <f t="shared" si="825"/>
        <v>-</v>
      </c>
      <c r="GJ218" s="273">
        <f t="shared" si="825"/>
        <v>1.4274991841618623</v>
      </c>
      <c r="GK218" s="273">
        <f t="shared" si="825"/>
        <v>2.2252667472540026</v>
      </c>
      <c r="GL218" s="273">
        <f t="shared" si="825"/>
        <v>1.7274900060810878</v>
      </c>
      <c r="GM218" s="273" t="str">
        <f t="shared" si="825"/>
        <v>-</v>
      </c>
      <c r="GN218" s="273" t="str">
        <f t="shared" si="825"/>
        <v>-</v>
      </c>
      <c r="GO218" s="273" t="str">
        <f t="shared" si="825"/>
        <v>-</v>
      </c>
      <c r="GP218" s="273">
        <f t="shared" si="825"/>
        <v>4.3661926635042603</v>
      </c>
      <c r="GQ218" s="273">
        <f t="shared" si="825"/>
        <v>3.9928446536650979</v>
      </c>
      <c r="GR218" s="273">
        <f t="shared" si="825"/>
        <v>2.0277630546780587</v>
      </c>
      <c r="GS218" s="273">
        <f t="shared" si="825"/>
        <v>6.5512392648956528</v>
      </c>
      <c r="GT218" s="273">
        <f t="shared" si="825"/>
        <v>0.56736436821841096</v>
      </c>
      <c r="GU218" s="273" t="str">
        <f t="shared" si="825"/>
        <v>-</v>
      </c>
      <c r="GV218" s="273" t="str">
        <f t="shared" si="825"/>
        <v>-</v>
      </c>
      <c r="GW218" s="273" t="str">
        <f t="shared" si="825"/>
        <v>-</v>
      </c>
      <c r="GX218" s="273" t="str">
        <f t="shared" si="825"/>
        <v>-</v>
      </c>
      <c r="GY218" s="273">
        <f t="shared" si="825"/>
        <v>2.0021997235927773</v>
      </c>
      <c r="GZ218" s="273">
        <f t="shared" si="825"/>
        <v>1.2854811561978876</v>
      </c>
      <c r="HA218" s="273">
        <f t="shared" ref="HA218:HH218" si="826">+IF(ISERROR(HA198/HA177),"-",(HA198/HA177))</f>
        <v>1.6227089080359065</v>
      </c>
      <c r="HB218" s="273">
        <f t="shared" si="826"/>
        <v>1.8122526156561201</v>
      </c>
      <c r="HC218" s="273">
        <f t="shared" si="826"/>
        <v>1.3692579978344326</v>
      </c>
      <c r="HD218" s="273">
        <f t="shared" si="826"/>
        <v>1.0811612709381808</v>
      </c>
      <c r="HE218" s="273">
        <f t="shared" si="826"/>
        <v>0.31043406366267057</v>
      </c>
      <c r="HF218" s="273">
        <f t="shared" si="826"/>
        <v>0.50111464296262953</v>
      </c>
      <c r="HG218" s="273">
        <f t="shared" si="826"/>
        <v>0.70546738072054527</v>
      </c>
      <c r="HH218" s="273">
        <f t="shared" si="826"/>
        <v>0</v>
      </c>
    </row>
    <row r="219" spans="1:216" x14ac:dyDescent="0.2">
      <c r="A219" s="263" t="s">
        <v>235</v>
      </c>
      <c r="B219" s="273">
        <f t="shared" si="792"/>
        <v>21.347408051993678</v>
      </c>
      <c r="C219" s="273">
        <f t="shared" si="792"/>
        <v>2.539052604220752</v>
      </c>
      <c r="D219" s="273">
        <f t="shared" si="792"/>
        <v>2.4856179213485654</v>
      </c>
      <c r="E219" s="273">
        <f t="shared" si="792"/>
        <v>1.7617043046645962</v>
      </c>
      <c r="F219" s="273">
        <f t="shared" si="792"/>
        <v>1.8976297601184959</v>
      </c>
      <c r="G219" s="273">
        <f t="shared" si="792"/>
        <v>0.92521024437817134</v>
      </c>
      <c r="H219" s="273">
        <f t="shared" si="792"/>
        <v>1.6577822897663519</v>
      </c>
      <c r="I219" s="273">
        <f t="shared" ref="I219" si="827">+IF(ISERROR(I199/I178),"-",(I199/I178))</f>
        <v>1.6591084870450479</v>
      </c>
      <c r="J219" s="273">
        <f t="shared" ref="J219:CB219" si="828">+IF(ISERROR(J199/J178),"-",(J199/J178))</f>
        <v>0.80909401614016974</v>
      </c>
      <c r="K219" s="273">
        <f t="shared" si="828"/>
        <v>1.394834241731052</v>
      </c>
      <c r="L219" s="273">
        <f t="shared" si="828"/>
        <v>1.5614403418496854</v>
      </c>
      <c r="M219" s="273">
        <f t="shared" si="828"/>
        <v>0.25374002326234307</v>
      </c>
      <c r="N219" s="273">
        <f t="shared" ref="N219:P219" si="829">+IF(ISERROR(N199/N178),"-",(N199/N178))</f>
        <v>0.45350700655933213</v>
      </c>
      <c r="O219" s="273">
        <f t="shared" si="829"/>
        <v>0.71955530216647667</v>
      </c>
      <c r="P219" s="273">
        <f t="shared" si="829"/>
        <v>0.33589449541284405</v>
      </c>
      <c r="Q219" s="273">
        <f t="shared" si="828"/>
        <v>0.9584217202280404</v>
      </c>
      <c r="R219" s="273">
        <f t="shared" si="828"/>
        <v>1.9339170349512864</v>
      </c>
      <c r="S219" s="273">
        <f t="shared" si="828"/>
        <v>0.89539013402753764</v>
      </c>
      <c r="T219" s="273">
        <f t="shared" si="828"/>
        <v>0.89246857402562851</v>
      </c>
      <c r="U219" s="273">
        <f t="shared" si="828"/>
        <v>0.89246857402562851</v>
      </c>
      <c r="V219" s="273" t="str">
        <f t="shared" si="828"/>
        <v>-</v>
      </c>
      <c r="W219" s="273">
        <f t="shared" si="828"/>
        <v>1.68424589935637</v>
      </c>
      <c r="X219" s="273">
        <f t="shared" si="828"/>
        <v>2.0199860369673219</v>
      </c>
      <c r="Y219" s="273">
        <f t="shared" si="828"/>
        <v>0.38804009226452335</v>
      </c>
      <c r="Z219" s="273">
        <f t="shared" si="828"/>
        <v>12.645470538125931</v>
      </c>
      <c r="AA219" s="273">
        <f t="shared" si="828"/>
        <v>11.322457078355194</v>
      </c>
      <c r="AB219" s="273">
        <f t="shared" si="828"/>
        <v>6.885876625694177</v>
      </c>
      <c r="AC219" s="273">
        <f t="shared" si="828"/>
        <v>3.793157751067409</v>
      </c>
      <c r="AD219" s="273">
        <f t="shared" si="828"/>
        <v>2.2257387885949624</v>
      </c>
      <c r="AE219" s="273">
        <f t="shared" si="828"/>
        <v>2.1997285652735892</v>
      </c>
      <c r="AF219" s="273">
        <f t="shared" si="828"/>
        <v>5.5076439277667113</v>
      </c>
      <c r="AG219" s="273">
        <f t="shared" si="828"/>
        <v>6.3798390281974671</v>
      </c>
      <c r="AH219" s="273">
        <f t="shared" si="828"/>
        <v>4.3514027576181515</v>
      </c>
      <c r="AI219" s="273">
        <f t="shared" si="828"/>
        <v>2.119947487154056</v>
      </c>
      <c r="AJ219" s="273">
        <f t="shared" si="828"/>
        <v>2.8252288048573595</v>
      </c>
      <c r="AK219" s="273">
        <f t="shared" si="828"/>
        <v>1.5313289413902771</v>
      </c>
      <c r="AL219" s="273">
        <f t="shared" si="828"/>
        <v>1.2689485246851226</v>
      </c>
      <c r="AM219" s="273">
        <f t="shared" si="828"/>
        <v>4.8416206333762268</v>
      </c>
      <c r="AN219" s="273">
        <f t="shared" si="828"/>
        <v>1.5728019997115801</v>
      </c>
      <c r="AO219" s="273">
        <f t="shared" si="828"/>
        <v>1.8371343001605311</v>
      </c>
      <c r="AP219" s="273">
        <f t="shared" si="828"/>
        <v>2.5346393016423243</v>
      </c>
      <c r="AQ219" s="273">
        <f t="shared" si="828"/>
        <v>5.7068645640074216</v>
      </c>
      <c r="AR219" s="273">
        <f t="shared" si="828"/>
        <v>2.4483326826204492</v>
      </c>
      <c r="AS219" s="273">
        <f t="shared" si="828"/>
        <v>4.0706139132045758</v>
      </c>
      <c r="AT219" s="273">
        <f t="shared" si="828"/>
        <v>2.9296030357294134</v>
      </c>
      <c r="AU219" s="273">
        <f t="shared" si="828"/>
        <v>0.84001463013979916</v>
      </c>
      <c r="AV219" s="273">
        <f t="shared" si="828"/>
        <v>1.5063238564313675</v>
      </c>
      <c r="AW219" s="273">
        <f t="shared" si="828"/>
        <v>1.3100812884166388</v>
      </c>
      <c r="AX219" s="273">
        <f t="shared" si="828"/>
        <v>0.36784572490706319</v>
      </c>
      <c r="AY219" s="273">
        <f t="shared" si="828"/>
        <v>1.9407918289053634</v>
      </c>
      <c r="AZ219" s="273">
        <f t="shared" si="828"/>
        <v>1.2803433037628205</v>
      </c>
      <c r="BA219" s="273">
        <f t="shared" si="828"/>
        <v>3.7167157560313725E-2</v>
      </c>
      <c r="BB219" s="273">
        <f t="shared" si="828"/>
        <v>3.0154266488498616</v>
      </c>
      <c r="BC219" s="273">
        <f t="shared" si="828"/>
        <v>0.76830014112585276</v>
      </c>
      <c r="BD219" s="273">
        <f t="shared" si="828"/>
        <v>3.1560643769703005</v>
      </c>
      <c r="BE219" s="273" t="str">
        <f t="shared" si="828"/>
        <v>-</v>
      </c>
      <c r="BF219" s="273" t="str">
        <f t="shared" si="828"/>
        <v>-</v>
      </c>
      <c r="BG219" s="273">
        <f t="shared" ref="BG219:BM219" si="830">+IF(ISERROR(BG199/BG178),"-",(BG199/BG178))</f>
        <v>0.51020712909441235</v>
      </c>
      <c r="BH219" s="273" t="str">
        <f t="shared" si="830"/>
        <v>-</v>
      </c>
      <c r="BI219" s="273">
        <f t="shared" si="830"/>
        <v>0.67016695023394302</v>
      </c>
      <c r="BJ219" s="273">
        <f t="shared" si="830"/>
        <v>0.21682199259114837</v>
      </c>
      <c r="BK219" s="273" t="str">
        <f t="shared" si="830"/>
        <v>-</v>
      </c>
      <c r="BL219" s="273" t="str">
        <f t="shared" si="830"/>
        <v>-</v>
      </c>
      <c r="BM219" s="273" t="str">
        <f t="shared" si="830"/>
        <v>-</v>
      </c>
      <c r="BN219" s="273">
        <f t="shared" si="828"/>
        <v>0.76903314184049909</v>
      </c>
      <c r="BO219" s="273" t="str">
        <f t="shared" si="828"/>
        <v>-</v>
      </c>
      <c r="BP219" s="273">
        <f t="shared" si="828"/>
        <v>2.874017113783534</v>
      </c>
      <c r="BQ219" s="273">
        <f t="shared" si="828"/>
        <v>0.4105117559291151</v>
      </c>
      <c r="BR219" s="273">
        <f t="shared" si="828"/>
        <v>6.3578408800204658</v>
      </c>
      <c r="BS219" s="273" t="str">
        <f t="shared" si="828"/>
        <v>-</v>
      </c>
      <c r="BT219" s="273" t="str">
        <f t="shared" si="828"/>
        <v>-</v>
      </c>
      <c r="BU219" s="273">
        <f t="shared" si="828"/>
        <v>1.0658345497417472</v>
      </c>
      <c r="BV219" s="273" t="str">
        <f t="shared" si="828"/>
        <v>-</v>
      </c>
      <c r="BW219" s="273">
        <f t="shared" si="828"/>
        <v>3.021682117589656</v>
      </c>
      <c r="BX219" s="273">
        <f t="shared" si="828"/>
        <v>0.62864642932238468</v>
      </c>
      <c r="BY219" s="273">
        <f t="shared" si="828"/>
        <v>2.0336946721741138</v>
      </c>
      <c r="BZ219" s="273" t="str">
        <f t="shared" si="828"/>
        <v>-</v>
      </c>
      <c r="CA219" s="273" t="str">
        <f t="shared" si="828"/>
        <v>-</v>
      </c>
      <c r="CB219" s="273">
        <f t="shared" si="828"/>
        <v>1.1288026811530709</v>
      </c>
      <c r="CC219" s="273">
        <f t="shared" ref="CC219:EN219" si="831">+IF(ISERROR(CC199/CC178),"-",(CC199/CC178))</f>
        <v>4.4734013970983345E-2</v>
      </c>
      <c r="CD219" s="273">
        <f t="shared" si="831"/>
        <v>2.6638042424895017</v>
      </c>
      <c r="CE219" s="273">
        <f t="shared" si="831"/>
        <v>7.2678149273893961E-2</v>
      </c>
      <c r="CF219" s="273" t="str">
        <f t="shared" si="831"/>
        <v>-</v>
      </c>
      <c r="CG219" s="273" t="str">
        <f t="shared" si="831"/>
        <v>-</v>
      </c>
      <c r="CH219" s="273" t="str">
        <f t="shared" si="831"/>
        <v>-</v>
      </c>
      <c r="CI219" s="273">
        <f t="shared" si="831"/>
        <v>1.6052866373729187</v>
      </c>
      <c r="CJ219" s="273">
        <f t="shared" si="831"/>
        <v>3.0013892876659041E-2</v>
      </c>
      <c r="CK219" s="273">
        <f t="shared" si="831"/>
        <v>2.195848665642528</v>
      </c>
      <c r="CL219" s="273">
        <f t="shared" si="831"/>
        <v>0.49726534637314729</v>
      </c>
      <c r="CM219" s="273">
        <f t="shared" si="831"/>
        <v>1.9023379905918696</v>
      </c>
      <c r="CN219" s="273" t="str">
        <f t="shared" si="831"/>
        <v>-</v>
      </c>
      <c r="CO219" s="273">
        <f t="shared" si="831"/>
        <v>2.215275862615504</v>
      </c>
      <c r="CP219" s="273">
        <f t="shared" si="831"/>
        <v>1.5470681237945847</v>
      </c>
      <c r="CQ219" s="273">
        <f t="shared" si="831"/>
        <v>0.75814993269999809</v>
      </c>
      <c r="CR219" s="273">
        <f t="shared" si="831"/>
        <v>1.279760819978601</v>
      </c>
      <c r="CS219" s="273">
        <f t="shared" si="831"/>
        <v>0.51780327456315578</v>
      </c>
      <c r="CT219" s="273">
        <f t="shared" si="831"/>
        <v>0.37535391727529854</v>
      </c>
      <c r="CU219" s="273">
        <f t="shared" si="831"/>
        <v>0.671841149350347</v>
      </c>
      <c r="CV219" s="273">
        <f t="shared" si="831"/>
        <v>2.8575843443652738</v>
      </c>
      <c r="CW219" s="273">
        <f t="shared" si="824"/>
        <v>2.5583165122888887</v>
      </c>
      <c r="CX219" s="273" t="str">
        <f t="shared" si="831"/>
        <v>-</v>
      </c>
      <c r="CY219" s="273" t="str">
        <f t="shared" si="831"/>
        <v>-</v>
      </c>
      <c r="CZ219" s="273" t="str">
        <f t="shared" si="831"/>
        <v>-</v>
      </c>
      <c r="DA219" s="273">
        <f t="shared" si="831"/>
        <v>0.99080212014134283</v>
      </c>
      <c r="DB219" s="273">
        <f t="shared" si="831"/>
        <v>1.2959243541980212</v>
      </c>
      <c r="DC219" s="273">
        <f t="shared" si="831"/>
        <v>6.0942057328043804</v>
      </c>
      <c r="DD219" s="273">
        <f t="shared" si="831"/>
        <v>10.50784053912337</v>
      </c>
      <c r="DE219" s="273">
        <f t="shared" si="831"/>
        <v>1.0245816784807238</v>
      </c>
      <c r="DF219" s="273">
        <f t="shared" si="831"/>
        <v>3.6574861403809442</v>
      </c>
      <c r="DG219" s="273">
        <f t="shared" si="831"/>
        <v>10.664493673983701</v>
      </c>
      <c r="DH219" s="273">
        <f t="shared" si="831"/>
        <v>17.326325053784473</v>
      </c>
      <c r="DI219" s="273">
        <f t="shared" si="831"/>
        <v>24.893983488745025</v>
      </c>
      <c r="DJ219" s="273">
        <f t="shared" si="831"/>
        <v>51.829407001141092</v>
      </c>
      <c r="DK219" s="273">
        <f t="shared" si="831"/>
        <v>5.9349040854976396</v>
      </c>
      <c r="DL219" s="273">
        <f t="shared" si="831"/>
        <v>4.5307046398931554</v>
      </c>
      <c r="DM219" s="273">
        <f t="shared" si="831"/>
        <v>3.4638888173735052</v>
      </c>
      <c r="DN219" s="273">
        <f t="shared" si="831"/>
        <v>1.6073163521147533</v>
      </c>
      <c r="DO219" s="273">
        <f t="shared" si="831"/>
        <v>1.748752298103224</v>
      </c>
      <c r="DP219" s="273">
        <f t="shared" si="831"/>
        <v>3.7603458280500197</v>
      </c>
      <c r="DQ219" s="273">
        <f t="shared" si="831"/>
        <v>2.2242587328915455</v>
      </c>
      <c r="DR219" s="273" t="str">
        <f t="shared" si="831"/>
        <v>-</v>
      </c>
      <c r="DS219" s="273">
        <f t="shared" si="831"/>
        <v>0.30828821608532919</v>
      </c>
      <c r="DT219" s="273">
        <f t="shared" si="831"/>
        <v>0.91360509969235104</v>
      </c>
      <c r="DU219" s="273">
        <f t="shared" si="831"/>
        <v>1.2655886012941764</v>
      </c>
      <c r="DV219" s="273">
        <f t="shared" si="831"/>
        <v>3.8993140245619125</v>
      </c>
      <c r="DW219" s="273">
        <f t="shared" si="831"/>
        <v>1.327423296993101</v>
      </c>
      <c r="DX219" s="273">
        <f t="shared" si="831"/>
        <v>1.9577902784514563</v>
      </c>
      <c r="DY219" s="273">
        <f t="shared" si="831"/>
        <v>4.0150114738730789</v>
      </c>
      <c r="DZ219" s="273">
        <f t="shared" si="831"/>
        <v>2.5601786396084742</v>
      </c>
      <c r="EA219" s="273">
        <f t="shared" si="831"/>
        <v>0.91440248027057502</v>
      </c>
      <c r="EB219" s="273">
        <f t="shared" si="831"/>
        <v>0.53458475375353587</v>
      </c>
      <c r="EC219" s="273">
        <f t="shared" si="831"/>
        <v>1.2479557283761185</v>
      </c>
      <c r="ED219" s="273">
        <f t="shared" si="831"/>
        <v>1.4289201413427564</v>
      </c>
      <c r="EE219" s="273">
        <f t="shared" si="831"/>
        <v>4.2921676778014461</v>
      </c>
      <c r="EF219" s="273">
        <f t="shared" si="831"/>
        <v>1.6446013964936959</v>
      </c>
      <c r="EG219" s="273">
        <f t="shared" si="831"/>
        <v>2.0426270986286363</v>
      </c>
      <c r="EH219" s="273">
        <f t="shared" si="831"/>
        <v>4.5632340028536937</v>
      </c>
      <c r="EI219" s="273">
        <f t="shared" si="831"/>
        <v>2.4587009199555694</v>
      </c>
      <c r="EJ219" s="273" t="str">
        <f t="shared" si="831"/>
        <v>-</v>
      </c>
      <c r="EK219" s="273">
        <f t="shared" si="831"/>
        <v>0.44251364986317715</v>
      </c>
      <c r="EL219" s="273">
        <f t="shared" si="831"/>
        <v>1.1894736163325317</v>
      </c>
      <c r="EM219" s="273">
        <f t="shared" si="831"/>
        <v>1.4174004895410042</v>
      </c>
      <c r="EN219" s="273">
        <f t="shared" si="831"/>
        <v>2.2237310422199834</v>
      </c>
      <c r="EO219" s="273">
        <f t="shared" ref="EO219:GZ219" si="832">+IF(ISERROR(EO199/EO178),"-",(EO199/EO178))</f>
        <v>0.78451029282693685</v>
      </c>
      <c r="EP219" s="273">
        <f t="shared" si="832"/>
        <v>0.70619546390404919</v>
      </c>
      <c r="EQ219" s="273">
        <f t="shared" si="832"/>
        <v>2.1537028237000726</v>
      </c>
      <c r="ER219" s="273">
        <f t="shared" si="832"/>
        <v>2.4364114694262122</v>
      </c>
      <c r="ES219" s="273">
        <f t="shared" si="832"/>
        <v>0.91440248027057502</v>
      </c>
      <c r="ET219" s="273">
        <f t="shared" si="832"/>
        <v>0.41300996102208748</v>
      </c>
      <c r="EU219" s="273">
        <f t="shared" si="832"/>
        <v>0.97372633156245747</v>
      </c>
      <c r="EV219" s="273">
        <f t="shared" si="832"/>
        <v>0.40997906385524152</v>
      </c>
      <c r="EW219" s="273">
        <f t="shared" si="832"/>
        <v>2.7193868344066066</v>
      </c>
      <c r="EX219" s="273">
        <f t="shared" si="832"/>
        <v>0.98404000063493069</v>
      </c>
      <c r="EY219" s="273">
        <f t="shared" si="832"/>
        <v>1.5318839175295789</v>
      </c>
      <c r="EZ219" s="273">
        <f t="shared" si="832"/>
        <v>3.0505971929918632</v>
      </c>
      <c r="FA219" s="273">
        <f t="shared" si="832"/>
        <v>2.3770329795515392</v>
      </c>
      <c r="FB219" s="273">
        <f t="shared" si="832"/>
        <v>0.91553237501590123</v>
      </c>
      <c r="FC219" s="273">
        <f t="shared" si="832"/>
        <v>0.47635326722522148</v>
      </c>
      <c r="FD219" s="273">
        <f t="shared" si="832"/>
        <v>0.62297081747326444</v>
      </c>
      <c r="FE219" s="273">
        <f t="shared" si="832"/>
        <v>0.36665443934972908</v>
      </c>
      <c r="FF219" s="273">
        <f t="shared" si="832"/>
        <v>1.5286510465100807</v>
      </c>
      <c r="FG219" s="273">
        <f t="shared" si="832"/>
        <v>1.1440747661508874</v>
      </c>
      <c r="FH219" s="273">
        <f t="shared" si="832"/>
        <v>0.77836362652400137</v>
      </c>
      <c r="FI219" s="273">
        <f t="shared" si="832"/>
        <v>2.9565085440183441</v>
      </c>
      <c r="FJ219" s="273">
        <f t="shared" si="832"/>
        <v>1.1098735514796603</v>
      </c>
      <c r="FK219" s="273">
        <f t="shared" si="832"/>
        <v>0.82131096557023164</v>
      </c>
      <c r="FL219" s="273">
        <f t="shared" si="832"/>
        <v>0.37601824322373933</v>
      </c>
      <c r="FM219" s="273">
        <f t="shared" si="832"/>
        <v>0.56886706905834683</v>
      </c>
      <c r="FN219" s="273">
        <f t="shared" si="832"/>
        <v>0.64611789145676457</v>
      </c>
      <c r="FO219" s="273">
        <f t="shared" si="832"/>
        <v>1.0188552382087293</v>
      </c>
      <c r="FP219" s="273">
        <f t="shared" si="832"/>
        <v>1.0601648577403735</v>
      </c>
      <c r="FQ219" s="273">
        <f t="shared" si="832"/>
        <v>0.43334023036071451</v>
      </c>
      <c r="FR219" s="273" t="str">
        <f t="shared" si="832"/>
        <v>-</v>
      </c>
      <c r="FS219" s="273">
        <f t="shared" si="832"/>
        <v>0.77619419936792211</v>
      </c>
      <c r="FT219" s="273" t="str">
        <f t="shared" si="832"/>
        <v>-</v>
      </c>
      <c r="FU219" s="273" t="str">
        <f t="shared" si="832"/>
        <v>-</v>
      </c>
      <c r="FV219" s="273">
        <f t="shared" si="832"/>
        <v>0.4464442750776807</v>
      </c>
      <c r="FW219" s="273" t="str">
        <f t="shared" si="832"/>
        <v>-</v>
      </c>
      <c r="FX219" s="273">
        <f t="shared" si="832"/>
        <v>1.8097679653776058</v>
      </c>
      <c r="FY219" s="273">
        <f t="shared" si="832"/>
        <v>1.152317241773309</v>
      </c>
      <c r="FZ219" s="273">
        <f t="shared" si="832"/>
        <v>0.89892162573212953</v>
      </c>
      <c r="GA219" s="273">
        <f t="shared" si="832"/>
        <v>2.4534963904094123</v>
      </c>
      <c r="GB219" s="273">
        <f t="shared" si="832"/>
        <v>1.4419589678857725</v>
      </c>
      <c r="GC219" s="273" t="str">
        <f t="shared" si="832"/>
        <v>-</v>
      </c>
      <c r="GD219" s="273">
        <f t="shared" si="832"/>
        <v>0.2221499413458462</v>
      </c>
      <c r="GE219" s="273">
        <f t="shared" si="832"/>
        <v>0.55808317357964443</v>
      </c>
      <c r="GF219" s="273">
        <f t="shared" si="832"/>
        <v>0.41340184994861257</v>
      </c>
      <c r="GG219" s="273">
        <f t="shared" si="832"/>
        <v>3.2041684683611105</v>
      </c>
      <c r="GH219" s="273" t="str">
        <f t="shared" si="832"/>
        <v>-</v>
      </c>
      <c r="GI219" s="273">
        <f t="shared" si="832"/>
        <v>0.36615266561917637</v>
      </c>
      <c r="GJ219" s="273" t="str">
        <f t="shared" si="832"/>
        <v>-</v>
      </c>
      <c r="GK219" s="273">
        <f t="shared" si="832"/>
        <v>2.6243882452183791</v>
      </c>
      <c r="GL219" s="273">
        <f t="shared" si="832"/>
        <v>2.5550883439223271</v>
      </c>
      <c r="GM219" s="273" t="str">
        <f t="shared" si="832"/>
        <v>-</v>
      </c>
      <c r="GN219" s="273" t="str">
        <f t="shared" si="832"/>
        <v>-</v>
      </c>
      <c r="GO219" s="273" t="str">
        <f t="shared" si="832"/>
        <v>-</v>
      </c>
      <c r="GP219" s="273">
        <f t="shared" si="832"/>
        <v>3.4903514214082354</v>
      </c>
      <c r="GQ219" s="273">
        <f t="shared" si="832"/>
        <v>0.36657656867046956</v>
      </c>
      <c r="GR219" s="273">
        <f t="shared" si="832"/>
        <v>2.4679557103815521</v>
      </c>
      <c r="GS219" s="273">
        <f t="shared" si="832"/>
        <v>4.2152282264539682</v>
      </c>
      <c r="GT219" s="273" t="str">
        <f t="shared" si="832"/>
        <v>-</v>
      </c>
      <c r="GU219" s="273" t="str">
        <f t="shared" si="832"/>
        <v>-</v>
      </c>
      <c r="GV219" s="273" t="str">
        <f t="shared" si="832"/>
        <v>-</v>
      </c>
      <c r="GW219" s="273" t="str">
        <f t="shared" si="832"/>
        <v>-</v>
      </c>
      <c r="GX219" s="273" t="str">
        <f t="shared" si="832"/>
        <v>-</v>
      </c>
      <c r="GY219" s="273">
        <f t="shared" si="832"/>
        <v>1.9983945969212775</v>
      </c>
      <c r="GZ219" s="273">
        <f t="shared" si="832"/>
        <v>1.7406678616936269</v>
      </c>
      <c r="HA219" s="273">
        <f t="shared" ref="HA219:HH219" si="833">+IF(ISERROR(HA199/HA178),"-",(HA199/HA178))</f>
        <v>0.92442805484945045</v>
      </c>
      <c r="HB219" s="273">
        <f t="shared" si="833"/>
        <v>2.6954481932521461</v>
      </c>
      <c r="HC219" s="273">
        <f t="shared" si="833"/>
        <v>1.5348491841868408</v>
      </c>
      <c r="HD219" s="273">
        <f t="shared" si="833"/>
        <v>0.92648692689430412</v>
      </c>
      <c r="HE219" s="273">
        <f t="shared" si="833"/>
        <v>0.23840732265446227</v>
      </c>
      <c r="HF219" s="273">
        <f t="shared" si="833"/>
        <v>0.62236191279836983</v>
      </c>
      <c r="HG219" s="273">
        <f t="shared" si="833"/>
        <v>0.59491756001511564</v>
      </c>
      <c r="HH219" s="273">
        <f t="shared" si="833"/>
        <v>0</v>
      </c>
    </row>
    <row r="220" spans="1:216" x14ac:dyDescent="0.2">
      <c r="A220" s="263" t="s">
        <v>236</v>
      </c>
      <c r="B220" s="273">
        <f t="shared" si="792"/>
        <v>19.951622601625914</v>
      </c>
      <c r="C220" s="273">
        <f t="shared" si="792"/>
        <v>2.944550979955014</v>
      </c>
      <c r="D220" s="273">
        <f t="shared" si="792"/>
        <v>2.9999246001495044</v>
      </c>
      <c r="E220" s="273">
        <f t="shared" si="792"/>
        <v>2.1692730947517767</v>
      </c>
      <c r="F220" s="273">
        <f t="shared" si="792"/>
        <v>1.6499592034087818</v>
      </c>
      <c r="G220" s="273">
        <f t="shared" si="792"/>
        <v>1.9427474205236404</v>
      </c>
      <c r="H220" s="273">
        <f t="shared" si="792"/>
        <v>3.1433754372110867</v>
      </c>
      <c r="I220" s="273">
        <f t="shared" ref="I220" si="834">+IF(ISERROR(I200/I179),"-",(I200/I179))</f>
        <v>2.2418765025939518</v>
      </c>
      <c r="J220" s="273">
        <f t="shared" ref="J220:CB220" si="835">+IF(ISERROR(J200/J179),"-",(J200/J179))</f>
        <v>2.8426652738397253</v>
      </c>
      <c r="K220" s="273">
        <f t="shared" si="835"/>
        <v>0.83693234565991026</v>
      </c>
      <c r="L220" s="273">
        <f t="shared" si="835"/>
        <v>0.98493184430941039</v>
      </c>
      <c r="M220" s="273">
        <f t="shared" si="835"/>
        <v>0.74181338028169019</v>
      </c>
      <c r="N220" s="273">
        <f t="shared" ref="N220:P220" si="836">+IF(ISERROR(N200/N179),"-",(N200/N179))</f>
        <v>0.5537326641722492</v>
      </c>
      <c r="O220" s="273">
        <f t="shared" si="836"/>
        <v>0.64437762504772811</v>
      </c>
      <c r="P220" s="273">
        <f t="shared" si="836"/>
        <v>0.31493437764606264</v>
      </c>
      <c r="Q220" s="273">
        <f t="shared" si="835"/>
        <v>1.3591972989947236</v>
      </c>
      <c r="R220" s="273">
        <f t="shared" si="835"/>
        <v>3.6206162450871711</v>
      </c>
      <c r="S220" s="273">
        <f t="shared" si="835"/>
        <v>0.43319906119381335</v>
      </c>
      <c r="T220" s="273">
        <f t="shared" si="835"/>
        <v>2.3636313855289739</v>
      </c>
      <c r="U220" s="273">
        <f t="shared" si="835"/>
        <v>2.8841506594671151</v>
      </c>
      <c r="V220" s="273">
        <f t="shared" si="835"/>
        <v>1.7016214920922308</v>
      </c>
      <c r="W220" s="273">
        <f t="shared" si="835"/>
        <v>2.5311679605460546</v>
      </c>
      <c r="X220" s="273">
        <f t="shared" si="835"/>
        <v>3.3128470674070774</v>
      </c>
      <c r="Y220" s="273">
        <f t="shared" si="835"/>
        <v>0.67238056460369167</v>
      </c>
      <c r="Z220" s="273">
        <f t="shared" si="835"/>
        <v>11.123382989001508</v>
      </c>
      <c r="AA220" s="273">
        <f t="shared" si="835"/>
        <v>10.705412975092022</v>
      </c>
      <c r="AB220" s="273">
        <f t="shared" si="835"/>
        <v>6.0100148838711913</v>
      </c>
      <c r="AC220" s="273">
        <f t="shared" si="835"/>
        <v>4.1654847107135007</v>
      </c>
      <c r="AD220" s="273">
        <f t="shared" si="835"/>
        <v>3.3275322300467716</v>
      </c>
      <c r="AE220" s="273">
        <f t="shared" si="835"/>
        <v>1.783003300330033</v>
      </c>
      <c r="AF220" s="273">
        <f t="shared" si="835"/>
        <v>3.9735353537275797</v>
      </c>
      <c r="AG220" s="273">
        <f t="shared" si="835"/>
        <v>5.562111341740259</v>
      </c>
      <c r="AH220" s="273">
        <f t="shared" si="835"/>
        <v>4.3807510238817082</v>
      </c>
      <c r="AI220" s="273">
        <f t="shared" si="835"/>
        <v>3.0736779355491604</v>
      </c>
      <c r="AJ220" s="273">
        <f t="shared" si="835"/>
        <v>3.9353710268244786</v>
      </c>
      <c r="AK220" s="273">
        <f t="shared" si="835"/>
        <v>5.4138610526556574</v>
      </c>
      <c r="AL220" s="273">
        <f t="shared" si="835"/>
        <v>1.2569204634652109</v>
      </c>
      <c r="AM220" s="273">
        <f t="shared" si="835"/>
        <v>3.5723292439994734</v>
      </c>
      <c r="AN220" s="273">
        <f t="shared" si="835"/>
        <v>1.3975862143149109</v>
      </c>
      <c r="AO220" s="273">
        <f t="shared" si="835"/>
        <v>1.3917851827245391</v>
      </c>
      <c r="AP220" s="273">
        <f t="shared" si="835"/>
        <v>2.5486016104600178</v>
      </c>
      <c r="AQ220" s="273" t="str">
        <f t="shared" si="835"/>
        <v>-</v>
      </c>
      <c r="AR220" s="273">
        <f t="shared" si="835"/>
        <v>2.3993208214601554</v>
      </c>
      <c r="AS220" s="273">
        <f t="shared" si="835"/>
        <v>2.5897153990675665</v>
      </c>
      <c r="AT220" s="273">
        <f t="shared" si="835"/>
        <v>1.9671898945804114</v>
      </c>
      <c r="AU220" s="273">
        <f t="shared" si="835"/>
        <v>1.3187797367977054</v>
      </c>
      <c r="AV220" s="273">
        <f t="shared" si="835"/>
        <v>2.7186278588749939</v>
      </c>
      <c r="AW220" s="273">
        <f t="shared" si="835"/>
        <v>1.5011746066917795</v>
      </c>
      <c r="AX220" s="273">
        <f t="shared" si="835"/>
        <v>0.61872922437673128</v>
      </c>
      <c r="AY220" s="273">
        <f t="shared" si="835"/>
        <v>1.3531266845424992</v>
      </c>
      <c r="AZ220" s="273">
        <f t="shared" si="835"/>
        <v>0.92886905703528611</v>
      </c>
      <c r="BA220" s="273">
        <f t="shared" si="835"/>
        <v>4.4361827851093161E-2</v>
      </c>
      <c r="BB220" s="273">
        <f t="shared" si="835"/>
        <v>3.5792385596399101</v>
      </c>
      <c r="BC220" s="273">
        <f t="shared" si="835"/>
        <v>0.81609789503676566</v>
      </c>
      <c r="BD220" s="273">
        <f t="shared" si="835"/>
        <v>4.3198424555208472</v>
      </c>
      <c r="BE220" s="273" t="str">
        <f t="shared" si="835"/>
        <v>-</v>
      </c>
      <c r="BF220" s="273" t="str">
        <f t="shared" si="835"/>
        <v>-</v>
      </c>
      <c r="BG220" s="273">
        <f t="shared" ref="BG220:BM220" si="837">+IF(ISERROR(BG200/BG179),"-",(BG200/BG179))</f>
        <v>2.3816814124493728</v>
      </c>
      <c r="BH220" s="273">
        <f t="shared" si="837"/>
        <v>9.1458361543669597E-2</v>
      </c>
      <c r="BI220" s="273" t="str">
        <f t="shared" si="837"/>
        <v>-</v>
      </c>
      <c r="BJ220" s="273">
        <f t="shared" si="837"/>
        <v>0.2730333205668326</v>
      </c>
      <c r="BK220" s="273">
        <f t="shared" si="837"/>
        <v>5.4555521997382463</v>
      </c>
      <c r="BL220" s="273" t="str">
        <f t="shared" si="837"/>
        <v>-</v>
      </c>
      <c r="BM220" s="273" t="str">
        <f t="shared" si="837"/>
        <v>-</v>
      </c>
      <c r="BN220" s="273">
        <f t="shared" si="835"/>
        <v>0.90279560736412479</v>
      </c>
      <c r="BO220" s="273" t="str">
        <f t="shared" si="835"/>
        <v>-</v>
      </c>
      <c r="BP220" s="273">
        <f t="shared" si="835"/>
        <v>4.289434574072823</v>
      </c>
      <c r="BQ220" s="273">
        <f t="shared" si="835"/>
        <v>0.68875849326857685</v>
      </c>
      <c r="BR220" s="273">
        <f t="shared" si="835"/>
        <v>1.8606860809476802</v>
      </c>
      <c r="BS220" s="273" t="str">
        <f t="shared" si="835"/>
        <v>-</v>
      </c>
      <c r="BT220" s="273" t="str">
        <f t="shared" si="835"/>
        <v>-</v>
      </c>
      <c r="BU220" s="273">
        <f t="shared" si="835"/>
        <v>1.1642133376453627</v>
      </c>
      <c r="BV220" s="273">
        <f t="shared" si="835"/>
        <v>0.14557413793103449</v>
      </c>
      <c r="BW220" s="273">
        <f t="shared" si="835"/>
        <v>2.0373025071676936</v>
      </c>
      <c r="BX220" s="273">
        <f t="shared" si="835"/>
        <v>0.65038706729121454</v>
      </c>
      <c r="BY220" s="273">
        <f t="shared" si="835"/>
        <v>3.146564708608504</v>
      </c>
      <c r="BZ220" s="273" t="str">
        <f t="shared" si="835"/>
        <v>-</v>
      </c>
      <c r="CA220" s="273" t="str">
        <f t="shared" si="835"/>
        <v>-</v>
      </c>
      <c r="CB220" s="273">
        <f t="shared" si="835"/>
        <v>1.3657425297685915</v>
      </c>
      <c r="CC220" s="273">
        <f t="shared" ref="CC220:EN220" si="838">+IF(ISERROR(CC200/CC179),"-",(CC200/CC179))</f>
        <v>2.4080613211609682E-2</v>
      </c>
      <c r="CD220" s="273">
        <f t="shared" si="838"/>
        <v>2.8291802094618994</v>
      </c>
      <c r="CE220" s="273">
        <f t="shared" si="838"/>
        <v>7.2535651229118578E-2</v>
      </c>
      <c r="CF220" s="273" t="str">
        <f t="shared" si="838"/>
        <v>-</v>
      </c>
      <c r="CG220" s="273" t="str">
        <f t="shared" si="838"/>
        <v>-</v>
      </c>
      <c r="CH220" s="273" t="str">
        <f t="shared" si="838"/>
        <v>-</v>
      </c>
      <c r="CI220" s="273">
        <f t="shared" si="838"/>
        <v>0.87631687689759186</v>
      </c>
      <c r="CJ220" s="273">
        <f t="shared" si="838"/>
        <v>0.11376183666370347</v>
      </c>
      <c r="CK220" s="273">
        <f t="shared" si="838"/>
        <v>1.3376231835643895</v>
      </c>
      <c r="CL220" s="273">
        <f t="shared" si="838"/>
        <v>0.26629212828931409</v>
      </c>
      <c r="CM220" s="273">
        <f t="shared" si="838"/>
        <v>2.8009651600753296</v>
      </c>
      <c r="CN220" s="273" t="str">
        <f t="shared" si="838"/>
        <v>-</v>
      </c>
      <c r="CO220" s="273">
        <f t="shared" si="838"/>
        <v>1.6688450766104674</v>
      </c>
      <c r="CP220" s="273">
        <f t="shared" si="838"/>
        <v>1.1668820859734923</v>
      </c>
      <c r="CQ220" s="273">
        <f t="shared" si="838"/>
        <v>0.23525079780705344</v>
      </c>
      <c r="CR220" s="273">
        <f t="shared" si="838"/>
        <v>0.74952917470581648</v>
      </c>
      <c r="CS220" s="273">
        <f t="shared" si="838"/>
        <v>0.32638594195447962</v>
      </c>
      <c r="CT220" s="273">
        <f t="shared" si="838"/>
        <v>0.79052614869036075</v>
      </c>
      <c r="CU220" s="273">
        <f t="shared" si="838"/>
        <v>0.59563100372952815</v>
      </c>
      <c r="CV220" s="273">
        <f t="shared" si="838"/>
        <v>1.8883117406730459</v>
      </c>
      <c r="CW220" s="273">
        <f t="shared" si="838"/>
        <v>3.3580939383965771</v>
      </c>
      <c r="CX220" s="273" t="str">
        <f t="shared" si="838"/>
        <v>-</v>
      </c>
      <c r="CY220" s="273" t="str">
        <f t="shared" si="838"/>
        <v>-</v>
      </c>
      <c r="CZ220" s="273" t="str">
        <f t="shared" si="838"/>
        <v>-</v>
      </c>
      <c r="DA220" s="273">
        <f t="shared" si="838"/>
        <v>1.7080862533692724</v>
      </c>
      <c r="DB220" s="273">
        <f t="shared" si="838"/>
        <v>2.1891817291702287</v>
      </c>
      <c r="DC220" s="273">
        <f t="shared" si="838"/>
        <v>6.3240960604425256</v>
      </c>
      <c r="DD220" s="273">
        <f t="shared" si="838"/>
        <v>12.002398334164297</v>
      </c>
      <c r="DE220" s="273">
        <f t="shared" si="838"/>
        <v>2.4746850316112003</v>
      </c>
      <c r="DF220" s="273">
        <f t="shared" si="838"/>
        <v>3.4375877014022271</v>
      </c>
      <c r="DG220" s="273">
        <f t="shared" si="838"/>
        <v>11.459454288819162</v>
      </c>
      <c r="DH220" s="273">
        <f t="shared" si="838"/>
        <v>28.098438343227198</v>
      </c>
      <c r="DI220" s="273">
        <f t="shared" si="838"/>
        <v>33.456035320088297</v>
      </c>
      <c r="DJ220" s="273">
        <f t="shared" si="838"/>
        <v>5.9940692640692639</v>
      </c>
      <c r="DK220" s="273">
        <f t="shared" si="838"/>
        <v>5.7194462654734952</v>
      </c>
      <c r="DL220" s="273">
        <f t="shared" si="838"/>
        <v>4.3774700082729661</v>
      </c>
      <c r="DM220" s="273">
        <f t="shared" si="838"/>
        <v>3.5308492559055149</v>
      </c>
      <c r="DN220" s="273">
        <f t="shared" si="838"/>
        <v>2.3177827952373944</v>
      </c>
      <c r="DO220" s="273">
        <f t="shared" si="838"/>
        <v>1.2877098961081206</v>
      </c>
      <c r="DP220" s="273">
        <f t="shared" si="838"/>
        <v>4.0818907996479243</v>
      </c>
      <c r="DQ220" s="273">
        <f t="shared" si="838"/>
        <v>2.0349740880656788</v>
      </c>
      <c r="DR220" s="273" t="str">
        <f t="shared" si="838"/>
        <v>-</v>
      </c>
      <c r="DS220" s="273">
        <f t="shared" si="838"/>
        <v>0.78148593739359418</v>
      </c>
      <c r="DT220" s="273">
        <f t="shared" si="838"/>
        <v>1.0308800390646193</v>
      </c>
      <c r="DU220" s="273">
        <f t="shared" si="838"/>
        <v>0.56496022308871641</v>
      </c>
      <c r="DV220" s="273">
        <f t="shared" si="838"/>
        <v>4.0043711042027148</v>
      </c>
      <c r="DW220" s="273">
        <f t="shared" si="838"/>
        <v>2.3548775161839353</v>
      </c>
      <c r="DX220" s="273">
        <f t="shared" si="838"/>
        <v>2.3430437754766187</v>
      </c>
      <c r="DY220" s="273">
        <f t="shared" si="838"/>
        <v>4.1969632811082205</v>
      </c>
      <c r="DZ220" s="273">
        <f t="shared" si="838"/>
        <v>2.2193932087768311</v>
      </c>
      <c r="EA220" s="273" t="str">
        <f t="shared" si="838"/>
        <v>-</v>
      </c>
      <c r="EB220" s="273">
        <f t="shared" si="838"/>
        <v>0.33520493213028874</v>
      </c>
      <c r="EC220" s="273">
        <f t="shared" si="838"/>
        <v>0.8593909143340982</v>
      </c>
      <c r="ED220" s="273">
        <f t="shared" si="838"/>
        <v>1.5388475992860979</v>
      </c>
      <c r="EE220" s="273">
        <f t="shared" si="838"/>
        <v>4.1532670928111095</v>
      </c>
      <c r="EF220" s="273">
        <f t="shared" si="838"/>
        <v>2.525896142755593</v>
      </c>
      <c r="EG220" s="273">
        <f t="shared" si="838"/>
        <v>1.906958612175947</v>
      </c>
      <c r="EH220" s="273">
        <f t="shared" si="838"/>
        <v>3.9195218562399874</v>
      </c>
      <c r="EI220" s="273">
        <f t="shared" si="838"/>
        <v>2.2428934377015279</v>
      </c>
      <c r="EJ220" s="273" t="str">
        <f t="shared" si="838"/>
        <v>-</v>
      </c>
      <c r="EK220" s="273">
        <f t="shared" si="838"/>
        <v>0.62305694744157125</v>
      </c>
      <c r="EL220" s="273">
        <f t="shared" si="838"/>
        <v>0.9963615408356159</v>
      </c>
      <c r="EM220" s="273">
        <f t="shared" si="838"/>
        <v>1.1310643776824034</v>
      </c>
      <c r="EN220" s="273">
        <f t="shared" si="838"/>
        <v>2.1553878755412441</v>
      </c>
      <c r="EO220" s="273">
        <f t="shared" ref="EO220:GZ220" si="839">+IF(ISERROR(EO200/EO179),"-",(EO200/EO179))</f>
        <v>1.1968797224363918</v>
      </c>
      <c r="EP220" s="273">
        <f t="shared" si="839"/>
        <v>0.66602223296278396</v>
      </c>
      <c r="EQ220" s="273">
        <f t="shared" si="839"/>
        <v>5.2543895037799722</v>
      </c>
      <c r="ER220" s="273">
        <f t="shared" si="839"/>
        <v>1.4233134720147615</v>
      </c>
      <c r="ES220" s="273" t="str">
        <f t="shared" si="839"/>
        <v>-</v>
      </c>
      <c r="ET220" s="273">
        <f t="shared" si="839"/>
        <v>0.19383465042870893</v>
      </c>
      <c r="EU220" s="273">
        <f t="shared" si="839"/>
        <v>0.37211023878731903</v>
      </c>
      <c r="EV220" s="273" t="str">
        <f t="shared" si="839"/>
        <v>-</v>
      </c>
      <c r="EW220" s="273">
        <f t="shared" si="839"/>
        <v>2.3829104978868183</v>
      </c>
      <c r="EX220" s="273">
        <f t="shared" si="839"/>
        <v>2.2103305746554245</v>
      </c>
      <c r="EY220" s="273">
        <f t="shared" si="839"/>
        <v>1.5109828826368024</v>
      </c>
      <c r="EZ220" s="273">
        <f t="shared" si="839"/>
        <v>3.2083055755713565</v>
      </c>
      <c r="FA220" s="273">
        <f t="shared" si="839"/>
        <v>1.5444262929230237</v>
      </c>
      <c r="FB220" s="273">
        <f t="shared" si="839"/>
        <v>0.46351782494104593</v>
      </c>
      <c r="FC220" s="273">
        <f t="shared" si="839"/>
        <v>0.24015184556982475</v>
      </c>
      <c r="FD220" s="273">
        <f t="shared" si="839"/>
        <v>0.81473592787129323</v>
      </c>
      <c r="FE220" s="273">
        <f t="shared" si="839"/>
        <v>0.41850032959789057</v>
      </c>
      <c r="FF220" s="273">
        <f t="shared" si="839"/>
        <v>1.5994530820253627</v>
      </c>
      <c r="FG220" s="273">
        <f t="shared" si="839"/>
        <v>1.7979638713094721</v>
      </c>
      <c r="FH220" s="273">
        <f t="shared" si="839"/>
        <v>0.91091428428252863</v>
      </c>
      <c r="FI220" s="273">
        <f t="shared" si="839"/>
        <v>3.6854780416424253</v>
      </c>
      <c r="FJ220" s="273">
        <f t="shared" si="839"/>
        <v>1.9037608349548913</v>
      </c>
      <c r="FK220" s="273" t="str">
        <f t="shared" si="839"/>
        <v>-</v>
      </c>
      <c r="FL220" s="273">
        <f t="shared" si="839"/>
        <v>0.17847561937825471</v>
      </c>
      <c r="FM220" s="273">
        <f t="shared" si="839"/>
        <v>0.41309479205695016</v>
      </c>
      <c r="FN220" s="273">
        <f t="shared" si="839"/>
        <v>0.59350978135788268</v>
      </c>
      <c r="FO220" s="273">
        <f t="shared" si="839"/>
        <v>1.1074566203057146</v>
      </c>
      <c r="FP220" s="273">
        <f t="shared" si="839"/>
        <v>1.0880333635711574</v>
      </c>
      <c r="FQ220" s="273">
        <f t="shared" si="839"/>
        <v>0.43272860738255031</v>
      </c>
      <c r="FR220" s="273">
        <f t="shared" si="839"/>
        <v>0.90123067213632058</v>
      </c>
      <c r="FS220" s="273">
        <f t="shared" si="839"/>
        <v>0.56907859078590795</v>
      </c>
      <c r="FT220" s="273" t="str">
        <f t="shared" si="839"/>
        <v>-</v>
      </c>
      <c r="FU220" s="273" t="str">
        <f t="shared" si="839"/>
        <v>-</v>
      </c>
      <c r="FV220" s="273" t="str">
        <f t="shared" si="839"/>
        <v>-</v>
      </c>
      <c r="FW220" s="273" t="str">
        <f t="shared" si="839"/>
        <v>-</v>
      </c>
      <c r="FX220" s="273">
        <f t="shared" si="839"/>
        <v>2.64905521607084</v>
      </c>
      <c r="FY220" s="273">
        <f t="shared" si="839"/>
        <v>1.3022959640176059</v>
      </c>
      <c r="FZ220" s="273">
        <f t="shared" si="839"/>
        <v>3.1090904118580101</v>
      </c>
      <c r="GA220" s="273">
        <f t="shared" si="839"/>
        <v>3.0821019468178004</v>
      </c>
      <c r="GB220" s="273">
        <f t="shared" si="839"/>
        <v>1.2134270822876336</v>
      </c>
      <c r="GC220" s="273" t="str">
        <f t="shared" si="839"/>
        <v>-</v>
      </c>
      <c r="GD220" s="273">
        <f t="shared" si="839"/>
        <v>0.3505845816587505</v>
      </c>
      <c r="GE220" s="273">
        <f t="shared" si="839"/>
        <v>0.55493609806990085</v>
      </c>
      <c r="GF220" s="273">
        <f t="shared" si="839"/>
        <v>0.86451821712594779</v>
      </c>
      <c r="GG220" s="273">
        <f t="shared" si="839"/>
        <v>3.0622409577150171</v>
      </c>
      <c r="GH220" s="273">
        <f t="shared" si="839"/>
        <v>1.1816342933690556</v>
      </c>
      <c r="GI220" s="273" t="str">
        <f t="shared" si="839"/>
        <v>-</v>
      </c>
      <c r="GJ220" s="273">
        <f t="shared" si="839"/>
        <v>1.7899553571428573</v>
      </c>
      <c r="GK220" s="273">
        <f t="shared" si="839"/>
        <v>1.7268639513047985</v>
      </c>
      <c r="GL220" s="273">
        <f t="shared" si="839"/>
        <v>3.4483538773599625</v>
      </c>
      <c r="GM220" s="273" t="str">
        <f t="shared" si="839"/>
        <v>-</v>
      </c>
      <c r="GN220" s="273" t="str">
        <f t="shared" si="839"/>
        <v>-</v>
      </c>
      <c r="GO220" s="273" t="str">
        <f t="shared" si="839"/>
        <v>-</v>
      </c>
      <c r="GP220" s="273">
        <f t="shared" si="839"/>
        <v>1.3926061509954129</v>
      </c>
      <c r="GQ220" s="273" t="str">
        <f t="shared" si="839"/>
        <v>-</v>
      </c>
      <c r="GR220" s="273">
        <f t="shared" si="839"/>
        <v>0.65661966672770555</v>
      </c>
      <c r="GS220" s="273">
        <f t="shared" si="839"/>
        <v>2.501889385091034</v>
      </c>
      <c r="GT220" s="273" t="str">
        <f t="shared" si="839"/>
        <v>-</v>
      </c>
      <c r="GU220" s="273" t="str">
        <f t="shared" si="839"/>
        <v>-</v>
      </c>
      <c r="GV220" s="273" t="str">
        <f t="shared" si="839"/>
        <v>-</v>
      </c>
      <c r="GW220" s="273" t="str">
        <f t="shared" si="839"/>
        <v>-</v>
      </c>
      <c r="GX220" s="273" t="str">
        <f t="shared" si="839"/>
        <v>-</v>
      </c>
      <c r="GY220" s="273">
        <f t="shared" si="839"/>
        <v>1.3888777238090997</v>
      </c>
      <c r="GZ220" s="273">
        <f t="shared" si="839"/>
        <v>1.1276288322837906</v>
      </c>
      <c r="HA220" s="273">
        <f t="shared" ref="HA220:HH220" si="840">+IF(ISERROR(HA200/HA179),"-",(HA200/HA179))</f>
        <v>1.3099598413005613</v>
      </c>
      <c r="HB220" s="273">
        <f t="shared" si="840"/>
        <v>3.3087285994948079</v>
      </c>
      <c r="HC220" s="273">
        <f t="shared" si="840"/>
        <v>0.94195789970223187</v>
      </c>
      <c r="HD220" s="273">
        <f t="shared" si="840"/>
        <v>0.48654404646660215</v>
      </c>
      <c r="HE220" s="273">
        <f t="shared" si="840"/>
        <v>0.24505928853754941</v>
      </c>
      <c r="HF220" s="273">
        <f t="shared" si="840"/>
        <v>0.61039233899504597</v>
      </c>
      <c r="HG220" s="273">
        <f t="shared" si="840"/>
        <v>0.30781227011917028</v>
      </c>
      <c r="HH220" s="273">
        <f t="shared" si="840"/>
        <v>0</v>
      </c>
    </row>
    <row r="221" spans="1:216" x14ac:dyDescent="0.2">
      <c r="A221" s="263" t="s">
        <v>237</v>
      </c>
      <c r="B221" s="273">
        <f t="shared" si="792"/>
        <v>20.94731483576215</v>
      </c>
      <c r="C221" s="273">
        <f t="shared" si="792"/>
        <v>5.0503821562826117</v>
      </c>
      <c r="D221" s="273">
        <f t="shared" si="792"/>
        <v>5.3875662528967716</v>
      </c>
      <c r="E221" s="273">
        <f t="shared" si="792"/>
        <v>4.762815417726876</v>
      </c>
      <c r="F221" s="273">
        <f t="shared" si="792"/>
        <v>2.0562799562214589</v>
      </c>
      <c r="G221" s="273">
        <f t="shared" si="792"/>
        <v>5.4998128932260109</v>
      </c>
      <c r="H221" s="273">
        <f t="shared" si="792"/>
        <v>3.8323641549998362</v>
      </c>
      <c r="I221" s="273">
        <f t="shared" ref="I221" si="841">+IF(ISERROR(I201/I180),"-",(I201/I180))</f>
        <v>1.4229772941351446</v>
      </c>
      <c r="J221" s="273">
        <f t="shared" ref="J221:CB221" si="842">+IF(ISERROR(J201/J180),"-",(J201/J180))</f>
        <v>3.8711653319302957</v>
      </c>
      <c r="K221" s="273">
        <f t="shared" si="842"/>
        <v>1.1902012478345483</v>
      </c>
      <c r="L221" s="273">
        <f t="shared" si="842"/>
        <v>1.3422214008501201</v>
      </c>
      <c r="M221" s="273">
        <f t="shared" si="842"/>
        <v>0.79725253765781856</v>
      </c>
      <c r="N221" s="273">
        <f t="shared" ref="N221:P221" si="843">+IF(ISERROR(N201/N180),"-",(N201/N180))</f>
        <v>0.54069793562010016</v>
      </c>
      <c r="O221" s="273" t="str">
        <f t="shared" si="843"/>
        <v>-</v>
      </c>
      <c r="P221" s="273">
        <f t="shared" si="843"/>
        <v>0.54069793562010016</v>
      </c>
      <c r="Q221" s="273">
        <f t="shared" si="842"/>
        <v>2.4358246763810452</v>
      </c>
      <c r="R221" s="273">
        <f t="shared" si="842"/>
        <v>4.91010725604154</v>
      </c>
      <c r="S221" s="273">
        <f t="shared" si="842"/>
        <v>1.444727967290417</v>
      </c>
      <c r="T221" s="273">
        <f t="shared" si="842"/>
        <v>1.5499965486893648</v>
      </c>
      <c r="U221" s="273">
        <f t="shared" si="842"/>
        <v>2.0331826703443521</v>
      </c>
      <c r="V221" s="273">
        <f t="shared" si="842"/>
        <v>0.44300698220464657</v>
      </c>
      <c r="W221" s="273">
        <f t="shared" si="842"/>
        <v>2.223889458354054</v>
      </c>
      <c r="X221" s="273">
        <f t="shared" si="842"/>
        <v>2.607673250292478</v>
      </c>
      <c r="Y221" s="273">
        <f t="shared" si="842"/>
        <v>0.69516110134739306</v>
      </c>
      <c r="Z221" s="273">
        <f t="shared" si="842"/>
        <v>12.331138764032607</v>
      </c>
      <c r="AA221" s="273">
        <f t="shared" si="842"/>
        <v>11.915655855000599</v>
      </c>
      <c r="AB221" s="273">
        <f t="shared" si="842"/>
        <v>3.5406207117560538</v>
      </c>
      <c r="AC221" s="273">
        <f t="shared" si="842"/>
        <v>4.7046583624021876</v>
      </c>
      <c r="AD221" s="273">
        <f t="shared" si="842"/>
        <v>1.7711979165975342</v>
      </c>
      <c r="AE221" s="273">
        <f t="shared" si="842"/>
        <v>2.8248169398041019</v>
      </c>
      <c r="AF221" s="273">
        <f t="shared" si="842"/>
        <v>3.2027914136631876</v>
      </c>
      <c r="AG221" s="273">
        <f t="shared" si="842"/>
        <v>5.6954298865101052</v>
      </c>
      <c r="AH221" s="273">
        <f t="shared" si="842"/>
        <v>3.5792933548141024</v>
      </c>
      <c r="AI221" s="273">
        <f t="shared" si="842"/>
        <v>4.2394182045566469</v>
      </c>
      <c r="AJ221" s="273">
        <f t="shared" si="842"/>
        <v>6.2028264240144368</v>
      </c>
      <c r="AK221" s="273">
        <f t="shared" si="842"/>
        <v>2.2818127496169209</v>
      </c>
      <c r="AL221" s="273">
        <f t="shared" si="842"/>
        <v>2.3578879927149736</v>
      </c>
      <c r="AM221" s="273">
        <f t="shared" si="842"/>
        <v>3.2489688162139005</v>
      </c>
      <c r="AN221" s="273">
        <f t="shared" si="842"/>
        <v>11.416078761714225</v>
      </c>
      <c r="AO221" s="273">
        <f t="shared" si="842"/>
        <v>1.2848983379769057</v>
      </c>
      <c r="AP221" s="273">
        <f t="shared" si="842"/>
        <v>2.4779739434381951</v>
      </c>
      <c r="AQ221" s="273" t="str">
        <f t="shared" si="842"/>
        <v>-</v>
      </c>
      <c r="AR221" s="273">
        <f t="shared" si="842"/>
        <v>2.8404687991609863</v>
      </c>
      <c r="AS221" s="273">
        <f t="shared" si="842"/>
        <v>1.7583288634602778</v>
      </c>
      <c r="AT221" s="273">
        <f t="shared" si="842"/>
        <v>3.4988610478359909</v>
      </c>
      <c r="AU221" s="273">
        <f t="shared" si="842"/>
        <v>1.4758548635296023</v>
      </c>
      <c r="AV221" s="273">
        <f t="shared" si="842"/>
        <v>1.6212746728670593</v>
      </c>
      <c r="AW221" s="273">
        <f t="shared" si="842"/>
        <v>0.50406441717791417</v>
      </c>
      <c r="AX221" s="273">
        <f t="shared" si="842"/>
        <v>0.29001923076923081</v>
      </c>
      <c r="AY221" s="273">
        <f t="shared" si="842"/>
        <v>1.8275020709265866</v>
      </c>
      <c r="AZ221" s="273">
        <f t="shared" si="842"/>
        <v>0.439993201754386</v>
      </c>
      <c r="BA221" s="273">
        <f t="shared" si="842"/>
        <v>8.6592994233582923E-2</v>
      </c>
      <c r="BB221" s="273">
        <f t="shared" si="842"/>
        <v>1.2974068882659191</v>
      </c>
      <c r="BC221" s="273">
        <f t="shared" si="842"/>
        <v>0.54591860765029776</v>
      </c>
      <c r="BD221" s="273" t="str">
        <f t="shared" si="842"/>
        <v>-</v>
      </c>
      <c r="BE221" s="273" t="str">
        <f t="shared" si="842"/>
        <v>-</v>
      </c>
      <c r="BF221" s="273" t="str">
        <f t="shared" si="842"/>
        <v>-</v>
      </c>
      <c r="BG221" s="273">
        <f t="shared" ref="BG221:BM221" si="844">+IF(ISERROR(BG201/BG180),"-",(BG201/BG180))</f>
        <v>1.4205656294455911</v>
      </c>
      <c r="BH221" s="273">
        <f t="shared" si="844"/>
        <v>0.30608288525549582</v>
      </c>
      <c r="BI221" s="273">
        <f t="shared" si="844"/>
        <v>0.65664961636828645</v>
      </c>
      <c r="BJ221" s="273">
        <f t="shared" si="844"/>
        <v>2.0041886734849643</v>
      </c>
      <c r="BK221" s="273" t="str">
        <f t="shared" si="844"/>
        <v>-</v>
      </c>
      <c r="BL221" s="273" t="str">
        <f t="shared" si="844"/>
        <v>-</v>
      </c>
      <c r="BM221" s="273" t="str">
        <f t="shared" si="844"/>
        <v>-</v>
      </c>
      <c r="BN221" s="273">
        <f t="shared" si="842"/>
        <v>0.89149514590347922</v>
      </c>
      <c r="BO221" s="273" t="str">
        <f t="shared" si="842"/>
        <v>-</v>
      </c>
      <c r="BP221" s="273">
        <f t="shared" si="842"/>
        <v>8.2585742018981882</v>
      </c>
      <c r="BQ221" s="273">
        <f t="shared" si="842"/>
        <v>0.73935549930971012</v>
      </c>
      <c r="BR221" s="273">
        <f t="shared" si="842"/>
        <v>4.3102253032928939</v>
      </c>
      <c r="BS221" s="273" t="str">
        <f t="shared" si="842"/>
        <v>-</v>
      </c>
      <c r="BT221" s="273" t="str">
        <f t="shared" si="842"/>
        <v>-</v>
      </c>
      <c r="BU221" s="273">
        <f t="shared" si="842"/>
        <v>2.0166372549906382</v>
      </c>
      <c r="BV221" s="273">
        <f t="shared" si="842"/>
        <v>9.0811480487301269E-2</v>
      </c>
      <c r="BW221" s="273">
        <f t="shared" si="842"/>
        <v>2.8845583388266314</v>
      </c>
      <c r="BX221" s="273">
        <f t="shared" si="842"/>
        <v>1.4013595003329</v>
      </c>
      <c r="BY221" s="273">
        <f t="shared" si="842"/>
        <v>2.7811185149069106</v>
      </c>
      <c r="BZ221" s="273" t="str">
        <f t="shared" si="842"/>
        <v>-</v>
      </c>
      <c r="CA221" s="273" t="str">
        <f t="shared" si="842"/>
        <v>-</v>
      </c>
      <c r="CB221" s="273">
        <f t="shared" si="842"/>
        <v>0.20353881706326901</v>
      </c>
      <c r="CC221" s="273">
        <f t="shared" ref="CC221:EN221" si="845">+IF(ISERROR(CC201/CC180),"-",(CC201/CC180))</f>
        <v>1.7183490800596717E-2</v>
      </c>
      <c r="CD221" s="273" t="str">
        <f t="shared" si="845"/>
        <v>-</v>
      </c>
      <c r="CE221" s="273">
        <f t="shared" si="845"/>
        <v>0.42927806370844346</v>
      </c>
      <c r="CF221" s="273" t="str">
        <f t="shared" si="845"/>
        <v>-</v>
      </c>
      <c r="CG221" s="273" t="str">
        <f t="shared" si="845"/>
        <v>-</v>
      </c>
      <c r="CH221" s="273" t="str">
        <f t="shared" si="845"/>
        <v>-</v>
      </c>
      <c r="CI221" s="273">
        <f t="shared" si="845"/>
        <v>1.2572656620148719</v>
      </c>
      <c r="CJ221" s="273">
        <f t="shared" si="845"/>
        <v>0.10306333179108945</v>
      </c>
      <c r="CK221" s="273">
        <f t="shared" si="845"/>
        <v>1.39854253420583</v>
      </c>
      <c r="CL221" s="273">
        <f t="shared" si="845"/>
        <v>0.69286476640154149</v>
      </c>
      <c r="CM221" s="273">
        <f t="shared" si="845"/>
        <v>2.5427120141342758</v>
      </c>
      <c r="CN221" s="273" t="str">
        <f t="shared" si="845"/>
        <v>-</v>
      </c>
      <c r="CO221" s="273">
        <f t="shared" si="845"/>
        <v>1.9674053056743022</v>
      </c>
      <c r="CP221" s="273">
        <f t="shared" si="845"/>
        <v>2.1888612842622339</v>
      </c>
      <c r="CQ221" s="273">
        <f t="shared" si="845"/>
        <v>0.23505043940207412</v>
      </c>
      <c r="CR221" s="273">
        <f t="shared" si="845"/>
        <v>1.4582133895587928</v>
      </c>
      <c r="CS221" s="273">
        <f t="shared" si="845"/>
        <v>0.44769765012563406</v>
      </c>
      <c r="CT221" s="273">
        <f t="shared" si="845"/>
        <v>1.4668471140916357</v>
      </c>
      <c r="CU221" s="273">
        <f t="shared" si="845"/>
        <v>1.4904467469007332</v>
      </c>
      <c r="CV221" s="273">
        <f t="shared" si="845"/>
        <v>3.3494595475215685</v>
      </c>
      <c r="CW221" s="273">
        <f t="shared" si="845"/>
        <v>1.4832550473068615</v>
      </c>
      <c r="CX221" s="273" t="str">
        <f t="shared" si="845"/>
        <v>-</v>
      </c>
      <c r="CY221" s="273" t="str">
        <f t="shared" si="845"/>
        <v>-</v>
      </c>
      <c r="CZ221" s="273" t="str">
        <f t="shared" si="845"/>
        <v>-</v>
      </c>
      <c r="DA221" s="273">
        <f t="shared" si="845"/>
        <v>1.5148845541401275</v>
      </c>
      <c r="DB221" s="273">
        <f t="shared" si="845"/>
        <v>0.74891495965238997</v>
      </c>
      <c r="DC221" s="273">
        <f t="shared" si="845"/>
        <v>1.9952852227838422</v>
      </c>
      <c r="DD221" s="273">
        <f t="shared" si="845"/>
        <v>9.8731691510448059</v>
      </c>
      <c r="DE221" s="273">
        <f t="shared" si="845"/>
        <v>1.9827332581794503</v>
      </c>
      <c r="DF221" s="273">
        <f t="shared" si="845"/>
        <v>2.4718546887629187</v>
      </c>
      <c r="DG221" s="273">
        <f t="shared" si="845"/>
        <v>14.164516984635204</v>
      </c>
      <c r="DH221" s="273">
        <f t="shared" si="845"/>
        <v>12.207808446125473</v>
      </c>
      <c r="DI221" s="273">
        <f t="shared" si="845"/>
        <v>28.211717171717172</v>
      </c>
      <c r="DJ221" s="273">
        <f t="shared" si="845"/>
        <v>11.334009603029688</v>
      </c>
      <c r="DK221" s="273">
        <f t="shared" si="845"/>
        <v>5.3691691340481595</v>
      </c>
      <c r="DL221" s="273">
        <f t="shared" si="845"/>
        <v>3.6562351352712983</v>
      </c>
      <c r="DM221" s="273">
        <f t="shared" si="845"/>
        <v>3.7769967360494747</v>
      </c>
      <c r="DN221" s="273">
        <f t="shared" si="845"/>
        <v>2.777019786056468</v>
      </c>
      <c r="DO221" s="273">
        <f t="shared" si="845"/>
        <v>1.2942115873962714</v>
      </c>
      <c r="DP221" s="273">
        <f t="shared" si="845"/>
        <v>7.5603018784367277</v>
      </c>
      <c r="DQ221" s="273">
        <f t="shared" si="845"/>
        <v>2.5949009834206391</v>
      </c>
      <c r="DR221" s="273" t="str">
        <f t="shared" si="845"/>
        <v>-</v>
      </c>
      <c r="DS221" s="273">
        <f t="shared" si="845"/>
        <v>0.41232683204877202</v>
      </c>
      <c r="DT221" s="273">
        <f t="shared" si="845"/>
        <v>0.69818700146051005</v>
      </c>
      <c r="DU221" s="273">
        <f t="shared" si="845"/>
        <v>1.1586522147686042</v>
      </c>
      <c r="DV221" s="273">
        <f t="shared" si="845"/>
        <v>2.0348438424698072</v>
      </c>
      <c r="DW221" s="273">
        <f t="shared" si="845"/>
        <v>1.0634587060569123</v>
      </c>
      <c r="DX221" s="273">
        <f t="shared" si="845"/>
        <v>1.2610099823840282</v>
      </c>
      <c r="DY221" s="273">
        <f t="shared" si="845"/>
        <v>3.3159436399687556</v>
      </c>
      <c r="DZ221" s="273">
        <f t="shared" si="845"/>
        <v>1.7749358289234729</v>
      </c>
      <c r="EA221" s="273" t="str">
        <f t="shared" si="845"/>
        <v>-</v>
      </c>
      <c r="EB221" s="273">
        <f t="shared" si="845"/>
        <v>0.24061905893536123</v>
      </c>
      <c r="EC221" s="273">
        <f t="shared" si="845"/>
        <v>0.6376832539425612</v>
      </c>
      <c r="ED221" s="273">
        <f t="shared" si="845"/>
        <v>0.63752673443021035</v>
      </c>
      <c r="EE221" s="273">
        <f t="shared" si="845"/>
        <v>3.6054766871579083</v>
      </c>
      <c r="EF221" s="273">
        <f t="shared" si="845"/>
        <v>2.5444556657481363</v>
      </c>
      <c r="EG221" s="273">
        <f t="shared" si="845"/>
        <v>1.2559266910505797</v>
      </c>
      <c r="EH221" s="273">
        <f t="shared" si="845"/>
        <v>7.0170882447639764</v>
      </c>
      <c r="EI221" s="273">
        <f t="shared" si="845"/>
        <v>2.4021852593236748</v>
      </c>
      <c r="EJ221" s="273" t="str">
        <f t="shared" si="845"/>
        <v>-</v>
      </c>
      <c r="EK221" s="273">
        <f t="shared" si="845"/>
        <v>0.31559927230119333</v>
      </c>
      <c r="EL221" s="273">
        <f t="shared" si="845"/>
        <v>0.70983142137660882</v>
      </c>
      <c r="EM221" s="273">
        <f t="shared" si="845"/>
        <v>1.0932272663122737</v>
      </c>
      <c r="EN221" s="273">
        <f t="shared" si="845"/>
        <v>1.7077190289141608</v>
      </c>
      <c r="EO221" s="273">
        <f t="shared" ref="EO221:GZ221" si="846">+IF(ISERROR(EO201/EO180),"-",(EO201/EO180))</f>
        <v>0.87921597964256692</v>
      </c>
      <c r="EP221" s="273">
        <f t="shared" si="846"/>
        <v>1.5363938919342208</v>
      </c>
      <c r="EQ221" s="273">
        <f t="shared" si="846"/>
        <v>2.9098737995078974</v>
      </c>
      <c r="ER221" s="273">
        <f t="shared" si="846"/>
        <v>1.6266857194320195</v>
      </c>
      <c r="ES221" s="273" t="str">
        <f t="shared" si="846"/>
        <v>-</v>
      </c>
      <c r="ET221" s="273">
        <f t="shared" si="846"/>
        <v>0.50384887839433301</v>
      </c>
      <c r="EU221" s="273">
        <f t="shared" si="846"/>
        <v>0.25746670156459023</v>
      </c>
      <c r="EV221" s="273">
        <f t="shared" si="846"/>
        <v>0.46728173096832082</v>
      </c>
      <c r="EW221" s="273">
        <f t="shared" si="846"/>
        <v>2.1576488891575543</v>
      </c>
      <c r="EX221" s="273">
        <f t="shared" si="846"/>
        <v>1.1755105223658908</v>
      </c>
      <c r="EY221" s="273">
        <f t="shared" si="846"/>
        <v>0.73199184814009433</v>
      </c>
      <c r="EZ221" s="273">
        <f t="shared" si="846"/>
        <v>4.0738485480140483</v>
      </c>
      <c r="FA221" s="273">
        <f t="shared" si="846"/>
        <v>1.2929820744220548</v>
      </c>
      <c r="FB221" s="273">
        <f t="shared" si="846"/>
        <v>3.6361524163568775</v>
      </c>
      <c r="FC221" s="273">
        <f t="shared" si="846"/>
        <v>0.21689706562516062</v>
      </c>
      <c r="FD221" s="273">
        <f t="shared" si="846"/>
        <v>0.51560687000976502</v>
      </c>
      <c r="FE221" s="273">
        <f t="shared" si="846"/>
        <v>3.0280381928272009</v>
      </c>
      <c r="FF221" s="273">
        <f t="shared" si="846"/>
        <v>1.2632720920772416</v>
      </c>
      <c r="FG221" s="273">
        <f t="shared" si="846"/>
        <v>1.8124572662990921</v>
      </c>
      <c r="FH221" s="273">
        <f t="shared" si="846"/>
        <v>0.50058425840914778</v>
      </c>
      <c r="FI221" s="273">
        <f t="shared" si="846"/>
        <v>3.4713492364003535</v>
      </c>
      <c r="FJ221" s="273">
        <f t="shared" si="846"/>
        <v>0.67314994992130495</v>
      </c>
      <c r="FK221" s="273" t="str">
        <f t="shared" si="846"/>
        <v>-</v>
      </c>
      <c r="FL221" s="273">
        <f t="shared" si="846"/>
        <v>0.93009278493283487</v>
      </c>
      <c r="FM221" s="273">
        <f t="shared" si="846"/>
        <v>0.94817447779533093</v>
      </c>
      <c r="FN221" s="273">
        <f t="shared" si="846"/>
        <v>2.7660907944514506</v>
      </c>
      <c r="FO221" s="273">
        <f t="shared" si="846"/>
        <v>2.1368772805945695</v>
      </c>
      <c r="FP221" s="273">
        <f t="shared" si="846"/>
        <v>2.0157114618101688</v>
      </c>
      <c r="FQ221" s="273">
        <f t="shared" si="846"/>
        <v>0.42978395061728397</v>
      </c>
      <c r="FR221" s="273" t="str">
        <f t="shared" si="846"/>
        <v>-</v>
      </c>
      <c r="FS221" s="273">
        <f t="shared" si="846"/>
        <v>1.3052765577309611</v>
      </c>
      <c r="FT221" s="273" t="str">
        <f t="shared" si="846"/>
        <v>-</v>
      </c>
      <c r="FU221" s="273">
        <f t="shared" si="846"/>
        <v>0.51064081693059049</v>
      </c>
      <c r="FV221" s="273">
        <f t="shared" si="846"/>
        <v>0.46337964180674779</v>
      </c>
      <c r="FW221" s="273" t="str">
        <f t="shared" si="846"/>
        <v>-</v>
      </c>
      <c r="FX221" s="273">
        <f t="shared" si="846"/>
        <v>3.2514876552643339</v>
      </c>
      <c r="FY221" s="273">
        <f t="shared" si="846"/>
        <v>1.1991327002053389</v>
      </c>
      <c r="FZ221" s="273">
        <f t="shared" si="846"/>
        <v>1.520712798555373</v>
      </c>
      <c r="GA221" s="273">
        <f t="shared" si="846"/>
        <v>5.1291220812283704</v>
      </c>
      <c r="GB221" s="273">
        <f t="shared" si="846"/>
        <v>2.8763000680528257</v>
      </c>
      <c r="GC221" s="273" t="str">
        <f t="shared" si="846"/>
        <v>-</v>
      </c>
      <c r="GD221" s="273">
        <f t="shared" si="846"/>
        <v>1.1552891123573776</v>
      </c>
      <c r="GE221" s="273">
        <f t="shared" si="846"/>
        <v>0.32778160415753554</v>
      </c>
      <c r="GF221" s="273">
        <f t="shared" si="846"/>
        <v>0.45296502144626355</v>
      </c>
      <c r="GG221" s="273">
        <f t="shared" si="846"/>
        <v>1.9929446169552087</v>
      </c>
      <c r="GH221" s="273" t="str">
        <f t="shared" si="846"/>
        <v>-</v>
      </c>
      <c r="GI221" s="273" t="str">
        <f t="shared" si="846"/>
        <v>-</v>
      </c>
      <c r="GJ221" s="273" t="str">
        <f t="shared" si="846"/>
        <v>-</v>
      </c>
      <c r="GK221" s="273">
        <f t="shared" si="846"/>
        <v>0.6375694704717032</v>
      </c>
      <c r="GL221" s="273">
        <f t="shared" si="846"/>
        <v>2.9941093308199811</v>
      </c>
      <c r="GM221" s="273" t="str">
        <f t="shared" si="846"/>
        <v>-</v>
      </c>
      <c r="GN221" s="273" t="str">
        <f t="shared" si="846"/>
        <v>-</v>
      </c>
      <c r="GO221" s="273" t="str">
        <f t="shared" si="846"/>
        <v>-</v>
      </c>
      <c r="GP221" s="273">
        <f t="shared" si="846"/>
        <v>11.903613338567077</v>
      </c>
      <c r="GQ221" s="273">
        <f t="shared" si="846"/>
        <v>0.29155932203389828</v>
      </c>
      <c r="GR221" s="273">
        <f t="shared" si="846"/>
        <v>4.8517736217547283</v>
      </c>
      <c r="GS221" s="273">
        <f t="shared" si="846"/>
        <v>22.544689155282967</v>
      </c>
      <c r="GT221" s="273" t="str">
        <f t="shared" si="846"/>
        <v>-</v>
      </c>
      <c r="GU221" s="273" t="str">
        <f t="shared" si="846"/>
        <v>-</v>
      </c>
      <c r="GV221" s="273">
        <f t="shared" si="846"/>
        <v>0.17685491493383743</v>
      </c>
      <c r="GW221" s="273" t="str">
        <f t="shared" si="846"/>
        <v>-</v>
      </c>
      <c r="GX221" s="273" t="str">
        <f t="shared" si="846"/>
        <v>-</v>
      </c>
      <c r="GY221" s="273">
        <f t="shared" si="846"/>
        <v>1.5166832489558695</v>
      </c>
      <c r="GZ221" s="273">
        <f t="shared" si="846"/>
        <v>0.78962694562272995</v>
      </c>
      <c r="HA221" s="273">
        <f t="shared" ref="HA221:HH221" si="847">+IF(ISERROR(HA201/HA180),"-",(HA201/HA180))</f>
        <v>1.2854231006794317</v>
      </c>
      <c r="HB221" s="273">
        <f t="shared" si="847"/>
        <v>3.9510368973875574</v>
      </c>
      <c r="HC221" s="273">
        <f t="shared" si="847"/>
        <v>1.1741403105232893</v>
      </c>
      <c r="HD221" s="273">
        <f t="shared" si="847"/>
        <v>3.5574018126888216</v>
      </c>
      <c r="HE221" s="273" t="str">
        <f t="shared" si="847"/>
        <v>-</v>
      </c>
      <c r="HF221" s="273">
        <f t="shared" si="847"/>
        <v>0.41282192788815303</v>
      </c>
      <c r="HG221" s="273">
        <f t="shared" si="847"/>
        <v>2.1254907317893323</v>
      </c>
      <c r="HH221" s="273">
        <f t="shared" si="847"/>
        <v>0</v>
      </c>
    </row>
    <row r="222" spans="1:216" x14ac:dyDescent="0.2">
      <c r="A222" s="263" t="s">
        <v>238</v>
      </c>
      <c r="B222" s="273">
        <f t="shared" si="792"/>
        <v>20.640511975303188</v>
      </c>
      <c r="C222" s="273">
        <f t="shared" si="792"/>
        <v>6.0175302454339281</v>
      </c>
      <c r="D222" s="273">
        <f t="shared" si="792"/>
        <v>5.5565389715852369</v>
      </c>
      <c r="E222" s="273">
        <f t="shared" si="792"/>
        <v>4.7426152575392715</v>
      </c>
      <c r="F222" s="273">
        <f t="shared" si="792"/>
        <v>3.5758447291455115</v>
      </c>
      <c r="G222" s="273">
        <f t="shared" si="792"/>
        <v>3.8888318663119552</v>
      </c>
      <c r="H222" s="273">
        <f t="shared" si="792"/>
        <v>3.3753268004886974</v>
      </c>
      <c r="I222" s="273">
        <f t="shared" ref="I222" si="848">+IF(ISERROR(I202/I181),"-",(I202/I181))</f>
        <v>2.4277186931110473</v>
      </c>
      <c r="J222" s="273">
        <f t="shared" ref="J222:CB222" si="849">+IF(ISERROR(J202/J181),"-",(J202/J181))</f>
        <v>2.8934175358127536</v>
      </c>
      <c r="K222" s="273">
        <f t="shared" si="849"/>
        <v>0.87518531369271046</v>
      </c>
      <c r="L222" s="273">
        <f t="shared" si="849"/>
        <v>0.66997800586510259</v>
      </c>
      <c r="M222" s="273">
        <f t="shared" si="849"/>
        <v>0.92475195509921793</v>
      </c>
      <c r="N222" s="273">
        <f t="shared" ref="N222:P222" si="850">+IF(ISERROR(N202/N181),"-",(N202/N181))</f>
        <v>1.5086318031500476</v>
      </c>
      <c r="O222" s="273">
        <f t="shared" si="850"/>
        <v>1.7145791635942274</v>
      </c>
      <c r="P222" s="273">
        <f t="shared" si="850"/>
        <v>0.68107035401062677</v>
      </c>
      <c r="Q222" s="273">
        <f t="shared" si="849"/>
        <v>0.46630574496791133</v>
      </c>
      <c r="R222" s="273">
        <f t="shared" si="849"/>
        <v>1.2065686586703464</v>
      </c>
      <c r="S222" s="273" t="str">
        <f t="shared" si="849"/>
        <v>-</v>
      </c>
      <c r="T222" s="273">
        <f t="shared" si="849"/>
        <v>0.74872160128570386</v>
      </c>
      <c r="U222" s="273">
        <f t="shared" si="849"/>
        <v>0.63492063492063489</v>
      </c>
      <c r="V222" s="273">
        <f t="shared" si="849"/>
        <v>0.9351466250216901</v>
      </c>
      <c r="W222" s="273">
        <f t="shared" si="849"/>
        <v>5.7102324817275063</v>
      </c>
      <c r="X222" s="273">
        <f t="shared" si="849"/>
        <v>5.9028227580585826</v>
      </c>
      <c r="Y222" s="273">
        <f t="shared" si="849"/>
        <v>0.8394188091449627</v>
      </c>
      <c r="Z222" s="273">
        <f t="shared" si="849"/>
        <v>10.213740784478219</v>
      </c>
      <c r="AA222" s="273">
        <f t="shared" si="849"/>
        <v>9.9278129685953846</v>
      </c>
      <c r="AB222" s="273">
        <f t="shared" si="849"/>
        <v>2.3354779594844928</v>
      </c>
      <c r="AC222" s="273">
        <f t="shared" si="849"/>
        <v>4.9014542494052993</v>
      </c>
      <c r="AD222" s="273">
        <f t="shared" si="849"/>
        <v>1.4860979703385742</v>
      </c>
      <c r="AE222" s="273">
        <f t="shared" si="849"/>
        <v>0.8804875550547987</v>
      </c>
      <c r="AF222" s="273">
        <f t="shared" si="849"/>
        <v>1.5137811715924752</v>
      </c>
      <c r="AG222" s="273">
        <f t="shared" si="849"/>
        <v>4.7400916907905888</v>
      </c>
      <c r="AH222" s="273">
        <f t="shared" si="849"/>
        <v>3.5778491144326887</v>
      </c>
      <c r="AI222" s="273">
        <f t="shared" si="849"/>
        <v>3.3356690552681179</v>
      </c>
      <c r="AJ222" s="273">
        <f t="shared" si="849"/>
        <v>5.446215318886086</v>
      </c>
      <c r="AK222" s="273">
        <f t="shared" si="849"/>
        <v>2.0456194309592579</v>
      </c>
      <c r="AL222" s="273">
        <f t="shared" si="849"/>
        <v>1.2296573204361885</v>
      </c>
      <c r="AM222" s="273">
        <f t="shared" si="849"/>
        <v>2.9035028620539927</v>
      </c>
      <c r="AN222" s="273">
        <f t="shared" si="849"/>
        <v>3.4734395750332006</v>
      </c>
      <c r="AO222" s="273">
        <f t="shared" si="849"/>
        <v>3.1051552144910248</v>
      </c>
      <c r="AP222" s="273">
        <f t="shared" si="849"/>
        <v>1.4802907139960699</v>
      </c>
      <c r="AQ222" s="273">
        <f t="shared" si="849"/>
        <v>0.94318181818181823</v>
      </c>
      <c r="AR222" s="273">
        <f t="shared" si="849"/>
        <v>1.664738614731293</v>
      </c>
      <c r="AS222" s="273">
        <f t="shared" si="849"/>
        <v>2.9765841882920943</v>
      </c>
      <c r="AT222" s="273">
        <f t="shared" si="849"/>
        <v>1.5172099903282699</v>
      </c>
      <c r="AU222" s="273">
        <f t="shared" si="849"/>
        <v>1.3393561519903499</v>
      </c>
      <c r="AV222" s="273">
        <f t="shared" si="849"/>
        <v>1.4678099652375434</v>
      </c>
      <c r="AW222" s="273" t="str">
        <f t="shared" si="849"/>
        <v>-</v>
      </c>
      <c r="AX222" s="273" t="str">
        <f t="shared" si="849"/>
        <v>-</v>
      </c>
      <c r="AY222" s="273">
        <f t="shared" si="849"/>
        <v>1.3176364856104048</v>
      </c>
      <c r="AZ222" s="273">
        <f t="shared" si="849"/>
        <v>1.0051602367405525</v>
      </c>
      <c r="BA222" s="273">
        <f t="shared" si="849"/>
        <v>0.50849887668240001</v>
      </c>
      <c r="BB222" s="273">
        <f t="shared" si="849"/>
        <v>0.9</v>
      </c>
      <c r="BC222" s="273">
        <f t="shared" si="849"/>
        <v>0.83330078983312539</v>
      </c>
      <c r="BD222" s="273" t="str">
        <f t="shared" si="849"/>
        <v>-</v>
      </c>
      <c r="BE222" s="273" t="str">
        <f t="shared" si="849"/>
        <v>-</v>
      </c>
      <c r="BF222" s="273" t="str">
        <f t="shared" si="849"/>
        <v>-</v>
      </c>
      <c r="BG222" s="273">
        <f t="shared" ref="BG222:BM222" si="851">+IF(ISERROR(BG202/BG181),"-",(BG202/BG181))</f>
        <v>4.3782347264494099E-2</v>
      </c>
      <c r="BH222" s="273">
        <f t="shared" si="851"/>
        <v>3.9551778811038066E-2</v>
      </c>
      <c r="BI222" s="273" t="str">
        <f t="shared" si="851"/>
        <v>-</v>
      </c>
      <c r="BJ222" s="273">
        <f t="shared" si="851"/>
        <v>6.9402914008189709E-2</v>
      </c>
      <c r="BK222" s="273" t="str">
        <f t="shared" si="851"/>
        <v>-</v>
      </c>
      <c r="BL222" s="273" t="str">
        <f t="shared" si="851"/>
        <v>-</v>
      </c>
      <c r="BM222" s="273" t="str">
        <f t="shared" si="851"/>
        <v>-</v>
      </c>
      <c r="BN222" s="273">
        <f t="shared" si="849"/>
        <v>0.45849848277601279</v>
      </c>
      <c r="BO222" s="273" t="str">
        <f t="shared" si="849"/>
        <v>-</v>
      </c>
      <c r="BP222" s="273">
        <f t="shared" si="849"/>
        <v>0.8164808278517568</v>
      </c>
      <c r="BQ222" s="273">
        <f t="shared" si="849"/>
        <v>0.44963073426663502</v>
      </c>
      <c r="BR222" s="273" t="str">
        <f t="shared" si="849"/>
        <v>-</v>
      </c>
      <c r="BS222" s="273" t="str">
        <f t="shared" si="849"/>
        <v>-</v>
      </c>
      <c r="BT222" s="273" t="str">
        <f t="shared" si="849"/>
        <v>-</v>
      </c>
      <c r="BU222" s="273">
        <f t="shared" si="849"/>
        <v>0.9168886822869915</v>
      </c>
      <c r="BV222" s="273">
        <f t="shared" si="849"/>
        <v>1.8173891171292027E-2</v>
      </c>
      <c r="BW222" s="273">
        <f t="shared" si="849"/>
        <v>0.96034775233248515</v>
      </c>
      <c r="BX222" s="273">
        <f t="shared" si="849"/>
        <v>0.75768372797413186</v>
      </c>
      <c r="BY222" s="273">
        <f t="shared" si="849"/>
        <v>3.2438550093341632</v>
      </c>
      <c r="BZ222" s="273" t="str">
        <f t="shared" si="849"/>
        <v>-</v>
      </c>
      <c r="CA222" s="273" t="str">
        <f t="shared" si="849"/>
        <v>-</v>
      </c>
      <c r="CB222" s="273">
        <f t="shared" si="849"/>
        <v>0.45176283387005117</v>
      </c>
      <c r="CC222" s="273">
        <f t="shared" ref="CC222:EN222" si="852">+IF(ISERROR(CC202/CC181),"-",(CC202/CC181))</f>
        <v>0.13783727657049619</v>
      </c>
      <c r="CD222" s="273">
        <f t="shared" si="852"/>
        <v>0.63993792033109154</v>
      </c>
      <c r="CE222" s="273">
        <f t="shared" si="852"/>
        <v>6.7715123297120192E-2</v>
      </c>
      <c r="CF222" s="273" t="str">
        <f t="shared" si="852"/>
        <v>-</v>
      </c>
      <c r="CG222" s="273" t="str">
        <f t="shared" si="852"/>
        <v>-</v>
      </c>
      <c r="CH222" s="273" t="str">
        <f t="shared" si="852"/>
        <v>-</v>
      </c>
      <c r="CI222" s="273">
        <f t="shared" si="852"/>
        <v>1.1772728062107247</v>
      </c>
      <c r="CJ222" s="273">
        <f t="shared" si="852"/>
        <v>5.544619870817763E-2</v>
      </c>
      <c r="CK222" s="273">
        <f t="shared" si="852"/>
        <v>1.1984012316437707</v>
      </c>
      <c r="CL222" s="273">
        <f t="shared" si="852"/>
        <v>0.49179586338352138</v>
      </c>
      <c r="CM222" s="273" t="str">
        <f t="shared" si="852"/>
        <v>-</v>
      </c>
      <c r="CN222" s="273" t="str">
        <f t="shared" si="852"/>
        <v>-</v>
      </c>
      <c r="CO222" s="273">
        <f t="shared" si="852"/>
        <v>2.3637828903283449</v>
      </c>
      <c r="CP222" s="273">
        <f t="shared" si="852"/>
        <v>1.2294412304465612</v>
      </c>
      <c r="CQ222" s="273">
        <f t="shared" si="852"/>
        <v>0.61022654899463202</v>
      </c>
      <c r="CR222" s="273">
        <f t="shared" si="852"/>
        <v>0.99438419829589464</v>
      </c>
      <c r="CS222" s="273">
        <f t="shared" si="852"/>
        <v>1.1782531802418674</v>
      </c>
      <c r="CT222" s="273">
        <f t="shared" si="852"/>
        <v>0.49078047183304901</v>
      </c>
      <c r="CU222" s="273">
        <f t="shared" si="852"/>
        <v>0.69683869139456533</v>
      </c>
      <c r="CV222" s="273">
        <f t="shared" si="852"/>
        <v>2.8481078644086901</v>
      </c>
      <c r="CW222" s="273">
        <f t="shared" si="852"/>
        <v>0.57481822626163859</v>
      </c>
      <c r="CX222" s="273" t="str">
        <f t="shared" si="852"/>
        <v>-</v>
      </c>
      <c r="CY222" s="273" t="str">
        <f t="shared" si="852"/>
        <v>-</v>
      </c>
      <c r="CZ222" s="273" t="str">
        <f t="shared" si="852"/>
        <v>-</v>
      </c>
      <c r="DA222" s="273">
        <f t="shared" si="852"/>
        <v>0.56651257752609885</v>
      </c>
      <c r="DB222" s="273">
        <f t="shared" si="852"/>
        <v>0.85014143245693563</v>
      </c>
      <c r="DC222" s="273">
        <f t="shared" si="852"/>
        <v>1.2259836674090572</v>
      </c>
      <c r="DD222" s="273">
        <f t="shared" si="852"/>
        <v>10.721932352159561</v>
      </c>
      <c r="DE222" s="273">
        <f t="shared" si="852"/>
        <v>2.380414508853085</v>
      </c>
      <c r="DF222" s="273">
        <f t="shared" si="852"/>
        <v>5.3795280126628979</v>
      </c>
      <c r="DG222" s="273">
        <f t="shared" si="852"/>
        <v>11.138150367492619</v>
      </c>
      <c r="DH222" s="273">
        <f t="shared" si="852"/>
        <v>26.798787124863939</v>
      </c>
      <c r="DI222" s="273">
        <f t="shared" si="852"/>
        <v>12.748898678414097</v>
      </c>
      <c r="DJ222" s="273">
        <f t="shared" si="852"/>
        <v>6.047228300510576</v>
      </c>
      <c r="DK222" s="273">
        <f t="shared" si="852"/>
        <v>4.9136607604916209</v>
      </c>
      <c r="DL222" s="273">
        <f t="shared" si="852"/>
        <v>3.2376356274331717</v>
      </c>
      <c r="DM222" s="273">
        <f t="shared" si="852"/>
        <v>3.1204095866528925</v>
      </c>
      <c r="DN222" s="273">
        <f t="shared" si="852"/>
        <v>1.8129842859217264</v>
      </c>
      <c r="DO222" s="273">
        <f t="shared" si="852"/>
        <v>1.1120465423129127</v>
      </c>
      <c r="DP222" s="273">
        <f t="shared" si="852"/>
        <v>5.5411267493321636</v>
      </c>
      <c r="DQ222" s="273">
        <f t="shared" si="852"/>
        <v>1.8659081676858749</v>
      </c>
      <c r="DR222" s="273" t="str">
        <f t="shared" si="852"/>
        <v>-</v>
      </c>
      <c r="DS222" s="273">
        <f t="shared" si="852"/>
        <v>0.56782876742065735</v>
      </c>
      <c r="DT222" s="273">
        <f t="shared" si="852"/>
        <v>0.88793876134852256</v>
      </c>
      <c r="DU222" s="273">
        <f t="shared" si="852"/>
        <v>0.73519309825719426</v>
      </c>
      <c r="DV222" s="273">
        <f t="shared" si="852"/>
        <v>2.0387323094699346</v>
      </c>
      <c r="DW222" s="273">
        <f t="shared" si="852"/>
        <v>1.3133298821543271</v>
      </c>
      <c r="DX222" s="273">
        <f t="shared" si="852"/>
        <v>1.3027022477314265</v>
      </c>
      <c r="DY222" s="273">
        <f t="shared" si="852"/>
        <v>1.6937681825141633</v>
      </c>
      <c r="DZ222" s="273">
        <f t="shared" si="852"/>
        <v>1.5764046143454349</v>
      </c>
      <c r="EA222" s="273" t="str">
        <f t="shared" si="852"/>
        <v>-</v>
      </c>
      <c r="EB222" s="273">
        <f t="shared" si="852"/>
        <v>0.84193188163037413</v>
      </c>
      <c r="EC222" s="273">
        <f t="shared" si="852"/>
        <v>0.6020323470692478</v>
      </c>
      <c r="ED222" s="273">
        <f t="shared" si="852"/>
        <v>0.4941175439109215</v>
      </c>
      <c r="EE222" s="273">
        <f t="shared" si="852"/>
        <v>3.3632165178350468</v>
      </c>
      <c r="EF222" s="273">
        <f t="shared" si="852"/>
        <v>1.9126206022881005</v>
      </c>
      <c r="EG222" s="273">
        <f t="shared" si="852"/>
        <v>1.2789687099845684</v>
      </c>
      <c r="EH222" s="273">
        <f t="shared" si="852"/>
        <v>4.9561725822947835</v>
      </c>
      <c r="EI222" s="273">
        <f t="shared" si="852"/>
        <v>2.0434832230023758</v>
      </c>
      <c r="EJ222" s="273" t="str">
        <f t="shared" si="852"/>
        <v>-</v>
      </c>
      <c r="EK222" s="273">
        <f t="shared" si="852"/>
        <v>0.59016041915319728</v>
      </c>
      <c r="EL222" s="273">
        <f t="shared" si="852"/>
        <v>0.82380641247024777</v>
      </c>
      <c r="EM222" s="273">
        <f t="shared" si="852"/>
        <v>0.67115241635687728</v>
      </c>
      <c r="EN222" s="273">
        <f t="shared" si="852"/>
        <v>1.0390496715683357</v>
      </c>
      <c r="EO222" s="273">
        <f t="shared" ref="EO222:GZ222" si="853">+IF(ISERROR(EO202/EO181),"-",(EO202/EO181))</f>
        <v>0.55973118052326809</v>
      </c>
      <c r="EP222" s="273">
        <f t="shared" si="853"/>
        <v>1.3626154682122804</v>
      </c>
      <c r="EQ222" s="273">
        <f t="shared" si="853"/>
        <v>1.148076259489303</v>
      </c>
      <c r="ER222" s="273">
        <f t="shared" si="853"/>
        <v>0.87969304674943938</v>
      </c>
      <c r="ES222" s="273" t="str">
        <f t="shared" si="853"/>
        <v>-</v>
      </c>
      <c r="ET222" s="273" t="str">
        <f t="shared" si="853"/>
        <v>-</v>
      </c>
      <c r="EU222" s="273" t="str">
        <f t="shared" si="853"/>
        <v>-</v>
      </c>
      <c r="EV222" s="273">
        <f t="shared" si="853"/>
        <v>0.53650009573042312</v>
      </c>
      <c r="EW222" s="273">
        <f t="shared" si="853"/>
        <v>2.1923272084114664</v>
      </c>
      <c r="EX222" s="273">
        <f t="shared" si="853"/>
        <v>1.7900660367634429</v>
      </c>
      <c r="EY222" s="273">
        <f t="shared" si="853"/>
        <v>0.79511000492460038</v>
      </c>
      <c r="EZ222" s="273">
        <f t="shared" si="853"/>
        <v>4.7453388431227292</v>
      </c>
      <c r="FA222" s="273">
        <f t="shared" si="853"/>
        <v>1.2240071475517582</v>
      </c>
      <c r="FB222" s="273">
        <f t="shared" si="853"/>
        <v>0.89393839019542898</v>
      </c>
      <c r="FC222" s="273">
        <f t="shared" si="853"/>
        <v>0.69157061965382916</v>
      </c>
      <c r="FD222" s="273">
        <f t="shared" si="853"/>
        <v>0.38211003421773948</v>
      </c>
      <c r="FE222" s="273">
        <f t="shared" si="853"/>
        <v>0.49492155557668538</v>
      </c>
      <c r="FF222" s="273">
        <f t="shared" si="853"/>
        <v>1.167579583526877</v>
      </c>
      <c r="FG222" s="273">
        <f t="shared" si="853"/>
        <v>1.1318574144881759</v>
      </c>
      <c r="FH222" s="273">
        <f t="shared" si="853"/>
        <v>1.1973161940826242</v>
      </c>
      <c r="FI222" s="273">
        <f t="shared" si="853"/>
        <v>1.707251056555392</v>
      </c>
      <c r="FJ222" s="273">
        <f t="shared" si="853"/>
        <v>0.74083942334073283</v>
      </c>
      <c r="FK222" s="273">
        <f t="shared" si="853"/>
        <v>0.53651870223212028</v>
      </c>
      <c r="FL222" s="273">
        <f t="shared" si="853"/>
        <v>0.32869992581602375</v>
      </c>
      <c r="FM222" s="273">
        <f t="shared" si="853"/>
        <v>0.21948970181371041</v>
      </c>
      <c r="FN222" s="273" t="str">
        <f t="shared" si="853"/>
        <v>-</v>
      </c>
      <c r="FO222" s="273">
        <f t="shared" si="853"/>
        <v>1.5476986947936233</v>
      </c>
      <c r="FP222" s="273">
        <f t="shared" si="853"/>
        <v>1.4224957738859965</v>
      </c>
      <c r="FQ222" s="273">
        <f t="shared" si="853"/>
        <v>0.68332351455983842</v>
      </c>
      <c r="FR222" s="273" t="str">
        <f t="shared" si="853"/>
        <v>-</v>
      </c>
      <c r="FS222" s="273">
        <f t="shared" si="853"/>
        <v>2.0328420133509844</v>
      </c>
      <c r="FT222" s="273" t="str">
        <f t="shared" si="853"/>
        <v>-</v>
      </c>
      <c r="FU222" s="273" t="str">
        <f t="shared" si="853"/>
        <v>-</v>
      </c>
      <c r="FV222" s="273">
        <f t="shared" si="853"/>
        <v>0.45207100591715976</v>
      </c>
      <c r="FW222" s="273" t="str">
        <f t="shared" si="853"/>
        <v>-</v>
      </c>
      <c r="FX222" s="273">
        <f t="shared" si="853"/>
        <v>2.7282342096174559</v>
      </c>
      <c r="FY222" s="273">
        <f t="shared" si="853"/>
        <v>0.84737524217362759</v>
      </c>
      <c r="FZ222" s="273">
        <f t="shared" si="853"/>
        <v>1.4999533233756535</v>
      </c>
      <c r="GA222" s="273">
        <f t="shared" si="853"/>
        <v>4.9708022388059705</v>
      </c>
      <c r="GB222" s="273">
        <f t="shared" si="853"/>
        <v>1.7677740777269251</v>
      </c>
      <c r="GC222" s="273" t="str">
        <f t="shared" si="853"/>
        <v>-</v>
      </c>
      <c r="GD222" s="273">
        <f t="shared" si="853"/>
        <v>0.91614349775784754</v>
      </c>
      <c r="GE222" s="273">
        <f t="shared" si="853"/>
        <v>0.60701229644400134</v>
      </c>
      <c r="GF222" s="273">
        <f t="shared" si="853"/>
        <v>0.87408819848339836</v>
      </c>
      <c r="GG222" s="273">
        <f t="shared" si="853"/>
        <v>1.7751733886549921</v>
      </c>
      <c r="GH222" s="273">
        <f t="shared" si="853"/>
        <v>0.41457697069748251</v>
      </c>
      <c r="GI222" s="273" t="str">
        <f t="shared" si="853"/>
        <v>-</v>
      </c>
      <c r="GJ222" s="273" t="str">
        <f t="shared" si="853"/>
        <v>-</v>
      </c>
      <c r="GK222" s="273">
        <f t="shared" si="853"/>
        <v>0.60678921161825727</v>
      </c>
      <c r="GL222" s="273">
        <f t="shared" si="853"/>
        <v>2.8654137347465931</v>
      </c>
      <c r="GM222" s="273" t="str">
        <f t="shared" si="853"/>
        <v>-</v>
      </c>
      <c r="GN222" s="273" t="str">
        <f t="shared" si="853"/>
        <v>-</v>
      </c>
      <c r="GO222" s="273" t="str">
        <f t="shared" si="853"/>
        <v>-</v>
      </c>
      <c r="GP222" s="273">
        <f t="shared" si="853"/>
        <v>8.0960336179499937</v>
      </c>
      <c r="GQ222" s="273">
        <f t="shared" si="853"/>
        <v>0.28791813266969879</v>
      </c>
      <c r="GR222" s="273">
        <f t="shared" si="853"/>
        <v>0.81992459001499118</v>
      </c>
      <c r="GS222" s="273">
        <f t="shared" si="853"/>
        <v>21.475214412859376</v>
      </c>
      <c r="GT222" s="273" t="str">
        <f t="shared" si="853"/>
        <v>-</v>
      </c>
      <c r="GU222" s="273" t="str">
        <f t="shared" si="853"/>
        <v>-</v>
      </c>
      <c r="GV222" s="273" t="str">
        <f t="shared" si="853"/>
        <v>-</v>
      </c>
      <c r="GW222" s="273" t="str">
        <f t="shared" si="853"/>
        <v>-</v>
      </c>
      <c r="GX222" s="273" t="str">
        <f t="shared" si="853"/>
        <v>-</v>
      </c>
      <c r="GY222" s="273">
        <f t="shared" si="853"/>
        <v>1.3980138803336581</v>
      </c>
      <c r="GZ222" s="273">
        <f t="shared" si="853"/>
        <v>0.76906031513198636</v>
      </c>
      <c r="HA222" s="273">
        <f t="shared" ref="HA222:HH222" si="854">+IF(ISERROR(HA202/HA181),"-",(HA202/HA181))</f>
        <v>1.0989290136458214</v>
      </c>
      <c r="HB222" s="273">
        <f t="shared" si="854"/>
        <v>2.3930965147453085</v>
      </c>
      <c r="HC222" s="273">
        <f t="shared" si="854"/>
        <v>1.1503784186907715</v>
      </c>
      <c r="HD222" s="273">
        <f t="shared" si="854"/>
        <v>1.3230072848150505</v>
      </c>
      <c r="HE222" s="273">
        <f t="shared" si="854"/>
        <v>0.32885780885780891</v>
      </c>
      <c r="HF222" s="273">
        <f t="shared" si="854"/>
        <v>0.36475792421606484</v>
      </c>
      <c r="HG222" s="273" t="str">
        <f t="shared" si="854"/>
        <v>-</v>
      </c>
      <c r="HH222" s="273">
        <f t="shared" si="854"/>
        <v>0</v>
      </c>
    </row>
    <row r="223" spans="1:216" x14ac:dyDescent="0.2">
      <c r="A223" s="263" t="s">
        <v>239</v>
      </c>
      <c r="B223" s="273">
        <f t="shared" si="792"/>
        <v>17.089915772689498</v>
      </c>
      <c r="C223" s="273">
        <f t="shared" si="792"/>
        <v>1.8350673404522901</v>
      </c>
      <c r="D223" s="273">
        <f t="shared" si="792"/>
        <v>0.59302900461437047</v>
      </c>
      <c r="E223" s="273" t="str">
        <f t="shared" si="792"/>
        <v>-</v>
      </c>
      <c r="F223" s="273" t="str">
        <f t="shared" si="792"/>
        <v>-</v>
      </c>
      <c r="G223" s="273" t="str">
        <f t="shared" si="792"/>
        <v>-</v>
      </c>
      <c r="H223" s="273">
        <f t="shared" si="792"/>
        <v>0.59302900461437047</v>
      </c>
      <c r="I223" s="273">
        <f t="shared" ref="I223" si="855">+IF(ISERROR(I203/I182),"-",(I203/I182))</f>
        <v>0.59302900461437047</v>
      </c>
      <c r="J223" s="273" t="str">
        <f t="shared" ref="J223:BZ223" si="856">+IF(ISERROR(J203/J182),"-",(J203/J182))</f>
        <v>-</v>
      </c>
      <c r="K223" s="273" t="str">
        <f t="shared" si="856"/>
        <v>-</v>
      </c>
      <c r="L223" s="273" t="str">
        <f t="shared" si="856"/>
        <v>-</v>
      </c>
      <c r="M223" s="273" t="str">
        <f t="shared" si="856"/>
        <v>-</v>
      </c>
      <c r="N223" s="273" t="str">
        <f t="shared" ref="N223:P223" si="857">+IF(ISERROR(N203/N182),"-",(N203/N182))</f>
        <v>-</v>
      </c>
      <c r="O223" s="273" t="str">
        <f t="shared" si="857"/>
        <v>-</v>
      </c>
      <c r="P223" s="273" t="str">
        <f t="shared" si="857"/>
        <v>-</v>
      </c>
      <c r="Q223" s="273">
        <f t="shared" si="856"/>
        <v>0</v>
      </c>
      <c r="R223" s="273" t="str">
        <f t="shared" si="856"/>
        <v>-</v>
      </c>
      <c r="S223" s="273" t="str">
        <f t="shared" si="856"/>
        <v>-</v>
      </c>
      <c r="T223" s="273" t="str">
        <f t="shared" si="856"/>
        <v>-</v>
      </c>
      <c r="U223" s="273" t="str">
        <f t="shared" si="856"/>
        <v>-</v>
      </c>
      <c r="V223" s="273" t="str">
        <f t="shared" si="856"/>
        <v>-</v>
      </c>
      <c r="W223" s="273">
        <f t="shared" si="856"/>
        <v>2.5328608247422681</v>
      </c>
      <c r="X223" s="273">
        <f t="shared" si="856"/>
        <v>2.5328608247422681</v>
      </c>
      <c r="Y223" s="273" t="str">
        <f t="shared" si="856"/>
        <v>-</v>
      </c>
      <c r="Z223" s="273">
        <f t="shared" si="856"/>
        <v>2.3470568794919271</v>
      </c>
      <c r="AA223" s="273">
        <f t="shared" si="856"/>
        <v>2.5235297106251382</v>
      </c>
      <c r="AB223" s="273">
        <f t="shared" si="856"/>
        <v>1.219598583234947</v>
      </c>
      <c r="AC223" s="273">
        <f t="shared" si="856"/>
        <v>1.1471460468892722</v>
      </c>
      <c r="AD223" s="273">
        <f t="shared" si="856"/>
        <v>1.8235150329992666</v>
      </c>
      <c r="AE223" s="273" t="str">
        <f t="shared" si="856"/>
        <v>-</v>
      </c>
      <c r="AF223" s="273">
        <f t="shared" si="856"/>
        <v>0.42980190174326466</v>
      </c>
      <c r="AG223" s="273">
        <f t="shared" si="856"/>
        <v>3.9032750322807841</v>
      </c>
      <c r="AH223" s="273">
        <f t="shared" si="856"/>
        <v>4.7728512960436564</v>
      </c>
      <c r="AI223" s="273" t="str">
        <f t="shared" si="856"/>
        <v>-</v>
      </c>
      <c r="AJ223" s="273">
        <f t="shared" si="856"/>
        <v>0.96911160290863096</v>
      </c>
      <c r="AK223" s="273" t="str">
        <f t="shared" si="856"/>
        <v>-</v>
      </c>
      <c r="AL223" s="273" t="str">
        <f t="shared" si="856"/>
        <v>-</v>
      </c>
      <c r="AM223" s="273">
        <f t="shared" si="856"/>
        <v>0.32748340211735155</v>
      </c>
      <c r="AN223" s="273" t="str">
        <f t="shared" si="856"/>
        <v>-</v>
      </c>
      <c r="AO223" s="273">
        <f t="shared" si="856"/>
        <v>0.27858751759737216</v>
      </c>
      <c r="AP223" s="273" t="str">
        <f t="shared" si="856"/>
        <v>-</v>
      </c>
      <c r="AQ223" s="273" t="str">
        <f t="shared" si="856"/>
        <v>-</v>
      </c>
      <c r="AR223" s="273" t="str">
        <f t="shared" si="856"/>
        <v>-</v>
      </c>
      <c r="AS223" s="273" t="str">
        <f t="shared" si="856"/>
        <v>-</v>
      </c>
      <c r="AT223" s="273" t="str">
        <f t="shared" si="856"/>
        <v>-</v>
      </c>
      <c r="AU223" s="273">
        <f t="shared" si="856"/>
        <v>0.37428419452887535</v>
      </c>
      <c r="AV223" s="273" t="str">
        <f t="shared" si="856"/>
        <v>-</v>
      </c>
      <c r="AW223" s="273" t="str">
        <f t="shared" si="856"/>
        <v>-</v>
      </c>
      <c r="AX223" s="273" t="str">
        <f t="shared" si="856"/>
        <v>-</v>
      </c>
      <c r="AY223" s="273">
        <f t="shared" si="856"/>
        <v>3.3978799002305995</v>
      </c>
      <c r="AZ223" s="273" t="str">
        <f t="shared" si="856"/>
        <v>-</v>
      </c>
      <c r="BA223" s="273" t="str">
        <f t="shared" si="856"/>
        <v>-</v>
      </c>
      <c r="BB223" s="273" t="str">
        <f t="shared" si="856"/>
        <v>-</v>
      </c>
      <c r="BC223" s="273" t="str">
        <f t="shared" si="856"/>
        <v>-</v>
      </c>
      <c r="BD223" s="273" t="str">
        <f t="shared" si="856"/>
        <v>-</v>
      </c>
      <c r="BE223" s="273" t="str">
        <f t="shared" si="856"/>
        <v>-</v>
      </c>
      <c r="BF223" s="273" t="str">
        <f t="shared" si="856"/>
        <v>-</v>
      </c>
      <c r="BG223" s="273" t="str">
        <f t="shared" ref="BG223:BM223" si="858">+IF(ISERROR(BG203/BG182),"-",(BG203/BG182))</f>
        <v>-</v>
      </c>
      <c r="BH223" s="273" t="str">
        <f t="shared" si="858"/>
        <v>-</v>
      </c>
      <c r="BI223" s="273" t="str">
        <f t="shared" si="858"/>
        <v>-</v>
      </c>
      <c r="BJ223" s="273" t="str">
        <f t="shared" si="858"/>
        <v>-</v>
      </c>
      <c r="BK223" s="273" t="str">
        <f t="shared" si="858"/>
        <v>-</v>
      </c>
      <c r="BL223" s="273" t="str">
        <f t="shared" si="858"/>
        <v>-</v>
      </c>
      <c r="BM223" s="273" t="str">
        <f t="shared" si="858"/>
        <v>-</v>
      </c>
      <c r="BN223" s="273">
        <f t="shared" si="856"/>
        <v>2.3415061850569026</v>
      </c>
      <c r="BO223" s="273">
        <f t="shared" si="856"/>
        <v>0.10781638781638782</v>
      </c>
      <c r="BP223" s="273" t="str">
        <f t="shared" si="856"/>
        <v>-</v>
      </c>
      <c r="BQ223" s="273">
        <f t="shared" si="856"/>
        <v>0.29090046058850744</v>
      </c>
      <c r="BR223" s="273">
        <f t="shared" si="856"/>
        <v>25.371050698016166</v>
      </c>
      <c r="BS223" s="273" t="str">
        <f t="shared" si="856"/>
        <v>-</v>
      </c>
      <c r="BT223" s="273" t="str">
        <f t="shared" si="856"/>
        <v>-</v>
      </c>
      <c r="BU223" s="273">
        <f t="shared" si="856"/>
        <v>1.1539128128039615</v>
      </c>
      <c r="BV223" s="273" t="str">
        <f t="shared" si="856"/>
        <v>-</v>
      </c>
      <c r="BW223" s="273" t="str">
        <f t="shared" si="856"/>
        <v>-</v>
      </c>
      <c r="BX223" s="273">
        <f t="shared" si="856"/>
        <v>1.1539128128039615</v>
      </c>
      <c r="BY223" s="273" t="str">
        <f t="shared" si="856"/>
        <v>-</v>
      </c>
      <c r="BZ223" s="273" t="str">
        <f t="shared" si="856"/>
        <v>-</v>
      </c>
      <c r="CA223" s="273" t="str">
        <f t="shared" ref="CA223:EL223" si="859">+IF(ISERROR(CA203/CA182),"-",(CA203/CA182))</f>
        <v>-</v>
      </c>
      <c r="CB223" s="273" t="str">
        <f t="shared" si="859"/>
        <v>-</v>
      </c>
      <c r="CC223" s="273" t="str">
        <f t="shared" si="859"/>
        <v>-</v>
      </c>
      <c r="CD223" s="273" t="str">
        <f t="shared" si="859"/>
        <v>-</v>
      </c>
      <c r="CE223" s="273" t="str">
        <f t="shared" si="859"/>
        <v>-</v>
      </c>
      <c r="CF223" s="273" t="str">
        <f t="shared" si="859"/>
        <v>-</v>
      </c>
      <c r="CG223" s="273" t="str">
        <f t="shared" si="859"/>
        <v>-</v>
      </c>
      <c r="CH223" s="273" t="str">
        <f t="shared" si="859"/>
        <v>-</v>
      </c>
      <c r="CI223" s="273">
        <f t="shared" si="859"/>
        <v>4.1914769654358626</v>
      </c>
      <c r="CJ223" s="273">
        <f t="shared" si="859"/>
        <v>6.499950382058152E-2</v>
      </c>
      <c r="CK223" s="273">
        <f t="shared" si="859"/>
        <v>3.95</v>
      </c>
      <c r="CL223" s="273" t="str">
        <f t="shared" si="859"/>
        <v>-</v>
      </c>
      <c r="CM223" s="273" t="str">
        <f t="shared" si="859"/>
        <v>-</v>
      </c>
      <c r="CN223" s="273" t="str">
        <f t="shared" si="859"/>
        <v>-</v>
      </c>
      <c r="CO223" s="273">
        <f t="shared" si="859"/>
        <v>3.2887180245453203</v>
      </c>
      <c r="CP223" s="273">
        <f t="shared" si="859"/>
        <v>0.81326156978393227</v>
      </c>
      <c r="CQ223" s="273">
        <f t="shared" si="859"/>
        <v>0.15814121595456307</v>
      </c>
      <c r="CR223" s="273">
        <f t="shared" si="859"/>
        <v>0.74279813076741064</v>
      </c>
      <c r="CS223" s="273">
        <f t="shared" si="859"/>
        <v>0.15975866983372922</v>
      </c>
      <c r="CT223" s="273">
        <f t="shared" si="859"/>
        <v>0.51386657579150641</v>
      </c>
      <c r="CU223" s="273">
        <f t="shared" si="859"/>
        <v>0.4639018271066267</v>
      </c>
      <c r="CV223" s="273">
        <f t="shared" si="859"/>
        <v>1.28071273302154</v>
      </c>
      <c r="CW223" s="273">
        <f t="shared" si="859"/>
        <v>0.71553411802131395</v>
      </c>
      <c r="CX223" s="273" t="str">
        <f t="shared" si="859"/>
        <v>-</v>
      </c>
      <c r="CY223" s="273" t="str">
        <f t="shared" si="859"/>
        <v>-</v>
      </c>
      <c r="CZ223" s="273" t="str">
        <f t="shared" si="859"/>
        <v>-</v>
      </c>
      <c r="DA223" s="273">
        <f t="shared" si="859"/>
        <v>0.21697008164796169</v>
      </c>
      <c r="DB223" s="273">
        <f t="shared" si="859"/>
        <v>1.1700206114737204</v>
      </c>
      <c r="DC223" s="273" t="str">
        <f t="shared" si="859"/>
        <v>-</v>
      </c>
      <c r="DD223" s="273">
        <f t="shared" si="859"/>
        <v>5.00944011743643</v>
      </c>
      <c r="DE223" s="273">
        <f t="shared" si="859"/>
        <v>1.7819645498591112</v>
      </c>
      <c r="DF223" s="273">
        <f t="shared" si="859"/>
        <v>2.5393033076291642</v>
      </c>
      <c r="DG223" s="273">
        <f t="shared" si="859"/>
        <v>5.6221912194659094</v>
      </c>
      <c r="DH223" s="273">
        <f t="shared" si="859"/>
        <v>20.377166156982671</v>
      </c>
      <c r="DI223" s="273" t="str">
        <f t="shared" si="859"/>
        <v>-</v>
      </c>
      <c r="DJ223" s="273" t="str">
        <f t="shared" si="859"/>
        <v>-</v>
      </c>
      <c r="DK223" s="273">
        <f t="shared" si="859"/>
        <v>4.5411424833737755</v>
      </c>
      <c r="DL223" s="273">
        <f t="shared" si="859"/>
        <v>3.067432929684887</v>
      </c>
      <c r="DM223" s="273">
        <f t="shared" si="859"/>
        <v>2.8049068083172402</v>
      </c>
      <c r="DN223" s="273">
        <f t="shared" si="859"/>
        <v>1.232561804970465</v>
      </c>
      <c r="DO223" s="273">
        <f t="shared" si="859"/>
        <v>1.323449767757624</v>
      </c>
      <c r="DP223" s="273">
        <f t="shared" si="859"/>
        <v>2.5964962965905523</v>
      </c>
      <c r="DQ223" s="273">
        <f t="shared" si="859"/>
        <v>1.7823772802771114</v>
      </c>
      <c r="DR223" s="273" t="str">
        <f t="shared" si="859"/>
        <v>-</v>
      </c>
      <c r="DS223" s="273">
        <f t="shared" si="859"/>
        <v>0.59093984962406021</v>
      </c>
      <c r="DT223" s="273">
        <f t="shared" si="859"/>
        <v>1.2757296527932103</v>
      </c>
      <c r="DU223" s="273">
        <f t="shared" si="859"/>
        <v>0.5210212085996514</v>
      </c>
      <c r="DV223" s="273">
        <f t="shared" si="859"/>
        <v>1.8486411020897626</v>
      </c>
      <c r="DW223" s="273">
        <f t="shared" si="859"/>
        <v>0.98294340235006006</v>
      </c>
      <c r="DX223" s="273">
        <f t="shared" si="859"/>
        <v>1.0352045569296193</v>
      </c>
      <c r="DY223" s="273">
        <f t="shared" si="859"/>
        <v>3.7168600529791442</v>
      </c>
      <c r="DZ223" s="273">
        <f t="shared" si="859"/>
        <v>0.96662677486816706</v>
      </c>
      <c r="EA223" s="273" t="str">
        <f t="shared" si="859"/>
        <v>-</v>
      </c>
      <c r="EB223" s="273">
        <f t="shared" si="859"/>
        <v>0.27120257234726691</v>
      </c>
      <c r="EC223" s="273">
        <f t="shared" si="859"/>
        <v>3.3598650597697217</v>
      </c>
      <c r="ED223" s="273">
        <f t="shared" si="859"/>
        <v>0.76886648432033589</v>
      </c>
      <c r="EE223" s="273">
        <f t="shared" si="859"/>
        <v>2.9764606883317644</v>
      </c>
      <c r="EF223" s="273">
        <f t="shared" si="859"/>
        <v>1.3497402812790236</v>
      </c>
      <c r="EG223" s="273">
        <f t="shared" si="859"/>
        <v>1.2910359101339985</v>
      </c>
      <c r="EH223" s="273">
        <f t="shared" si="859"/>
        <v>2.6857699861472302</v>
      </c>
      <c r="EI223" s="273">
        <f t="shared" si="859"/>
        <v>1.7483180381159913</v>
      </c>
      <c r="EJ223" s="273" t="str">
        <f t="shared" si="859"/>
        <v>-</v>
      </c>
      <c r="EK223" s="273">
        <f t="shared" si="859"/>
        <v>0.70439282458235419</v>
      </c>
      <c r="EL223" s="273">
        <f t="shared" si="859"/>
        <v>2.0349464479023665</v>
      </c>
      <c r="EM223" s="273">
        <f t="shared" ref="EM223:GX223" si="860">+IF(ISERROR(EM203/EM182),"-",(EM203/EM182))</f>
        <v>0.74134743570232842</v>
      </c>
      <c r="EN223" s="273">
        <f t="shared" si="860"/>
        <v>1.2456107139754382</v>
      </c>
      <c r="EO223" s="273">
        <f t="shared" si="860"/>
        <v>0.72605206704219893</v>
      </c>
      <c r="EP223" s="273">
        <f t="shared" si="860"/>
        <v>0.96970775127023956</v>
      </c>
      <c r="EQ223" s="273">
        <f t="shared" si="860"/>
        <v>2.7240876413362387</v>
      </c>
      <c r="ER223" s="273">
        <f t="shared" si="860"/>
        <v>0.78647863508888238</v>
      </c>
      <c r="ES223" s="273" t="str">
        <f t="shared" si="860"/>
        <v>-</v>
      </c>
      <c r="ET223" s="273">
        <f t="shared" si="860"/>
        <v>0.23788968824940049</v>
      </c>
      <c r="EU223" s="273">
        <f t="shared" si="860"/>
        <v>0.38967066561674929</v>
      </c>
      <c r="EV223" s="273">
        <f t="shared" si="860"/>
        <v>0.56934768568353078</v>
      </c>
      <c r="EW223" s="273">
        <f t="shared" si="860"/>
        <v>2.041681957879907</v>
      </c>
      <c r="EX223" s="273">
        <f t="shared" si="860"/>
        <v>1.4944484613134892</v>
      </c>
      <c r="EY223" s="273">
        <f t="shared" si="860"/>
        <v>0.73322845766459899</v>
      </c>
      <c r="EZ223" s="273">
        <f t="shared" si="860"/>
        <v>2.3217298587733533</v>
      </c>
      <c r="FA223" s="273">
        <f t="shared" si="860"/>
        <v>1.4115057036841319</v>
      </c>
      <c r="FB223" s="273" t="str">
        <f t="shared" si="860"/>
        <v>-</v>
      </c>
      <c r="FC223" s="273">
        <f t="shared" si="860"/>
        <v>0.23867357986832638</v>
      </c>
      <c r="FD223" s="273">
        <f t="shared" si="860"/>
        <v>0.6397154789872096</v>
      </c>
      <c r="FE223" s="273">
        <f t="shared" si="860"/>
        <v>0.29184553221527154</v>
      </c>
      <c r="FF223" s="273">
        <f t="shared" si="860"/>
        <v>0.98988657755279608</v>
      </c>
      <c r="FG223" s="273">
        <f t="shared" si="860"/>
        <v>0.76645201205885438</v>
      </c>
      <c r="FH223" s="273">
        <f t="shared" si="860"/>
        <v>0.65743234843147813</v>
      </c>
      <c r="FI223" s="273">
        <f t="shared" si="860"/>
        <v>1.5542768349236409</v>
      </c>
      <c r="FJ223" s="273">
        <f t="shared" si="860"/>
        <v>1.5852701511424552</v>
      </c>
      <c r="FK223" s="273">
        <f t="shared" si="860"/>
        <v>0.51752758519675812</v>
      </c>
      <c r="FL223" s="273">
        <f t="shared" si="860"/>
        <v>0.31355171047417779</v>
      </c>
      <c r="FM223" s="273">
        <f t="shared" si="860"/>
        <v>0.31381504576450425</v>
      </c>
      <c r="FN223" s="273">
        <f t="shared" si="860"/>
        <v>0.87870588235294111</v>
      </c>
      <c r="FO223" s="273">
        <f t="shared" si="860"/>
        <v>1.1699789857102829</v>
      </c>
      <c r="FP223" s="273">
        <f t="shared" si="860"/>
        <v>1.1699789857102829</v>
      </c>
      <c r="FQ223" s="273" t="str">
        <f t="shared" si="860"/>
        <v>-</v>
      </c>
      <c r="FR223" s="273" t="str">
        <f t="shared" si="860"/>
        <v>-</v>
      </c>
      <c r="FS223" s="273" t="str">
        <f t="shared" si="860"/>
        <v>-</v>
      </c>
      <c r="FT223" s="273" t="str">
        <f t="shared" si="860"/>
        <v>-</v>
      </c>
      <c r="FU223" s="273" t="str">
        <f t="shared" si="860"/>
        <v>-</v>
      </c>
      <c r="FV223" s="273" t="str">
        <f t="shared" si="860"/>
        <v>-</v>
      </c>
      <c r="FW223" s="273" t="str">
        <f t="shared" si="860"/>
        <v>-</v>
      </c>
      <c r="FX223" s="273">
        <f t="shared" si="860"/>
        <v>1.7675733829954872</v>
      </c>
      <c r="FY223" s="273">
        <f t="shared" si="860"/>
        <v>0.67242894653154384</v>
      </c>
      <c r="FZ223" s="273">
        <f t="shared" si="860"/>
        <v>1.2578725820587835</v>
      </c>
      <c r="GA223" s="273">
        <f t="shared" si="860"/>
        <v>2.0760036729839983</v>
      </c>
      <c r="GB223" s="273">
        <f t="shared" si="860"/>
        <v>1.4746337293785794</v>
      </c>
      <c r="GC223" s="273">
        <f t="shared" si="860"/>
        <v>0.45383848454636094</v>
      </c>
      <c r="GD223" s="273" t="str">
        <f t="shared" si="860"/>
        <v>-</v>
      </c>
      <c r="GE223" s="273">
        <f t="shared" si="860"/>
        <v>0.50612113402061853</v>
      </c>
      <c r="GF223" s="273">
        <f t="shared" si="860"/>
        <v>0.46907205530444035</v>
      </c>
      <c r="GG223" s="273">
        <f t="shared" si="860"/>
        <v>2.3041094720227564</v>
      </c>
      <c r="GH223" s="273">
        <f t="shared" si="860"/>
        <v>0.56152123252200936</v>
      </c>
      <c r="GI223" s="273">
        <f t="shared" si="860"/>
        <v>0.43556213017751477</v>
      </c>
      <c r="GJ223" s="273" t="str">
        <f t="shared" si="860"/>
        <v>-</v>
      </c>
      <c r="GK223" s="273">
        <f t="shared" si="860"/>
        <v>1.1059354275106468</v>
      </c>
      <c r="GL223" s="273">
        <f t="shared" si="860"/>
        <v>2.8327147670066837</v>
      </c>
      <c r="GM223" s="273" t="str">
        <f t="shared" si="860"/>
        <v>-</v>
      </c>
      <c r="GN223" s="273" t="str">
        <f t="shared" si="860"/>
        <v>-</v>
      </c>
      <c r="GO223" s="273" t="str">
        <f t="shared" si="860"/>
        <v>-</v>
      </c>
      <c r="GP223" s="273">
        <f t="shared" si="860"/>
        <v>0.40457207563069469</v>
      </c>
      <c r="GQ223" s="273">
        <f t="shared" si="860"/>
        <v>0.28225238663484487</v>
      </c>
      <c r="GR223" s="273">
        <f t="shared" si="860"/>
        <v>0.49099722991689748</v>
      </c>
      <c r="GS223" s="273" t="str">
        <f t="shared" si="860"/>
        <v>-</v>
      </c>
      <c r="GT223" s="273" t="str">
        <f t="shared" si="860"/>
        <v>-</v>
      </c>
      <c r="GU223" s="273" t="str">
        <f t="shared" si="860"/>
        <v>-</v>
      </c>
      <c r="GV223" s="273" t="str">
        <f t="shared" si="860"/>
        <v>-</v>
      </c>
      <c r="GW223" s="273" t="str">
        <f t="shared" si="860"/>
        <v>-</v>
      </c>
      <c r="GX223" s="273" t="str">
        <f t="shared" si="860"/>
        <v>-</v>
      </c>
      <c r="GY223" s="273">
        <f t="shared" ref="GY223:HH223" si="861">+IF(ISERROR(GY203/GY182),"-",(GY203/GY182))</f>
        <v>2.3851679596078621</v>
      </c>
      <c r="GZ223" s="273">
        <f t="shared" si="861"/>
        <v>1.7833564408174158</v>
      </c>
      <c r="HA223" s="273">
        <f t="shared" si="861"/>
        <v>1.0624326706492997</v>
      </c>
      <c r="HB223" s="273">
        <f t="shared" si="861"/>
        <v>2.0098684210526314</v>
      </c>
      <c r="HC223" s="273">
        <f t="shared" si="861"/>
        <v>1.831684570095699</v>
      </c>
      <c r="HD223" s="273">
        <f t="shared" si="861"/>
        <v>1.077162199502625</v>
      </c>
      <c r="HE223" s="273">
        <f t="shared" si="861"/>
        <v>0.2060319337670018</v>
      </c>
      <c r="HF223" s="273">
        <f t="shared" si="861"/>
        <v>0.70808337178895553</v>
      </c>
      <c r="HG223" s="273">
        <f t="shared" si="861"/>
        <v>0.49199178845495867</v>
      </c>
      <c r="HH223" s="273">
        <f t="shared" si="861"/>
        <v>0</v>
      </c>
    </row>
    <row r="224" spans="1:216" x14ac:dyDescent="0.2">
      <c r="A224" s="263" t="s">
        <v>240</v>
      </c>
      <c r="B224" s="273">
        <f t="shared" si="792"/>
        <v>11.737749619535652</v>
      </c>
      <c r="C224" s="273">
        <f t="shared" si="792"/>
        <v>1.3657432822157516</v>
      </c>
      <c r="D224" s="273">
        <f t="shared" si="792"/>
        <v>1.668080403726119</v>
      </c>
      <c r="E224" s="273">
        <f t="shared" si="792"/>
        <v>2.2588337445103495</v>
      </c>
      <c r="F224" s="273">
        <f t="shared" si="792"/>
        <v>2.4119560374275952</v>
      </c>
      <c r="G224" s="273">
        <f t="shared" si="792"/>
        <v>0.76063912907594544</v>
      </c>
      <c r="H224" s="273">
        <f t="shared" si="792"/>
        <v>1.3647603760605367</v>
      </c>
      <c r="I224" s="273">
        <f t="shared" ref="I224" si="862">+IF(ISERROR(I204/I183),"-",(I204/I183))</f>
        <v>1.4615268970041548</v>
      </c>
      <c r="J224" s="273">
        <f t="shared" ref="J224:BZ224" si="863">+IF(ISERROR(J204/J183),"-",(J204/J183))</f>
        <v>0.9446261585710154</v>
      </c>
      <c r="K224" s="273">
        <f t="shared" si="863"/>
        <v>0.46439010680157394</v>
      </c>
      <c r="L224" s="273">
        <f t="shared" si="863"/>
        <v>0.73166252152286204</v>
      </c>
      <c r="M224" s="273">
        <f t="shared" si="863"/>
        <v>0.20629918391139609</v>
      </c>
      <c r="N224" s="273">
        <f t="shared" ref="N224:P224" si="864">+IF(ISERROR(N204/N183),"-",(N204/N183))</f>
        <v>0.4088941053729786</v>
      </c>
      <c r="O224" s="273" t="str">
        <f t="shared" si="864"/>
        <v>-</v>
      </c>
      <c r="P224" s="273">
        <f t="shared" si="864"/>
        <v>0.4088941053729786</v>
      </c>
      <c r="Q224" s="273">
        <f t="shared" si="863"/>
        <v>0.76267212254331185</v>
      </c>
      <c r="R224" s="273">
        <f t="shared" si="863"/>
        <v>1.565463597899037</v>
      </c>
      <c r="S224" s="273">
        <f t="shared" si="863"/>
        <v>0.6985309818498161</v>
      </c>
      <c r="T224" s="273">
        <f t="shared" si="863"/>
        <v>0.89486043420469652</v>
      </c>
      <c r="U224" s="273">
        <f t="shared" si="863"/>
        <v>4.7796713329275713</v>
      </c>
      <c r="V224" s="273">
        <f t="shared" si="863"/>
        <v>0.26220224194301728</v>
      </c>
      <c r="W224" s="273">
        <f t="shared" si="863"/>
        <v>1.0037576082265578</v>
      </c>
      <c r="X224" s="273">
        <f t="shared" si="863"/>
        <v>1.4547356591186247</v>
      </c>
      <c r="Y224" s="273">
        <f t="shared" si="863"/>
        <v>0.2411717495987159</v>
      </c>
      <c r="Z224" s="273">
        <f t="shared" si="863"/>
        <v>5.9567047578920063</v>
      </c>
      <c r="AA224" s="273">
        <f t="shared" si="863"/>
        <v>5.9063747201487473</v>
      </c>
      <c r="AB224" s="273">
        <f t="shared" si="863"/>
        <v>3.3271383844708828</v>
      </c>
      <c r="AC224" s="273">
        <f t="shared" si="863"/>
        <v>2.6287378092052984</v>
      </c>
      <c r="AD224" s="273">
        <f t="shared" si="863"/>
        <v>0.98928112402120461</v>
      </c>
      <c r="AE224" s="273">
        <f t="shared" si="863"/>
        <v>1.5502719070572242</v>
      </c>
      <c r="AF224" s="273">
        <f t="shared" si="863"/>
        <v>2.238466422542734</v>
      </c>
      <c r="AG224" s="273">
        <f t="shared" si="863"/>
        <v>4.4333465818759938</v>
      </c>
      <c r="AH224" s="273">
        <f t="shared" si="863"/>
        <v>2.1988080279641111</v>
      </c>
      <c r="AI224" s="273">
        <f t="shared" si="863"/>
        <v>0.91828128619491489</v>
      </c>
      <c r="AJ224" s="273">
        <f t="shared" si="863"/>
        <v>1.4952089714406518</v>
      </c>
      <c r="AK224" s="273">
        <f t="shared" si="863"/>
        <v>2.1491351864323764</v>
      </c>
      <c r="AL224" s="273">
        <f t="shared" si="863"/>
        <v>1.05593274576756</v>
      </c>
      <c r="AM224" s="273">
        <f t="shared" si="863"/>
        <v>1.9488834029154423</v>
      </c>
      <c r="AN224" s="273">
        <f t="shared" si="863"/>
        <v>21.153950033760971</v>
      </c>
      <c r="AO224" s="273">
        <f t="shared" si="863"/>
        <v>0.96479426694535686</v>
      </c>
      <c r="AP224" s="273">
        <f t="shared" si="863"/>
        <v>0.84404228329809727</v>
      </c>
      <c r="AQ224" s="273" t="str">
        <f t="shared" si="863"/>
        <v>-</v>
      </c>
      <c r="AR224" s="273">
        <f t="shared" si="863"/>
        <v>0.81282594946472098</v>
      </c>
      <c r="AS224" s="273">
        <f t="shared" si="863"/>
        <v>2.7574200913242009</v>
      </c>
      <c r="AT224" s="273">
        <f t="shared" si="863"/>
        <v>0.9150898894072016</v>
      </c>
      <c r="AU224" s="273" t="str">
        <f t="shared" si="863"/>
        <v>-</v>
      </c>
      <c r="AV224" s="273">
        <f t="shared" si="863"/>
        <v>0.50349170005724098</v>
      </c>
      <c r="AW224" s="273" t="str">
        <f t="shared" si="863"/>
        <v>-</v>
      </c>
      <c r="AX224" s="273">
        <f t="shared" si="863"/>
        <v>0.2967303697548816</v>
      </c>
      <c r="AY224" s="273">
        <f t="shared" si="863"/>
        <v>2.4916804354571531</v>
      </c>
      <c r="AZ224" s="273">
        <f t="shared" si="863"/>
        <v>0.84740706477327055</v>
      </c>
      <c r="BA224" s="273">
        <f t="shared" si="863"/>
        <v>3.0259429768232204E-2</v>
      </c>
      <c r="BB224" s="273">
        <f t="shared" si="863"/>
        <v>1.4613779397151374</v>
      </c>
      <c r="BC224" s="273">
        <f t="shared" si="863"/>
        <v>0.30301446838181761</v>
      </c>
      <c r="BD224" s="273">
        <f t="shared" si="863"/>
        <v>3.5194920106178107</v>
      </c>
      <c r="BE224" s="273" t="str">
        <f t="shared" si="863"/>
        <v>-</v>
      </c>
      <c r="BF224" s="273" t="str">
        <f t="shared" si="863"/>
        <v>-</v>
      </c>
      <c r="BG224" s="273">
        <f t="shared" ref="BG224:BM224" si="865">+IF(ISERROR(BG204/BG183),"-",(BG204/BG183))</f>
        <v>1.2114168885507799</v>
      </c>
      <c r="BH224" s="273" t="str">
        <f t="shared" si="865"/>
        <v>-</v>
      </c>
      <c r="BI224" s="273">
        <f t="shared" si="865"/>
        <v>0.78798116298116294</v>
      </c>
      <c r="BJ224" s="273">
        <f t="shared" si="865"/>
        <v>7.9456869009584666E-2</v>
      </c>
      <c r="BK224" s="273" t="str">
        <f t="shared" si="865"/>
        <v>-</v>
      </c>
      <c r="BL224" s="273" t="str">
        <f t="shared" si="865"/>
        <v>-</v>
      </c>
      <c r="BM224" s="273" t="str">
        <f t="shared" si="865"/>
        <v>-</v>
      </c>
      <c r="BN224" s="273">
        <f t="shared" si="863"/>
        <v>1.8486015727421654</v>
      </c>
      <c r="BO224" s="273" t="str">
        <f t="shared" si="863"/>
        <v>-</v>
      </c>
      <c r="BP224" s="273">
        <f t="shared" si="863"/>
        <v>4.3551188731861794</v>
      </c>
      <c r="BQ224" s="273">
        <f t="shared" si="863"/>
        <v>0.72802172490943373</v>
      </c>
      <c r="BR224" s="273">
        <f t="shared" si="863"/>
        <v>4.4877719182597229</v>
      </c>
      <c r="BS224" s="273" t="str">
        <f t="shared" si="863"/>
        <v>-</v>
      </c>
      <c r="BT224" s="273" t="str">
        <f t="shared" si="863"/>
        <v>-</v>
      </c>
      <c r="BU224" s="273">
        <f t="shared" si="863"/>
        <v>1.3922454657478389</v>
      </c>
      <c r="BV224" s="273">
        <f t="shared" si="863"/>
        <v>4.0702875399361023E-2</v>
      </c>
      <c r="BW224" s="273">
        <f t="shared" si="863"/>
        <v>2.5423034436629708</v>
      </c>
      <c r="BX224" s="273">
        <f t="shared" si="863"/>
        <v>0.49226337569768647</v>
      </c>
      <c r="BY224" s="273">
        <f t="shared" si="863"/>
        <v>3.5791161349264642</v>
      </c>
      <c r="BZ224" s="273" t="str">
        <f t="shared" si="863"/>
        <v>-</v>
      </c>
      <c r="CA224" s="273" t="str">
        <f t="shared" ref="CA224:EL224" si="866">+IF(ISERROR(CA204/CA183),"-",(CA204/CA183))</f>
        <v>-</v>
      </c>
      <c r="CB224" s="273">
        <f t="shared" si="866"/>
        <v>0.46641598915989163</v>
      </c>
      <c r="CC224" s="273">
        <f t="shared" si="866"/>
        <v>6.6715164340982749E-2</v>
      </c>
      <c r="CD224" s="273">
        <f t="shared" si="866"/>
        <v>2.5476422764227644</v>
      </c>
      <c r="CE224" s="273" t="str">
        <f t="shared" si="866"/>
        <v>-</v>
      </c>
      <c r="CF224" s="273" t="str">
        <f t="shared" si="866"/>
        <v>-</v>
      </c>
      <c r="CG224" s="273" t="str">
        <f t="shared" si="866"/>
        <v>-</v>
      </c>
      <c r="CH224" s="273" t="str">
        <f t="shared" si="866"/>
        <v>-</v>
      </c>
      <c r="CI224" s="273">
        <f t="shared" si="866"/>
        <v>1.8398438537379376</v>
      </c>
      <c r="CJ224" s="273">
        <f t="shared" si="866"/>
        <v>8.9262093991975669E-2</v>
      </c>
      <c r="CK224" s="273">
        <f t="shared" si="866"/>
        <v>2.5276451245104683</v>
      </c>
      <c r="CL224" s="273">
        <f t="shared" si="866"/>
        <v>0.31058343870151989</v>
      </c>
      <c r="CM224" s="273">
        <f t="shared" si="866"/>
        <v>3.7846882561911137</v>
      </c>
      <c r="CN224" s="273" t="str">
        <f t="shared" si="866"/>
        <v>-</v>
      </c>
      <c r="CO224" s="273">
        <f t="shared" si="866"/>
        <v>1.9771473093787144</v>
      </c>
      <c r="CP224" s="273">
        <f t="shared" si="866"/>
        <v>0.97420221753119207</v>
      </c>
      <c r="CQ224" s="273">
        <f t="shared" si="866"/>
        <v>0.20474268130875423</v>
      </c>
      <c r="CR224" s="273">
        <f t="shared" si="866"/>
        <v>0.40674884724193067</v>
      </c>
      <c r="CS224" s="273">
        <f t="shared" si="866"/>
        <v>0.76123496542383839</v>
      </c>
      <c r="CT224" s="273">
        <f t="shared" si="866"/>
        <v>0.43804251647202497</v>
      </c>
      <c r="CU224" s="273">
        <f t="shared" si="866"/>
        <v>0.62361728624801394</v>
      </c>
      <c r="CV224" s="273">
        <f t="shared" si="866"/>
        <v>1.7765880664017577</v>
      </c>
      <c r="CW224" s="273">
        <f t="shared" si="866"/>
        <v>0.90900562040639865</v>
      </c>
      <c r="CX224" s="273" t="str">
        <f t="shared" si="866"/>
        <v>-</v>
      </c>
      <c r="CY224" s="273" t="str">
        <f t="shared" si="866"/>
        <v>-</v>
      </c>
      <c r="CZ224" s="273" t="str">
        <f t="shared" si="866"/>
        <v>-</v>
      </c>
      <c r="DA224" s="273">
        <f t="shared" si="866"/>
        <v>0.50306545934729296</v>
      </c>
      <c r="DB224" s="273">
        <f t="shared" si="866"/>
        <v>0.76884940690068926</v>
      </c>
      <c r="DC224" s="273">
        <f t="shared" si="866"/>
        <v>1.2426712182632813</v>
      </c>
      <c r="DD224" s="273">
        <f t="shared" si="866"/>
        <v>6.9586242455489105</v>
      </c>
      <c r="DE224" s="273">
        <f t="shared" si="866"/>
        <v>1.1729347203077114</v>
      </c>
      <c r="DF224" s="273">
        <f t="shared" si="866"/>
        <v>1.9293077521621231</v>
      </c>
      <c r="DG224" s="273">
        <f t="shared" si="866"/>
        <v>7.3756071977342197</v>
      </c>
      <c r="DH224" s="273">
        <f t="shared" si="866"/>
        <v>32.569485511531639</v>
      </c>
      <c r="DI224" s="273">
        <f t="shared" si="866"/>
        <v>20.556047142804029</v>
      </c>
      <c r="DJ224" s="273">
        <f t="shared" si="866"/>
        <v>15.470747562296857</v>
      </c>
      <c r="DK224" s="273">
        <f t="shared" si="866"/>
        <v>4.2099284509194712</v>
      </c>
      <c r="DL224" s="273">
        <f t="shared" si="866"/>
        <v>2.9230756662145696</v>
      </c>
      <c r="DM224" s="273">
        <f t="shared" si="866"/>
        <v>2.7094938228204097</v>
      </c>
      <c r="DN224" s="273">
        <f t="shared" si="866"/>
        <v>1.1989103768895371</v>
      </c>
      <c r="DO224" s="273">
        <f t="shared" si="866"/>
        <v>1.1639987324892063</v>
      </c>
      <c r="DP224" s="273">
        <f t="shared" si="866"/>
        <v>3.7897707868780008</v>
      </c>
      <c r="DQ224" s="273">
        <f t="shared" si="866"/>
        <v>1.1991409706312213</v>
      </c>
      <c r="DR224" s="273" t="str">
        <f t="shared" si="866"/>
        <v>-</v>
      </c>
      <c r="DS224" s="273">
        <f t="shared" si="866"/>
        <v>0.57031777028226527</v>
      </c>
      <c r="DT224" s="273">
        <f t="shared" si="866"/>
        <v>0.59690917803585519</v>
      </c>
      <c r="DU224" s="273">
        <f t="shared" si="866"/>
        <v>0.65741631720631932</v>
      </c>
      <c r="DV224" s="273">
        <f t="shared" si="866"/>
        <v>1.9277937356409864</v>
      </c>
      <c r="DW224" s="273">
        <f t="shared" si="866"/>
        <v>1.1048845311971116</v>
      </c>
      <c r="DX224" s="273">
        <f t="shared" si="866"/>
        <v>1.0282378946302724</v>
      </c>
      <c r="DY224" s="273">
        <f t="shared" si="866"/>
        <v>2.6717900765589389</v>
      </c>
      <c r="DZ224" s="273">
        <f t="shared" si="866"/>
        <v>1.0348112733482102</v>
      </c>
      <c r="EA224" s="273" t="str">
        <f t="shared" si="866"/>
        <v>-</v>
      </c>
      <c r="EB224" s="273">
        <f t="shared" si="866"/>
        <v>0.36272720528229097</v>
      </c>
      <c r="EC224" s="273">
        <f t="shared" si="866"/>
        <v>0.67958834466590612</v>
      </c>
      <c r="ED224" s="273">
        <f t="shared" si="866"/>
        <v>1.6662446514975806</v>
      </c>
      <c r="EE224" s="273">
        <f t="shared" si="866"/>
        <v>2.8486054090014332</v>
      </c>
      <c r="EF224" s="273">
        <f t="shared" si="866"/>
        <v>1.3612965064644897</v>
      </c>
      <c r="EG224" s="273">
        <f t="shared" si="866"/>
        <v>1.2333634850038961</v>
      </c>
      <c r="EH224" s="273">
        <f t="shared" si="866"/>
        <v>3.5354327802196552</v>
      </c>
      <c r="EI224" s="273">
        <f t="shared" si="866"/>
        <v>1.273312786800072</v>
      </c>
      <c r="EJ224" s="273" t="str">
        <f t="shared" si="866"/>
        <v>-</v>
      </c>
      <c r="EK224" s="273">
        <f t="shared" si="866"/>
        <v>0.5528539925124365</v>
      </c>
      <c r="EL224" s="273">
        <f t="shared" si="866"/>
        <v>0.70730431057345111</v>
      </c>
      <c r="EM224" s="273">
        <f t="shared" ref="EM224:GX224" si="867">+IF(ISERROR(EM204/EM183),"-",(EM204/EM183))</f>
        <v>0.90005650440697815</v>
      </c>
      <c r="EN224" s="273">
        <f t="shared" si="867"/>
        <v>1.6855379494847069</v>
      </c>
      <c r="EO224" s="273">
        <f t="shared" si="867"/>
        <v>0.53962065409546267</v>
      </c>
      <c r="EP224" s="273">
        <f t="shared" si="867"/>
        <v>0.57301121499579155</v>
      </c>
      <c r="EQ224" s="273">
        <f t="shared" si="867"/>
        <v>3.4465020098050605</v>
      </c>
      <c r="ER224" s="273">
        <f t="shared" si="867"/>
        <v>0.88483091739078201</v>
      </c>
      <c r="ES224" s="273" t="str">
        <f t="shared" si="867"/>
        <v>-</v>
      </c>
      <c r="ET224" s="273">
        <f t="shared" si="867"/>
        <v>0.35905707196029779</v>
      </c>
      <c r="EU224" s="273">
        <f t="shared" si="867"/>
        <v>0.27464096426739615</v>
      </c>
      <c r="EV224" s="273">
        <f t="shared" si="867"/>
        <v>0.47702625751344513</v>
      </c>
      <c r="EW224" s="273">
        <f t="shared" si="867"/>
        <v>1.6480307950382276</v>
      </c>
      <c r="EX224" s="273">
        <f t="shared" si="867"/>
        <v>0.83105571711421866</v>
      </c>
      <c r="EY224" s="273">
        <f t="shared" si="867"/>
        <v>1.2359620304906667</v>
      </c>
      <c r="EZ224" s="273">
        <f t="shared" si="867"/>
        <v>2.3967608619060137</v>
      </c>
      <c r="FA224" s="273">
        <f t="shared" si="867"/>
        <v>0.86875519940815449</v>
      </c>
      <c r="FB224" s="273" t="str">
        <f t="shared" si="867"/>
        <v>-</v>
      </c>
      <c r="FC224" s="273">
        <f t="shared" si="867"/>
        <v>0.37476019184652282</v>
      </c>
      <c r="FD224" s="273">
        <f t="shared" si="867"/>
        <v>1.7307254283973832</v>
      </c>
      <c r="FE224" s="273">
        <f t="shared" si="867"/>
        <v>0.28338613861386142</v>
      </c>
      <c r="FF224" s="273">
        <f t="shared" si="867"/>
        <v>0.81554222948910893</v>
      </c>
      <c r="FG224" s="273">
        <f t="shared" si="867"/>
        <v>0.58734393118251282</v>
      </c>
      <c r="FH224" s="273">
        <f t="shared" si="867"/>
        <v>0.81979515112045231</v>
      </c>
      <c r="FI224" s="273">
        <f t="shared" si="867"/>
        <v>1.9887118852540322</v>
      </c>
      <c r="FJ224" s="273">
        <f t="shared" si="867"/>
        <v>0.60028634839831141</v>
      </c>
      <c r="FK224" s="273">
        <f t="shared" si="867"/>
        <v>0.88350110483672972</v>
      </c>
      <c r="FL224" s="273">
        <f t="shared" si="867"/>
        <v>0.31003507093894472</v>
      </c>
      <c r="FM224" s="273">
        <f t="shared" si="867"/>
        <v>0.34992008433652994</v>
      </c>
      <c r="FN224" s="273">
        <f t="shared" si="867"/>
        <v>0.25265874386789194</v>
      </c>
      <c r="FO224" s="273">
        <f t="shared" si="867"/>
        <v>2.0611462975659927</v>
      </c>
      <c r="FP224" s="273">
        <f t="shared" si="867"/>
        <v>0.95214695379287961</v>
      </c>
      <c r="FQ224" s="273" t="str">
        <f t="shared" si="867"/>
        <v>-</v>
      </c>
      <c r="FR224" s="273" t="str">
        <f t="shared" si="867"/>
        <v>-</v>
      </c>
      <c r="FS224" s="273">
        <f t="shared" si="867"/>
        <v>2.8504237678489179</v>
      </c>
      <c r="FT224" s="273" t="str">
        <f t="shared" si="867"/>
        <v>-</v>
      </c>
      <c r="FU224" s="273" t="str">
        <f t="shared" si="867"/>
        <v>-</v>
      </c>
      <c r="FV224" s="273">
        <f t="shared" si="867"/>
        <v>0.93354838709677423</v>
      </c>
      <c r="FW224" s="273" t="str">
        <f t="shared" si="867"/>
        <v>-</v>
      </c>
      <c r="FX224" s="273">
        <f t="shared" si="867"/>
        <v>1.6719228261407226</v>
      </c>
      <c r="FY224" s="273">
        <f t="shared" si="867"/>
        <v>0.58653114896661029</v>
      </c>
      <c r="FZ224" s="273">
        <f t="shared" si="867"/>
        <v>1.1056779587215884</v>
      </c>
      <c r="GA224" s="273">
        <f t="shared" si="867"/>
        <v>1.4014642816837828</v>
      </c>
      <c r="GB224" s="273">
        <f t="shared" si="867"/>
        <v>1.4481611438267294</v>
      </c>
      <c r="GC224" s="273">
        <f t="shared" si="867"/>
        <v>0.82366824005394468</v>
      </c>
      <c r="GD224" s="273">
        <f t="shared" si="867"/>
        <v>0.22193795970578831</v>
      </c>
      <c r="GE224" s="273">
        <f t="shared" si="867"/>
        <v>0.27974466964990785</v>
      </c>
      <c r="GF224" s="273">
        <f t="shared" si="867"/>
        <v>0.41056708920372043</v>
      </c>
      <c r="GG224" s="273">
        <f t="shared" si="867"/>
        <v>2.1667554419948241</v>
      </c>
      <c r="GH224" s="273">
        <f t="shared" si="867"/>
        <v>0.27445305139746673</v>
      </c>
      <c r="GI224" s="273">
        <f t="shared" si="867"/>
        <v>0.85481849410453992</v>
      </c>
      <c r="GJ224" s="273" t="str">
        <f t="shared" si="867"/>
        <v>-</v>
      </c>
      <c r="GK224" s="273">
        <f t="shared" si="867"/>
        <v>0.62269588260092756</v>
      </c>
      <c r="GL224" s="273">
        <f t="shared" si="867"/>
        <v>2.333707746446521</v>
      </c>
      <c r="GM224" s="273" t="str">
        <f t="shared" si="867"/>
        <v>-</v>
      </c>
      <c r="GN224" s="273" t="str">
        <f t="shared" si="867"/>
        <v>-</v>
      </c>
      <c r="GO224" s="273" t="str">
        <f t="shared" si="867"/>
        <v>-</v>
      </c>
      <c r="GP224" s="273">
        <f t="shared" si="867"/>
        <v>35.821552838254298</v>
      </c>
      <c r="GQ224" s="273" t="str">
        <f t="shared" si="867"/>
        <v>-</v>
      </c>
      <c r="GR224" s="273">
        <f t="shared" si="867"/>
        <v>0.40377027619465145</v>
      </c>
      <c r="GS224" s="273">
        <f t="shared" si="867"/>
        <v>75.918466751376542</v>
      </c>
      <c r="GT224" s="273" t="str">
        <f t="shared" si="867"/>
        <v>-</v>
      </c>
      <c r="GU224" s="273" t="str">
        <f t="shared" si="867"/>
        <v>-</v>
      </c>
      <c r="GV224" s="273" t="str">
        <f t="shared" si="867"/>
        <v>-</v>
      </c>
      <c r="GW224" s="273" t="str">
        <f t="shared" si="867"/>
        <v>-</v>
      </c>
      <c r="GX224" s="273" t="str">
        <f t="shared" si="867"/>
        <v>-</v>
      </c>
      <c r="GY224" s="273">
        <f t="shared" ref="GY224:HH224" si="868">+IF(ISERROR(GY204/GY183),"-",(GY204/GY183))</f>
        <v>1.7781814748119096</v>
      </c>
      <c r="GZ224" s="273">
        <f t="shared" si="868"/>
        <v>0.84327674851874657</v>
      </c>
      <c r="HA224" s="273">
        <f t="shared" si="868"/>
        <v>1.169688624555963</v>
      </c>
      <c r="HB224" s="273">
        <f t="shared" si="868"/>
        <v>3.3913750089101149</v>
      </c>
      <c r="HC224" s="273">
        <f t="shared" si="868"/>
        <v>0.97932809885039496</v>
      </c>
      <c r="HD224" s="273">
        <f t="shared" si="868"/>
        <v>1.2435479148366588</v>
      </c>
      <c r="HE224" s="273" t="str">
        <f t="shared" si="868"/>
        <v>-</v>
      </c>
      <c r="HF224" s="273">
        <f t="shared" si="868"/>
        <v>0.50956641298243577</v>
      </c>
      <c r="HG224" s="273">
        <f t="shared" si="868"/>
        <v>1.1466284779050737</v>
      </c>
      <c r="HH224" s="273">
        <f t="shared" si="868"/>
        <v>0</v>
      </c>
    </row>
    <row r="225" spans="1:216" x14ac:dyDescent="0.2">
      <c r="A225" s="263" t="s">
        <v>241</v>
      </c>
      <c r="B225" s="273">
        <f t="shared" si="792"/>
        <v>16.087345116833642</v>
      </c>
      <c r="C225" s="273">
        <f t="shared" si="792"/>
        <v>1.7991546969907539</v>
      </c>
      <c r="D225" s="273">
        <f t="shared" si="792"/>
        <v>2.0281509865400493</v>
      </c>
      <c r="E225" s="273">
        <f t="shared" si="792"/>
        <v>1.1728902975367017</v>
      </c>
      <c r="F225" s="273">
        <f t="shared" si="792"/>
        <v>1.1811544725943728</v>
      </c>
      <c r="G225" s="273">
        <f t="shared" si="792"/>
        <v>0.83064625142975979</v>
      </c>
      <c r="H225" s="273">
        <f t="shared" si="792"/>
        <v>1.7700710375907251</v>
      </c>
      <c r="I225" s="273">
        <f t="shared" ref="I225" si="869">+IF(ISERROR(I205/I184),"-",(I205/I184))</f>
        <v>2.3130540601527998</v>
      </c>
      <c r="J225" s="273">
        <f t="shared" ref="J225:BZ225" si="870">+IF(ISERROR(J205/J184),"-",(J205/J184))</f>
        <v>0.90098625723238934</v>
      </c>
      <c r="K225" s="273">
        <f t="shared" si="870"/>
        <v>2.4013797065226155</v>
      </c>
      <c r="L225" s="273">
        <f t="shared" si="870"/>
        <v>2.3088966202783299</v>
      </c>
      <c r="M225" s="273">
        <f t="shared" si="870"/>
        <v>2.3293710650577126</v>
      </c>
      <c r="N225" s="273">
        <f t="shared" ref="N225:P225" si="871">+IF(ISERROR(N205/N184),"-",(N205/N184))</f>
        <v>1.2468805099688052</v>
      </c>
      <c r="O225" s="273">
        <f t="shared" si="871"/>
        <v>2.1854496020742555</v>
      </c>
      <c r="P225" s="273">
        <f t="shared" si="871"/>
        <v>0.59703724227542854</v>
      </c>
      <c r="Q225" s="273">
        <f t="shared" si="870"/>
        <v>0.86839933365565736</v>
      </c>
      <c r="R225" s="273">
        <f t="shared" si="870"/>
        <v>1.9873353819139596</v>
      </c>
      <c r="S225" s="273">
        <f t="shared" si="870"/>
        <v>0.7215529855084083</v>
      </c>
      <c r="T225" s="273">
        <f t="shared" si="870"/>
        <v>1.3939149214184603</v>
      </c>
      <c r="U225" s="273">
        <f t="shared" si="870"/>
        <v>1.640263641291255</v>
      </c>
      <c r="V225" s="273">
        <f t="shared" si="870"/>
        <v>0.18996486339128854</v>
      </c>
      <c r="W225" s="273">
        <f t="shared" si="870"/>
        <v>1.7475903195307927</v>
      </c>
      <c r="X225" s="273">
        <f t="shared" si="870"/>
        <v>2.0838972860170291</v>
      </c>
      <c r="Y225" s="273">
        <f t="shared" si="870"/>
        <v>0.5461074132959659</v>
      </c>
      <c r="Z225" s="273">
        <f t="shared" si="870"/>
        <v>7.9091491239484597</v>
      </c>
      <c r="AA225" s="273">
        <f t="shared" si="870"/>
        <v>7.856483268005741</v>
      </c>
      <c r="AB225" s="273">
        <f t="shared" si="870"/>
        <v>4.7046587358319147</v>
      </c>
      <c r="AC225" s="273">
        <f t="shared" si="870"/>
        <v>2.8469493596934843</v>
      </c>
      <c r="AD225" s="273">
        <f t="shared" si="870"/>
        <v>1.4489986983126026</v>
      </c>
      <c r="AE225" s="273">
        <f t="shared" si="870"/>
        <v>1.3234753377373625</v>
      </c>
      <c r="AF225" s="273">
        <f t="shared" si="870"/>
        <v>3.2188844200552169</v>
      </c>
      <c r="AG225" s="273">
        <f t="shared" si="870"/>
        <v>4.8283788063378577</v>
      </c>
      <c r="AH225" s="273">
        <f t="shared" si="870"/>
        <v>3.6850203553267438</v>
      </c>
      <c r="AI225" s="273">
        <f t="shared" si="870"/>
        <v>1.3425138112161346</v>
      </c>
      <c r="AJ225" s="273">
        <f t="shared" si="870"/>
        <v>2.7509418034652215</v>
      </c>
      <c r="AK225" s="273">
        <f t="shared" si="870"/>
        <v>3.4047206020018721</v>
      </c>
      <c r="AL225" s="273">
        <f t="shared" si="870"/>
        <v>2.648642389897506</v>
      </c>
      <c r="AM225" s="273">
        <f t="shared" si="870"/>
        <v>1.6182525743897354</v>
      </c>
      <c r="AN225" s="273">
        <f t="shared" si="870"/>
        <v>1.3258089269727587</v>
      </c>
      <c r="AO225" s="273">
        <f t="shared" si="870"/>
        <v>1.415947086287394</v>
      </c>
      <c r="AP225" s="273">
        <f t="shared" si="870"/>
        <v>0.91043834752444019</v>
      </c>
      <c r="AQ225" s="273" t="str">
        <f t="shared" si="870"/>
        <v>-</v>
      </c>
      <c r="AR225" s="273">
        <f t="shared" si="870"/>
        <v>1.1691711986865694</v>
      </c>
      <c r="AS225" s="273">
        <f t="shared" si="870"/>
        <v>4.6307703250586814</v>
      </c>
      <c r="AT225" s="273">
        <f t="shared" si="870"/>
        <v>1.5114795582149352</v>
      </c>
      <c r="AU225" s="273">
        <f t="shared" si="870"/>
        <v>0.67685937687135356</v>
      </c>
      <c r="AV225" s="273">
        <f t="shared" si="870"/>
        <v>1.650650248162342</v>
      </c>
      <c r="AW225" s="273">
        <f t="shared" si="870"/>
        <v>0.28936444885799401</v>
      </c>
      <c r="AX225" s="273">
        <f t="shared" si="870"/>
        <v>0.57872889771598801</v>
      </c>
      <c r="AY225" s="273">
        <f t="shared" si="870"/>
        <v>1.6080657299470356</v>
      </c>
      <c r="AZ225" s="273">
        <f t="shared" si="870"/>
        <v>0.65529639416132812</v>
      </c>
      <c r="BA225" s="273">
        <f t="shared" si="870"/>
        <v>5.8843782821133388E-2</v>
      </c>
      <c r="BB225" s="273">
        <f t="shared" si="870"/>
        <v>3.368439892921621</v>
      </c>
      <c r="BC225" s="273">
        <f t="shared" si="870"/>
        <v>0.39660003547854017</v>
      </c>
      <c r="BD225" s="273">
        <f t="shared" si="870"/>
        <v>2.6392633377634329</v>
      </c>
      <c r="BE225" s="273" t="str">
        <f t="shared" si="870"/>
        <v>-</v>
      </c>
      <c r="BF225" s="273" t="str">
        <f t="shared" si="870"/>
        <v>-</v>
      </c>
      <c r="BG225" s="273">
        <f t="shared" ref="BG225:BM225" si="872">+IF(ISERROR(BG205/BG184),"-",(BG205/BG184))</f>
        <v>0.2111410670210746</v>
      </c>
      <c r="BH225" s="273" t="str">
        <f t="shared" si="872"/>
        <v>-</v>
      </c>
      <c r="BI225" s="273" t="str">
        <f t="shared" si="872"/>
        <v>-</v>
      </c>
      <c r="BJ225" s="273">
        <f t="shared" si="872"/>
        <v>0.2111410670210746</v>
      </c>
      <c r="BK225" s="273" t="str">
        <f t="shared" si="872"/>
        <v>-</v>
      </c>
      <c r="BL225" s="273" t="str">
        <f t="shared" si="872"/>
        <v>-</v>
      </c>
      <c r="BM225" s="273" t="str">
        <f t="shared" si="872"/>
        <v>-</v>
      </c>
      <c r="BN225" s="273">
        <f t="shared" si="870"/>
        <v>0.70878956554803585</v>
      </c>
      <c r="BO225" s="273">
        <f t="shared" si="870"/>
        <v>1.3406070670726082</v>
      </c>
      <c r="BP225" s="273">
        <f t="shared" si="870"/>
        <v>2.1454830176057409</v>
      </c>
      <c r="BQ225" s="273">
        <f t="shared" si="870"/>
        <v>0.5028188637515919</v>
      </c>
      <c r="BR225" s="273">
        <f t="shared" si="870"/>
        <v>7.0592224663291621</v>
      </c>
      <c r="BS225" s="273" t="str">
        <f t="shared" si="870"/>
        <v>-</v>
      </c>
      <c r="BT225" s="273" t="str">
        <f t="shared" si="870"/>
        <v>-</v>
      </c>
      <c r="BU225" s="273">
        <f t="shared" si="870"/>
        <v>0.99326159519494817</v>
      </c>
      <c r="BV225" s="273">
        <f t="shared" si="870"/>
        <v>0.31069597069597071</v>
      </c>
      <c r="BW225" s="273">
        <f t="shared" si="870"/>
        <v>2.8903397318112516</v>
      </c>
      <c r="BX225" s="273">
        <f t="shared" si="870"/>
        <v>0.59518593884863868</v>
      </c>
      <c r="BY225" s="273">
        <f t="shared" si="870"/>
        <v>2.6731149980453233</v>
      </c>
      <c r="BZ225" s="273" t="str">
        <f t="shared" si="870"/>
        <v>-</v>
      </c>
      <c r="CA225" s="273" t="str">
        <f t="shared" ref="CA225:EL225" si="873">+IF(ISERROR(CA205/CA184),"-",(CA205/CA184))</f>
        <v>-</v>
      </c>
      <c r="CB225" s="273">
        <f t="shared" si="873"/>
        <v>0.9711097943114253</v>
      </c>
      <c r="CC225" s="273">
        <f t="shared" si="873"/>
        <v>8.3819245611851112E-2</v>
      </c>
      <c r="CD225" s="273">
        <f t="shared" si="873"/>
        <v>1.5855765474626229</v>
      </c>
      <c r="CE225" s="273">
        <f t="shared" si="873"/>
        <v>6.8584978944355862E-2</v>
      </c>
      <c r="CF225" s="273" t="str">
        <f t="shared" si="873"/>
        <v>-</v>
      </c>
      <c r="CG225" s="273" t="str">
        <f t="shared" si="873"/>
        <v>-</v>
      </c>
      <c r="CH225" s="273" t="str">
        <f t="shared" si="873"/>
        <v>-</v>
      </c>
      <c r="CI225" s="273">
        <f t="shared" si="873"/>
        <v>1.484591186528925</v>
      </c>
      <c r="CJ225" s="273">
        <f t="shared" si="873"/>
        <v>4.9837940417499227E-2</v>
      </c>
      <c r="CK225" s="273">
        <f t="shared" si="873"/>
        <v>1.2770464096090455</v>
      </c>
      <c r="CL225" s="273">
        <f t="shared" si="873"/>
        <v>0.2433971972832846</v>
      </c>
      <c r="CM225" s="273">
        <f t="shared" si="873"/>
        <v>2.1056354522883778</v>
      </c>
      <c r="CN225" s="273" t="str">
        <f t="shared" si="873"/>
        <v>-</v>
      </c>
      <c r="CO225" s="273">
        <f t="shared" si="873"/>
        <v>1.8867219374948043</v>
      </c>
      <c r="CP225" s="273">
        <f t="shared" si="873"/>
        <v>1.3846997368228673</v>
      </c>
      <c r="CQ225" s="273">
        <f t="shared" si="873"/>
        <v>0.29651907868152172</v>
      </c>
      <c r="CR225" s="273">
        <f t="shared" si="873"/>
        <v>0.60862569747803719</v>
      </c>
      <c r="CS225" s="273">
        <f t="shared" si="873"/>
        <v>0.92706517104862451</v>
      </c>
      <c r="CT225" s="273">
        <f t="shared" si="873"/>
        <v>1.1046395435425767</v>
      </c>
      <c r="CU225" s="273">
        <f t="shared" si="873"/>
        <v>0.89310040667065982</v>
      </c>
      <c r="CV225" s="273">
        <f t="shared" si="873"/>
        <v>2.7801794626944147</v>
      </c>
      <c r="CW225" s="273">
        <f t="shared" si="873"/>
        <v>1.4151827356456985</v>
      </c>
      <c r="CX225" s="273" t="str">
        <f t="shared" si="873"/>
        <v>-</v>
      </c>
      <c r="CY225" s="273" t="str">
        <f t="shared" si="873"/>
        <v>-</v>
      </c>
      <c r="CZ225" s="273" t="str">
        <f t="shared" si="873"/>
        <v>-</v>
      </c>
      <c r="DA225" s="273">
        <f t="shared" si="873"/>
        <v>0.74868443979787425</v>
      </c>
      <c r="DB225" s="273">
        <f t="shared" si="873"/>
        <v>1.3440652660531667</v>
      </c>
      <c r="DC225" s="273">
        <f t="shared" si="873"/>
        <v>4.2475145521042599</v>
      </c>
      <c r="DD225" s="273">
        <f t="shared" si="873"/>
        <v>9.8084117220879463</v>
      </c>
      <c r="DE225" s="273">
        <f t="shared" si="873"/>
        <v>1.113289528715641</v>
      </c>
      <c r="DF225" s="273">
        <f t="shared" si="873"/>
        <v>2.7993997504839978</v>
      </c>
      <c r="DG225" s="273">
        <f t="shared" si="873"/>
        <v>10.524275769690863</v>
      </c>
      <c r="DH225" s="273">
        <f t="shared" si="873"/>
        <v>17.051923876308038</v>
      </c>
      <c r="DI225" s="273">
        <f t="shared" si="873"/>
        <v>39.559245872814301</v>
      </c>
      <c r="DJ225" s="273">
        <f t="shared" si="873"/>
        <v>12.807039864291772</v>
      </c>
      <c r="DK225" s="273">
        <f t="shared" si="873"/>
        <v>4.4549340816070311</v>
      </c>
      <c r="DL225" s="273">
        <f t="shared" si="873"/>
        <v>3.6185578837391237</v>
      </c>
      <c r="DM225" s="273">
        <f t="shared" si="873"/>
        <v>3.0560035969400681</v>
      </c>
      <c r="DN225" s="273">
        <f t="shared" si="873"/>
        <v>1.3954979871987547</v>
      </c>
      <c r="DO225" s="273">
        <f t="shared" si="873"/>
        <v>1.5371543935251408</v>
      </c>
      <c r="DP225" s="273">
        <f t="shared" si="873"/>
        <v>4.1939212413329905</v>
      </c>
      <c r="DQ225" s="273">
        <f t="shared" si="873"/>
        <v>1.5348897766061613</v>
      </c>
      <c r="DR225" s="273" t="str">
        <f t="shared" si="873"/>
        <v>-</v>
      </c>
      <c r="DS225" s="273">
        <f t="shared" si="873"/>
        <v>0.4012926620759627</v>
      </c>
      <c r="DT225" s="273">
        <f t="shared" si="873"/>
        <v>0.7826293335833665</v>
      </c>
      <c r="DU225" s="273">
        <f t="shared" si="873"/>
        <v>1.0544772441182206</v>
      </c>
      <c r="DV225" s="273">
        <f t="shared" si="873"/>
        <v>2.7476991986805235</v>
      </c>
      <c r="DW225" s="273">
        <f t="shared" si="873"/>
        <v>1.7558054111277137</v>
      </c>
      <c r="DX225" s="273">
        <f t="shared" si="873"/>
        <v>1.2448256423483992</v>
      </c>
      <c r="DY225" s="273">
        <f t="shared" si="873"/>
        <v>4.7499570454370401</v>
      </c>
      <c r="DZ225" s="273">
        <f t="shared" si="873"/>
        <v>1.6826937888285864</v>
      </c>
      <c r="EA225" s="273" t="str">
        <f t="shared" si="873"/>
        <v>-</v>
      </c>
      <c r="EB225" s="273">
        <f t="shared" si="873"/>
        <v>0.42979431249457578</v>
      </c>
      <c r="EC225" s="273">
        <f t="shared" si="873"/>
        <v>0.82923548656502144</v>
      </c>
      <c r="ED225" s="273">
        <f t="shared" si="873"/>
        <v>0.53350155078459915</v>
      </c>
      <c r="EE225" s="273">
        <f t="shared" si="873"/>
        <v>3.511910910362761</v>
      </c>
      <c r="EF225" s="273">
        <f t="shared" si="873"/>
        <v>1.7185633560781197</v>
      </c>
      <c r="EG225" s="273">
        <f t="shared" si="873"/>
        <v>1.436045543369969</v>
      </c>
      <c r="EH225" s="273">
        <f t="shared" si="873"/>
        <v>4.7407456965584815</v>
      </c>
      <c r="EI225" s="273">
        <f t="shared" si="873"/>
        <v>1.8151066385079262</v>
      </c>
      <c r="EJ225" s="273" t="str">
        <f t="shared" si="873"/>
        <v>-</v>
      </c>
      <c r="EK225" s="273">
        <f t="shared" si="873"/>
        <v>0.39793945818469839</v>
      </c>
      <c r="EL225" s="273">
        <f t="shared" si="873"/>
        <v>0.82088739896422769</v>
      </c>
      <c r="EM225" s="273">
        <f t="shared" ref="EM225:GX225" si="874">+IF(ISERROR(EM205/EM184),"-",(EM205/EM184))</f>
        <v>0.8614726702182004</v>
      </c>
      <c r="EN225" s="273">
        <f t="shared" si="874"/>
        <v>1.5513889114669412</v>
      </c>
      <c r="EO225" s="273">
        <f t="shared" si="874"/>
        <v>0.95377773757838891</v>
      </c>
      <c r="EP225" s="273">
        <f t="shared" si="874"/>
        <v>0.9671312196645</v>
      </c>
      <c r="EQ225" s="273">
        <f t="shared" si="874"/>
        <v>2.4219752767368736</v>
      </c>
      <c r="ER225" s="273">
        <f t="shared" si="874"/>
        <v>1.2280792675561856</v>
      </c>
      <c r="ES225" s="273" t="str">
        <f t="shared" si="874"/>
        <v>-</v>
      </c>
      <c r="ET225" s="273">
        <f t="shared" si="874"/>
        <v>0.33455062840882149</v>
      </c>
      <c r="EU225" s="273">
        <f t="shared" si="874"/>
        <v>1.9029875401170473</v>
      </c>
      <c r="EV225" s="273">
        <f t="shared" si="874"/>
        <v>0.55469434832756637</v>
      </c>
      <c r="EW225" s="273">
        <f t="shared" si="874"/>
        <v>1.5578811792425911</v>
      </c>
      <c r="EX225" s="273">
        <f t="shared" si="874"/>
        <v>1.1837029707385873</v>
      </c>
      <c r="EY225" s="273">
        <f t="shared" si="874"/>
        <v>1.128532853760027</v>
      </c>
      <c r="EZ225" s="273">
        <f t="shared" si="874"/>
        <v>2.3162083094969002</v>
      </c>
      <c r="FA225" s="273">
        <f t="shared" si="874"/>
        <v>0.80165144074315142</v>
      </c>
      <c r="FB225" s="273">
        <f t="shared" si="874"/>
        <v>1.4214255776182743</v>
      </c>
      <c r="FC225" s="273">
        <f t="shared" si="874"/>
        <v>0.49670019211210309</v>
      </c>
      <c r="FD225" s="273">
        <f t="shared" si="874"/>
        <v>0.58350523209748373</v>
      </c>
      <c r="FE225" s="273">
        <f t="shared" si="874"/>
        <v>0.48364934213681637</v>
      </c>
      <c r="FF225" s="273">
        <f t="shared" si="874"/>
        <v>1.5007722157315042</v>
      </c>
      <c r="FG225" s="273">
        <f t="shared" si="874"/>
        <v>1.8033051632532584</v>
      </c>
      <c r="FH225" s="273">
        <f t="shared" si="874"/>
        <v>1.3787616715138526</v>
      </c>
      <c r="FI225" s="273">
        <f t="shared" si="874"/>
        <v>1.866372674791533</v>
      </c>
      <c r="FJ225" s="273">
        <f t="shared" si="874"/>
        <v>0.74011010022744883</v>
      </c>
      <c r="FK225" s="273">
        <f t="shared" si="874"/>
        <v>0.70976567394845658</v>
      </c>
      <c r="FL225" s="273">
        <f t="shared" si="874"/>
        <v>0.56142870465354855</v>
      </c>
      <c r="FM225" s="273">
        <f t="shared" si="874"/>
        <v>0.98665555780596936</v>
      </c>
      <c r="FN225" s="273">
        <f t="shared" si="874"/>
        <v>0.51454630495790465</v>
      </c>
      <c r="FO225" s="273">
        <f t="shared" si="874"/>
        <v>0.85951487550121286</v>
      </c>
      <c r="FP225" s="273">
        <f t="shared" si="874"/>
        <v>0.61614963665366895</v>
      </c>
      <c r="FQ225" s="273">
        <f t="shared" si="874"/>
        <v>0.41832519714607586</v>
      </c>
      <c r="FR225" s="273">
        <f t="shared" si="874"/>
        <v>0.82681521903895705</v>
      </c>
      <c r="FS225" s="273">
        <f t="shared" si="874"/>
        <v>0.63234668153391194</v>
      </c>
      <c r="FT225" s="273" t="str">
        <f t="shared" si="874"/>
        <v>-</v>
      </c>
      <c r="FU225" s="273" t="str">
        <f t="shared" si="874"/>
        <v>-</v>
      </c>
      <c r="FV225" s="273" t="str">
        <f t="shared" si="874"/>
        <v>-</v>
      </c>
      <c r="FW225" s="273" t="str">
        <f t="shared" si="874"/>
        <v>-</v>
      </c>
      <c r="FX225" s="273">
        <f t="shared" si="874"/>
        <v>1.684175517561928</v>
      </c>
      <c r="FY225" s="273">
        <f t="shared" si="874"/>
        <v>0.93613310814886308</v>
      </c>
      <c r="FZ225" s="273">
        <f t="shared" si="874"/>
        <v>1.4586837156169974</v>
      </c>
      <c r="GA225" s="273">
        <f t="shared" si="874"/>
        <v>1.9594463807527653</v>
      </c>
      <c r="GB225" s="273">
        <f t="shared" si="874"/>
        <v>1.1646094988743469</v>
      </c>
      <c r="GC225" s="273">
        <f t="shared" si="874"/>
        <v>0.9208209467184999</v>
      </c>
      <c r="GD225" s="273">
        <f t="shared" si="874"/>
        <v>0.3505841511449363</v>
      </c>
      <c r="GE225" s="273">
        <f t="shared" si="874"/>
        <v>0.73703727799102203</v>
      </c>
      <c r="GF225" s="273">
        <f t="shared" si="874"/>
        <v>0.46260838454415354</v>
      </c>
      <c r="GG225" s="273">
        <f t="shared" si="874"/>
        <v>2.0025297097578654</v>
      </c>
      <c r="GH225" s="273">
        <f t="shared" si="874"/>
        <v>1.8620835430296931</v>
      </c>
      <c r="GI225" s="273">
        <f t="shared" si="874"/>
        <v>0.82306650871551867</v>
      </c>
      <c r="GJ225" s="273">
        <f t="shared" si="874"/>
        <v>3.7547832877782117</v>
      </c>
      <c r="GK225" s="273">
        <f t="shared" si="874"/>
        <v>1.8392069366552091</v>
      </c>
      <c r="GL225" s="273">
        <f t="shared" si="874"/>
        <v>1.3842227626199193</v>
      </c>
      <c r="GM225" s="273" t="str">
        <f t="shared" si="874"/>
        <v>-</v>
      </c>
      <c r="GN225" s="273" t="str">
        <f t="shared" si="874"/>
        <v>-</v>
      </c>
      <c r="GO225" s="273" t="str">
        <f t="shared" si="874"/>
        <v>-</v>
      </c>
      <c r="GP225" s="273">
        <f t="shared" si="874"/>
        <v>0.85279298173819629</v>
      </c>
      <c r="GQ225" s="273" t="str">
        <f t="shared" si="874"/>
        <v>-</v>
      </c>
      <c r="GR225" s="273">
        <f t="shared" si="874"/>
        <v>0.57718390291781918</v>
      </c>
      <c r="GS225" s="273">
        <f t="shared" si="874"/>
        <v>2.5624195624195623</v>
      </c>
      <c r="GT225" s="273" t="str">
        <f t="shared" si="874"/>
        <v>-</v>
      </c>
      <c r="GU225" s="273" t="str">
        <f t="shared" si="874"/>
        <v>-</v>
      </c>
      <c r="GV225" s="273" t="str">
        <f t="shared" si="874"/>
        <v>-</v>
      </c>
      <c r="GW225" s="273" t="str">
        <f t="shared" si="874"/>
        <v>-</v>
      </c>
      <c r="GX225" s="273" t="str">
        <f t="shared" si="874"/>
        <v>-</v>
      </c>
      <c r="GY225" s="273">
        <f t="shared" ref="GY225:HH225" si="875">+IF(ISERROR(GY205/GY184),"-",(GY205/GY184))</f>
        <v>1.6416743731282963</v>
      </c>
      <c r="GZ225" s="273">
        <f t="shared" si="875"/>
        <v>1.0121878323551425</v>
      </c>
      <c r="HA225" s="273">
        <f t="shared" si="875"/>
        <v>1.2094143253859049</v>
      </c>
      <c r="HB225" s="273">
        <f t="shared" si="875"/>
        <v>1.5681463027969653</v>
      </c>
      <c r="HC225" s="273">
        <f t="shared" si="875"/>
        <v>1.0912573480660261</v>
      </c>
      <c r="HD225" s="273">
        <f t="shared" si="875"/>
        <v>0.73615908418040066</v>
      </c>
      <c r="HE225" s="273">
        <f t="shared" si="875"/>
        <v>0.25293427994528755</v>
      </c>
      <c r="HF225" s="273">
        <f t="shared" si="875"/>
        <v>0.55796788331466762</v>
      </c>
      <c r="HG225" s="273">
        <f t="shared" si="875"/>
        <v>0.49549034175334328</v>
      </c>
      <c r="HH225" s="273">
        <f t="shared" si="875"/>
        <v>0</v>
      </c>
    </row>
    <row r="226" spans="1:216" x14ac:dyDescent="0.2">
      <c r="A226" s="263" t="s">
        <v>242</v>
      </c>
      <c r="B226" s="273">
        <f t="shared" si="792"/>
        <v>21.660762089568475</v>
      </c>
      <c r="C226" s="273">
        <f t="shared" si="792"/>
        <v>2.4924738737665364</v>
      </c>
      <c r="D226" s="273">
        <f t="shared" si="792"/>
        <v>2.4813692062797568</v>
      </c>
      <c r="E226" s="273">
        <f t="shared" si="792"/>
        <v>2.070901458058128</v>
      </c>
      <c r="F226" s="273">
        <f t="shared" si="792"/>
        <v>1.8951559059635101</v>
      </c>
      <c r="G226" s="273">
        <f t="shared" si="792"/>
        <v>1.4641870130323018</v>
      </c>
      <c r="H226" s="273">
        <f t="shared" si="792"/>
        <v>1.8828242236660213</v>
      </c>
      <c r="I226" s="273">
        <f t="shared" ref="I226" si="876">+IF(ISERROR(I206/I185),"-",(I206/I185))</f>
        <v>1.9086292759125565</v>
      </c>
      <c r="J226" s="273">
        <f t="shared" ref="J226:BZ226" si="877">+IF(ISERROR(J206/J185),"-",(J206/J185))</f>
        <v>1.2380336026555505</v>
      </c>
      <c r="K226" s="273">
        <f t="shared" si="877"/>
        <v>1.2121087868358786</v>
      </c>
      <c r="L226" s="273">
        <f t="shared" si="877"/>
        <v>1.4297733917712032</v>
      </c>
      <c r="M226" s="273">
        <f t="shared" si="877"/>
        <v>0.78616927571933948</v>
      </c>
      <c r="N226" s="273">
        <f t="shared" ref="N226:P226" si="878">+IF(ISERROR(N206/N185),"-",(N206/N185))</f>
        <v>0.54007779710364123</v>
      </c>
      <c r="O226" s="273">
        <f t="shared" si="878"/>
        <v>0.78141122184125356</v>
      </c>
      <c r="P226" s="273">
        <f t="shared" si="878"/>
        <v>0.35599406463675792</v>
      </c>
      <c r="Q226" s="273">
        <f t="shared" si="877"/>
        <v>1.1754167816430194</v>
      </c>
      <c r="R226" s="273">
        <f t="shared" si="877"/>
        <v>2.5375108347748432</v>
      </c>
      <c r="S226" s="273">
        <f t="shared" si="877"/>
        <v>0.76537111360649523</v>
      </c>
      <c r="T226" s="273">
        <f t="shared" si="877"/>
        <v>1.866601980548567</v>
      </c>
      <c r="U226" s="273">
        <f t="shared" si="877"/>
        <v>2.3523320747891749</v>
      </c>
      <c r="V226" s="273">
        <f t="shared" si="877"/>
        <v>0.59846086375407237</v>
      </c>
      <c r="W226" s="273">
        <f t="shared" si="877"/>
        <v>2.5706450749707463</v>
      </c>
      <c r="X226" s="273">
        <f t="shared" si="877"/>
        <v>2.8085283770733622</v>
      </c>
      <c r="Y226" s="273">
        <f t="shared" si="877"/>
        <v>0.85691306385069888</v>
      </c>
      <c r="Z226" s="273">
        <f t="shared" si="877"/>
        <v>10.879511685814887</v>
      </c>
      <c r="AA226" s="273">
        <f t="shared" si="877"/>
        <v>10.525724279629928</v>
      </c>
      <c r="AB226" s="273">
        <f t="shared" si="877"/>
        <v>6.8415280618581766</v>
      </c>
      <c r="AC226" s="273">
        <f t="shared" si="877"/>
        <v>4.2836051583538781</v>
      </c>
      <c r="AD226" s="273">
        <f t="shared" si="877"/>
        <v>1.9164677066468103</v>
      </c>
      <c r="AE226" s="273">
        <f t="shared" si="877"/>
        <v>1.9211741139745695</v>
      </c>
      <c r="AF226" s="273">
        <f t="shared" si="877"/>
        <v>3.4531637732086429</v>
      </c>
      <c r="AG226" s="273">
        <f t="shared" si="877"/>
        <v>5.6411181978318705</v>
      </c>
      <c r="AH226" s="273">
        <f t="shared" si="877"/>
        <v>3.8169916082080673</v>
      </c>
      <c r="AI226" s="273">
        <f t="shared" si="877"/>
        <v>1.8926873182360484</v>
      </c>
      <c r="AJ226" s="273">
        <f t="shared" si="877"/>
        <v>3.5408986312082407</v>
      </c>
      <c r="AK226" s="273">
        <f t="shared" si="877"/>
        <v>3.1722455088545507</v>
      </c>
      <c r="AL226" s="273">
        <f t="shared" si="877"/>
        <v>1.5912491900997798</v>
      </c>
      <c r="AM226" s="273">
        <f t="shared" si="877"/>
        <v>2.9797383264709425</v>
      </c>
      <c r="AN226" s="273">
        <f t="shared" si="877"/>
        <v>2.4289258494760242</v>
      </c>
      <c r="AO226" s="273">
        <f t="shared" si="877"/>
        <v>1.5552389169998073</v>
      </c>
      <c r="AP226" s="273">
        <f t="shared" si="877"/>
        <v>1.5519814018616838</v>
      </c>
      <c r="AQ226" s="273">
        <f t="shared" si="877"/>
        <v>0.95711918243336558</v>
      </c>
      <c r="AR226" s="273">
        <f t="shared" si="877"/>
        <v>1.9616235749472204</v>
      </c>
      <c r="AS226" s="273">
        <f t="shared" si="877"/>
        <v>3.7799120319462931</v>
      </c>
      <c r="AT226" s="273">
        <f t="shared" si="877"/>
        <v>2.960664872767337</v>
      </c>
      <c r="AU226" s="273">
        <f t="shared" si="877"/>
        <v>1.3822196606050952</v>
      </c>
      <c r="AV226" s="273">
        <f t="shared" si="877"/>
        <v>2.0001318747190169</v>
      </c>
      <c r="AW226" s="273">
        <f t="shared" si="877"/>
        <v>1.6443758460701849</v>
      </c>
      <c r="AX226" s="273">
        <f t="shared" si="877"/>
        <v>0.5999338648638719</v>
      </c>
      <c r="AY226" s="273">
        <f t="shared" si="877"/>
        <v>1.5625154572455762</v>
      </c>
      <c r="AZ226" s="273">
        <f t="shared" si="877"/>
        <v>1.0093674998739903</v>
      </c>
      <c r="BA226" s="273">
        <f t="shared" si="877"/>
        <v>9.3696774536938476E-2</v>
      </c>
      <c r="BB226" s="273">
        <f t="shared" si="877"/>
        <v>2.852192780116487</v>
      </c>
      <c r="BC226" s="273">
        <f t="shared" si="877"/>
        <v>0.64934983580194039</v>
      </c>
      <c r="BD226" s="273">
        <f t="shared" si="877"/>
        <v>8.2974078011284647</v>
      </c>
      <c r="BE226" s="273" t="str">
        <f t="shared" si="877"/>
        <v>-</v>
      </c>
      <c r="BF226" s="273" t="str">
        <f t="shared" si="877"/>
        <v>-</v>
      </c>
      <c r="BG226" s="273">
        <f t="shared" ref="BG226:BM226" si="879">+IF(ISERROR(BG206/BG185),"-",(BG206/BG185))</f>
        <v>0.80942920943798202</v>
      </c>
      <c r="BH226" s="273">
        <f t="shared" si="879"/>
        <v>4.3333060254782292E-2</v>
      </c>
      <c r="BI226" s="273">
        <f t="shared" si="879"/>
        <v>0.68287463430490847</v>
      </c>
      <c r="BJ226" s="273">
        <f t="shared" si="879"/>
        <v>0.1889259566083783</v>
      </c>
      <c r="BK226" s="273">
        <f t="shared" si="879"/>
        <v>5.5004060089321962</v>
      </c>
      <c r="BL226" s="273" t="str">
        <f t="shared" si="879"/>
        <v>-</v>
      </c>
      <c r="BM226" s="273" t="str">
        <f t="shared" si="879"/>
        <v>-</v>
      </c>
      <c r="BN226" s="273">
        <f t="shared" si="877"/>
        <v>0.49192073081613497</v>
      </c>
      <c r="BO226" s="273" t="str">
        <f t="shared" si="877"/>
        <v>-</v>
      </c>
      <c r="BP226" s="273">
        <f t="shared" si="877"/>
        <v>1.5450824087040826</v>
      </c>
      <c r="BQ226" s="273">
        <f t="shared" si="877"/>
        <v>0.48060766410203998</v>
      </c>
      <c r="BR226" s="273">
        <f t="shared" si="877"/>
        <v>1.5810482471364109</v>
      </c>
      <c r="BS226" s="273" t="str">
        <f t="shared" si="877"/>
        <v>-</v>
      </c>
      <c r="BT226" s="273" t="str">
        <f t="shared" si="877"/>
        <v>-</v>
      </c>
      <c r="BU226" s="273">
        <f t="shared" si="877"/>
        <v>0.64162828335231825</v>
      </c>
      <c r="BV226" s="273">
        <f t="shared" si="877"/>
        <v>3.4577995595396878E-2</v>
      </c>
      <c r="BW226" s="273">
        <f t="shared" si="877"/>
        <v>1.5331573598328723</v>
      </c>
      <c r="BX226" s="273">
        <f t="shared" si="877"/>
        <v>0.48792164671378202</v>
      </c>
      <c r="BY226" s="273">
        <f t="shared" si="877"/>
        <v>1.4170762951708524</v>
      </c>
      <c r="BZ226" s="273" t="str">
        <f t="shared" si="877"/>
        <v>-</v>
      </c>
      <c r="CA226" s="273" t="str">
        <f t="shared" ref="CA226:EL226" si="880">+IF(ISERROR(CA206/CA185),"-",(CA206/CA185))</f>
        <v>-</v>
      </c>
      <c r="CB226" s="273">
        <f t="shared" si="880"/>
        <v>1.219214637010231</v>
      </c>
      <c r="CC226" s="273">
        <f t="shared" si="880"/>
        <v>4.0516665810692826E-2</v>
      </c>
      <c r="CD226" s="273">
        <f t="shared" si="880"/>
        <v>11.230078740157481</v>
      </c>
      <c r="CE226" s="273">
        <f t="shared" si="880"/>
        <v>0.42346898580381126</v>
      </c>
      <c r="CF226" s="273" t="str">
        <f t="shared" si="880"/>
        <v>-</v>
      </c>
      <c r="CG226" s="273" t="str">
        <f t="shared" si="880"/>
        <v>-</v>
      </c>
      <c r="CH226" s="273" t="str">
        <f t="shared" si="880"/>
        <v>-</v>
      </c>
      <c r="CI226" s="273">
        <f t="shared" si="880"/>
        <v>1.6168591924409041</v>
      </c>
      <c r="CJ226" s="273">
        <f t="shared" si="880"/>
        <v>5.4815073742929293E-2</v>
      </c>
      <c r="CK226" s="273">
        <f t="shared" si="880"/>
        <v>1.4039998814264398</v>
      </c>
      <c r="CL226" s="273">
        <f t="shared" si="880"/>
        <v>0.29733162715403016</v>
      </c>
      <c r="CM226" s="273">
        <f t="shared" si="880"/>
        <v>2.8242345122240682</v>
      </c>
      <c r="CN226" s="273" t="str">
        <f t="shared" si="880"/>
        <v>-</v>
      </c>
      <c r="CO226" s="273">
        <f t="shared" si="880"/>
        <v>2.2841304553398967</v>
      </c>
      <c r="CP226" s="273">
        <f t="shared" si="880"/>
        <v>1.2126595750155489</v>
      </c>
      <c r="CQ226" s="273">
        <f t="shared" si="880"/>
        <v>0.39429051525009334</v>
      </c>
      <c r="CR226" s="273">
        <f t="shared" si="880"/>
        <v>0.87316487221367722</v>
      </c>
      <c r="CS226" s="273">
        <f t="shared" si="880"/>
        <v>1.0299617590822181</v>
      </c>
      <c r="CT226" s="273">
        <f t="shared" si="880"/>
        <v>0.54045370646869773</v>
      </c>
      <c r="CU226" s="273">
        <f t="shared" si="880"/>
        <v>0.63654814122195558</v>
      </c>
      <c r="CV226" s="273">
        <f t="shared" si="880"/>
        <v>2.3793436451428103</v>
      </c>
      <c r="CW226" s="273">
        <f t="shared" si="880"/>
        <v>1.5544899455555252</v>
      </c>
      <c r="CX226" s="273" t="str">
        <f t="shared" si="880"/>
        <v>-</v>
      </c>
      <c r="CY226" s="273" t="str">
        <f t="shared" si="880"/>
        <v>-</v>
      </c>
      <c r="CZ226" s="273" t="str">
        <f t="shared" si="880"/>
        <v>-</v>
      </c>
      <c r="DA226" s="273">
        <f t="shared" si="880"/>
        <v>1.169367216002013</v>
      </c>
      <c r="DB226" s="273">
        <f t="shared" si="880"/>
        <v>0.88284892578428631</v>
      </c>
      <c r="DC226" s="273">
        <f t="shared" si="880"/>
        <v>3.6435493969999726</v>
      </c>
      <c r="DD226" s="273">
        <f t="shared" si="880"/>
        <v>13.094866970871539</v>
      </c>
      <c r="DE226" s="273">
        <f t="shared" si="880"/>
        <v>1.4365730369879852</v>
      </c>
      <c r="DF226" s="273">
        <f t="shared" si="880"/>
        <v>3.3061693524700906</v>
      </c>
      <c r="DG226" s="273">
        <f t="shared" si="880"/>
        <v>12.684898067908756</v>
      </c>
      <c r="DH226" s="273">
        <f t="shared" si="880"/>
        <v>37.904431467324976</v>
      </c>
      <c r="DI226" s="273">
        <f t="shared" si="880"/>
        <v>29.074027085597042</v>
      </c>
      <c r="DJ226" s="273">
        <f t="shared" si="880"/>
        <v>45.781283380663318</v>
      </c>
      <c r="DK226" s="273">
        <f t="shared" si="880"/>
        <v>6.0777970771723462</v>
      </c>
      <c r="DL226" s="273">
        <f t="shared" si="880"/>
        <v>4.7527801724137939</v>
      </c>
      <c r="DM226" s="273">
        <f t="shared" si="880"/>
        <v>3.776468966542339</v>
      </c>
      <c r="DN226" s="273">
        <f t="shared" si="880"/>
        <v>1.5259549947512758</v>
      </c>
      <c r="DO226" s="273">
        <f t="shared" si="880"/>
        <v>1.8136923032646892</v>
      </c>
      <c r="DP226" s="273">
        <f t="shared" si="880"/>
        <v>4.1113580543221726</v>
      </c>
      <c r="DQ226" s="273">
        <f t="shared" si="880"/>
        <v>2.8777186343526533</v>
      </c>
      <c r="DR226" s="273">
        <f t="shared" si="880"/>
        <v>0.95806552751214924</v>
      </c>
      <c r="DS226" s="273">
        <f t="shared" si="880"/>
        <v>0.50096989004869985</v>
      </c>
      <c r="DT226" s="273">
        <f t="shared" si="880"/>
        <v>0.82481626426207022</v>
      </c>
      <c r="DU226" s="273">
        <f t="shared" si="880"/>
        <v>1.433424125874126</v>
      </c>
      <c r="DV226" s="273">
        <f t="shared" si="880"/>
        <v>3.9043954291579634</v>
      </c>
      <c r="DW226" s="273">
        <f t="shared" si="880"/>
        <v>1.7428126270720707</v>
      </c>
      <c r="DX226" s="273">
        <f t="shared" si="880"/>
        <v>1.9014585295958708</v>
      </c>
      <c r="DY226" s="273">
        <f t="shared" si="880"/>
        <v>4.1209037732708262</v>
      </c>
      <c r="DZ226" s="273">
        <f t="shared" si="880"/>
        <v>2.5575339357509654</v>
      </c>
      <c r="EA226" s="273">
        <f t="shared" si="880"/>
        <v>0.42844617632732585</v>
      </c>
      <c r="EB226" s="273">
        <f t="shared" si="880"/>
        <v>0.43758483654144931</v>
      </c>
      <c r="EC226" s="273">
        <f t="shared" si="880"/>
        <v>0.9037679479847085</v>
      </c>
      <c r="ED226" s="273">
        <f t="shared" si="880"/>
        <v>1.0416073662993115</v>
      </c>
      <c r="EE226" s="273">
        <f t="shared" si="880"/>
        <v>4.575474935902581</v>
      </c>
      <c r="EF226" s="273">
        <f t="shared" si="880"/>
        <v>1.7718950318418054</v>
      </c>
      <c r="EG226" s="273">
        <f t="shared" si="880"/>
        <v>1.9746222529265283</v>
      </c>
      <c r="EH226" s="273">
        <f t="shared" si="880"/>
        <v>4.2921398604925312</v>
      </c>
      <c r="EI226" s="273">
        <f t="shared" si="880"/>
        <v>3.1174588831593737</v>
      </c>
      <c r="EJ226" s="273">
        <f t="shared" si="880"/>
        <v>0.63501510574018127</v>
      </c>
      <c r="EK226" s="273">
        <f t="shared" si="880"/>
        <v>0.53089364677095163</v>
      </c>
      <c r="EL226" s="273">
        <f t="shared" si="880"/>
        <v>0.92651971274704115</v>
      </c>
      <c r="EM226" s="273">
        <f t="shared" ref="EM226:GX226" si="881">+IF(ISERROR(EM206/EM185),"-",(EM206/EM185))</f>
        <v>1.267429818154578</v>
      </c>
      <c r="EN226" s="273">
        <f t="shared" si="881"/>
        <v>2.2115307165042961</v>
      </c>
      <c r="EO226" s="273">
        <f t="shared" si="881"/>
        <v>1.1312532799750783</v>
      </c>
      <c r="EP226" s="273">
        <f t="shared" si="881"/>
        <v>1.3494352178862263</v>
      </c>
      <c r="EQ226" s="273">
        <f t="shared" si="881"/>
        <v>3.6743092979982359</v>
      </c>
      <c r="ER226" s="273">
        <f t="shared" si="881"/>
        <v>1.7527219615749818</v>
      </c>
      <c r="ES226" s="273" t="str">
        <f t="shared" si="881"/>
        <v>-</v>
      </c>
      <c r="ET226" s="273">
        <f t="shared" si="881"/>
        <v>0.30938166311300641</v>
      </c>
      <c r="EU226" s="273">
        <f t="shared" si="881"/>
        <v>1.008702298511861</v>
      </c>
      <c r="EV226" s="273">
        <f t="shared" si="881"/>
        <v>0.60987829812092298</v>
      </c>
      <c r="EW226" s="273">
        <f t="shared" si="881"/>
        <v>2.6385646629114166</v>
      </c>
      <c r="EX226" s="273">
        <f t="shared" si="881"/>
        <v>1.4901739769396132</v>
      </c>
      <c r="EY226" s="273">
        <f t="shared" si="881"/>
        <v>1.0743880214345272</v>
      </c>
      <c r="EZ226" s="273">
        <f t="shared" si="881"/>
        <v>3.0026052121326012</v>
      </c>
      <c r="FA226" s="273">
        <f t="shared" si="881"/>
        <v>2.4189688640198441</v>
      </c>
      <c r="FB226" s="273">
        <f t="shared" si="881"/>
        <v>1.1336370539104024</v>
      </c>
      <c r="FC226" s="273">
        <f t="shared" si="881"/>
        <v>0.38664118097538808</v>
      </c>
      <c r="FD226" s="273">
        <f t="shared" si="881"/>
        <v>0.48408823499188197</v>
      </c>
      <c r="FE226" s="273">
        <f t="shared" si="881"/>
        <v>0.59275855448732151</v>
      </c>
      <c r="FF226" s="273">
        <f t="shared" si="881"/>
        <v>1.2600464651004328</v>
      </c>
      <c r="FG226" s="273">
        <f t="shared" si="881"/>
        <v>0.93832301908971805</v>
      </c>
      <c r="FH226" s="273">
        <f t="shared" si="881"/>
        <v>0.86430359786703903</v>
      </c>
      <c r="FI226" s="273">
        <f t="shared" si="881"/>
        <v>2.9126197932020315</v>
      </c>
      <c r="FJ226" s="273">
        <f t="shared" si="881"/>
        <v>0.72984913928012518</v>
      </c>
      <c r="FK226" s="273">
        <f t="shared" si="881"/>
        <v>0.84341384705652256</v>
      </c>
      <c r="FL226" s="273">
        <f t="shared" si="881"/>
        <v>0.46958025216789917</v>
      </c>
      <c r="FM226" s="273">
        <f t="shared" si="881"/>
        <v>0.50166943956970622</v>
      </c>
      <c r="FN226" s="273">
        <f t="shared" si="881"/>
        <v>1.6158162414060928</v>
      </c>
      <c r="FO226" s="273">
        <f t="shared" si="881"/>
        <v>1.9916942383432537</v>
      </c>
      <c r="FP226" s="273">
        <f t="shared" si="881"/>
        <v>1.6806540672549741</v>
      </c>
      <c r="FQ226" s="273">
        <f t="shared" si="881"/>
        <v>0.52843391948102658</v>
      </c>
      <c r="FR226" s="273">
        <f t="shared" si="881"/>
        <v>0.9147180192572214</v>
      </c>
      <c r="FS226" s="273">
        <f t="shared" si="881"/>
        <v>2.1116651757814893</v>
      </c>
      <c r="FT226" s="273">
        <f t="shared" si="881"/>
        <v>6.0725184577522562</v>
      </c>
      <c r="FU226" s="273">
        <f t="shared" si="881"/>
        <v>0.1854581673306773</v>
      </c>
      <c r="FV226" s="273">
        <f t="shared" si="881"/>
        <v>0.43969347581552304</v>
      </c>
      <c r="FW226" s="273" t="str">
        <f t="shared" si="881"/>
        <v>-</v>
      </c>
      <c r="FX226" s="273">
        <f t="shared" si="881"/>
        <v>2.1381201360597655</v>
      </c>
      <c r="FY226" s="273">
        <f t="shared" si="881"/>
        <v>1.1924205032508564</v>
      </c>
      <c r="FZ226" s="273">
        <f t="shared" si="881"/>
        <v>1.9027991848443699</v>
      </c>
      <c r="GA226" s="273">
        <f t="shared" si="881"/>
        <v>2.8642854092222714</v>
      </c>
      <c r="GB226" s="273">
        <f t="shared" si="881"/>
        <v>1.2897903369288324</v>
      </c>
      <c r="GC226" s="273" t="str">
        <f t="shared" si="881"/>
        <v>-</v>
      </c>
      <c r="GD226" s="273">
        <f t="shared" si="881"/>
        <v>0.60500084637148455</v>
      </c>
      <c r="GE226" s="273">
        <f t="shared" si="881"/>
        <v>0.57430999768365909</v>
      </c>
      <c r="GF226" s="273">
        <f t="shared" si="881"/>
        <v>0.89031566820276509</v>
      </c>
      <c r="GG226" s="273">
        <f t="shared" si="881"/>
        <v>3.472605430809399</v>
      </c>
      <c r="GH226" s="273">
        <f t="shared" si="881"/>
        <v>2.0904302670623145</v>
      </c>
      <c r="GI226" s="273" t="str">
        <f t="shared" si="881"/>
        <v>-</v>
      </c>
      <c r="GJ226" s="273">
        <f t="shared" si="881"/>
        <v>2.2663868752384584</v>
      </c>
      <c r="GK226" s="273">
        <f t="shared" si="881"/>
        <v>2.1688134867375415</v>
      </c>
      <c r="GL226" s="273">
        <f t="shared" si="881"/>
        <v>3.3760327238383718</v>
      </c>
      <c r="GM226" s="273" t="str">
        <f t="shared" si="881"/>
        <v>-</v>
      </c>
      <c r="GN226" s="273" t="str">
        <f t="shared" si="881"/>
        <v>-</v>
      </c>
      <c r="GO226" s="273" t="str">
        <f t="shared" si="881"/>
        <v>-</v>
      </c>
      <c r="GP226" s="273">
        <f t="shared" si="881"/>
        <v>1.8366900978927145</v>
      </c>
      <c r="GQ226" s="273">
        <f t="shared" si="881"/>
        <v>0.70751876172607886</v>
      </c>
      <c r="GR226" s="273">
        <f t="shared" si="881"/>
        <v>1.2156709308655416</v>
      </c>
      <c r="GS226" s="273">
        <f t="shared" si="881"/>
        <v>3.6363290604310468</v>
      </c>
      <c r="GT226" s="273" t="str">
        <f t="shared" si="881"/>
        <v>-</v>
      </c>
      <c r="GU226" s="273" t="str">
        <f t="shared" si="881"/>
        <v>-</v>
      </c>
      <c r="GV226" s="273" t="str">
        <f t="shared" si="881"/>
        <v>-</v>
      </c>
      <c r="GW226" s="273" t="str">
        <f t="shared" si="881"/>
        <v>-</v>
      </c>
      <c r="GX226" s="273" t="str">
        <f t="shared" si="881"/>
        <v>-</v>
      </c>
      <c r="GY226" s="273">
        <f t="shared" ref="GY226:HH226" si="882">+IF(ISERROR(GY206/GY185),"-",(GY206/GY185))</f>
        <v>1.3089889901050311</v>
      </c>
      <c r="GZ226" s="273">
        <f t="shared" si="882"/>
        <v>1.0596684458616388</v>
      </c>
      <c r="HA226" s="273">
        <f t="shared" si="882"/>
        <v>1.1634947648502021</v>
      </c>
      <c r="HB226" s="273">
        <f t="shared" si="882"/>
        <v>1.7332273406340373</v>
      </c>
      <c r="HC226" s="273">
        <f t="shared" si="882"/>
        <v>0.91884065706629492</v>
      </c>
      <c r="HD226" s="273">
        <f t="shared" si="882"/>
        <v>1.0390847558057386</v>
      </c>
      <c r="HE226" s="273">
        <f t="shared" si="882"/>
        <v>0.46515027829313549</v>
      </c>
      <c r="HF226" s="273">
        <f t="shared" si="882"/>
        <v>0.60064159591544664</v>
      </c>
      <c r="HG226" s="273">
        <f t="shared" si="882"/>
        <v>1.269121483634758</v>
      </c>
      <c r="HH226" s="273">
        <f t="shared" si="882"/>
        <v>0</v>
      </c>
    </row>
    <row r="227" spans="1:216" x14ac:dyDescent="0.2">
      <c r="A227" s="263" t="s">
        <v>243</v>
      </c>
      <c r="B227" s="273">
        <f t="shared" si="792"/>
        <v>26.470922334813483</v>
      </c>
      <c r="C227" s="273">
        <f t="shared" si="792"/>
        <v>4.5584013074072285</v>
      </c>
      <c r="D227" s="273">
        <f t="shared" si="792"/>
        <v>4.3130057595222286</v>
      </c>
      <c r="E227" s="273">
        <f t="shared" si="792"/>
        <v>3.2162888835637289</v>
      </c>
      <c r="F227" s="273">
        <f t="shared" si="792"/>
        <v>2.4640714903068841</v>
      </c>
      <c r="G227" s="273">
        <f t="shared" si="792"/>
        <v>2.7660230732254445</v>
      </c>
      <c r="H227" s="273">
        <f t="shared" si="792"/>
        <v>3.0796320942565023</v>
      </c>
      <c r="I227" s="273">
        <f t="shared" ref="I227" si="883">+IF(ISERROR(I207/I186),"-",(I207/I186))</f>
        <v>2.2678436994627953</v>
      </c>
      <c r="J227" s="273">
        <f t="shared" ref="J227:CB227" si="884">+IF(ISERROR(J207/J186),"-",(J207/J186))</f>
        <v>2.4928104767691743</v>
      </c>
      <c r="K227" s="273">
        <f t="shared" si="884"/>
        <v>1.1201824753263716</v>
      </c>
      <c r="L227" s="273">
        <f t="shared" si="884"/>
        <v>1.3095777351247602</v>
      </c>
      <c r="M227" s="273">
        <f t="shared" si="884"/>
        <v>0.43949617385207668</v>
      </c>
      <c r="N227" s="273">
        <f t="shared" ref="N227:P227" si="885">+IF(ISERROR(N207/N186),"-",(N207/N186))</f>
        <v>0.60746821339625112</v>
      </c>
      <c r="O227" s="273">
        <f t="shared" si="885"/>
        <v>0.77714024555745376</v>
      </c>
      <c r="P227" s="273">
        <f t="shared" si="885"/>
        <v>0.41281211199496226</v>
      </c>
      <c r="Q227" s="273">
        <f t="shared" si="884"/>
        <v>1.1482333242879919</v>
      </c>
      <c r="R227" s="273">
        <f t="shared" si="884"/>
        <v>2.0914739793840273</v>
      </c>
      <c r="S227" s="273">
        <f t="shared" si="884"/>
        <v>1.2135958292442528</v>
      </c>
      <c r="T227" s="273">
        <f t="shared" si="884"/>
        <v>2.2714897782254342</v>
      </c>
      <c r="U227" s="273">
        <f t="shared" si="884"/>
        <v>2.5432683955182278</v>
      </c>
      <c r="V227" s="273">
        <f t="shared" si="884"/>
        <v>0.67094349657414853</v>
      </c>
      <c r="W227" s="273">
        <f t="shared" si="884"/>
        <v>3.9691476658292033</v>
      </c>
      <c r="X227" s="273">
        <f t="shared" si="884"/>
        <v>4.8846259106866485</v>
      </c>
      <c r="Y227" s="273">
        <f t="shared" si="884"/>
        <v>0.57461902259590125</v>
      </c>
      <c r="Z227" s="273">
        <f t="shared" si="884"/>
        <v>14.814535731159458</v>
      </c>
      <c r="AA227" s="273">
        <f t="shared" si="884"/>
        <v>13.669741008736006</v>
      </c>
      <c r="AB227" s="273">
        <f t="shared" si="884"/>
        <v>7.0152314519839303</v>
      </c>
      <c r="AC227" s="273">
        <f t="shared" si="884"/>
        <v>5.7641658584472335</v>
      </c>
      <c r="AD227" s="273">
        <f t="shared" si="884"/>
        <v>2.7782965261031531</v>
      </c>
      <c r="AE227" s="273">
        <f t="shared" si="884"/>
        <v>1.5849076550623209</v>
      </c>
      <c r="AF227" s="273">
        <f t="shared" si="884"/>
        <v>3.8841547828477387</v>
      </c>
      <c r="AG227" s="273">
        <f t="shared" si="884"/>
        <v>6.7894005738079937</v>
      </c>
      <c r="AH227" s="273">
        <f t="shared" si="884"/>
        <v>5.0078527832041999</v>
      </c>
      <c r="AI227" s="273">
        <f t="shared" si="884"/>
        <v>3.4834448645617644</v>
      </c>
      <c r="AJ227" s="273">
        <f t="shared" si="884"/>
        <v>5.9261769215457853</v>
      </c>
      <c r="AK227" s="273">
        <f t="shared" si="884"/>
        <v>4.5640109720146551</v>
      </c>
      <c r="AL227" s="273">
        <f t="shared" si="884"/>
        <v>1.6162242593478477</v>
      </c>
      <c r="AM227" s="273">
        <f t="shared" si="884"/>
        <v>4.9856692731386749</v>
      </c>
      <c r="AN227" s="273">
        <f t="shared" si="884"/>
        <v>1.4405195390217351</v>
      </c>
      <c r="AO227" s="273">
        <f t="shared" si="884"/>
        <v>2.6556022233973073</v>
      </c>
      <c r="AP227" s="273">
        <f t="shared" si="884"/>
        <v>2.6378216856870371</v>
      </c>
      <c r="AQ227" s="273">
        <f t="shared" si="884"/>
        <v>3.6747272727272726</v>
      </c>
      <c r="AR227" s="273">
        <f t="shared" si="884"/>
        <v>3.2907904236044945</v>
      </c>
      <c r="AS227" s="273">
        <f t="shared" si="884"/>
        <v>3.3628820098507446</v>
      </c>
      <c r="AT227" s="273">
        <f t="shared" si="884"/>
        <v>2.4598124787702389</v>
      </c>
      <c r="AU227" s="273">
        <f t="shared" si="884"/>
        <v>1.2239990418736693</v>
      </c>
      <c r="AV227" s="273">
        <f t="shared" si="884"/>
        <v>2.0348574484296011</v>
      </c>
      <c r="AW227" s="273">
        <f t="shared" si="884"/>
        <v>4.8872085751978895</v>
      </c>
      <c r="AX227" s="273">
        <f t="shared" si="884"/>
        <v>0.58928259623440182</v>
      </c>
      <c r="AY227" s="273">
        <f t="shared" si="884"/>
        <v>1.431329243026999</v>
      </c>
      <c r="AZ227" s="273">
        <f t="shared" si="884"/>
        <v>1.0576161075718988</v>
      </c>
      <c r="BA227" s="273">
        <f t="shared" si="884"/>
        <v>0.19673653403344163</v>
      </c>
      <c r="BB227" s="273">
        <f t="shared" si="884"/>
        <v>1.2931632089214848</v>
      </c>
      <c r="BC227" s="273">
        <f t="shared" si="884"/>
        <v>1.0383956487705293</v>
      </c>
      <c r="BD227" s="273">
        <f t="shared" si="884"/>
        <v>3.2996521639961225</v>
      </c>
      <c r="BE227" s="273" t="str">
        <f t="shared" si="884"/>
        <v>-</v>
      </c>
      <c r="BF227" s="273" t="str">
        <f t="shared" si="884"/>
        <v>-</v>
      </c>
      <c r="BG227" s="273">
        <f t="shared" ref="BG227:BM227" si="886">+IF(ISERROR(BG207/BG186),"-",(BG207/BG186))</f>
        <v>1.0213449894831732</v>
      </c>
      <c r="BH227" s="273">
        <f t="shared" si="886"/>
        <v>0.20686002684366323</v>
      </c>
      <c r="BI227" s="273">
        <f t="shared" si="886"/>
        <v>0.70527379563260539</v>
      </c>
      <c r="BJ227" s="273">
        <f t="shared" si="886"/>
        <v>1.2535407007887105</v>
      </c>
      <c r="BK227" s="273">
        <f t="shared" si="886"/>
        <v>2.8788723976491681</v>
      </c>
      <c r="BL227" s="273" t="str">
        <f t="shared" si="886"/>
        <v>-</v>
      </c>
      <c r="BM227" s="273" t="str">
        <f t="shared" si="886"/>
        <v>-</v>
      </c>
      <c r="BN227" s="273">
        <f t="shared" si="884"/>
        <v>0.65602634852879471</v>
      </c>
      <c r="BO227" s="273">
        <f t="shared" si="884"/>
        <v>1.9092382495948135E-2</v>
      </c>
      <c r="BP227" s="273">
        <f t="shared" si="884"/>
        <v>2.0647565383797577</v>
      </c>
      <c r="BQ227" s="273">
        <f t="shared" si="884"/>
        <v>0.57394814011081319</v>
      </c>
      <c r="BR227" s="273">
        <f t="shared" si="884"/>
        <v>3.0105762657337034</v>
      </c>
      <c r="BS227" s="273" t="str">
        <f t="shared" si="884"/>
        <v>-</v>
      </c>
      <c r="BT227" s="273" t="str">
        <f t="shared" si="884"/>
        <v>-</v>
      </c>
      <c r="BU227" s="273">
        <f t="shared" si="884"/>
        <v>1.2137452646243982</v>
      </c>
      <c r="BV227" s="273">
        <f t="shared" si="884"/>
        <v>7.157230568995275E-2</v>
      </c>
      <c r="BW227" s="273">
        <f t="shared" si="884"/>
        <v>1.374122807017544</v>
      </c>
      <c r="BX227" s="273">
        <f t="shared" si="884"/>
        <v>1.0856070328064591</v>
      </c>
      <c r="BY227" s="273">
        <f t="shared" si="884"/>
        <v>2.9701997047167614</v>
      </c>
      <c r="BZ227" s="273" t="str">
        <f t="shared" si="884"/>
        <v>-</v>
      </c>
      <c r="CA227" s="273" t="str">
        <f t="shared" si="884"/>
        <v>-</v>
      </c>
      <c r="CB227" s="273">
        <f t="shared" si="884"/>
        <v>0.53226459943758597</v>
      </c>
      <c r="CC227" s="273">
        <f t="shared" ref="CC227:EN227" si="887">+IF(ISERROR(CC207/CC186),"-",(CC207/CC186))</f>
        <v>7.3168221587699062E-2</v>
      </c>
      <c r="CD227" s="273">
        <f t="shared" si="887"/>
        <v>1.0126544269045985</v>
      </c>
      <c r="CE227" s="273">
        <f t="shared" si="887"/>
        <v>0.53548769836122279</v>
      </c>
      <c r="CF227" s="273" t="str">
        <f t="shared" si="887"/>
        <v>-</v>
      </c>
      <c r="CG227" s="273" t="str">
        <f t="shared" si="887"/>
        <v>-</v>
      </c>
      <c r="CH227" s="273" t="str">
        <f t="shared" si="887"/>
        <v>-</v>
      </c>
      <c r="CI227" s="273">
        <f t="shared" si="887"/>
        <v>1.0672068556642165</v>
      </c>
      <c r="CJ227" s="273">
        <f t="shared" si="887"/>
        <v>9.4372310063183862E-2</v>
      </c>
      <c r="CK227" s="273">
        <f t="shared" si="887"/>
        <v>1.9603530534351146</v>
      </c>
      <c r="CL227" s="273">
        <f t="shared" si="887"/>
        <v>0.55908878990167443</v>
      </c>
      <c r="CM227" s="273">
        <f t="shared" si="887"/>
        <v>2.3278957528957527</v>
      </c>
      <c r="CN227" s="273" t="str">
        <f t="shared" si="887"/>
        <v>-</v>
      </c>
      <c r="CO227" s="273">
        <f t="shared" si="887"/>
        <v>2.010456185734677</v>
      </c>
      <c r="CP227" s="273">
        <f t="shared" si="887"/>
        <v>2.1841635581923411</v>
      </c>
      <c r="CQ227" s="273">
        <f t="shared" si="887"/>
        <v>0.58819501121998985</v>
      </c>
      <c r="CR227" s="273">
        <f t="shared" si="887"/>
        <v>1.4394276459651902</v>
      </c>
      <c r="CS227" s="273">
        <f t="shared" si="887"/>
        <v>2.203435860113296</v>
      </c>
      <c r="CT227" s="273">
        <f t="shared" si="887"/>
        <v>0.80754554163942904</v>
      </c>
      <c r="CU227" s="273">
        <f t="shared" si="887"/>
        <v>0.88379352930609734</v>
      </c>
      <c r="CV227" s="273">
        <f t="shared" si="887"/>
        <v>3.3666826358005388</v>
      </c>
      <c r="CW227" s="273">
        <f t="shared" si="887"/>
        <v>2.741770896634792</v>
      </c>
      <c r="CX227" s="273" t="str">
        <f t="shared" si="887"/>
        <v>-</v>
      </c>
      <c r="CY227" s="273" t="str">
        <f t="shared" si="887"/>
        <v>-</v>
      </c>
      <c r="CZ227" s="273" t="str">
        <f t="shared" si="887"/>
        <v>-</v>
      </c>
      <c r="DA227" s="273">
        <f t="shared" si="887"/>
        <v>1.2483395170610061</v>
      </c>
      <c r="DB227" s="273">
        <f t="shared" si="887"/>
        <v>2.7980731969860066</v>
      </c>
      <c r="DC227" s="273">
        <f t="shared" si="887"/>
        <v>5.9854204138029612</v>
      </c>
      <c r="DD227" s="273">
        <f t="shared" si="887"/>
        <v>17.137369487105762</v>
      </c>
      <c r="DE227" s="273">
        <f t="shared" si="887"/>
        <v>2.4812139570610303</v>
      </c>
      <c r="DF227" s="273">
        <f t="shared" si="887"/>
        <v>4.710260220385643</v>
      </c>
      <c r="DG227" s="273">
        <f t="shared" si="887"/>
        <v>17.93386040039789</v>
      </c>
      <c r="DH227" s="273">
        <f t="shared" si="887"/>
        <v>13.861199057639622</v>
      </c>
      <c r="DI227" s="273">
        <f t="shared" si="887"/>
        <v>45.122573736111733</v>
      </c>
      <c r="DJ227" s="273">
        <f t="shared" si="887"/>
        <v>24.17993717783505</v>
      </c>
      <c r="DK227" s="273">
        <f t="shared" si="887"/>
        <v>6.1686863671610048</v>
      </c>
      <c r="DL227" s="273">
        <f t="shared" si="887"/>
        <v>4.5694214749061457</v>
      </c>
      <c r="DM227" s="273">
        <f t="shared" si="887"/>
        <v>3.6753102828889745</v>
      </c>
      <c r="DN227" s="273">
        <f t="shared" si="887"/>
        <v>2.4710133878278189</v>
      </c>
      <c r="DO227" s="273">
        <f t="shared" si="887"/>
        <v>1.5844960398176644</v>
      </c>
      <c r="DP227" s="273">
        <f t="shared" si="887"/>
        <v>5.4779429752913975</v>
      </c>
      <c r="DQ227" s="273">
        <f t="shared" si="887"/>
        <v>2.5002177970773412</v>
      </c>
      <c r="DR227" s="273" t="str">
        <f t="shared" si="887"/>
        <v>-</v>
      </c>
      <c r="DS227" s="273">
        <f t="shared" si="887"/>
        <v>0.38437118623382965</v>
      </c>
      <c r="DT227" s="273">
        <f t="shared" si="887"/>
        <v>0.88783037995486325</v>
      </c>
      <c r="DU227" s="273">
        <f t="shared" si="887"/>
        <v>1.0518373903320144</v>
      </c>
      <c r="DV227" s="273">
        <f t="shared" si="887"/>
        <v>3.9106223856328679</v>
      </c>
      <c r="DW227" s="273">
        <f t="shared" si="887"/>
        <v>1.5557299578274044</v>
      </c>
      <c r="DX227" s="273">
        <f t="shared" si="887"/>
        <v>2.2713012840642826</v>
      </c>
      <c r="DY227" s="273">
        <f t="shared" si="887"/>
        <v>4.1093327581673087</v>
      </c>
      <c r="DZ227" s="273">
        <f t="shared" si="887"/>
        <v>3.1326963539378245</v>
      </c>
      <c r="EA227" s="273">
        <f t="shared" si="887"/>
        <v>0.95843426883308713</v>
      </c>
      <c r="EB227" s="273">
        <f t="shared" si="887"/>
        <v>0.40316467850092563</v>
      </c>
      <c r="EC227" s="273">
        <f t="shared" si="887"/>
        <v>0.96581168466488021</v>
      </c>
      <c r="ED227" s="273">
        <f t="shared" si="887"/>
        <v>0.91640236845780876</v>
      </c>
      <c r="EE227" s="273">
        <f t="shared" si="887"/>
        <v>4.3705166083885079</v>
      </c>
      <c r="EF227" s="273">
        <f t="shared" si="887"/>
        <v>2.2874274706698094</v>
      </c>
      <c r="EG227" s="273">
        <f t="shared" si="887"/>
        <v>1.9699510638733519</v>
      </c>
      <c r="EH227" s="273">
        <f t="shared" si="887"/>
        <v>5.9385080390827758</v>
      </c>
      <c r="EI227" s="273">
        <f t="shared" si="887"/>
        <v>2.9562552275889282</v>
      </c>
      <c r="EJ227" s="273" t="str">
        <f t="shared" si="887"/>
        <v>-</v>
      </c>
      <c r="EK227" s="273">
        <f t="shared" si="887"/>
        <v>0.4131221561991596</v>
      </c>
      <c r="EL227" s="273">
        <f t="shared" si="887"/>
        <v>0.98989452275092238</v>
      </c>
      <c r="EM227" s="273">
        <f t="shared" si="887"/>
        <v>1.0942012646372559</v>
      </c>
      <c r="EN227" s="273">
        <f t="shared" si="887"/>
        <v>2.2391621905677281</v>
      </c>
      <c r="EO227" s="273">
        <f t="shared" ref="EO227:GZ227" si="888">+IF(ISERROR(EO207/EO186),"-",(EO207/EO186))</f>
        <v>0.94712074421623893</v>
      </c>
      <c r="EP227" s="273">
        <f t="shared" si="888"/>
        <v>1.3687076880730338</v>
      </c>
      <c r="EQ227" s="273">
        <f t="shared" si="888"/>
        <v>3.1588949794752192</v>
      </c>
      <c r="ER227" s="273">
        <f t="shared" si="888"/>
        <v>2.2104305025802109</v>
      </c>
      <c r="ES227" s="273">
        <f t="shared" si="888"/>
        <v>0.95843426883308713</v>
      </c>
      <c r="ET227" s="273">
        <f t="shared" si="888"/>
        <v>0.37335473515248796</v>
      </c>
      <c r="EU227" s="273">
        <f t="shared" si="888"/>
        <v>0.35647164745587268</v>
      </c>
      <c r="EV227" s="273">
        <f t="shared" si="888"/>
        <v>0.60846217469648189</v>
      </c>
      <c r="EW227" s="273">
        <f t="shared" si="888"/>
        <v>3.1929734065376403</v>
      </c>
      <c r="EX227" s="273">
        <f t="shared" si="888"/>
        <v>1.9167751648865239</v>
      </c>
      <c r="EY227" s="273">
        <f t="shared" si="888"/>
        <v>1.0184195276391854</v>
      </c>
      <c r="EZ227" s="273">
        <f t="shared" si="888"/>
        <v>4.5587696556971027</v>
      </c>
      <c r="FA227" s="273">
        <f t="shared" si="888"/>
        <v>2.7401441450998938</v>
      </c>
      <c r="FB227" s="273">
        <f t="shared" si="888"/>
        <v>0.73423784699015282</v>
      </c>
      <c r="FC227" s="273">
        <f t="shared" si="888"/>
        <v>0.38591975267155054</v>
      </c>
      <c r="FD227" s="273">
        <f t="shared" si="888"/>
        <v>0.63852247724233147</v>
      </c>
      <c r="FE227" s="273">
        <f t="shared" si="888"/>
        <v>0.95980314960629931</v>
      </c>
      <c r="FF227" s="273">
        <f t="shared" si="888"/>
        <v>1.8629714804456428</v>
      </c>
      <c r="FG227" s="273">
        <f t="shared" si="888"/>
        <v>1.4935559494830408</v>
      </c>
      <c r="FH227" s="273">
        <f t="shared" si="888"/>
        <v>0.92605015173295002</v>
      </c>
      <c r="FI227" s="273">
        <f t="shared" si="888"/>
        <v>3.651377646962636</v>
      </c>
      <c r="FJ227" s="273">
        <f t="shared" si="888"/>
        <v>2.3224667905248495</v>
      </c>
      <c r="FK227" s="273">
        <f t="shared" si="888"/>
        <v>0.77238280369619117</v>
      </c>
      <c r="FL227" s="273">
        <f t="shared" si="888"/>
        <v>0.19691545808277328</v>
      </c>
      <c r="FM227" s="273">
        <f t="shared" si="888"/>
        <v>0.58695587799822324</v>
      </c>
      <c r="FN227" s="273">
        <f t="shared" si="888"/>
        <v>1.2408697741470447</v>
      </c>
      <c r="FO227" s="273">
        <f t="shared" si="888"/>
        <v>2.2823617571621715</v>
      </c>
      <c r="FP227" s="273">
        <f t="shared" si="888"/>
        <v>2.2870901006503388</v>
      </c>
      <c r="FQ227" s="273">
        <f t="shared" si="888"/>
        <v>1.200155326950499</v>
      </c>
      <c r="FR227" s="273">
        <f t="shared" si="888"/>
        <v>0.9506854192629518</v>
      </c>
      <c r="FS227" s="273">
        <f t="shared" si="888"/>
        <v>1.2567246180294924</v>
      </c>
      <c r="FT227" s="273" t="str">
        <f t="shared" si="888"/>
        <v>-</v>
      </c>
      <c r="FU227" s="273">
        <f t="shared" si="888"/>
        <v>0.5349042709867452</v>
      </c>
      <c r="FV227" s="273">
        <f t="shared" si="888"/>
        <v>0.42307518932564009</v>
      </c>
      <c r="FW227" s="273">
        <f t="shared" si="888"/>
        <v>0.42694166963967178</v>
      </c>
      <c r="FX227" s="273">
        <f t="shared" si="888"/>
        <v>2.5539082190018365</v>
      </c>
      <c r="FY227" s="273">
        <f t="shared" si="888"/>
        <v>1.1856415949823738</v>
      </c>
      <c r="FZ227" s="273">
        <f t="shared" si="888"/>
        <v>1.2968662562954674</v>
      </c>
      <c r="GA227" s="273">
        <f t="shared" si="888"/>
        <v>4.5401348062444553</v>
      </c>
      <c r="GB227" s="273">
        <f t="shared" si="888"/>
        <v>2.032643627800562</v>
      </c>
      <c r="GC227" s="273" t="str">
        <f t="shared" si="888"/>
        <v>-</v>
      </c>
      <c r="GD227" s="273" t="str">
        <f t="shared" si="888"/>
        <v>-</v>
      </c>
      <c r="GE227" s="273">
        <f t="shared" si="888"/>
        <v>0.64056150328392414</v>
      </c>
      <c r="GF227" s="273">
        <f t="shared" si="888"/>
        <v>0.72651874812202488</v>
      </c>
      <c r="GG227" s="273">
        <f t="shared" si="888"/>
        <v>2.8841845141568339</v>
      </c>
      <c r="GH227" s="273" t="str">
        <f t="shared" si="888"/>
        <v>-</v>
      </c>
      <c r="GI227" s="273" t="str">
        <f t="shared" si="888"/>
        <v>-</v>
      </c>
      <c r="GJ227" s="273">
        <f t="shared" si="888"/>
        <v>0.90272596843615494</v>
      </c>
      <c r="GK227" s="273">
        <f t="shared" si="888"/>
        <v>3.5854728807562051</v>
      </c>
      <c r="GL227" s="273">
        <f t="shared" si="888"/>
        <v>1.9848687822554079</v>
      </c>
      <c r="GM227" s="273" t="str">
        <f t="shared" si="888"/>
        <v>-</v>
      </c>
      <c r="GN227" s="273" t="str">
        <f t="shared" si="888"/>
        <v>-</v>
      </c>
      <c r="GO227" s="273" t="str">
        <f t="shared" si="888"/>
        <v>-</v>
      </c>
      <c r="GP227" s="273">
        <f t="shared" si="888"/>
        <v>3.325373429640325</v>
      </c>
      <c r="GQ227" s="273">
        <f t="shared" si="888"/>
        <v>0.4599155889145497</v>
      </c>
      <c r="GR227" s="273">
        <f t="shared" si="888"/>
        <v>2.1832821143208361</v>
      </c>
      <c r="GS227" s="273">
        <f t="shared" si="888"/>
        <v>6.1068369022976929</v>
      </c>
      <c r="GT227" s="273">
        <f t="shared" si="888"/>
        <v>0.58901162790697681</v>
      </c>
      <c r="GU227" s="273" t="str">
        <f t="shared" si="888"/>
        <v>-</v>
      </c>
      <c r="GV227" s="273">
        <f t="shared" si="888"/>
        <v>0.18527136580233927</v>
      </c>
      <c r="GW227" s="273" t="str">
        <f t="shared" si="888"/>
        <v>-</v>
      </c>
      <c r="GX227" s="273" t="str">
        <f t="shared" si="888"/>
        <v>-</v>
      </c>
      <c r="GY227" s="273">
        <f t="shared" si="888"/>
        <v>1.8402851503235003</v>
      </c>
      <c r="GZ227" s="273">
        <f t="shared" si="888"/>
        <v>1.2398402896033742</v>
      </c>
      <c r="HA227" s="273">
        <f t="shared" ref="HA227:HH227" si="889">+IF(ISERROR(HA207/HA186),"-",(HA207/HA186))</f>
        <v>2.501382196177186</v>
      </c>
      <c r="HB227" s="273">
        <f t="shared" si="889"/>
        <v>2.6008410324398228</v>
      </c>
      <c r="HC227" s="273">
        <f t="shared" si="889"/>
        <v>1.3845499066736584</v>
      </c>
      <c r="HD227" s="273">
        <f t="shared" si="889"/>
        <v>1.4959886739027843</v>
      </c>
      <c r="HE227" s="273" t="str">
        <f t="shared" si="889"/>
        <v>-</v>
      </c>
      <c r="HF227" s="273">
        <f t="shared" si="889"/>
        <v>0.52697628015424625</v>
      </c>
      <c r="HG227" s="273">
        <f t="shared" si="889"/>
        <v>0.55472705117790422</v>
      </c>
      <c r="HH227" s="273">
        <f t="shared" si="889"/>
        <v>0</v>
      </c>
    </row>
    <row r="228" spans="1:216" x14ac:dyDescent="0.2">
      <c r="A228" s="263" t="s">
        <v>244</v>
      </c>
      <c r="B228" s="273">
        <f t="shared" si="792"/>
        <v>24.289098784969383</v>
      </c>
      <c r="C228" s="273">
        <f t="shared" si="792"/>
        <v>3.789045062367113</v>
      </c>
      <c r="D228" s="273">
        <f t="shared" si="792"/>
        <v>4.1039190420487808</v>
      </c>
      <c r="E228" s="273">
        <f t="shared" si="792"/>
        <v>3.1516443183471021</v>
      </c>
      <c r="F228" s="273">
        <f t="shared" si="792"/>
        <v>2.1419650243554691</v>
      </c>
      <c r="G228" s="273">
        <f t="shared" si="792"/>
        <v>3.1600784124556749</v>
      </c>
      <c r="H228" s="273">
        <f t="shared" si="792"/>
        <v>2.9894765721775745</v>
      </c>
      <c r="I228" s="273">
        <f t="shared" ref="I228" si="890">+IF(ISERROR(I208/I187),"-",(I208/I187))</f>
        <v>2.0943996531277098</v>
      </c>
      <c r="J228" s="273">
        <f t="shared" ref="J228:CB228" si="891">+IF(ISERROR(J208/J187),"-",(J208/J187))</f>
        <v>2.8669903512843042</v>
      </c>
      <c r="K228" s="273">
        <f t="shared" si="891"/>
        <v>1.3091184010942616</v>
      </c>
      <c r="L228" s="273">
        <f t="shared" si="891"/>
        <v>1.577945519943853</v>
      </c>
      <c r="M228" s="273">
        <f t="shared" si="891"/>
        <v>0.64601986740282491</v>
      </c>
      <c r="N228" s="273">
        <f t="shared" ref="N228:P228" si="892">+IF(ISERROR(N208/N187),"-",(N208/N187))</f>
        <v>0.69284371718726201</v>
      </c>
      <c r="O228" s="273">
        <f t="shared" si="892"/>
        <v>0.88129115652894985</v>
      </c>
      <c r="P228" s="273">
        <f t="shared" si="892"/>
        <v>0.50430420889923444</v>
      </c>
      <c r="Q228" s="273">
        <f t="shared" si="891"/>
        <v>1.1250216916013165</v>
      </c>
      <c r="R228" s="273">
        <f t="shared" si="891"/>
        <v>2.3746420376773916</v>
      </c>
      <c r="S228" s="273">
        <f t="shared" si="891"/>
        <v>0.89466785622213785</v>
      </c>
      <c r="T228" s="273">
        <f t="shared" si="891"/>
        <v>2.2158677280102461</v>
      </c>
      <c r="U228" s="273">
        <f t="shared" si="891"/>
        <v>2.6890092294110879</v>
      </c>
      <c r="V228" s="273">
        <f t="shared" si="891"/>
        <v>0.63645620500198974</v>
      </c>
      <c r="W228" s="273">
        <f t="shared" si="891"/>
        <v>3.3290469347056502</v>
      </c>
      <c r="X228" s="273">
        <f t="shared" si="891"/>
        <v>4.0871899666992206</v>
      </c>
      <c r="Y228" s="273">
        <f t="shared" si="891"/>
        <v>0.66571159844464611</v>
      </c>
      <c r="Z228" s="273">
        <f t="shared" si="891"/>
        <v>14.049814857319138</v>
      </c>
      <c r="AA228" s="273">
        <f t="shared" si="891"/>
        <v>13.236810560851685</v>
      </c>
      <c r="AB228" s="273">
        <f t="shared" si="891"/>
        <v>6.9042543794864635</v>
      </c>
      <c r="AC228" s="273">
        <f t="shared" si="891"/>
        <v>5.3612762236733564</v>
      </c>
      <c r="AD228" s="273">
        <f t="shared" si="891"/>
        <v>2.4363977835549719</v>
      </c>
      <c r="AE228" s="273">
        <f t="shared" si="891"/>
        <v>1.4701036392747415</v>
      </c>
      <c r="AF228" s="273">
        <f t="shared" si="891"/>
        <v>3.7036591765812701</v>
      </c>
      <c r="AG228" s="273">
        <f t="shared" si="891"/>
        <v>6.3033580418024817</v>
      </c>
      <c r="AH228" s="273">
        <f t="shared" si="891"/>
        <v>4.6174002234803844</v>
      </c>
      <c r="AI228" s="273">
        <f t="shared" si="891"/>
        <v>2.7510949503326536</v>
      </c>
      <c r="AJ228" s="273">
        <f t="shared" si="891"/>
        <v>5.2990721267440408</v>
      </c>
      <c r="AK228" s="273">
        <f t="shared" si="891"/>
        <v>4.2416606419829392</v>
      </c>
      <c r="AL228" s="273">
        <f t="shared" si="891"/>
        <v>1.7831632425678934</v>
      </c>
      <c r="AM228" s="273">
        <f t="shared" si="891"/>
        <v>4.3117466330340957</v>
      </c>
      <c r="AN228" s="273">
        <f t="shared" si="891"/>
        <v>2.1103156010634097</v>
      </c>
      <c r="AO228" s="273">
        <f t="shared" si="891"/>
        <v>2.6293972124495686</v>
      </c>
      <c r="AP228" s="273">
        <f t="shared" si="891"/>
        <v>2.4370830011142575</v>
      </c>
      <c r="AQ228" s="273">
        <f t="shared" si="891"/>
        <v>3.5908961694264798</v>
      </c>
      <c r="AR228" s="273">
        <f t="shared" si="891"/>
        <v>2.9687835449518354</v>
      </c>
      <c r="AS228" s="273">
        <f t="shared" si="891"/>
        <v>3.0928579858089069</v>
      </c>
      <c r="AT228" s="273">
        <f t="shared" si="891"/>
        <v>2.7199446869355808</v>
      </c>
      <c r="AU228" s="273">
        <f t="shared" si="891"/>
        <v>1.0753636121419001</v>
      </c>
      <c r="AV228" s="273">
        <f t="shared" si="891"/>
        <v>2.3414818736479948</v>
      </c>
      <c r="AW228" s="273">
        <f t="shared" si="891"/>
        <v>3.1882692323492923</v>
      </c>
      <c r="AX228" s="273">
        <f t="shared" si="891"/>
        <v>0.50846301605504596</v>
      </c>
      <c r="AY228" s="273">
        <f t="shared" si="891"/>
        <v>1.6255330603248028</v>
      </c>
      <c r="AZ228" s="273">
        <f t="shared" si="891"/>
        <v>1.0694412461235669</v>
      </c>
      <c r="BA228" s="273">
        <f t="shared" si="891"/>
        <v>0.16076909476661952</v>
      </c>
      <c r="BB228" s="273">
        <f t="shared" si="891"/>
        <v>1.7377307879060624</v>
      </c>
      <c r="BC228" s="273">
        <f t="shared" si="891"/>
        <v>0.81075353354739288</v>
      </c>
      <c r="BD228" s="273">
        <f t="shared" si="891"/>
        <v>5.4852743238046404</v>
      </c>
      <c r="BE228" s="273" t="str">
        <f t="shared" si="891"/>
        <v>-</v>
      </c>
      <c r="BF228" s="273" t="str">
        <f t="shared" si="891"/>
        <v>-</v>
      </c>
      <c r="BG228" s="273">
        <f t="shared" ref="BG228:BM228" si="893">+IF(ISERROR(BG208/BG187),"-",(BG208/BG187))</f>
        <v>1.044163170677854</v>
      </c>
      <c r="BH228" s="273">
        <f t="shared" si="893"/>
        <v>0.18327616859070406</v>
      </c>
      <c r="BI228" s="273" t="str">
        <f t="shared" si="893"/>
        <v>-</v>
      </c>
      <c r="BJ228" s="273">
        <f t="shared" si="893"/>
        <v>0.97152120111287321</v>
      </c>
      <c r="BK228" s="273">
        <f t="shared" si="893"/>
        <v>3.9973060085630441</v>
      </c>
      <c r="BL228" s="273" t="str">
        <f t="shared" si="893"/>
        <v>-</v>
      </c>
      <c r="BM228" s="273" t="str">
        <f t="shared" si="893"/>
        <v>-</v>
      </c>
      <c r="BN228" s="273">
        <f t="shared" si="891"/>
        <v>0.79519018873939906</v>
      </c>
      <c r="BO228" s="273">
        <f t="shared" si="891"/>
        <v>0.74662809834920951</v>
      </c>
      <c r="BP228" s="273">
        <f t="shared" si="891"/>
        <v>3.9572418789205921</v>
      </c>
      <c r="BQ228" s="273">
        <f t="shared" si="891"/>
        <v>0.6133702547055272</v>
      </c>
      <c r="BR228" s="273">
        <f t="shared" si="891"/>
        <v>6.349664501011822</v>
      </c>
      <c r="BS228" s="273" t="str">
        <f t="shared" si="891"/>
        <v>-</v>
      </c>
      <c r="BT228" s="273" t="str">
        <f t="shared" si="891"/>
        <v>-</v>
      </c>
      <c r="BU228" s="273">
        <f t="shared" si="891"/>
        <v>1.1074919855888694</v>
      </c>
      <c r="BV228" s="273">
        <f t="shared" si="891"/>
        <v>5.9127543674765852E-2</v>
      </c>
      <c r="BW228" s="273">
        <f t="shared" si="891"/>
        <v>2.5813128155806684</v>
      </c>
      <c r="BX228" s="273">
        <f t="shared" si="891"/>
        <v>0.87227147626461143</v>
      </c>
      <c r="BY228" s="273">
        <f t="shared" si="891"/>
        <v>1.754299022395537</v>
      </c>
      <c r="BZ228" s="273" t="str">
        <f t="shared" si="891"/>
        <v>-</v>
      </c>
      <c r="CA228" s="273" t="str">
        <f t="shared" si="891"/>
        <v>-</v>
      </c>
      <c r="CB228" s="273">
        <f t="shared" si="891"/>
        <v>0.92885416043864066</v>
      </c>
      <c r="CC228" s="273">
        <f t="shared" ref="CC228:EN228" si="894">+IF(ISERROR(CC208/CC187),"-",(CC208/CC187))</f>
        <v>7.3933888584685442E-2</v>
      </c>
      <c r="CD228" s="273">
        <f t="shared" si="894"/>
        <v>4.3913106894627365</v>
      </c>
      <c r="CE228" s="273">
        <f t="shared" si="894"/>
        <v>0.50600754844014006</v>
      </c>
      <c r="CF228" s="273" t="str">
        <f t="shared" si="894"/>
        <v>-</v>
      </c>
      <c r="CG228" s="273" t="str">
        <f t="shared" si="894"/>
        <v>-</v>
      </c>
      <c r="CH228" s="273" t="str">
        <f t="shared" si="894"/>
        <v>-</v>
      </c>
      <c r="CI228" s="273">
        <f t="shared" si="894"/>
        <v>1.256625591117041</v>
      </c>
      <c r="CJ228" s="273">
        <f t="shared" si="894"/>
        <v>9.1360938166998237E-2</v>
      </c>
      <c r="CK228" s="273">
        <f t="shared" si="894"/>
        <v>1.7563435422517686</v>
      </c>
      <c r="CL228" s="273">
        <f t="shared" si="894"/>
        <v>0.45358639768684017</v>
      </c>
      <c r="CM228" s="273">
        <f t="shared" si="894"/>
        <v>3.5894077091820744</v>
      </c>
      <c r="CN228" s="273" t="str">
        <f t="shared" si="894"/>
        <v>-</v>
      </c>
      <c r="CO228" s="273">
        <f t="shared" si="894"/>
        <v>2.0001580331333644</v>
      </c>
      <c r="CP228" s="273">
        <f t="shared" si="894"/>
        <v>1.6651136789657435</v>
      </c>
      <c r="CQ228" s="273">
        <f t="shared" si="894"/>
        <v>0.55869410758218019</v>
      </c>
      <c r="CR228" s="273">
        <f t="shared" si="894"/>
        <v>1.240808903275324</v>
      </c>
      <c r="CS228" s="273">
        <f t="shared" si="894"/>
        <v>1.1076725343247285</v>
      </c>
      <c r="CT228" s="273">
        <f t="shared" si="894"/>
        <v>0.80763921041610098</v>
      </c>
      <c r="CU228" s="273">
        <f t="shared" si="894"/>
        <v>0.73483454416224936</v>
      </c>
      <c r="CV228" s="273">
        <f t="shared" si="894"/>
        <v>2.8506956262576209</v>
      </c>
      <c r="CW228" s="273">
        <f t="shared" si="894"/>
        <v>1.3280405567431632</v>
      </c>
      <c r="CX228" s="273" t="str">
        <f t="shared" si="894"/>
        <v>-</v>
      </c>
      <c r="CY228" s="273" t="str">
        <f t="shared" si="894"/>
        <v>-</v>
      </c>
      <c r="CZ228" s="273" t="str">
        <f t="shared" si="894"/>
        <v>-</v>
      </c>
      <c r="DA228" s="273">
        <f t="shared" si="894"/>
        <v>0.89380771914462798</v>
      </c>
      <c r="DB228" s="273">
        <f t="shared" si="894"/>
        <v>1.7214282486699222</v>
      </c>
      <c r="DC228" s="273">
        <f t="shared" si="894"/>
        <v>1.1598657024793388</v>
      </c>
      <c r="DD228" s="273">
        <f t="shared" si="894"/>
        <v>14.415120209466174</v>
      </c>
      <c r="DE228" s="273">
        <f t="shared" si="894"/>
        <v>1.846934492831481</v>
      </c>
      <c r="DF228" s="273">
        <f t="shared" si="894"/>
        <v>4.0685600498348471</v>
      </c>
      <c r="DG228" s="273">
        <f t="shared" si="894"/>
        <v>15.725658489123637</v>
      </c>
      <c r="DH228" s="273">
        <f t="shared" si="894"/>
        <v>30.904835693722045</v>
      </c>
      <c r="DI228" s="273">
        <f t="shared" si="894"/>
        <v>38.169790013865658</v>
      </c>
      <c r="DJ228" s="273">
        <f t="shared" si="894"/>
        <v>6.0468452201825658</v>
      </c>
      <c r="DK228" s="273">
        <f t="shared" si="894"/>
        <v>5.5469734974648226</v>
      </c>
      <c r="DL228" s="273">
        <f t="shared" si="894"/>
        <v>4.0890844124120393</v>
      </c>
      <c r="DM228" s="273">
        <f t="shared" si="894"/>
        <v>3.3281007368525981</v>
      </c>
      <c r="DN228" s="273">
        <f t="shared" si="894"/>
        <v>1.9245745946439026</v>
      </c>
      <c r="DO228" s="273">
        <f t="shared" si="894"/>
        <v>1.4341190065080083</v>
      </c>
      <c r="DP228" s="273">
        <f t="shared" si="894"/>
        <v>3.3419648409551383</v>
      </c>
      <c r="DQ228" s="273">
        <f t="shared" si="894"/>
        <v>2.4236562991283979</v>
      </c>
      <c r="DR228" s="273">
        <f t="shared" si="894"/>
        <v>0.94663878562577453</v>
      </c>
      <c r="DS228" s="273">
        <f t="shared" si="894"/>
        <v>0.34081331630994205</v>
      </c>
      <c r="DT228" s="273">
        <f t="shared" si="894"/>
        <v>0.76249608613971609</v>
      </c>
      <c r="DU228" s="273">
        <f t="shared" si="894"/>
        <v>0.8796771911658795</v>
      </c>
      <c r="DV228" s="273">
        <f t="shared" si="894"/>
        <v>3.4171670468346034</v>
      </c>
      <c r="DW228" s="273">
        <f t="shared" si="894"/>
        <v>1.5591461023536193</v>
      </c>
      <c r="DX228" s="273">
        <f t="shared" si="894"/>
        <v>1.9790234087731586</v>
      </c>
      <c r="DY228" s="273">
        <f t="shared" si="894"/>
        <v>4.1715138766878761</v>
      </c>
      <c r="DZ228" s="273">
        <f t="shared" si="894"/>
        <v>2.2929776145300602</v>
      </c>
      <c r="EA228" s="273">
        <f t="shared" si="894"/>
        <v>0.73965993471320446</v>
      </c>
      <c r="EB228" s="273">
        <f t="shared" si="894"/>
        <v>0.33676746392892637</v>
      </c>
      <c r="EC228" s="273">
        <f t="shared" si="894"/>
        <v>0.88109366768337904</v>
      </c>
      <c r="ED228" s="273">
        <f t="shared" si="894"/>
        <v>1.0370992955602905</v>
      </c>
      <c r="EE228" s="273">
        <f t="shared" si="894"/>
        <v>3.9495268149508345</v>
      </c>
      <c r="EF228" s="273">
        <f t="shared" si="894"/>
        <v>1.964410997147539</v>
      </c>
      <c r="EG228" s="273">
        <f t="shared" si="894"/>
        <v>1.7356582076561842</v>
      </c>
      <c r="EH228" s="273">
        <f t="shared" si="894"/>
        <v>3.6527932820696543</v>
      </c>
      <c r="EI228" s="273">
        <f t="shared" si="894"/>
        <v>2.7030558058113048</v>
      </c>
      <c r="EJ228" s="273">
        <f t="shared" si="894"/>
        <v>0.62743283582089548</v>
      </c>
      <c r="EK228" s="273">
        <f t="shared" si="894"/>
        <v>0.36514915197708525</v>
      </c>
      <c r="EL228" s="273">
        <f t="shared" si="894"/>
        <v>0.84739710417325464</v>
      </c>
      <c r="EM228" s="273">
        <f t="shared" si="894"/>
        <v>1.0092354511446593</v>
      </c>
      <c r="EN228" s="273">
        <f t="shared" si="894"/>
        <v>2.0471019384215712</v>
      </c>
      <c r="EO228" s="273">
        <f t="shared" ref="EO228:GZ228" si="895">+IF(ISERROR(EO208/EO187),"-",(EO208/EO187))</f>
        <v>1.0829858622498034</v>
      </c>
      <c r="EP228" s="273">
        <f t="shared" si="895"/>
        <v>1.5653627729952335</v>
      </c>
      <c r="EQ228" s="273">
        <f t="shared" si="895"/>
        <v>3.5671063169583266</v>
      </c>
      <c r="ER228" s="273">
        <f t="shared" si="895"/>
        <v>1.4003330278961716</v>
      </c>
      <c r="ES228" s="273">
        <f t="shared" si="895"/>
        <v>0.92062996594778657</v>
      </c>
      <c r="ET228" s="273">
        <f t="shared" si="895"/>
        <v>0.28121430543647274</v>
      </c>
      <c r="EU228" s="273">
        <f t="shared" si="895"/>
        <v>0.93607763214917361</v>
      </c>
      <c r="EV228" s="273">
        <f t="shared" si="895"/>
        <v>0.64357494322482967</v>
      </c>
      <c r="EW228" s="273">
        <f t="shared" si="895"/>
        <v>2.7020011801961732</v>
      </c>
      <c r="EX228" s="273">
        <f t="shared" si="895"/>
        <v>1.6450219865494051</v>
      </c>
      <c r="EY228" s="273">
        <f t="shared" si="895"/>
        <v>1.0593670713447567</v>
      </c>
      <c r="EZ228" s="273">
        <f t="shared" si="895"/>
        <v>3.2736686231942325</v>
      </c>
      <c r="FA228" s="273">
        <f t="shared" si="895"/>
        <v>2.1445305150371845</v>
      </c>
      <c r="FB228" s="273">
        <f t="shared" si="895"/>
        <v>0.9778040141676505</v>
      </c>
      <c r="FC228" s="273">
        <f t="shared" si="895"/>
        <v>0.25631923479300556</v>
      </c>
      <c r="FD228" s="273">
        <f t="shared" si="895"/>
        <v>0.81711349183312665</v>
      </c>
      <c r="FE228" s="273">
        <f t="shared" si="895"/>
        <v>0.56090849554809319</v>
      </c>
      <c r="FF228" s="273">
        <f t="shared" si="895"/>
        <v>1.233046511828763</v>
      </c>
      <c r="FG228" s="273">
        <f t="shared" si="895"/>
        <v>1.2350391903055218</v>
      </c>
      <c r="FH228" s="273">
        <f t="shared" si="895"/>
        <v>0.87354866600790515</v>
      </c>
      <c r="FI228" s="273">
        <f t="shared" si="895"/>
        <v>1.8940649191905474</v>
      </c>
      <c r="FJ228" s="273">
        <f t="shared" si="895"/>
        <v>1.7936255773111975</v>
      </c>
      <c r="FK228" s="273">
        <f t="shared" si="895"/>
        <v>0.78388429133681514</v>
      </c>
      <c r="FL228" s="273">
        <f t="shared" si="895"/>
        <v>0.45421322679429726</v>
      </c>
      <c r="FM228" s="273">
        <f t="shared" si="895"/>
        <v>0.72506222196092263</v>
      </c>
      <c r="FN228" s="273">
        <f t="shared" si="895"/>
        <v>1.9619988933462444</v>
      </c>
      <c r="FO228" s="273">
        <f t="shared" si="895"/>
        <v>2.0606849619812988</v>
      </c>
      <c r="FP228" s="273">
        <f t="shared" si="895"/>
        <v>1.7610728230614856</v>
      </c>
      <c r="FQ228" s="273">
        <f t="shared" si="895"/>
        <v>1.5564952546705464</v>
      </c>
      <c r="FR228" s="273" t="str">
        <f t="shared" si="895"/>
        <v>-</v>
      </c>
      <c r="FS228" s="273">
        <f t="shared" si="895"/>
        <v>1.8898223307251558</v>
      </c>
      <c r="FT228" s="273" t="str">
        <f t="shared" si="895"/>
        <v>-</v>
      </c>
      <c r="FU228" s="273" t="str">
        <f t="shared" si="895"/>
        <v>-</v>
      </c>
      <c r="FV228" s="273">
        <f t="shared" si="895"/>
        <v>0.54275377089278432</v>
      </c>
      <c r="FW228" s="273" t="str">
        <f t="shared" si="895"/>
        <v>-</v>
      </c>
      <c r="FX228" s="273">
        <f t="shared" si="895"/>
        <v>2.3047697890426466</v>
      </c>
      <c r="FY228" s="273">
        <f t="shared" si="895"/>
        <v>0.86811667716558505</v>
      </c>
      <c r="FZ228" s="273">
        <f t="shared" si="895"/>
        <v>1.753813551375579</v>
      </c>
      <c r="GA228" s="273">
        <f t="shared" si="895"/>
        <v>3.4895494033305785</v>
      </c>
      <c r="GB228" s="273">
        <f t="shared" si="895"/>
        <v>1.6870898005582233</v>
      </c>
      <c r="GC228" s="273">
        <f t="shared" si="895"/>
        <v>0.76036069193963929</v>
      </c>
      <c r="GD228" s="273">
        <f t="shared" si="895"/>
        <v>0.55350798929353562</v>
      </c>
      <c r="GE228" s="273">
        <f t="shared" si="895"/>
        <v>0.71875413042903591</v>
      </c>
      <c r="GF228" s="273">
        <f t="shared" si="895"/>
        <v>0.65663132018082959</v>
      </c>
      <c r="GG228" s="273">
        <f t="shared" si="895"/>
        <v>2.8316976345057432</v>
      </c>
      <c r="GH228" s="273">
        <f t="shared" si="895"/>
        <v>1.2699617685145219</v>
      </c>
      <c r="GI228" s="273">
        <f t="shared" si="895"/>
        <v>0.62550593928728548</v>
      </c>
      <c r="GJ228" s="273">
        <f t="shared" si="895"/>
        <v>2.9864503816793895</v>
      </c>
      <c r="GK228" s="273">
        <f t="shared" si="895"/>
        <v>1.7300404406412269</v>
      </c>
      <c r="GL228" s="273">
        <f t="shared" si="895"/>
        <v>2.9187721544757985</v>
      </c>
      <c r="GM228" s="273" t="str">
        <f t="shared" si="895"/>
        <v>-</v>
      </c>
      <c r="GN228" s="273" t="str">
        <f t="shared" si="895"/>
        <v>-</v>
      </c>
      <c r="GO228" s="273" t="str">
        <f t="shared" si="895"/>
        <v>-</v>
      </c>
      <c r="GP228" s="273">
        <f t="shared" si="895"/>
        <v>3.1245814802786374</v>
      </c>
      <c r="GQ228" s="273">
        <f t="shared" si="895"/>
        <v>0.40028798644769659</v>
      </c>
      <c r="GR228" s="273">
        <f t="shared" si="895"/>
        <v>2.0842245416424352</v>
      </c>
      <c r="GS228" s="273">
        <f t="shared" si="895"/>
        <v>6.7023540516575615</v>
      </c>
      <c r="GT228" s="273">
        <f t="shared" si="895"/>
        <v>0.56578010471204188</v>
      </c>
      <c r="GU228" s="273" t="str">
        <f t="shared" si="895"/>
        <v>-</v>
      </c>
      <c r="GV228" s="273" t="str">
        <f t="shared" si="895"/>
        <v>-</v>
      </c>
      <c r="GW228" s="273" t="str">
        <f t="shared" si="895"/>
        <v>-</v>
      </c>
      <c r="GX228" s="273" t="str">
        <f t="shared" si="895"/>
        <v>-</v>
      </c>
      <c r="GY228" s="273">
        <f t="shared" si="895"/>
        <v>1.657989592682265</v>
      </c>
      <c r="GZ228" s="273">
        <f t="shared" si="895"/>
        <v>1.0249169065304691</v>
      </c>
      <c r="HA228" s="273">
        <f t="shared" ref="HA228:HH228" si="896">+IF(ISERROR(HA208/HA187),"-",(HA208/HA187))</f>
        <v>1.1486616021526073</v>
      </c>
      <c r="HB228" s="273">
        <f t="shared" si="896"/>
        <v>2.6128266904741522</v>
      </c>
      <c r="HC228" s="273">
        <f t="shared" si="896"/>
        <v>1.2902769225529598</v>
      </c>
      <c r="HD228" s="273">
        <f t="shared" si="896"/>
        <v>1.0396723122238587</v>
      </c>
      <c r="HE228" s="273" t="str">
        <f t="shared" si="896"/>
        <v>-</v>
      </c>
      <c r="HF228" s="273">
        <f t="shared" si="896"/>
        <v>0.78118466080392168</v>
      </c>
      <c r="HG228" s="273">
        <f t="shared" si="896"/>
        <v>1.0337681196406698</v>
      </c>
      <c r="HH228" s="273">
        <f t="shared" si="896"/>
        <v>0</v>
      </c>
    </row>
    <row r="229" spans="1:216" x14ac:dyDescent="0.2">
      <c r="A229" s="263" t="s">
        <v>245</v>
      </c>
      <c r="B229" s="273">
        <f t="shared" si="792"/>
        <v>19.000620055032563</v>
      </c>
      <c r="C229" s="273">
        <f t="shared" si="792"/>
        <v>2.950646548188173</v>
      </c>
      <c r="D229" s="273">
        <f t="shared" si="792"/>
        <v>2.7702321720807292</v>
      </c>
      <c r="E229" s="273">
        <f t="shared" si="792"/>
        <v>2.2054731332447868</v>
      </c>
      <c r="F229" s="273">
        <f t="shared" si="792"/>
        <v>2.2820462357739504</v>
      </c>
      <c r="G229" s="273">
        <f t="shared" si="792"/>
        <v>1.0634008753565201</v>
      </c>
      <c r="H229" s="273">
        <f t="shared" si="792"/>
        <v>2.0571679974066357</v>
      </c>
      <c r="I229" s="273">
        <f t="shared" ref="I229" si="897">+IF(ISERROR(I209/I188),"-",(I209/I188))</f>
        <v>2.1440925580818515</v>
      </c>
      <c r="J229" s="273">
        <f t="shared" ref="J229:CB229" si="898">+IF(ISERROR(J209/J188),"-",(J209/J188))</f>
        <v>1.090018273836292</v>
      </c>
      <c r="K229" s="273">
        <f t="shared" si="898"/>
        <v>1.1694370121936721</v>
      </c>
      <c r="L229" s="273">
        <f t="shared" si="898"/>
        <v>1.3152293767571261</v>
      </c>
      <c r="M229" s="273">
        <f t="shared" si="898"/>
        <v>0.64073141815514867</v>
      </c>
      <c r="N229" s="273">
        <f t="shared" ref="N229:P229" si="899">+IF(ISERROR(N209/N188),"-",(N209/N188))</f>
        <v>0.72167475902317679</v>
      </c>
      <c r="O229" s="273">
        <f t="shared" si="899"/>
        <v>1.1770854637488495</v>
      </c>
      <c r="P229" s="273">
        <f t="shared" si="899"/>
        <v>0.3519355128435423</v>
      </c>
      <c r="Q229" s="273">
        <f t="shared" si="898"/>
        <v>1.0525752982239782</v>
      </c>
      <c r="R229" s="273">
        <f t="shared" si="898"/>
        <v>2.0398186475149065</v>
      </c>
      <c r="S229" s="273">
        <f t="shared" si="898"/>
        <v>1.0045540837996159</v>
      </c>
      <c r="T229" s="273">
        <f t="shared" si="898"/>
        <v>2.0528198127245041</v>
      </c>
      <c r="U229" s="273">
        <f t="shared" si="898"/>
        <v>2.2947031292257845</v>
      </c>
      <c r="V229" s="273">
        <f t="shared" si="898"/>
        <v>0.60676791197200408</v>
      </c>
      <c r="W229" s="273">
        <f t="shared" si="898"/>
        <v>2.7250695055070726</v>
      </c>
      <c r="X229" s="273">
        <f t="shared" si="898"/>
        <v>3.131819610525878</v>
      </c>
      <c r="Y229" s="273">
        <f t="shared" si="898"/>
        <v>0.55844436020092081</v>
      </c>
      <c r="Z229" s="273">
        <f t="shared" si="898"/>
        <v>8.8129226043640809</v>
      </c>
      <c r="AA229" s="273">
        <f t="shared" si="898"/>
        <v>8.2211738122569624</v>
      </c>
      <c r="AB229" s="273">
        <f t="shared" si="898"/>
        <v>4.5646643250033234</v>
      </c>
      <c r="AC229" s="273">
        <f t="shared" si="898"/>
        <v>3.2328637726692002</v>
      </c>
      <c r="AD229" s="273">
        <f t="shared" si="898"/>
        <v>1.8047066051615646</v>
      </c>
      <c r="AE229" s="273">
        <f t="shared" si="898"/>
        <v>1.9809207689870294</v>
      </c>
      <c r="AF229" s="273">
        <f t="shared" si="898"/>
        <v>3.3340769499417933</v>
      </c>
      <c r="AG229" s="273">
        <f t="shared" si="898"/>
        <v>4.8280005423918606</v>
      </c>
      <c r="AH229" s="273">
        <f t="shared" si="898"/>
        <v>3.6024679266565793</v>
      </c>
      <c r="AI229" s="273">
        <f t="shared" si="898"/>
        <v>2.1546866326513654</v>
      </c>
      <c r="AJ229" s="273">
        <f t="shared" si="898"/>
        <v>3.3349548597055931</v>
      </c>
      <c r="AK229" s="273">
        <f t="shared" si="898"/>
        <v>3.209054929562865</v>
      </c>
      <c r="AL229" s="273">
        <f t="shared" si="898"/>
        <v>1.51676648724579</v>
      </c>
      <c r="AM229" s="273">
        <f t="shared" si="898"/>
        <v>3.4531519672760438</v>
      </c>
      <c r="AN229" s="273">
        <f t="shared" si="898"/>
        <v>3.1376322181305336</v>
      </c>
      <c r="AO229" s="273">
        <f t="shared" si="898"/>
        <v>1.5800337916382732</v>
      </c>
      <c r="AP229" s="273">
        <f t="shared" si="898"/>
        <v>1.6928169258957111</v>
      </c>
      <c r="AQ229" s="273">
        <f t="shared" si="898"/>
        <v>0.94691897800245939</v>
      </c>
      <c r="AR229" s="273">
        <f t="shared" si="898"/>
        <v>2.3210965087388766</v>
      </c>
      <c r="AS229" s="273">
        <f t="shared" si="898"/>
        <v>3.7737253112659737</v>
      </c>
      <c r="AT229" s="273">
        <f t="shared" si="898"/>
        <v>2.3256696062558779</v>
      </c>
      <c r="AU229" s="273">
        <f t="shared" si="898"/>
        <v>1.3330152207842434</v>
      </c>
      <c r="AV229" s="273">
        <f t="shared" si="898"/>
        <v>1.6117450589013247</v>
      </c>
      <c r="AW229" s="273">
        <f t="shared" si="898"/>
        <v>4.4681045825771326</v>
      </c>
      <c r="AX229" s="273">
        <f t="shared" si="898"/>
        <v>0.56314369955962129</v>
      </c>
      <c r="AY229" s="273">
        <f t="shared" si="898"/>
        <v>1.6515808373846737</v>
      </c>
      <c r="AZ229" s="273">
        <f t="shared" si="898"/>
        <v>0.80617535006423802</v>
      </c>
      <c r="BA229" s="273">
        <f t="shared" si="898"/>
        <v>5.7622507918762812E-2</v>
      </c>
      <c r="BB229" s="273">
        <f t="shared" si="898"/>
        <v>2.3935902139491776</v>
      </c>
      <c r="BC229" s="273">
        <f t="shared" si="898"/>
        <v>0.65218786513809635</v>
      </c>
      <c r="BD229" s="273" t="str">
        <f t="shared" si="898"/>
        <v>-</v>
      </c>
      <c r="BE229" s="273" t="str">
        <f t="shared" si="898"/>
        <v>-</v>
      </c>
      <c r="BF229" s="273" t="str">
        <f t="shared" si="898"/>
        <v>-</v>
      </c>
      <c r="BG229" s="273">
        <f t="shared" ref="BG229:BM229" si="900">+IF(ISERROR(BG209/BG188),"-",(BG209/BG188))</f>
        <v>0.70145030703230149</v>
      </c>
      <c r="BH229" s="273">
        <f t="shared" si="900"/>
        <v>3.1188586604082389E-2</v>
      </c>
      <c r="BI229" s="273">
        <f t="shared" si="900"/>
        <v>0.71152100304249677</v>
      </c>
      <c r="BJ229" s="273">
        <f t="shared" si="900"/>
        <v>1.0806147685784948</v>
      </c>
      <c r="BK229" s="273" t="str">
        <f t="shared" si="900"/>
        <v>-</v>
      </c>
      <c r="BL229" s="273" t="str">
        <f t="shared" si="900"/>
        <v>-</v>
      </c>
      <c r="BM229" s="273" t="str">
        <f t="shared" si="900"/>
        <v>-</v>
      </c>
      <c r="BN229" s="273">
        <f t="shared" si="898"/>
        <v>0.67175688742701067</v>
      </c>
      <c r="BO229" s="273" t="str">
        <f t="shared" si="898"/>
        <v>-</v>
      </c>
      <c r="BP229" s="273">
        <f t="shared" si="898"/>
        <v>2.7652021791965029</v>
      </c>
      <c r="BQ229" s="273">
        <f t="shared" si="898"/>
        <v>0.42576487322732137</v>
      </c>
      <c r="BR229" s="273">
        <f t="shared" si="898"/>
        <v>5.028776978417266</v>
      </c>
      <c r="BS229" s="273" t="str">
        <f t="shared" si="898"/>
        <v>-</v>
      </c>
      <c r="BT229" s="273" t="str">
        <f t="shared" si="898"/>
        <v>-</v>
      </c>
      <c r="BU229" s="273">
        <f t="shared" si="898"/>
        <v>0.85514784143500699</v>
      </c>
      <c r="BV229" s="273">
        <f t="shared" si="898"/>
        <v>4.5150620200826934E-2</v>
      </c>
      <c r="BW229" s="273">
        <f t="shared" si="898"/>
        <v>2.1593400936840479</v>
      </c>
      <c r="BX229" s="273">
        <f t="shared" si="898"/>
        <v>0.37253158259448127</v>
      </c>
      <c r="BY229" s="273">
        <f t="shared" si="898"/>
        <v>3.4796020552368296</v>
      </c>
      <c r="BZ229" s="273" t="str">
        <f t="shared" si="898"/>
        <v>-</v>
      </c>
      <c r="CA229" s="273" t="str">
        <f t="shared" si="898"/>
        <v>-</v>
      </c>
      <c r="CB229" s="273">
        <f t="shared" si="898"/>
        <v>0.28320346159560245</v>
      </c>
      <c r="CC229" s="273">
        <f t="shared" ref="CC229:EN229" si="901">+IF(ISERROR(CC209/CC188),"-",(CC209/CC188))</f>
        <v>2.6781190194112823E-2</v>
      </c>
      <c r="CD229" s="273">
        <f t="shared" si="901"/>
        <v>0.97432886735551494</v>
      </c>
      <c r="CE229" s="273">
        <f t="shared" si="901"/>
        <v>7.3161664768761708E-2</v>
      </c>
      <c r="CF229" s="273" t="str">
        <f t="shared" si="901"/>
        <v>-</v>
      </c>
      <c r="CG229" s="273" t="str">
        <f t="shared" si="901"/>
        <v>-</v>
      </c>
      <c r="CH229" s="273" t="str">
        <f t="shared" si="901"/>
        <v>-</v>
      </c>
      <c r="CI229" s="273">
        <f t="shared" si="901"/>
        <v>1.5949466439612088</v>
      </c>
      <c r="CJ229" s="273">
        <f t="shared" si="901"/>
        <v>5.4899068080712973E-2</v>
      </c>
      <c r="CK229" s="273">
        <f t="shared" si="901"/>
        <v>1.7901094257854822</v>
      </c>
      <c r="CL229" s="273">
        <f t="shared" si="901"/>
        <v>0.36454942132683521</v>
      </c>
      <c r="CM229" s="273">
        <f t="shared" si="901"/>
        <v>2.0091358460587871</v>
      </c>
      <c r="CN229" s="273" t="str">
        <f t="shared" si="901"/>
        <v>-</v>
      </c>
      <c r="CO229" s="273">
        <f t="shared" si="901"/>
        <v>2.1828658535771446</v>
      </c>
      <c r="CP229" s="273">
        <f t="shared" si="901"/>
        <v>1.5364337946448254</v>
      </c>
      <c r="CQ229" s="273">
        <f t="shared" si="901"/>
        <v>0.39041370403602177</v>
      </c>
      <c r="CR229" s="273">
        <f t="shared" si="901"/>
        <v>0.85523587375075671</v>
      </c>
      <c r="CS229" s="273">
        <f t="shared" si="901"/>
        <v>1.8357631781169841</v>
      </c>
      <c r="CT229" s="273">
        <f t="shared" si="901"/>
        <v>0.62688158797168725</v>
      </c>
      <c r="CU229" s="273">
        <f t="shared" si="901"/>
        <v>0.77706927124791725</v>
      </c>
      <c r="CV229" s="273">
        <f t="shared" si="901"/>
        <v>2.7741924756354535</v>
      </c>
      <c r="CW229" s="273">
        <f t="shared" si="901"/>
        <v>2.0785837390828359</v>
      </c>
      <c r="CX229" s="273" t="str">
        <f t="shared" si="901"/>
        <v>-</v>
      </c>
      <c r="CY229" s="273" t="str">
        <f t="shared" si="901"/>
        <v>-</v>
      </c>
      <c r="CZ229" s="273" t="str">
        <f t="shared" si="901"/>
        <v>-</v>
      </c>
      <c r="DA229" s="273">
        <f t="shared" si="901"/>
        <v>1.1288966173618715</v>
      </c>
      <c r="DB229" s="273">
        <f t="shared" si="901"/>
        <v>0.88087575844612798</v>
      </c>
      <c r="DC229" s="273">
        <f t="shared" si="901"/>
        <v>5.1873570414633994</v>
      </c>
      <c r="DD229" s="273">
        <f t="shared" si="901"/>
        <v>11.473125051860427</v>
      </c>
      <c r="DE229" s="273">
        <f t="shared" si="901"/>
        <v>1.7002647561326414</v>
      </c>
      <c r="DF229" s="273">
        <f t="shared" si="901"/>
        <v>3.1513248540813348</v>
      </c>
      <c r="DG229" s="273">
        <f t="shared" si="901"/>
        <v>11.7006847038916</v>
      </c>
      <c r="DH229" s="273">
        <f t="shared" si="901"/>
        <v>23.329072930850604</v>
      </c>
      <c r="DI229" s="273">
        <f t="shared" si="901"/>
        <v>33.455510271544583</v>
      </c>
      <c r="DJ229" s="273">
        <f t="shared" si="901"/>
        <v>37.142291505150069</v>
      </c>
      <c r="DK229" s="273">
        <f t="shared" si="901"/>
        <v>5.4591842117947014</v>
      </c>
      <c r="DL229" s="273">
        <f t="shared" si="901"/>
        <v>4.2966177430573582</v>
      </c>
      <c r="DM229" s="273">
        <f t="shared" si="901"/>
        <v>3.5252438520346727</v>
      </c>
      <c r="DN229" s="273">
        <f t="shared" si="901"/>
        <v>1.5839433119704667</v>
      </c>
      <c r="DO229" s="273">
        <f t="shared" si="901"/>
        <v>1.8239188904609653</v>
      </c>
      <c r="DP229" s="273">
        <f t="shared" si="901"/>
        <v>4.9655912584061888</v>
      </c>
      <c r="DQ229" s="273">
        <f t="shared" si="901"/>
        <v>2.0411178155124432</v>
      </c>
      <c r="DR229" s="273" t="str">
        <f t="shared" si="901"/>
        <v>-</v>
      </c>
      <c r="DS229" s="273">
        <f t="shared" si="901"/>
        <v>0.54164313589966195</v>
      </c>
      <c r="DT229" s="273">
        <f t="shared" si="901"/>
        <v>0.92402061050970474</v>
      </c>
      <c r="DU229" s="273">
        <f t="shared" si="901"/>
        <v>1.371726095182652</v>
      </c>
      <c r="DV229" s="273">
        <f t="shared" si="901"/>
        <v>3.4558347557350153</v>
      </c>
      <c r="DW229" s="273">
        <f t="shared" si="901"/>
        <v>1.6726044733251957</v>
      </c>
      <c r="DX229" s="273">
        <f t="shared" si="901"/>
        <v>1.5606138001491012</v>
      </c>
      <c r="DY229" s="273">
        <f t="shared" si="901"/>
        <v>3.9956993061941506</v>
      </c>
      <c r="DZ229" s="273">
        <f t="shared" si="901"/>
        <v>2.45644018974818</v>
      </c>
      <c r="EA229" s="273" t="str">
        <f t="shared" si="901"/>
        <v>-</v>
      </c>
      <c r="EB229" s="273">
        <f t="shared" si="901"/>
        <v>0.44144547045934007</v>
      </c>
      <c r="EC229" s="273">
        <f t="shared" si="901"/>
        <v>0.998614144779568</v>
      </c>
      <c r="ED229" s="273">
        <f t="shared" si="901"/>
        <v>0.79176568347659659</v>
      </c>
      <c r="EE229" s="273">
        <f t="shared" si="901"/>
        <v>4.1302237839635545</v>
      </c>
      <c r="EF229" s="273">
        <f t="shared" si="901"/>
        <v>1.7863644215341348</v>
      </c>
      <c r="EG229" s="273">
        <f t="shared" si="901"/>
        <v>1.7774966724786179</v>
      </c>
      <c r="EH229" s="273">
        <f t="shared" si="901"/>
        <v>5.2116772580455937</v>
      </c>
      <c r="EI229" s="273">
        <f t="shared" si="901"/>
        <v>2.3888440099104797</v>
      </c>
      <c r="EJ229" s="273" t="str">
        <f t="shared" si="901"/>
        <v>-</v>
      </c>
      <c r="EK229" s="273">
        <f t="shared" si="901"/>
        <v>0.54874506758541308</v>
      </c>
      <c r="EL229" s="273">
        <f t="shared" si="901"/>
        <v>1.0449869291467946</v>
      </c>
      <c r="EM229" s="273">
        <f t="shared" si="901"/>
        <v>1.1822022656394098</v>
      </c>
      <c r="EN229" s="273">
        <f t="shared" si="901"/>
        <v>1.9359547110593747</v>
      </c>
      <c r="EO229" s="273">
        <f t="shared" ref="EO229:GZ229" si="902">+IF(ISERROR(EO209/EO188),"-",(EO209/EO188))</f>
        <v>0.90452875503548824</v>
      </c>
      <c r="EP229" s="273">
        <f t="shared" si="902"/>
        <v>0.82977109606719945</v>
      </c>
      <c r="EQ229" s="273">
        <f t="shared" si="902"/>
        <v>2.8314127726261611</v>
      </c>
      <c r="ER229" s="273">
        <f t="shared" si="902"/>
        <v>1.9135873767061873</v>
      </c>
      <c r="ES229" s="273" t="str">
        <f t="shared" si="902"/>
        <v>-</v>
      </c>
      <c r="ET229" s="273">
        <f t="shared" si="902"/>
        <v>0.34126245287390217</v>
      </c>
      <c r="EU229" s="273">
        <f t="shared" si="902"/>
        <v>0.57542908484464328</v>
      </c>
      <c r="EV229" s="273">
        <f t="shared" si="902"/>
        <v>0.47689745607133494</v>
      </c>
      <c r="EW229" s="273">
        <f t="shared" si="902"/>
        <v>2.2414702032665441</v>
      </c>
      <c r="EX229" s="273">
        <f t="shared" si="902"/>
        <v>1.4992817820341267</v>
      </c>
      <c r="EY229" s="273">
        <f t="shared" si="902"/>
        <v>1.0204680519968341</v>
      </c>
      <c r="EZ229" s="273">
        <f t="shared" si="902"/>
        <v>3.2756462124963268</v>
      </c>
      <c r="FA229" s="273">
        <f t="shared" si="902"/>
        <v>1.6796401403418686</v>
      </c>
      <c r="FB229" s="273">
        <f t="shared" si="902"/>
        <v>1.3739356059520056</v>
      </c>
      <c r="FC229" s="273">
        <f t="shared" si="902"/>
        <v>0.41998513770842044</v>
      </c>
      <c r="FD229" s="273">
        <f t="shared" si="902"/>
        <v>0.53839507645368012</v>
      </c>
      <c r="FE229" s="273">
        <f t="shared" si="902"/>
        <v>0.6839142439682302</v>
      </c>
      <c r="FF229" s="273">
        <f t="shared" si="902"/>
        <v>1.52968989302026</v>
      </c>
      <c r="FG229" s="273">
        <f t="shared" si="902"/>
        <v>1.1858403960859225</v>
      </c>
      <c r="FH229" s="273">
        <f t="shared" si="902"/>
        <v>1.0014790157090006</v>
      </c>
      <c r="FI229" s="273">
        <f t="shared" si="902"/>
        <v>3.2622833034245806</v>
      </c>
      <c r="FJ229" s="273">
        <f t="shared" si="902"/>
        <v>0.94577118993844844</v>
      </c>
      <c r="FK229" s="273">
        <f t="shared" si="902"/>
        <v>0.6523097129677089</v>
      </c>
      <c r="FL229" s="273">
        <f t="shared" si="902"/>
        <v>0.34520485184464023</v>
      </c>
      <c r="FM229" s="273">
        <f t="shared" si="902"/>
        <v>0.56120550699351202</v>
      </c>
      <c r="FN229" s="273">
        <f t="shared" si="902"/>
        <v>0.75195417078042848</v>
      </c>
      <c r="FO229" s="273">
        <f t="shared" si="902"/>
        <v>2.1431472875635604</v>
      </c>
      <c r="FP229" s="273">
        <f t="shared" si="902"/>
        <v>2.2101912349674504</v>
      </c>
      <c r="FQ229" s="273">
        <f t="shared" si="902"/>
        <v>0.5787342851054762</v>
      </c>
      <c r="FR229" s="273">
        <f t="shared" si="902"/>
        <v>0.9168327595578909</v>
      </c>
      <c r="FS229" s="273">
        <f t="shared" si="902"/>
        <v>1.1317059318712561</v>
      </c>
      <c r="FT229" s="273">
        <f t="shared" si="902"/>
        <v>6.0280130293159608</v>
      </c>
      <c r="FU229" s="273">
        <f t="shared" si="902"/>
        <v>0.39422350188950878</v>
      </c>
      <c r="FV229" s="273">
        <f t="shared" si="902"/>
        <v>0.35805864880800081</v>
      </c>
      <c r="FW229" s="273">
        <f t="shared" si="902"/>
        <v>0.41064926152042436</v>
      </c>
      <c r="FX229" s="273">
        <f t="shared" si="902"/>
        <v>1.8520063070862685</v>
      </c>
      <c r="FY229" s="273">
        <f t="shared" si="902"/>
        <v>1.2473322642109523</v>
      </c>
      <c r="FZ229" s="273">
        <f t="shared" si="902"/>
        <v>1.2925465098510494</v>
      </c>
      <c r="GA229" s="273">
        <f t="shared" si="902"/>
        <v>2.4383999805704986</v>
      </c>
      <c r="GB229" s="273">
        <f t="shared" si="902"/>
        <v>1.2931503566461329</v>
      </c>
      <c r="GC229" s="273">
        <f t="shared" si="902"/>
        <v>0.92889733840304178</v>
      </c>
      <c r="GD229" s="273">
        <f t="shared" si="902"/>
        <v>0.45649348291761976</v>
      </c>
      <c r="GE229" s="273">
        <f t="shared" si="902"/>
        <v>0.45701611570500855</v>
      </c>
      <c r="GF229" s="273">
        <f t="shared" si="902"/>
        <v>0.58198134539287738</v>
      </c>
      <c r="GG229" s="273">
        <f t="shared" si="902"/>
        <v>2.2732147356464272</v>
      </c>
      <c r="GH229" s="273">
        <f t="shared" si="902"/>
        <v>1.0302336671435386</v>
      </c>
      <c r="GI229" s="273">
        <f t="shared" si="902"/>
        <v>0.86093635698610094</v>
      </c>
      <c r="GJ229" s="273">
        <f t="shared" si="902"/>
        <v>1.2423821512284052</v>
      </c>
      <c r="GK229" s="273">
        <f t="shared" si="902"/>
        <v>2.0776966565651547</v>
      </c>
      <c r="GL229" s="273">
        <f t="shared" si="902"/>
        <v>1.8752812867311315</v>
      </c>
      <c r="GM229" s="273" t="str">
        <f t="shared" si="902"/>
        <v>-</v>
      </c>
      <c r="GN229" s="273" t="str">
        <f t="shared" si="902"/>
        <v>-</v>
      </c>
      <c r="GO229" s="273" t="str">
        <f t="shared" si="902"/>
        <v>-</v>
      </c>
      <c r="GP229" s="273">
        <f t="shared" si="902"/>
        <v>3.0730430335525334</v>
      </c>
      <c r="GQ229" s="273">
        <f t="shared" si="902"/>
        <v>0.62846569942350727</v>
      </c>
      <c r="GR229" s="273">
        <f t="shared" si="902"/>
        <v>1.3298059280580006</v>
      </c>
      <c r="GS229" s="273">
        <f t="shared" si="902"/>
        <v>6.5803554962904114</v>
      </c>
      <c r="GT229" s="273" t="str">
        <f t="shared" si="902"/>
        <v>-</v>
      </c>
      <c r="GU229" s="273" t="str">
        <f t="shared" si="902"/>
        <v>-</v>
      </c>
      <c r="GV229" s="273">
        <f t="shared" si="902"/>
        <v>0.17819177429914887</v>
      </c>
      <c r="GW229" s="273" t="str">
        <f t="shared" si="902"/>
        <v>-</v>
      </c>
      <c r="GX229" s="273" t="str">
        <f t="shared" si="902"/>
        <v>-</v>
      </c>
      <c r="GY229" s="273">
        <f t="shared" si="902"/>
        <v>1.7495998664824082</v>
      </c>
      <c r="GZ229" s="273">
        <f t="shared" si="902"/>
        <v>1.2494357758891543</v>
      </c>
      <c r="HA229" s="273">
        <f t="shared" ref="HA229:HH229" si="903">+IF(ISERROR(HA209/HA188),"-",(HA209/HA188))</f>
        <v>1.5691150743751563</v>
      </c>
      <c r="HB229" s="273">
        <f t="shared" si="903"/>
        <v>2.1005301540682479</v>
      </c>
      <c r="HC229" s="273">
        <f t="shared" si="903"/>
        <v>1.191852746602817</v>
      </c>
      <c r="HD229" s="273">
        <f t="shared" si="903"/>
        <v>1.0687922370473055</v>
      </c>
      <c r="HE229" s="273">
        <f t="shared" si="903"/>
        <v>0.33180905249289011</v>
      </c>
      <c r="HF229" s="273">
        <f t="shared" si="903"/>
        <v>0.47938924155657081</v>
      </c>
      <c r="HG229" s="273">
        <f t="shared" si="903"/>
        <v>0.64958020354393764</v>
      </c>
      <c r="HH229" s="273">
        <f t="shared" si="903"/>
        <v>0</v>
      </c>
    </row>
    <row r="232" spans="1:216" ht="15" x14ac:dyDescent="0.25">
      <c r="A232" s="357" t="s">
        <v>459</v>
      </c>
      <c r="B232" s="356"/>
      <c r="C232" s="356"/>
      <c r="D232" s="356"/>
      <c r="E232" s="356"/>
      <c r="F232" s="356"/>
      <c r="G232" s="356"/>
      <c r="H232" s="356"/>
      <c r="I232" s="356"/>
      <c r="J232" s="356"/>
      <c r="K232" s="356"/>
      <c r="L232" s="356"/>
      <c r="M232" s="356"/>
      <c r="N232" s="356"/>
      <c r="O232" s="356"/>
      <c r="P232" s="356"/>
      <c r="Q232" s="356"/>
      <c r="R232" s="356"/>
      <c r="S232" s="356"/>
      <c r="T232" s="356"/>
      <c r="U232" s="356"/>
      <c r="V232" s="356"/>
      <c r="W232" s="356"/>
      <c r="X232" s="356"/>
      <c r="Y232" s="356"/>
      <c r="Z232" s="356"/>
      <c r="AA232" s="356"/>
      <c r="AB232" s="356"/>
      <c r="AC232" s="356"/>
      <c r="AD232" s="356"/>
      <c r="AE232" s="356"/>
      <c r="AF232" s="356"/>
      <c r="AG232" s="356"/>
      <c r="AH232" s="356"/>
      <c r="AI232" s="356"/>
      <c r="AJ232" s="356"/>
      <c r="AK232" s="356"/>
      <c r="AL232" s="356"/>
      <c r="AM232" s="356"/>
      <c r="AN232" s="356"/>
      <c r="AO232" s="356"/>
      <c r="AP232" s="356"/>
      <c r="AQ232" s="356"/>
      <c r="AR232" s="356"/>
      <c r="AS232" s="356"/>
      <c r="AT232" s="356"/>
      <c r="AU232" s="356"/>
      <c r="AV232" s="356"/>
      <c r="AW232" s="356"/>
      <c r="AX232" s="356"/>
      <c r="AY232" s="356"/>
      <c r="AZ232" s="356"/>
      <c r="BA232" s="356"/>
      <c r="BB232" s="356"/>
      <c r="BC232" s="356"/>
      <c r="BD232" s="356"/>
      <c r="BE232" s="356"/>
      <c r="BF232" s="356"/>
      <c r="BG232" s="356"/>
      <c r="BH232" s="356"/>
      <c r="BI232" s="356"/>
      <c r="BJ232" s="356"/>
      <c r="BK232" s="356"/>
      <c r="BL232" s="356"/>
      <c r="BM232" s="356"/>
      <c r="BN232" s="356"/>
      <c r="BO232" s="356"/>
      <c r="BP232" s="356"/>
      <c r="BQ232" s="356"/>
      <c r="BR232" s="356"/>
      <c r="BS232" s="356"/>
      <c r="BT232" s="356"/>
      <c r="BU232" s="356"/>
      <c r="BV232" s="356"/>
      <c r="BW232" s="356"/>
      <c r="BX232" s="356"/>
      <c r="BY232" s="356"/>
      <c r="BZ232" s="356"/>
      <c r="CA232" s="356"/>
      <c r="CB232" s="356"/>
      <c r="CC232" s="356"/>
      <c r="CD232" s="356"/>
      <c r="CE232" s="356"/>
      <c r="CF232" s="356"/>
      <c r="CG232" s="356"/>
      <c r="CH232" s="356"/>
      <c r="CI232" s="356"/>
      <c r="CJ232" s="356"/>
      <c r="CK232" s="356"/>
      <c r="CL232" s="356"/>
      <c r="CM232" s="356"/>
      <c r="CN232" s="356"/>
      <c r="CO232" s="356"/>
      <c r="CP232" s="356"/>
      <c r="CQ232" s="356"/>
      <c r="CR232" s="356"/>
      <c r="CS232" s="356"/>
      <c r="CT232" s="356"/>
      <c r="CU232" s="356"/>
      <c r="CV232" s="356"/>
      <c r="CW232" s="356"/>
      <c r="CX232" s="356"/>
      <c r="CY232" s="356"/>
      <c r="CZ232" s="356"/>
      <c r="DA232" s="356"/>
      <c r="DB232" s="356"/>
      <c r="DC232" s="356"/>
      <c r="DD232" s="356"/>
      <c r="DE232" s="356"/>
      <c r="DF232" s="356"/>
      <c r="DG232" s="356"/>
      <c r="DH232" s="356"/>
      <c r="DI232" s="356"/>
      <c r="DJ232" s="356"/>
      <c r="DK232" s="356"/>
      <c r="DL232" s="356"/>
      <c r="DM232" s="356"/>
      <c r="DN232" s="356"/>
      <c r="DO232" s="356"/>
      <c r="DP232" s="356"/>
      <c r="DQ232" s="356"/>
      <c r="DR232" s="356"/>
      <c r="DS232" s="356"/>
      <c r="DT232" s="356"/>
      <c r="DU232" s="356"/>
      <c r="DV232" s="356"/>
      <c r="DW232" s="356"/>
      <c r="DX232" s="356"/>
      <c r="DY232" s="356"/>
      <c r="DZ232" s="356"/>
      <c r="EA232" s="356"/>
      <c r="EB232" s="356"/>
      <c r="EC232" s="356"/>
      <c r="ED232" s="356"/>
      <c r="EE232" s="356"/>
      <c r="EF232" s="356"/>
      <c r="EG232" s="356"/>
      <c r="EH232" s="356"/>
      <c r="EI232" s="356"/>
      <c r="EJ232" s="356"/>
      <c r="EK232" s="356"/>
      <c r="EL232" s="356"/>
      <c r="EM232" s="356"/>
      <c r="EN232" s="356"/>
      <c r="EO232" s="356"/>
      <c r="EP232" s="356"/>
      <c r="EQ232" s="356"/>
      <c r="ER232" s="356"/>
      <c r="ES232" s="356"/>
      <c r="ET232" s="356"/>
      <c r="EU232" s="356"/>
      <c r="EV232" s="356"/>
      <c r="EW232" s="356"/>
      <c r="EX232" s="356"/>
      <c r="EY232" s="356"/>
      <c r="EZ232" s="356"/>
      <c r="FA232" s="356"/>
      <c r="FB232" s="356"/>
      <c r="FC232" s="356"/>
      <c r="FD232" s="356"/>
      <c r="FE232" s="356"/>
      <c r="FF232" s="356"/>
      <c r="FG232" s="356"/>
      <c r="FH232" s="356"/>
      <c r="FI232" s="356"/>
      <c r="FJ232" s="356"/>
      <c r="FK232" s="356"/>
      <c r="FL232" s="356"/>
      <c r="FM232" s="356"/>
      <c r="FN232" s="356"/>
      <c r="FO232" s="356"/>
      <c r="FP232" s="356"/>
      <c r="FQ232" s="356"/>
      <c r="FR232" s="356"/>
      <c r="FS232" s="356"/>
      <c r="FT232" s="356"/>
      <c r="FU232" s="356"/>
      <c r="FV232" s="356"/>
      <c r="FW232" s="356"/>
      <c r="FX232" s="356"/>
      <c r="FY232" s="356"/>
      <c r="FZ232" s="356"/>
      <c r="GA232" s="356"/>
      <c r="GB232" s="356"/>
      <c r="GC232" s="356"/>
      <c r="GD232" s="356"/>
      <c r="GE232" s="356"/>
      <c r="GF232" s="356"/>
      <c r="GG232" s="356"/>
      <c r="GH232" s="356"/>
      <c r="GI232" s="356"/>
      <c r="GJ232" s="356"/>
      <c r="GK232" s="356"/>
      <c r="GL232" s="356"/>
      <c r="GM232" s="356"/>
      <c r="GN232" s="356"/>
      <c r="GO232" s="356"/>
      <c r="GP232" s="356"/>
      <c r="GQ232" s="356"/>
      <c r="GR232" s="356"/>
      <c r="GS232" s="356"/>
      <c r="GT232" s="356"/>
      <c r="GU232" s="356"/>
      <c r="GV232" s="356"/>
      <c r="GW232" s="356"/>
      <c r="GX232" s="356"/>
      <c r="GY232" s="356"/>
      <c r="GZ232" s="356"/>
      <c r="HA232" s="356"/>
      <c r="HB232" s="356"/>
      <c r="HC232" s="356"/>
      <c r="HD232" s="356"/>
      <c r="HE232" s="356"/>
      <c r="HF232" s="356"/>
      <c r="HG232" s="356"/>
      <c r="HH232" s="356"/>
    </row>
    <row r="233" spans="1:216" ht="15" x14ac:dyDescent="0.25">
      <c r="A233" s="356" t="s">
        <v>256</v>
      </c>
      <c r="B233" s="356"/>
      <c r="C233" s="356"/>
      <c r="D233" s="356"/>
      <c r="E233" s="356"/>
      <c r="F233" s="356"/>
      <c r="G233" s="356"/>
      <c r="H233" s="356"/>
      <c r="I233" s="356"/>
      <c r="J233" s="356"/>
      <c r="K233" s="356"/>
      <c r="L233" s="356"/>
      <c r="M233" s="356"/>
      <c r="N233" s="356"/>
      <c r="O233" s="356"/>
      <c r="P233" s="356"/>
      <c r="Q233" s="356"/>
      <c r="R233" s="356"/>
      <c r="S233" s="356"/>
      <c r="T233" s="356"/>
      <c r="U233" s="356"/>
      <c r="V233" s="356"/>
      <c r="W233" s="356"/>
      <c r="X233" s="356"/>
      <c r="Y233" s="356"/>
      <c r="Z233" s="356"/>
      <c r="AA233" s="356"/>
      <c r="AB233" s="356"/>
      <c r="AC233" s="356"/>
      <c r="AD233" s="356"/>
      <c r="AE233" s="356"/>
      <c r="AF233" s="356"/>
      <c r="AG233" s="356"/>
      <c r="AH233" s="356"/>
      <c r="AI233" s="356"/>
      <c r="AJ233" s="356"/>
      <c r="AK233" s="356"/>
      <c r="AL233" s="356"/>
      <c r="AM233" s="356"/>
      <c r="AN233" s="356"/>
      <c r="AO233" s="356"/>
      <c r="AP233" s="356"/>
      <c r="AQ233" s="356"/>
      <c r="AR233" s="356"/>
      <c r="AS233" s="356"/>
      <c r="AT233" s="356"/>
      <c r="AU233" s="356"/>
      <c r="AV233" s="356"/>
      <c r="AW233" s="356"/>
      <c r="AX233" s="356"/>
      <c r="AY233" s="356"/>
      <c r="AZ233" s="356"/>
      <c r="BA233" s="356"/>
      <c r="BB233" s="356"/>
      <c r="BC233" s="356"/>
      <c r="BD233" s="356"/>
      <c r="BE233" s="356"/>
      <c r="BF233" s="356"/>
      <c r="BG233" s="356"/>
      <c r="BH233" s="356"/>
      <c r="BI233" s="356"/>
      <c r="BJ233" s="356"/>
      <c r="BK233" s="356"/>
      <c r="BL233" s="356"/>
      <c r="BM233" s="356"/>
      <c r="BN233" s="356"/>
      <c r="BO233" s="356"/>
      <c r="BP233" s="356"/>
      <c r="BQ233" s="356"/>
      <c r="BR233" s="356"/>
      <c r="BS233" s="356"/>
      <c r="BT233" s="356"/>
      <c r="BU233" s="356"/>
      <c r="BV233" s="356"/>
      <c r="BW233" s="356"/>
      <c r="BX233" s="356"/>
      <c r="BY233" s="356"/>
      <c r="BZ233" s="356"/>
      <c r="CA233" s="356"/>
      <c r="CB233" s="356"/>
      <c r="CC233" s="356"/>
      <c r="CD233" s="356"/>
      <c r="CE233" s="356"/>
      <c r="CF233" s="356"/>
      <c r="CG233" s="356"/>
      <c r="CH233" s="356"/>
      <c r="CI233" s="356"/>
      <c r="CJ233" s="356"/>
      <c r="CK233" s="356"/>
      <c r="CL233" s="356"/>
      <c r="CM233" s="356"/>
      <c r="CN233" s="356"/>
      <c r="CO233" s="356"/>
      <c r="CP233" s="356"/>
      <c r="CQ233" s="356"/>
      <c r="CR233" s="356"/>
      <c r="CS233" s="356"/>
      <c r="CT233" s="356"/>
      <c r="CU233" s="356"/>
      <c r="CV233" s="356"/>
      <c r="CW233" s="356"/>
      <c r="CX233" s="356"/>
      <c r="CY233" s="356"/>
      <c r="CZ233" s="356"/>
      <c r="DA233" s="356"/>
      <c r="DB233" s="356"/>
      <c r="DC233" s="356"/>
      <c r="DD233" s="356"/>
      <c r="DE233" s="356"/>
      <c r="DF233" s="356"/>
      <c r="DG233" s="356"/>
      <c r="DH233" s="356"/>
      <c r="DI233" s="356"/>
      <c r="DJ233" s="356"/>
      <c r="DK233" s="356"/>
      <c r="DL233" s="356"/>
      <c r="DM233" s="356"/>
      <c r="DN233" s="356"/>
      <c r="DO233" s="356"/>
      <c r="DP233" s="356"/>
      <c r="DQ233" s="356"/>
      <c r="DR233" s="356"/>
      <c r="DS233" s="356"/>
      <c r="DT233" s="356"/>
      <c r="DU233" s="356"/>
      <c r="DV233" s="356"/>
      <c r="DW233" s="356"/>
      <c r="DX233" s="356"/>
      <c r="DY233" s="356"/>
      <c r="DZ233" s="356"/>
      <c r="EA233" s="356"/>
      <c r="EB233" s="356"/>
      <c r="EC233" s="356"/>
      <c r="ED233" s="356"/>
      <c r="EE233" s="356"/>
      <c r="EF233" s="356"/>
      <c r="EG233" s="356"/>
      <c r="EH233" s="356"/>
      <c r="EI233" s="356"/>
      <c r="EJ233" s="356"/>
      <c r="EK233" s="356"/>
      <c r="EL233" s="356"/>
      <c r="EM233" s="356"/>
      <c r="EN233" s="356"/>
      <c r="EO233" s="356"/>
      <c r="EP233" s="356"/>
      <c r="EQ233" s="356"/>
      <c r="ER233" s="356"/>
      <c r="ES233" s="356"/>
      <c r="ET233" s="356"/>
      <c r="EU233" s="356"/>
      <c r="EV233" s="356"/>
      <c r="EW233" s="356"/>
      <c r="EX233" s="356"/>
      <c r="EY233" s="356"/>
      <c r="EZ233" s="356"/>
      <c r="FA233" s="356"/>
      <c r="FB233" s="356"/>
      <c r="FC233" s="356"/>
      <c r="FD233" s="356"/>
      <c r="FE233" s="356"/>
      <c r="FF233" s="356"/>
      <c r="FG233" s="356"/>
      <c r="FH233" s="356"/>
      <c r="FI233" s="356"/>
      <c r="FJ233" s="356"/>
      <c r="FK233" s="356"/>
      <c r="FL233" s="356"/>
      <c r="FM233" s="356"/>
      <c r="FN233" s="356"/>
      <c r="FO233" s="356"/>
      <c r="FP233" s="356"/>
      <c r="FQ233" s="356"/>
      <c r="FR233" s="356"/>
      <c r="FS233" s="356"/>
      <c r="FT233" s="356"/>
      <c r="FU233" s="356"/>
      <c r="FV233" s="356"/>
      <c r="FW233" s="356"/>
      <c r="FX233" s="356"/>
      <c r="FY233" s="356"/>
      <c r="FZ233" s="356"/>
      <c r="GA233" s="356"/>
      <c r="GB233" s="356"/>
      <c r="GC233" s="356"/>
      <c r="GD233" s="356"/>
      <c r="GE233" s="356"/>
      <c r="GF233" s="356"/>
      <c r="GG233" s="356"/>
      <c r="GH233" s="356"/>
      <c r="GI233" s="356"/>
      <c r="GJ233" s="356"/>
      <c r="GK233" s="356"/>
      <c r="GL233" s="356"/>
      <c r="GM233" s="356"/>
      <c r="GN233" s="356"/>
      <c r="GO233" s="356"/>
      <c r="GP233" s="356"/>
      <c r="GQ233" s="356"/>
      <c r="GR233" s="356"/>
      <c r="GS233" s="356"/>
      <c r="GT233" s="356"/>
      <c r="GU233" s="356"/>
      <c r="GV233" s="356"/>
      <c r="GW233" s="356"/>
      <c r="GX233" s="356"/>
      <c r="GY233" s="356"/>
      <c r="GZ233" s="356"/>
      <c r="HA233" s="356"/>
      <c r="HB233" s="356"/>
      <c r="HC233" s="356"/>
      <c r="HD233" s="356"/>
      <c r="HE233" s="356"/>
      <c r="HF233" s="356"/>
      <c r="HG233" s="356"/>
      <c r="HH233" s="356"/>
    </row>
    <row r="234" spans="1:216" ht="15" x14ac:dyDescent="0.25">
      <c r="A234" s="356" t="s">
        <v>461</v>
      </c>
      <c r="B234" s="356" t="s">
        <v>23</v>
      </c>
      <c r="C234" s="356" t="s">
        <v>24</v>
      </c>
      <c r="D234" s="356" t="s">
        <v>25</v>
      </c>
      <c r="E234" s="356" t="s">
        <v>26</v>
      </c>
      <c r="F234" s="356" t="s">
        <v>27</v>
      </c>
      <c r="G234" s="356" t="s">
        <v>28</v>
      </c>
      <c r="H234" s="356" t="s">
        <v>29</v>
      </c>
      <c r="I234" s="356" t="s">
        <v>30</v>
      </c>
      <c r="J234" s="356" t="s">
        <v>31</v>
      </c>
      <c r="K234" s="356" t="s">
        <v>32</v>
      </c>
      <c r="L234" s="356" t="s">
        <v>33</v>
      </c>
      <c r="M234" s="356" t="s">
        <v>34</v>
      </c>
      <c r="N234" s="356" t="s">
        <v>386</v>
      </c>
      <c r="O234" s="356" t="s">
        <v>387</v>
      </c>
      <c r="P234" s="356" t="s">
        <v>388</v>
      </c>
      <c r="Q234" s="356" t="s">
        <v>35</v>
      </c>
      <c r="R234" s="356" t="s">
        <v>36</v>
      </c>
      <c r="S234" s="356" t="s">
        <v>37</v>
      </c>
      <c r="T234" s="356" t="s">
        <v>38</v>
      </c>
      <c r="U234" s="356" t="s">
        <v>39</v>
      </c>
      <c r="V234" s="356" t="s">
        <v>40</v>
      </c>
      <c r="W234" s="356" t="s">
        <v>41</v>
      </c>
      <c r="X234" s="356" t="s">
        <v>42</v>
      </c>
      <c r="Y234" s="356" t="s">
        <v>43</v>
      </c>
      <c r="Z234" s="356" t="s">
        <v>44</v>
      </c>
      <c r="AA234" s="356" t="s">
        <v>45</v>
      </c>
      <c r="AB234" s="356" t="s">
        <v>46</v>
      </c>
      <c r="AC234" s="356" t="s">
        <v>47</v>
      </c>
      <c r="AD234" s="356" t="s">
        <v>48</v>
      </c>
      <c r="AE234" s="356" t="s">
        <v>49</v>
      </c>
      <c r="AF234" s="356" t="s">
        <v>50</v>
      </c>
      <c r="AG234" s="356" t="s">
        <v>51</v>
      </c>
      <c r="AH234" s="356" t="s">
        <v>52</v>
      </c>
      <c r="AI234" s="356" t="s">
        <v>53</v>
      </c>
      <c r="AJ234" s="356" t="s">
        <v>54</v>
      </c>
      <c r="AK234" s="356" t="s">
        <v>55</v>
      </c>
      <c r="AL234" s="356" t="s">
        <v>56</v>
      </c>
      <c r="AM234" s="356" t="s">
        <v>57</v>
      </c>
      <c r="AN234" s="356" t="s">
        <v>58</v>
      </c>
      <c r="AO234" s="356" t="s">
        <v>59</v>
      </c>
      <c r="AP234" s="356" t="s">
        <v>60</v>
      </c>
      <c r="AQ234" s="356" t="s">
        <v>61</v>
      </c>
      <c r="AR234" s="356" t="s">
        <v>62</v>
      </c>
      <c r="AS234" s="356" t="s">
        <v>63</v>
      </c>
      <c r="AT234" s="356" t="s">
        <v>64</v>
      </c>
      <c r="AU234" s="356" t="s">
        <v>65</v>
      </c>
      <c r="AV234" s="356" t="s">
        <v>66</v>
      </c>
      <c r="AW234" s="356" t="s">
        <v>67</v>
      </c>
      <c r="AX234" s="356" t="s">
        <v>68</v>
      </c>
      <c r="AY234" s="356" t="s">
        <v>69</v>
      </c>
      <c r="AZ234" s="356" t="s">
        <v>389</v>
      </c>
      <c r="BA234" s="356" t="s">
        <v>390</v>
      </c>
      <c r="BB234" s="356" t="s">
        <v>391</v>
      </c>
      <c r="BC234" s="356" t="s">
        <v>392</v>
      </c>
      <c r="BD234" s="356" t="s">
        <v>393</v>
      </c>
      <c r="BE234" s="356" t="s">
        <v>394</v>
      </c>
      <c r="BF234" s="356" t="s">
        <v>395</v>
      </c>
      <c r="BG234" s="356" t="s">
        <v>396</v>
      </c>
      <c r="BH234" s="356" t="s">
        <v>397</v>
      </c>
      <c r="BI234" s="356" t="s">
        <v>398</v>
      </c>
      <c r="BJ234" s="356" t="s">
        <v>399</v>
      </c>
      <c r="BK234" s="356" t="s">
        <v>400</v>
      </c>
      <c r="BL234" s="356" t="s">
        <v>401</v>
      </c>
      <c r="BM234" s="356" t="s">
        <v>402</v>
      </c>
      <c r="BN234" s="356" t="s">
        <v>70</v>
      </c>
      <c r="BO234" s="356" t="s">
        <v>71</v>
      </c>
      <c r="BP234" s="356" t="s">
        <v>72</v>
      </c>
      <c r="BQ234" s="356" t="s">
        <v>73</v>
      </c>
      <c r="BR234" s="356" t="s">
        <v>74</v>
      </c>
      <c r="BS234" s="356" t="s">
        <v>75</v>
      </c>
      <c r="BT234" s="356" t="s">
        <v>76</v>
      </c>
      <c r="BU234" s="356" t="s">
        <v>77</v>
      </c>
      <c r="BV234" s="356" t="s">
        <v>78</v>
      </c>
      <c r="BW234" s="356" t="s">
        <v>79</v>
      </c>
      <c r="BX234" s="356" t="s">
        <v>80</v>
      </c>
      <c r="BY234" s="356" t="s">
        <v>81</v>
      </c>
      <c r="BZ234" s="356" t="s">
        <v>82</v>
      </c>
      <c r="CA234" s="356" t="s">
        <v>83</v>
      </c>
      <c r="CB234" s="356" t="s">
        <v>84</v>
      </c>
      <c r="CC234" s="356" t="s">
        <v>85</v>
      </c>
      <c r="CD234" s="356" t="s">
        <v>86</v>
      </c>
      <c r="CE234" s="356" t="s">
        <v>87</v>
      </c>
      <c r="CF234" s="356" t="s">
        <v>88</v>
      </c>
      <c r="CG234" s="356" t="s">
        <v>89</v>
      </c>
      <c r="CH234" s="356" t="s">
        <v>90</v>
      </c>
      <c r="CI234" s="356" t="s">
        <v>91</v>
      </c>
      <c r="CJ234" s="356" t="s">
        <v>92</v>
      </c>
      <c r="CK234" s="356" t="s">
        <v>93</v>
      </c>
      <c r="CL234" s="356" t="s">
        <v>94</v>
      </c>
      <c r="CM234" s="356" t="s">
        <v>95</v>
      </c>
      <c r="CN234" s="356" t="s">
        <v>96</v>
      </c>
      <c r="CO234" s="356" t="s">
        <v>97</v>
      </c>
      <c r="CP234" s="356" t="s">
        <v>98</v>
      </c>
      <c r="CQ234" s="356" t="s">
        <v>99</v>
      </c>
      <c r="CR234" s="356" t="s">
        <v>100</v>
      </c>
      <c r="CS234" s="356" t="s">
        <v>101</v>
      </c>
      <c r="CT234" s="356" t="s">
        <v>102</v>
      </c>
      <c r="CU234" s="356" t="s">
        <v>103</v>
      </c>
      <c r="CV234" s="356" t="s">
        <v>104</v>
      </c>
      <c r="CW234" s="356" t="s">
        <v>105</v>
      </c>
      <c r="CX234" s="356" t="s">
        <v>106</v>
      </c>
      <c r="CY234" s="356" t="s">
        <v>107</v>
      </c>
      <c r="CZ234" s="356" t="s">
        <v>108</v>
      </c>
      <c r="DA234" s="356" t="s">
        <v>109</v>
      </c>
      <c r="DB234" s="356" t="s">
        <v>110</v>
      </c>
      <c r="DC234" s="356" t="s">
        <v>111</v>
      </c>
      <c r="DD234" s="356" t="s">
        <v>112</v>
      </c>
      <c r="DE234" s="356" t="s">
        <v>113</v>
      </c>
      <c r="DF234" s="356" t="s">
        <v>114</v>
      </c>
      <c r="DG234" s="356" t="s">
        <v>115</v>
      </c>
      <c r="DH234" s="356" t="s">
        <v>116</v>
      </c>
      <c r="DI234" s="356" t="s">
        <v>117</v>
      </c>
      <c r="DJ234" s="356" t="s">
        <v>118</v>
      </c>
      <c r="DK234" s="356" t="s">
        <v>119</v>
      </c>
      <c r="DL234" s="356" t="s">
        <v>120</v>
      </c>
      <c r="DM234" s="356" t="s">
        <v>121</v>
      </c>
      <c r="DN234" s="356" t="s">
        <v>122</v>
      </c>
      <c r="DO234" s="356" t="s">
        <v>123</v>
      </c>
      <c r="DP234" s="356" t="s">
        <v>124</v>
      </c>
      <c r="DQ234" s="356" t="s">
        <v>125</v>
      </c>
      <c r="DR234" s="356" t="s">
        <v>126</v>
      </c>
      <c r="DS234" s="356" t="s">
        <v>127</v>
      </c>
      <c r="DT234" s="356" t="s">
        <v>128</v>
      </c>
      <c r="DU234" s="356" t="s">
        <v>129</v>
      </c>
      <c r="DV234" s="356" t="s">
        <v>130</v>
      </c>
      <c r="DW234" s="356" t="s">
        <v>131</v>
      </c>
      <c r="DX234" s="356" t="s">
        <v>132</v>
      </c>
      <c r="DY234" s="356" t="s">
        <v>133</v>
      </c>
      <c r="DZ234" s="356" t="s">
        <v>134</v>
      </c>
      <c r="EA234" s="356" t="s">
        <v>135</v>
      </c>
      <c r="EB234" s="356" t="s">
        <v>136</v>
      </c>
      <c r="EC234" s="356" t="s">
        <v>137</v>
      </c>
      <c r="ED234" s="356" t="s">
        <v>138</v>
      </c>
      <c r="EE234" s="356" t="s">
        <v>139</v>
      </c>
      <c r="EF234" s="356" t="s">
        <v>140</v>
      </c>
      <c r="EG234" s="356" t="s">
        <v>141</v>
      </c>
      <c r="EH234" s="356" t="s">
        <v>142</v>
      </c>
      <c r="EI234" s="356" t="s">
        <v>143</v>
      </c>
      <c r="EJ234" s="356" t="s">
        <v>144</v>
      </c>
      <c r="EK234" s="356" t="s">
        <v>145</v>
      </c>
      <c r="EL234" s="356" t="s">
        <v>146</v>
      </c>
      <c r="EM234" s="356" t="s">
        <v>147</v>
      </c>
      <c r="EN234" s="356" t="s">
        <v>148</v>
      </c>
      <c r="EO234" s="356" t="s">
        <v>149</v>
      </c>
      <c r="EP234" s="356" t="s">
        <v>150</v>
      </c>
      <c r="EQ234" s="356" t="s">
        <v>151</v>
      </c>
      <c r="ER234" s="356" t="s">
        <v>152</v>
      </c>
      <c r="ES234" s="356" t="s">
        <v>153</v>
      </c>
      <c r="ET234" s="356" t="s">
        <v>154</v>
      </c>
      <c r="EU234" s="356" t="s">
        <v>155</v>
      </c>
      <c r="EV234" s="356" t="s">
        <v>156</v>
      </c>
      <c r="EW234" s="356" t="s">
        <v>157</v>
      </c>
      <c r="EX234" s="356" t="s">
        <v>158</v>
      </c>
      <c r="EY234" s="356" t="s">
        <v>159</v>
      </c>
      <c r="EZ234" s="356" t="s">
        <v>160</v>
      </c>
      <c r="FA234" s="356" t="s">
        <v>161</v>
      </c>
      <c r="FB234" s="356" t="s">
        <v>162</v>
      </c>
      <c r="FC234" s="356" t="s">
        <v>163</v>
      </c>
      <c r="FD234" s="356" t="s">
        <v>164</v>
      </c>
      <c r="FE234" s="356" t="s">
        <v>165</v>
      </c>
      <c r="FF234" s="356" t="s">
        <v>166</v>
      </c>
      <c r="FG234" s="356" t="s">
        <v>167</v>
      </c>
      <c r="FH234" s="356" t="s">
        <v>168</v>
      </c>
      <c r="FI234" s="356" t="s">
        <v>169</v>
      </c>
      <c r="FJ234" s="356" t="s">
        <v>170</v>
      </c>
      <c r="FK234" s="356" t="s">
        <v>171</v>
      </c>
      <c r="FL234" s="356" t="s">
        <v>172</v>
      </c>
      <c r="FM234" s="356" t="s">
        <v>173</v>
      </c>
      <c r="FN234" s="356" t="s">
        <v>174</v>
      </c>
      <c r="FO234" s="356" t="s">
        <v>175</v>
      </c>
      <c r="FP234" s="356" t="s">
        <v>176</v>
      </c>
      <c r="FQ234" s="356" t="s">
        <v>177</v>
      </c>
      <c r="FR234" s="356" t="s">
        <v>178</v>
      </c>
      <c r="FS234" s="356" t="s">
        <v>179</v>
      </c>
      <c r="FT234" s="356" t="s">
        <v>180</v>
      </c>
      <c r="FU234" s="356" t="s">
        <v>181</v>
      </c>
      <c r="FV234" s="356" t="s">
        <v>182</v>
      </c>
      <c r="FW234" s="356" t="s">
        <v>183</v>
      </c>
      <c r="FX234" s="356" t="s">
        <v>184</v>
      </c>
      <c r="FY234" s="356" t="s">
        <v>185</v>
      </c>
      <c r="FZ234" s="356" t="s">
        <v>186</v>
      </c>
      <c r="GA234" s="356" t="s">
        <v>187</v>
      </c>
      <c r="GB234" s="356" t="s">
        <v>188</v>
      </c>
      <c r="GC234" s="356" t="s">
        <v>189</v>
      </c>
      <c r="GD234" s="356" t="s">
        <v>190</v>
      </c>
      <c r="GE234" s="356" t="s">
        <v>191</v>
      </c>
      <c r="GF234" s="356" t="s">
        <v>192</v>
      </c>
      <c r="GG234" s="356" t="s">
        <v>193</v>
      </c>
      <c r="GH234" s="356" t="s">
        <v>194</v>
      </c>
      <c r="GI234" s="356" t="s">
        <v>195</v>
      </c>
      <c r="GJ234" s="356" t="s">
        <v>196</v>
      </c>
      <c r="GK234" s="356" t="s">
        <v>197</v>
      </c>
      <c r="GL234" s="356" t="s">
        <v>198</v>
      </c>
      <c r="GM234" s="356" t="s">
        <v>199</v>
      </c>
      <c r="GN234" s="356" t="s">
        <v>200</v>
      </c>
      <c r="GO234" s="356" t="s">
        <v>201</v>
      </c>
      <c r="GP234" s="356" t="s">
        <v>202</v>
      </c>
      <c r="GQ234" s="356" t="s">
        <v>203</v>
      </c>
      <c r="GR234" s="356" t="s">
        <v>204</v>
      </c>
      <c r="GS234" s="356" t="s">
        <v>205</v>
      </c>
      <c r="GT234" s="356" t="s">
        <v>206</v>
      </c>
      <c r="GU234" s="356" t="s">
        <v>207</v>
      </c>
      <c r="GV234" s="356" t="s">
        <v>208</v>
      </c>
      <c r="GW234" s="356" t="s">
        <v>209</v>
      </c>
      <c r="GX234" s="356" t="s">
        <v>210</v>
      </c>
      <c r="GY234" s="356" t="s">
        <v>211</v>
      </c>
      <c r="GZ234" s="356" t="s">
        <v>212</v>
      </c>
      <c r="HA234" s="356" t="s">
        <v>213</v>
      </c>
      <c r="HB234" s="356" t="s">
        <v>214</v>
      </c>
      <c r="HC234" s="356" t="s">
        <v>215</v>
      </c>
      <c r="HD234" s="356" t="s">
        <v>216</v>
      </c>
      <c r="HE234" s="356" t="s">
        <v>217</v>
      </c>
      <c r="HF234" s="356" t="s">
        <v>218</v>
      </c>
      <c r="HG234" s="356" t="s">
        <v>219</v>
      </c>
      <c r="HH234" s="356" t="s">
        <v>220</v>
      </c>
    </row>
    <row r="235" spans="1:216" ht="15" x14ac:dyDescent="0.25">
      <c r="A235" s="356" t="s">
        <v>230</v>
      </c>
      <c r="B235" s="356">
        <v>31947360</v>
      </c>
      <c r="C235" s="356">
        <v>7420990</v>
      </c>
      <c r="D235" s="356">
        <v>4489451</v>
      </c>
      <c r="E235" s="356">
        <v>2891092</v>
      </c>
      <c r="F235" s="356">
        <v>1891013</v>
      </c>
      <c r="G235" s="356">
        <v>1664107</v>
      </c>
      <c r="H235" s="356">
        <v>2375096</v>
      </c>
      <c r="I235" s="356">
        <v>1369981</v>
      </c>
      <c r="J235" s="356">
        <v>1554465</v>
      </c>
      <c r="K235" s="356">
        <v>763994</v>
      </c>
      <c r="L235" s="356">
        <v>528865</v>
      </c>
      <c r="M235" s="356">
        <v>286394</v>
      </c>
      <c r="N235" s="356">
        <v>261645</v>
      </c>
      <c r="O235" s="356">
        <v>92501</v>
      </c>
      <c r="P235" s="356">
        <v>201310</v>
      </c>
      <c r="Q235" s="356">
        <v>3542512</v>
      </c>
      <c r="R235" s="356">
        <v>1448835</v>
      </c>
      <c r="S235" s="356">
        <v>658849</v>
      </c>
      <c r="T235" s="356">
        <v>971131</v>
      </c>
      <c r="U235" s="356">
        <v>720583</v>
      </c>
      <c r="V235" s="356">
        <v>370746</v>
      </c>
      <c r="W235" s="356">
        <v>924867</v>
      </c>
      <c r="X235" s="356">
        <v>739478</v>
      </c>
      <c r="Y235" s="356">
        <v>241398</v>
      </c>
      <c r="Z235" s="356">
        <v>21690050</v>
      </c>
      <c r="AA235" s="356">
        <v>20434280</v>
      </c>
      <c r="AB235" s="356">
        <v>2149193</v>
      </c>
      <c r="AC235" s="356">
        <v>10925230</v>
      </c>
      <c r="AD235" s="356">
        <v>6626189</v>
      </c>
      <c r="AE235" s="356">
        <v>561969</v>
      </c>
      <c r="AF235" s="356">
        <v>6011341</v>
      </c>
      <c r="AG235" s="356">
        <v>5413175</v>
      </c>
      <c r="AH235" s="356">
        <v>7993194</v>
      </c>
      <c r="AI235" s="356">
        <v>3630240</v>
      </c>
      <c r="AJ235" s="356">
        <v>9370292</v>
      </c>
      <c r="AK235" s="356">
        <v>2498154</v>
      </c>
      <c r="AL235" s="356">
        <v>841466</v>
      </c>
      <c r="AM235" s="356">
        <v>7187766</v>
      </c>
      <c r="AN235" s="356">
        <v>166729</v>
      </c>
      <c r="AO235" s="356">
        <v>3042607</v>
      </c>
      <c r="AP235" s="356">
        <v>2878555</v>
      </c>
      <c r="AQ235" s="356">
        <v>19826</v>
      </c>
      <c r="AR235" s="356">
        <v>2292156</v>
      </c>
      <c r="AS235" s="356">
        <v>574044</v>
      </c>
      <c r="AT235" s="356">
        <v>954503</v>
      </c>
      <c r="AU235" s="356">
        <v>554967</v>
      </c>
      <c r="AV235" s="356">
        <v>1312518</v>
      </c>
      <c r="AW235" s="356">
        <v>316274</v>
      </c>
      <c r="AX235" s="356">
        <v>86573</v>
      </c>
      <c r="AY235" s="356">
        <v>11456580</v>
      </c>
      <c r="AZ235" s="356">
        <v>1909058</v>
      </c>
      <c r="BA235" s="356">
        <v>314220</v>
      </c>
      <c r="BB235" s="356">
        <v>126874</v>
      </c>
      <c r="BC235" s="356">
        <v>1622306</v>
      </c>
      <c r="BD235" s="356">
        <v>62362</v>
      </c>
      <c r="BE235" s="356">
        <v>0</v>
      </c>
      <c r="BF235" s="356">
        <v>0</v>
      </c>
      <c r="BG235" s="356">
        <v>362775</v>
      </c>
      <c r="BH235" s="356">
        <v>152131</v>
      </c>
      <c r="BI235" s="356">
        <v>40782</v>
      </c>
      <c r="BJ235" s="356">
        <v>216453</v>
      </c>
      <c r="BK235" s="356">
        <v>20765</v>
      </c>
      <c r="BL235" s="356">
        <v>0</v>
      </c>
      <c r="BM235" s="356">
        <v>0</v>
      </c>
      <c r="BN235" s="356">
        <v>4311658</v>
      </c>
      <c r="BO235" s="356">
        <v>20047</v>
      </c>
      <c r="BP235" s="356">
        <v>119281</v>
      </c>
      <c r="BQ235" s="356">
        <v>4189108</v>
      </c>
      <c r="BR235" s="356">
        <v>96967</v>
      </c>
      <c r="BS235" s="356">
        <v>0</v>
      </c>
      <c r="BT235" s="356">
        <v>0</v>
      </c>
      <c r="BU235" s="356">
        <v>2531283</v>
      </c>
      <c r="BV235" s="356">
        <v>72261</v>
      </c>
      <c r="BW235" s="356">
        <v>162085</v>
      </c>
      <c r="BX235" s="356">
        <v>2271913</v>
      </c>
      <c r="BY235" s="356">
        <v>254336</v>
      </c>
      <c r="BZ235" s="356">
        <v>0</v>
      </c>
      <c r="CA235" s="356">
        <v>0</v>
      </c>
      <c r="CB235" s="356">
        <v>364724</v>
      </c>
      <c r="CC235" s="356">
        <v>215356</v>
      </c>
      <c r="CD235" s="356">
        <v>62658</v>
      </c>
      <c r="CE235" s="356">
        <v>176453</v>
      </c>
      <c r="CF235" s="356">
        <v>0</v>
      </c>
      <c r="CG235" s="356">
        <v>0</v>
      </c>
      <c r="CH235" s="356">
        <v>0</v>
      </c>
      <c r="CI235" s="356">
        <v>7287050</v>
      </c>
      <c r="CJ235" s="356">
        <v>1719197</v>
      </c>
      <c r="CK235" s="356">
        <v>342931</v>
      </c>
      <c r="CL235" s="356">
        <v>3850612</v>
      </c>
      <c r="CM235" s="356">
        <v>136385</v>
      </c>
      <c r="CN235" s="356">
        <v>0</v>
      </c>
      <c r="CO235" s="356">
        <v>3710388</v>
      </c>
      <c r="CP235" s="356">
        <v>5182535</v>
      </c>
      <c r="CQ235" s="356">
        <v>878237</v>
      </c>
      <c r="CR235" s="356">
        <v>1808975</v>
      </c>
      <c r="CS235" s="356">
        <v>545322</v>
      </c>
      <c r="CT235" s="356">
        <v>1874545</v>
      </c>
      <c r="CU235" s="356">
        <v>1174616</v>
      </c>
      <c r="CV235" s="356">
        <v>949538</v>
      </c>
      <c r="CW235" s="356">
        <v>789131</v>
      </c>
      <c r="CX235" s="356">
        <v>0</v>
      </c>
      <c r="CY235" s="356">
        <v>0</v>
      </c>
      <c r="CZ235" s="356">
        <v>0</v>
      </c>
      <c r="DA235" s="356">
        <v>252633</v>
      </c>
      <c r="DB235" s="356">
        <v>447203</v>
      </c>
      <c r="DC235" s="356">
        <v>115861</v>
      </c>
      <c r="DD235" s="356">
        <v>17968690</v>
      </c>
      <c r="DE235" s="356">
        <v>8209508</v>
      </c>
      <c r="DF235" s="356">
        <v>9638632</v>
      </c>
      <c r="DG235" s="356">
        <v>10924610</v>
      </c>
      <c r="DH235" s="356">
        <v>622393</v>
      </c>
      <c r="DI235" s="356">
        <v>369035</v>
      </c>
      <c r="DJ235" s="356">
        <v>112516</v>
      </c>
      <c r="DK235" s="356">
        <v>23141640</v>
      </c>
      <c r="DL235" s="356">
        <v>16723000</v>
      </c>
      <c r="DM235" s="356">
        <v>12004080</v>
      </c>
      <c r="DN235" s="356">
        <v>4197349</v>
      </c>
      <c r="DO235" s="356">
        <v>2908692</v>
      </c>
      <c r="DP235" s="356">
        <v>2074198</v>
      </c>
      <c r="DQ235" s="356">
        <v>7743652</v>
      </c>
      <c r="DR235" s="356">
        <v>6451</v>
      </c>
      <c r="DS235" s="356">
        <v>595614</v>
      </c>
      <c r="DT235" s="356">
        <v>1873317</v>
      </c>
      <c r="DU235" s="356">
        <v>847815</v>
      </c>
      <c r="DV235" s="356">
        <v>8451928</v>
      </c>
      <c r="DW235" s="356">
        <v>2869560</v>
      </c>
      <c r="DX235" s="356">
        <v>2303505</v>
      </c>
      <c r="DY235" s="356">
        <v>1179497</v>
      </c>
      <c r="DZ235" s="356">
        <v>5555708</v>
      </c>
      <c r="EA235" s="356">
        <v>27857</v>
      </c>
      <c r="EB235" s="356">
        <v>381538</v>
      </c>
      <c r="EC235" s="356">
        <v>1426541</v>
      </c>
      <c r="ED235" s="356">
        <v>829038</v>
      </c>
      <c r="EE235" s="356">
        <v>15731260</v>
      </c>
      <c r="EF235" s="356">
        <v>6086505</v>
      </c>
      <c r="EG235" s="356">
        <v>4598121</v>
      </c>
      <c r="EH235" s="356">
        <v>2613549</v>
      </c>
      <c r="EI235" s="356">
        <v>10782720</v>
      </c>
      <c r="EJ235" s="356">
        <v>16738</v>
      </c>
      <c r="EK235" s="356">
        <v>809699</v>
      </c>
      <c r="EL235" s="356">
        <v>2898055</v>
      </c>
      <c r="EM235" s="356">
        <v>1490346</v>
      </c>
      <c r="EN235" s="356">
        <v>3149651</v>
      </c>
      <c r="EO235" s="356">
        <v>664170</v>
      </c>
      <c r="EP235" s="356">
        <v>508455</v>
      </c>
      <c r="EQ235" s="356">
        <v>528217</v>
      </c>
      <c r="ER235" s="356">
        <v>1801627</v>
      </c>
      <c r="ES235" s="356">
        <v>17608</v>
      </c>
      <c r="ET235" s="356">
        <v>116611</v>
      </c>
      <c r="EU235" s="356">
        <v>246469</v>
      </c>
      <c r="EV235" s="356">
        <v>92801</v>
      </c>
      <c r="EW235" s="356">
        <v>8104856</v>
      </c>
      <c r="EX235" s="356">
        <v>2400988</v>
      </c>
      <c r="EY235" s="356">
        <v>1298793</v>
      </c>
      <c r="EZ235" s="356">
        <v>1494533</v>
      </c>
      <c r="FA235" s="356">
        <v>4550999</v>
      </c>
      <c r="FB235" s="356">
        <v>88039</v>
      </c>
      <c r="FC235" s="356">
        <v>450585</v>
      </c>
      <c r="FD235" s="356">
        <v>1048778</v>
      </c>
      <c r="FE235" s="356">
        <v>414479</v>
      </c>
      <c r="FF235" s="356">
        <v>3262242</v>
      </c>
      <c r="FG235" s="356">
        <v>1230732</v>
      </c>
      <c r="FH235" s="356">
        <v>393973</v>
      </c>
      <c r="FI235" s="356">
        <v>451204</v>
      </c>
      <c r="FJ235" s="356">
        <v>779534</v>
      </c>
      <c r="FK235" s="356">
        <v>132914</v>
      </c>
      <c r="FL235" s="356">
        <v>135852</v>
      </c>
      <c r="FM235" s="356">
        <v>220343</v>
      </c>
      <c r="FN235" s="356">
        <v>69325</v>
      </c>
      <c r="FO235" s="356">
        <v>2550093</v>
      </c>
      <c r="FP235" s="356">
        <v>2045791</v>
      </c>
      <c r="FQ235" s="356">
        <v>153647</v>
      </c>
      <c r="FR235" s="356">
        <v>22091</v>
      </c>
      <c r="FS235" s="356">
        <v>679359</v>
      </c>
      <c r="FT235" s="356">
        <v>6143</v>
      </c>
      <c r="FU235" s="356">
        <v>22243</v>
      </c>
      <c r="FV235" s="356">
        <v>100474</v>
      </c>
      <c r="FW235" s="356">
        <v>69989</v>
      </c>
      <c r="FX235" s="356">
        <v>6884543</v>
      </c>
      <c r="FY235" s="356">
        <v>2124614</v>
      </c>
      <c r="FZ235" s="356">
        <v>1570919</v>
      </c>
      <c r="GA235" s="356">
        <v>963632</v>
      </c>
      <c r="GB235" s="356">
        <v>4355099</v>
      </c>
      <c r="GC235" s="356">
        <v>16033</v>
      </c>
      <c r="GD235" s="356">
        <v>64503</v>
      </c>
      <c r="GE235" s="356">
        <v>311839</v>
      </c>
      <c r="GF235" s="356">
        <v>157900</v>
      </c>
      <c r="GG235" s="356">
        <v>1262933</v>
      </c>
      <c r="GH235" s="356">
        <v>26981</v>
      </c>
      <c r="GI235" s="356">
        <v>43740</v>
      </c>
      <c r="GJ235" s="356">
        <v>23978</v>
      </c>
      <c r="GK235" s="356">
        <v>697213</v>
      </c>
      <c r="GL235" s="356">
        <v>755503</v>
      </c>
      <c r="GM235" s="356">
        <v>0</v>
      </c>
      <c r="GN235" s="356">
        <v>0</v>
      </c>
      <c r="GO235" s="356">
        <v>0</v>
      </c>
      <c r="GP235" s="356">
        <v>886038</v>
      </c>
      <c r="GQ235" s="356">
        <v>132774</v>
      </c>
      <c r="GR235" s="356">
        <v>588293</v>
      </c>
      <c r="GS235" s="356">
        <v>245673</v>
      </c>
      <c r="GT235" s="356">
        <v>8589</v>
      </c>
      <c r="GU235" s="356">
        <v>0</v>
      </c>
      <c r="GV235" s="356">
        <v>16812</v>
      </c>
      <c r="GW235" s="356">
        <v>0</v>
      </c>
      <c r="GX235" s="356">
        <v>0</v>
      </c>
      <c r="GY235" s="356">
        <v>4028603</v>
      </c>
      <c r="GZ235" s="356">
        <v>1495999</v>
      </c>
      <c r="HA235" s="356">
        <v>772205</v>
      </c>
      <c r="HB235" s="356">
        <v>365702</v>
      </c>
      <c r="HC235" s="356">
        <v>2141022</v>
      </c>
      <c r="HD235" s="356">
        <v>142429</v>
      </c>
      <c r="HE235" s="356">
        <v>62288</v>
      </c>
      <c r="HF235" s="356">
        <v>405777</v>
      </c>
      <c r="HG235" s="356">
        <v>174507</v>
      </c>
      <c r="HH235" s="356">
        <v>11807450</v>
      </c>
    </row>
    <row r="236" spans="1:216" ht="15" x14ac:dyDescent="0.25">
      <c r="A236" s="356" t="s">
        <v>442</v>
      </c>
      <c r="B236" s="356">
        <v>2954771</v>
      </c>
      <c r="C236" s="356">
        <v>642692</v>
      </c>
      <c r="D236" s="356">
        <v>413081</v>
      </c>
      <c r="E236" s="356">
        <v>275542</v>
      </c>
      <c r="F236" s="356">
        <v>229307</v>
      </c>
      <c r="G236" s="356">
        <v>125078</v>
      </c>
      <c r="H236" s="356">
        <v>218883</v>
      </c>
      <c r="I236" s="356">
        <v>155705</v>
      </c>
      <c r="J236" s="356">
        <v>123412</v>
      </c>
      <c r="K236" s="356">
        <v>37906</v>
      </c>
      <c r="L236" s="356">
        <v>37906</v>
      </c>
      <c r="M236" s="356">
        <v>0</v>
      </c>
      <c r="N236" s="356">
        <v>18497</v>
      </c>
      <c r="O236" s="356">
        <v>11259</v>
      </c>
      <c r="P236" s="356">
        <v>7150</v>
      </c>
      <c r="Q236" s="356">
        <v>198619</v>
      </c>
      <c r="R236" s="356">
        <v>76306</v>
      </c>
      <c r="S236" s="356">
        <v>52019</v>
      </c>
      <c r="T236" s="356">
        <v>248410</v>
      </c>
      <c r="U236" s="356">
        <v>203442</v>
      </c>
      <c r="V236" s="356">
        <v>64849</v>
      </c>
      <c r="W236" s="356">
        <v>41864</v>
      </c>
      <c r="X236" s="356">
        <v>29724</v>
      </c>
      <c r="Y236" s="356">
        <v>12116</v>
      </c>
      <c r="Z236" s="356">
        <v>1890280</v>
      </c>
      <c r="AA236" s="356">
        <v>1807540</v>
      </c>
      <c r="AB236" s="356">
        <v>132673</v>
      </c>
      <c r="AC236" s="356">
        <v>1157445</v>
      </c>
      <c r="AD236" s="356">
        <v>592171</v>
      </c>
      <c r="AE236" s="356">
        <v>41674</v>
      </c>
      <c r="AF236" s="356">
        <v>515384</v>
      </c>
      <c r="AG236" s="356">
        <v>431107</v>
      </c>
      <c r="AH236" s="356">
        <v>814368</v>
      </c>
      <c r="AI236" s="356">
        <v>379648</v>
      </c>
      <c r="AJ236" s="356">
        <v>792922</v>
      </c>
      <c r="AK236" s="356">
        <v>175342</v>
      </c>
      <c r="AL236" s="356">
        <v>167696</v>
      </c>
      <c r="AM236" s="356">
        <v>453113</v>
      </c>
      <c r="AN236" s="356">
        <v>2208</v>
      </c>
      <c r="AO236" s="356">
        <v>295375</v>
      </c>
      <c r="AP236" s="356">
        <v>104205</v>
      </c>
      <c r="AQ236" s="356">
        <v>0</v>
      </c>
      <c r="AR236" s="356">
        <v>200984</v>
      </c>
      <c r="AS236" s="356">
        <v>22731</v>
      </c>
      <c r="AT236" s="356">
        <v>56785</v>
      </c>
      <c r="AU236" s="356">
        <v>13247</v>
      </c>
      <c r="AV236" s="356">
        <v>24274</v>
      </c>
      <c r="AW236" s="356">
        <v>14993</v>
      </c>
      <c r="AX236" s="356">
        <v>0</v>
      </c>
      <c r="AY236" s="356">
        <v>934754</v>
      </c>
      <c r="AZ236" s="356">
        <v>169775</v>
      </c>
      <c r="BA236" s="356">
        <v>41611</v>
      </c>
      <c r="BB236" s="356">
        <v>25118</v>
      </c>
      <c r="BC236" s="356">
        <v>130058</v>
      </c>
      <c r="BD236" s="356">
        <v>0</v>
      </c>
      <c r="BE236" s="356">
        <v>0</v>
      </c>
      <c r="BF236" s="356">
        <v>0</v>
      </c>
      <c r="BG236" s="356">
        <v>26072</v>
      </c>
      <c r="BH236" s="356">
        <v>25334</v>
      </c>
      <c r="BI236" s="356">
        <v>0</v>
      </c>
      <c r="BJ236" s="356">
        <v>26894</v>
      </c>
      <c r="BK236" s="356">
        <v>0</v>
      </c>
      <c r="BL236" s="356">
        <v>0</v>
      </c>
      <c r="BM236" s="356">
        <v>0</v>
      </c>
      <c r="BN236" s="356">
        <v>309503</v>
      </c>
      <c r="BO236" s="356">
        <v>0</v>
      </c>
      <c r="BP236" s="356">
        <v>0</v>
      </c>
      <c r="BQ236" s="356">
        <v>304443</v>
      </c>
      <c r="BR236" s="356">
        <v>30411</v>
      </c>
      <c r="BS236" s="356">
        <v>0</v>
      </c>
      <c r="BT236" s="356">
        <v>0</v>
      </c>
      <c r="BU236" s="356">
        <v>157505</v>
      </c>
      <c r="BV236" s="356">
        <v>0</v>
      </c>
      <c r="BW236" s="356">
        <v>0</v>
      </c>
      <c r="BX236" s="356">
        <v>151768</v>
      </c>
      <c r="BY236" s="356">
        <v>6159</v>
      </c>
      <c r="BZ236" s="356">
        <v>0</v>
      </c>
      <c r="CA236" s="356">
        <v>0</v>
      </c>
      <c r="CB236" s="356">
        <v>57202</v>
      </c>
      <c r="CC236" s="356">
        <v>34492</v>
      </c>
      <c r="CD236" s="356">
        <v>0</v>
      </c>
      <c r="CE236" s="356">
        <v>26438</v>
      </c>
      <c r="CF236" s="356">
        <v>0</v>
      </c>
      <c r="CG236" s="356">
        <v>0</v>
      </c>
      <c r="CH236" s="356">
        <v>0</v>
      </c>
      <c r="CI236" s="356">
        <v>707549</v>
      </c>
      <c r="CJ236" s="356">
        <v>117958</v>
      </c>
      <c r="CK236" s="356">
        <v>35787</v>
      </c>
      <c r="CL236" s="356">
        <v>318061</v>
      </c>
      <c r="CM236" s="356">
        <v>5352</v>
      </c>
      <c r="CN236" s="356">
        <v>0</v>
      </c>
      <c r="CO236" s="356">
        <v>454280</v>
      </c>
      <c r="CP236" s="356">
        <v>549885</v>
      </c>
      <c r="CQ236" s="356">
        <v>97383</v>
      </c>
      <c r="CR236" s="356">
        <v>218787</v>
      </c>
      <c r="CS236" s="356">
        <v>60753</v>
      </c>
      <c r="CT236" s="356">
        <v>189793</v>
      </c>
      <c r="CU236" s="356">
        <v>112105</v>
      </c>
      <c r="CV236" s="356">
        <v>124049</v>
      </c>
      <c r="CW236" s="356">
        <v>39865</v>
      </c>
      <c r="CX236" s="356">
        <v>0</v>
      </c>
      <c r="CY236" s="356">
        <v>0</v>
      </c>
      <c r="CZ236" s="356">
        <v>0</v>
      </c>
      <c r="DA236" s="356">
        <v>6371</v>
      </c>
      <c r="DB236" s="356">
        <v>11592</v>
      </c>
      <c r="DC236" s="356">
        <v>7629</v>
      </c>
      <c r="DD236" s="356">
        <v>1917304</v>
      </c>
      <c r="DE236" s="356">
        <v>1126830</v>
      </c>
      <c r="DF236" s="356">
        <v>1055833</v>
      </c>
      <c r="DG236" s="356">
        <v>1188904</v>
      </c>
      <c r="DH236" s="356">
        <v>67353</v>
      </c>
      <c r="DI236" s="356">
        <v>53483</v>
      </c>
      <c r="DJ236" s="356">
        <v>13581</v>
      </c>
      <c r="DK236" s="356">
        <v>2252716</v>
      </c>
      <c r="DL236" s="356">
        <v>1610384</v>
      </c>
      <c r="DM236" s="356">
        <v>1186912</v>
      </c>
      <c r="DN236" s="356">
        <v>232510</v>
      </c>
      <c r="DO236" s="356">
        <v>264874</v>
      </c>
      <c r="DP236" s="356">
        <v>126825</v>
      </c>
      <c r="DQ236" s="356">
        <v>919450</v>
      </c>
      <c r="DR236" s="356">
        <v>6484</v>
      </c>
      <c r="DS236" s="356">
        <v>36441</v>
      </c>
      <c r="DT236" s="356">
        <v>125220</v>
      </c>
      <c r="DU236" s="356">
        <v>96537</v>
      </c>
      <c r="DV236" s="356">
        <v>817225</v>
      </c>
      <c r="DW236" s="356">
        <v>146781</v>
      </c>
      <c r="DX236" s="356">
        <v>253541</v>
      </c>
      <c r="DY236" s="356">
        <v>101703</v>
      </c>
      <c r="DZ236" s="356">
        <v>699489</v>
      </c>
      <c r="EA236" s="356">
        <v>0</v>
      </c>
      <c r="EB236" s="356">
        <v>6782</v>
      </c>
      <c r="EC236" s="356">
        <v>103588</v>
      </c>
      <c r="ED236" s="356">
        <v>71692</v>
      </c>
      <c r="EE236" s="356">
        <v>1548430</v>
      </c>
      <c r="EF236" s="356">
        <v>370565</v>
      </c>
      <c r="EG236" s="356">
        <v>456347</v>
      </c>
      <c r="EH236" s="356">
        <v>202822</v>
      </c>
      <c r="EI236" s="356">
        <v>1300391</v>
      </c>
      <c r="EJ236" s="356">
        <v>6484</v>
      </c>
      <c r="EK236" s="356">
        <v>40209</v>
      </c>
      <c r="EL236" s="356">
        <v>205009</v>
      </c>
      <c r="EM236" s="356">
        <v>155527</v>
      </c>
      <c r="EN236" s="356">
        <v>233600</v>
      </c>
      <c r="EO236" s="356">
        <v>1809</v>
      </c>
      <c r="EP236" s="356">
        <v>44865</v>
      </c>
      <c r="EQ236" s="356">
        <v>12250</v>
      </c>
      <c r="ER236" s="356">
        <v>187694</v>
      </c>
      <c r="ES236" s="356">
        <v>0</v>
      </c>
      <c r="ET236" s="356">
        <v>0</v>
      </c>
      <c r="EU236" s="356">
        <v>9639</v>
      </c>
      <c r="EV236" s="356">
        <v>7511</v>
      </c>
      <c r="EW236" s="356">
        <v>775284</v>
      </c>
      <c r="EX236" s="356">
        <v>152388</v>
      </c>
      <c r="EY236" s="356">
        <v>83945</v>
      </c>
      <c r="EZ236" s="356">
        <v>123273</v>
      </c>
      <c r="FA236" s="356">
        <v>569499</v>
      </c>
      <c r="FB236" s="356">
        <v>0</v>
      </c>
      <c r="FC236" s="356">
        <v>43812</v>
      </c>
      <c r="FD236" s="356">
        <v>90147</v>
      </c>
      <c r="FE236" s="356">
        <v>42718</v>
      </c>
      <c r="FF236" s="356">
        <v>355260</v>
      </c>
      <c r="FG236" s="356">
        <v>128030</v>
      </c>
      <c r="FH236" s="356">
        <v>50294</v>
      </c>
      <c r="FI236" s="356">
        <v>19032</v>
      </c>
      <c r="FJ236" s="356">
        <v>170116</v>
      </c>
      <c r="FK236" s="356">
        <v>16575</v>
      </c>
      <c r="FL236" s="356">
        <v>3115</v>
      </c>
      <c r="FM236" s="356">
        <v>9835</v>
      </c>
      <c r="FN236" s="356">
        <v>12028</v>
      </c>
      <c r="FO236" s="356">
        <v>335508</v>
      </c>
      <c r="FP236" s="356">
        <v>251498</v>
      </c>
      <c r="FQ236" s="356">
        <v>53571</v>
      </c>
      <c r="FR236" s="356">
        <v>4485</v>
      </c>
      <c r="FS236" s="356">
        <v>138587</v>
      </c>
      <c r="FT236" s="356">
        <v>0</v>
      </c>
      <c r="FU236" s="356">
        <v>0</v>
      </c>
      <c r="FV236" s="356">
        <v>0</v>
      </c>
      <c r="FW236" s="356">
        <v>0</v>
      </c>
      <c r="FX236" s="356">
        <v>628603</v>
      </c>
      <c r="FY236" s="356">
        <v>142034</v>
      </c>
      <c r="FZ236" s="356">
        <v>146971</v>
      </c>
      <c r="GA236" s="356">
        <v>77052</v>
      </c>
      <c r="GB236" s="356">
        <v>486855</v>
      </c>
      <c r="GC236" s="356">
        <v>0</v>
      </c>
      <c r="GD236" s="356">
        <v>11631</v>
      </c>
      <c r="GE236" s="356">
        <v>31964</v>
      </c>
      <c r="GF236" s="356">
        <v>0</v>
      </c>
      <c r="GG236" s="356">
        <v>106552</v>
      </c>
      <c r="GH236" s="356">
        <v>0</v>
      </c>
      <c r="GI236" s="356">
        <v>0</v>
      </c>
      <c r="GJ236" s="356">
        <v>8442</v>
      </c>
      <c r="GK236" s="356">
        <v>28309</v>
      </c>
      <c r="GL236" s="356">
        <v>75925</v>
      </c>
      <c r="GM236" s="356">
        <v>0</v>
      </c>
      <c r="GN236" s="356">
        <v>0</v>
      </c>
      <c r="GO236" s="356">
        <v>0</v>
      </c>
      <c r="GP236" s="356">
        <v>127827</v>
      </c>
      <c r="GQ236" s="356">
        <v>10943</v>
      </c>
      <c r="GR236" s="356">
        <v>94944</v>
      </c>
      <c r="GS236" s="356">
        <v>8121</v>
      </c>
      <c r="GT236" s="356">
        <v>0</v>
      </c>
      <c r="GU236" s="356">
        <v>0</v>
      </c>
      <c r="GV236" s="356">
        <v>0</v>
      </c>
      <c r="GW236" s="356">
        <v>0</v>
      </c>
      <c r="GX236" s="356">
        <v>0</v>
      </c>
      <c r="GY236" s="356">
        <v>409237</v>
      </c>
      <c r="GZ236" s="356">
        <v>115607</v>
      </c>
      <c r="HA236" s="356">
        <v>79241</v>
      </c>
      <c r="HB236" s="356">
        <v>52444</v>
      </c>
      <c r="HC236" s="356">
        <v>277894</v>
      </c>
      <c r="HD236" s="356">
        <v>48618</v>
      </c>
      <c r="HE236" s="356">
        <v>1653</v>
      </c>
      <c r="HF236" s="356">
        <v>23933</v>
      </c>
      <c r="HG236" s="356">
        <v>38300</v>
      </c>
      <c r="HH236" s="356">
        <v>1016848</v>
      </c>
    </row>
    <row r="237" spans="1:216" ht="15" x14ac:dyDescent="0.25">
      <c r="A237" s="356" t="s">
        <v>443</v>
      </c>
      <c r="B237" s="356">
        <v>3989444</v>
      </c>
      <c r="C237" s="356">
        <v>832156</v>
      </c>
      <c r="D237" s="356">
        <v>672924</v>
      </c>
      <c r="E237" s="356">
        <v>490235</v>
      </c>
      <c r="F237" s="356">
        <v>409114</v>
      </c>
      <c r="G237" s="356">
        <v>211241</v>
      </c>
      <c r="H237" s="356">
        <v>331276</v>
      </c>
      <c r="I237" s="356">
        <v>272827</v>
      </c>
      <c r="J237" s="356">
        <v>138895</v>
      </c>
      <c r="K237" s="356">
        <v>136900</v>
      </c>
      <c r="L237" s="356">
        <v>82991</v>
      </c>
      <c r="M237" s="356">
        <v>62014</v>
      </c>
      <c r="N237" s="356">
        <v>46398</v>
      </c>
      <c r="O237" s="356">
        <v>34482</v>
      </c>
      <c r="P237" s="356">
        <v>12041</v>
      </c>
      <c r="Q237" s="356">
        <v>197918</v>
      </c>
      <c r="R237" s="356">
        <v>81392</v>
      </c>
      <c r="S237" s="356">
        <v>23350</v>
      </c>
      <c r="T237" s="356">
        <v>242917</v>
      </c>
      <c r="U237" s="356">
        <v>186591</v>
      </c>
      <c r="V237" s="356">
        <v>124627</v>
      </c>
      <c r="W237" s="356">
        <v>64987</v>
      </c>
      <c r="X237" s="356">
        <v>28230</v>
      </c>
      <c r="Y237" s="356">
        <v>41598</v>
      </c>
      <c r="Z237" s="356">
        <v>2559372</v>
      </c>
      <c r="AA237" s="356">
        <v>2477850</v>
      </c>
      <c r="AB237" s="356">
        <v>197040</v>
      </c>
      <c r="AC237" s="356">
        <v>1367505</v>
      </c>
      <c r="AD237" s="356">
        <v>637731</v>
      </c>
      <c r="AE237" s="356">
        <v>77135</v>
      </c>
      <c r="AF237" s="356">
        <v>849969</v>
      </c>
      <c r="AG237" s="356">
        <v>621884</v>
      </c>
      <c r="AH237" s="356">
        <v>1126589</v>
      </c>
      <c r="AI237" s="356">
        <v>360816</v>
      </c>
      <c r="AJ237" s="356">
        <v>1178001</v>
      </c>
      <c r="AK237" s="356">
        <v>335666</v>
      </c>
      <c r="AL237" s="356">
        <v>81368</v>
      </c>
      <c r="AM237" s="356">
        <v>657791</v>
      </c>
      <c r="AN237" s="356">
        <v>0</v>
      </c>
      <c r="AO237" s="356">
        <v>304611</v>
      </c>
      <c r="AP237" s="356">
        <v>205019</v>
      </c>
      <c r="AQ237" s="356">
        <v>0</v>
      </c>
      <c r="AR237" s="356">
        <v>328958</v>
      </c>
      <c r="AS237" s="356">
        <v>9868</v>
      </c>
      <c r="AT237" s="356">
        <v>53784</v>
      </c>
      <c r="AU237" s="356">
        <v>21173</v>
      </c>
      <c r="AV237" s="356">
        <v>93905</v>
      </c>
      <c r="AW237" s="356">
        <v>14596</v>
      </c>
      <c r="AX237" s="356">
        <v>0</v>
      </c>
      <c r="AY237" s="356">
        <v>1423835</v>
      </c>
      <c r="AZ237" s="356">
        <v>211735</v>
      </c>
      <c r="BA237" s="356">
        <v>41367</v>
      </c>
      <c r="BB237" s="356">
        <v>0</v>
      </c>
      <c r="BC237" s="356">
        <v>198097</v>
      </c>
      <c r="BD237" s="356">
        <v>0</v>
      </c>
      <c r="BE237" s="356">
        <v>0</v>
      </c>
      <c r="BF237" s="356">
        <v>0</v>
      </c>
      <c r="BG237" s="356">
        <v>85372</v>
      </c>
      <c r="BH237" s="356">
        <v>25228</v>
      </c>
      <c r="BI237" s="356">
        <v>6014</v>
      </c>
      <c r="BJ237" s="356">
        <v>72261</v>
      </c>
      <c r="BK237" s="356">
        <v>0</v>
      </c>
      <c r="BL237" s="356">
        <v>0</v>
      </c>
      <c r="BM237" s="356">
        <v>0</v>
      </c>
      <c r="BN237" s="356">
        <v>478280</v>
      </c>
      <c r="BO237" s="356">
        <v>10718</v>
      </c>
      <c r="BP237" s="356">
        <v>0</v>
      </c>
      <c r="BQ237" s="356">
        <v>487481</v>
      </c>
      <c r="BR237" s="356">
        <v>1193</v>
      </c>
      <c r="BS237" s="356">
        <v>0</v>
      </c>
      <c r="BT237" s="356">
        <v>0</v>
      </c>
      <c r="BU237" s="356">
        <v>274102</v>
      </c>
      <c r="BV237" s="356">
        <v>0</v>
      </c>
      <c r="BW237" s="356">
        <v>25479</v>
      </c>
      <c r="BX237" s="356">
        <v>254789</v>
      </c>
      <c r="BY237" s="356">
        <v>0</v>
      </c>
      <c r="BZ237" s="356">
        <v>0</v>
      </c>
      <c r="CA237" s="356">
        <v>0</v>
      </c>
      <c r="CB237" s="356">
        <v>21131</v>
      </c>
      <c r="CC237" s="356">
        <v>1894</v>
      </c>
      <c r="CD237" s="356">
        <v>0</v>
      </c>
      <c r="CE237" s="356">
        <v>19245</v>
      </c>
      <c r="CF237" s="356">
        <v>0</v>
      </c>
      <c r="CG237" s="356">
        <v>0</v>
      </c>
      <c r="CH237" s="356">
        <v>0</v>
      </c>
      <c r="CI237" s="356">
        <v>1022638</v>
      </c>
      <c r="CJ237" s="356">
        <v>237192</v>
      </c>
      <c r="CK237" s="356">
        <v>44616</v>
      </c>
      <c r="CL237" s="356">
        <v>717076</v>
      </c>
      <c r="CM237" s="356">
        <v>62329</v>
      </c>
      <c r="CN237" s="356">
        <v>0</v>
      </c>
      <c r="CO237" s="356">
        <v>505567</v>
      </c>
      <c r="CP237" s="356">
        <v>644677</v>
      </c>
      <c r="CQ237" s="356">
        <v>119432</v>
      </c>
      <c r="CR237" s="356">
        <v>183958</v>
      </c>
      <c r="CS237" s="356">
        <v>29751</v>
      </c>
      <c r="CT237" s="356">
        <v>316449</v>
      </c>
      <c r="CU237" s="356">
        <v>115104</v>
      </c>
      <c r="CV237" s="356">
        <v>141573</v>
      </c>
      <c r="CW237" s="356">
        <v>63171</v>
      </c>
      <c r="CX237" s="356">
        <v>0</v>
      </c>
      <c r="CY237" s="356">
        <v>0</v>
      </c>
      <c r="CZ237" s="356">
        <v>0</v>
      </c>
      <c r="DA237" s="356">
        <v>11531</v>
      </c>
      <c r="DB237" s="356">
        <v>36287</v>
      </c>
      <c r="DC237" s="356">
        <v>6802</v>
      </c>
      <c r="DD237" s="356">
        <v>2333678</v>
      </c>
      <c r="DE237" s="356">
        <v>1187633</v>
      </c>
      <c r="DF237" s="356">
        <v>1303748</v>
      </c>
      <c r="DG237" s="356">
        <v>1606942</v>
      </c>
      <c r="DH237" s="356">
        <v>99977</v>
      </c>
      <c r="DI237" s="356">
        <v>59796</v>
      </c>
      <c r="DJ237" s="356">
        <v>18450</v>
      </c>
      <c r="DK237" s="356">
        <v>2980485</v>
      </c>
      <c r="DL237" s="356">
        <v>2017252</v>
      </c>
      <c r="DM237" s="356">
        <v>1501988</v>
      </c>
      <c r="DN237" s="356">
        <v>412244</v>
      </c>
      <c r="DO237" s="356">
        <v>414162</v>
      </c>
      <c r="DP237" s="356">
        <v>330391</v>
      </c>
      <c r="DQ237" s="356">
        <v>999735</v>
      </c>
      <c r="DR237" s="356">
        <v>0</v>
      </c>
      <c r="DS237" s="356">
        <v>77016</v>
      </c>
      <c r="DT237" s="356">
        <v>262314</v>
      </c>
      <c r="DU237" s="356">
        <v>104167</v>
      </c>
      <c r="DV237" s="356">
        <v>1008837</v>
      </c>
      <c r="DW237" s="356">
        <v>187912</v>
      </c>
      <c r="DX237" s="356">
        <v>245876</v>
      </c>
      <c r="DY237" s="356">
        <v>74464</v>
      </c>
      <c r="DZ237" s="356">
        <v>754593</v>
      </c>
      <c r="EA237" s="356">
        <v>0</v>
      </c>
      <c r="EB237" s="356">
        <v>33182</v>
      </c>
      <c r="EC237" s="356">
        <v>115743</v>
      </c>
      <c r="ED237" s="356">
        <v>57991</v>
      </c>
      <c r="EE237" s="356">
        <v>1924275</v>
      </c>
      <c r="EF237" s="356">
        <v>566571</v>
      </c>
      <c r="EG237" s="356">
        <v>631199</v>
      </c>
      <c r="EH237" s="356">
        <v>330669</v>
      </c>
      <c r="EI237" s="356">
        <v>1374636</v>
      </c>
      <c r="EJ237" s="356">
        <v>0</v>
      </c>
      <c r="EK237" s="356">
        <v>73502</v>
      </c>
      <c r="EL237" s="356">
        <v>347391</v>
      </c>
      <c r="EM237" s="356">
        <v>164673</v>
      </c>
      <c r="EN237" s="356">
        <v>375571</v>
      </c>
      <c r="EO237" s="356">
        <v>34082</v>
      </c>
      <c r="EP237" s="356">
        <v>61500</v>
      </c>
      <c r="EQ237" s="356">
        <v>57926</v>
      </c>
      <c r="ER237" s="356">
        <v>237446</v>
      </c>
      <c r="ES237" s="356">
        <v>0</v>
      </c>
      <c r="ET237" s="356">
        <v>27895</v>
      </c>
      <c r="EU237" s="356">
        <v>22634</v>
      </c>
      <c r="EV237" s="356">
        <v>0</v>
      </c>
      <c r="EW237" s="356">
        <v>1017161</v>
      </c>
      <c r="EX237" s="356">
        <v>273369</v>
      </c>
      <c r="EY237" s="356">
        <v>199009</v>
      </c>
      <c r="EZ237" s="356">
        <v>175918</v>
      </c>
      <c r="FA237" s="356">
        <v>662929</v>
      </c>
      <c r="FB237" s="356">
        <v>3757</v>
      </c>
      <c r="FC237" s="356">
        <v>25049</v>
      </c>
      <c r="FD237" s="356">
        <v>153341</v>
      </c>
      <c r="FE237" s="356">
        <v>55543</v>
      </c>
      <c r="FF237" s="356">
        <v>334137</v>
      </c>
      <c r="FG237" s="356">
        <v>130530</v>
      </c>
      <c r="FH237" s="356">
        <v>17712</v>
      </c>
      <c r="FI237" s="356">
        <v>44777</v>
      </c>
      <c r="FJ237" s="356">
        <v>128104</v>
      </c>
      <c r="FK237" s="356">
        <v>2040</v>
      </c>
      <c r="FL237" s="356">
        <v>0</v>
      </c>
      <c r="FM237" s="356">
        <v>31998</v>
      </c>
      <c r="FN237" s="356">
        <v>15695</v>
      </c>
      <c r="FO237" s="356">
        <v>386409</v>
      </c>
      <c r="FP237" s="356">
        <v>315985</v>
      </c>
      <c r="FQ237" s="356">
        <v>13106</v>
      </c>
      <c r="FR237" s="356">
        <v>0</v>
      </c>
      <c r="FS237" s="356">
        <v>99104</v>
      </c>
      <c r="FT237" s="356">
        <v>0</v>
      </c>
      <c r="FU237" s="356">
        <v>10128</v>
      </c>
      <c r="FV237" s="356">
        <v>10591</v>
      </c>
      <c r="FW237" s="356">
        <v>13980</v>
      </c>
      <c r="FX237" s="356">
        <v>819269</v>
      </c>
      <c r="FY237" s="356">
        <v>239133</v>
      </c>
      <c r="FZ237" s="356">
        <v>231859</v>
      </c>
      <c r="GA237" s="356">
        <v>104700</v>
      </c>
      <c r="GB237" s="356">
        <v>469853</v>
      </c>
      <c r="GC237" s="356">
        <v>0</v>
      </c>
      <c r="GD237" s="356">
        <v>4990</v>
      </c>
      <c r="GE237" s="356">
        <v>37313</v>
      </c>
      <c r="GF237" s="356">
        <v>66700</v>
      </c>
      <c r="GG237" s="356">
        <v>169878</v>
      </c>
      <c r="GH237" s="356">
        <v>0</v>
      </c>
      <c r="GI237" s="356">
        <v>19063</v>
      </c>
      <c r="GJ237" s="356">
        <v>0</v>
      </c>
      <c r="GK237" s="356">
        <v>82525</v>
      </c>
      <c r="GL237" s="356">
        <v>130532</v>
      </c>
      <c r="GM237" s="356">
        <v>0</v>
      </c>
      <c r="GN237" s="356">
        <v>0</v>
      </c>
      <c r="GO237" s="356">
        <v>0</v>
      </c>
      <c r="GP237" s="356">
        <v>259730</v>
      </c>
      <c r="GQ237" s="356">
        <v>69510</v>
      </c>
      <c r="GR237" s="356">
        <v>167274</v>
      </c>
      <c r="GS237" s="356">
        <v>67032</v>
      </c>
      <c r="GT237" s="356">
        <v>0</v>
      </c>
      <c r="GU237" s="356">
        <v>0</v>
      </c>
      <c r="GV237" s="356">
        <v>0</v>
      </c>
      <c r="GW237" s="356">
        <v>0</v>
      </c>
      <c r="GX237" s="356">
        <v>0</v>
      </c>
      <c r="GY237" s="356">
        <v>550124</v>
      </c>
      <c r="GZ237" s="356">
        <v>156324</v>
      </c>
      <c r="HA237" s="356">
        <v>93859</v>
      </c>
      <c r="HB237" s="356">
        <v>25759</v>
      </c>
      <c r="HC237" s="356">
        <v>373331</v>
      </c>
      <c r="HD237" s="356">
        <v>20491</v>
      </c>
      <c r="HE237" s="356">
        <v>9983</v>
      </c>
      <c r="HF237" s="356">
        <v>101444</v>
      </c>
      <c r="HG237" s="356">
        <v>9671</v>
      </c>
      <c r="HH237" s="356">
        <v>1508368</v>
      </c>
    </row>
    <row r="238" spans="1:216" ht="15" x14ac:dyDescent="0.25">
      <c r="A238" s="356" t="s">
        <v>444</v>
      </c>
      <c r="B238" s="356">
        <v>4827632</v>
      </c>
      <c r="C238" s="356">
        <v>982213</v>
      </c>
      <c r="D238" s="356">
        <v>528914</v>
      </c>
      <c r="E238" s="356">
        <v>400271</v>
      </c>
      <c r="F238" s="356">
        <v>276373</v>
      </c>
      <c r="G238" s="356">
        <v>215271</v>
      </c>
      <c r="H238" s="356">
        <v>219759</v>
      </c>
      <c r="I238" s="356">
        <v>150789</v>
      </c>
      <c r="J238" s="356">
        <v>106639</v>
      </c>
      <c r="K238" s="356">
        <v>88664</v>
      </c>
      <c r="L238" s="356">
        <v>83236</v>
      </c>
      <c r="M238" s="356">
        <v>10451</v>
      </c>
      <c r="N238" s="356">
        <v>24577</v>
      </c>
      <c r="O238" s="356">
        <v>0</v>
      </c>
      <c r="P238" s="356">
        <v>24577</v>
      </c>
      <c r="Q238" s="356">
        <v>471421</v>
      </c>
      <c r="R238" s="356">
        <v>232775</v>
      </c>
      <c r="S238" s="356">
        <v>52679</v>
      </c>
      <c r="T238" s="356">
        <v>122011</v>
      </c>
      <c r="U238" s="356">
        <v>82201</v>
      </c>
      <c r="V238" s="356">
        <v>54468</v>
      </c>
      <c r="W238" s="356">
        <v>92546</v>
      </c>
      <c r="X238" s="356">
        <v>66988</v>
      </c>
      <c r="Y238" s="356">
        <v>35564</v>
      </c>
      <c r="Z238" s="356">
        <v>3334781</v>
      </c>
      <c r="AA238" s="356">
        <v>3178115</v>
      </c>
      <c r="AB238" s="356">
        <v>590733</v>
      </c>
      <c r="AC238" s="356">
        <v>2020819</v>
      </c>
      <c r="AD238" s="356">
        <v>966429</v>
      </c>
      <c r="AE238" s="356">
        <v>113447</v>
      </c>
      <c r="AF238" s="356">
        <v>1055936</v>
      </c>
      <c r="AG238" s="356">
        <v>951427</v>
      </c>
      <c r="AH238" s="356">
        <v>1166939</v>
      </c>
      <c r="AI238" s="356">
        <v>432487</v>
      </c>
      <c r="AJ238" s="356">
        <v>1128314</v>
      </c>
      <c r="AK238" s="356">
        <v>224034</v>
      </c>
      <c r="AL238" s="356">
        <v>64727</v>
      </c>
      <c r="AM238" s="356">
        <v>851517</v>
      </c>
      <c r="AN238" s="356">
        <v>24703</v>
      </c>
      <c r="AO238" s="356">
        <v>512551</v>
      </c>
      <c r="AP238" s="356">
        <v>218584</v>
      </c>
      <c r="AQ238" s="356">
        <v>0</v>
      </c>
      <c r="AR238" s="356">
        <v>285328</v>
      </c>
      <c r="AS238" s="356">
        <v>99841</v>
      </c>
      <c r="AT238" s="356">
        <v>62939</v>
      </c>
      <c r="AU238" s="356">
        <v>11802</v>
      </c>
      <c r="AV238" s="356">
        <v>93626</v>
      </c>
      <c r="AW238" s="356">
        <v>17078</v>
      </c>
      <c r="AX238" s="356">
        <v>10717</v>
      </c>
      <c r="AY238" s="356">
        <v>1656318</v>
      </c>
      <c r="AZ238" s="356">
        <v>181334</v>
      </c>
      <c r="BA238" s="356">
        <v>61394</v>
      </c>
      <c r="BB238" s="356">
        <v>23543</v>
      </c>
      <c r="BC238" s="356">
        <v>129775</v>
      </c>
      <c r="BD238" s="356">
        <v>1309</v>
      </c>
      <c r="BE238" s="356">
        <v>0</v>
      </c>
      <c r="BF238" s="356">
        <v>0</v>
      </c>
      <c r="BG238" s="356">
        <v>118281</v>
      </c>
      <c r="BH238" s="356">
        <v>39792</v>
      </c>
      <c r="BI238" s="356">
        <v>10396</v>
      </c>
      <c r="BJ238" s="356">
        <v>63907</v>
      </c>
      <c r="BK238" s="356">
        <v>10419</v>
      </c>
      <c r="BL238" s="356">
        <v>0</v>
      </c>
      <c r="BM238" s="356">
        <v>0</v>
      </c>
      <c r="BN238" s="356">
        <v>836220</v>
      </c>
      <c r="BO238" s="356">
        <v>10689</v>
      </c>
      <c r="BP238" s="356">
        <v>27634</v>
      </c>
      <c r="BQ238" s="356">
        <v>821523</v>
      </c>
      <c r="BR238" s="356">
        <v>9846</v>
      </c>
      <c r="BS238" s="356">
        <v>0</v>
      </c>
      <c r="BT238" s="356">
        <v>0</v>
      </c>
      <c r="BU238" s="356">
        <v>324295</v>
      </c>
      <c r="BV238" s="356">
        <v>17371</v>
      </c>
      <c r="BW238" s="356">
        <v>29084</v>
      </c>
      <c r="BX238" s="356">
        <v>274828</v>
      </c>
      <c r="BY238" s="356">
        <v>29834</v>
      </c>
      <c r="BZ238" s="356">
        <v>0</v>
      </c>
      <c r="CA238" s="356">
        <v>0</v>
      </c>
      <c r="CB238" s="356">
        <v>69222</v>
      </c>
      <c r="CC238" s="356">
        <v>42560</v>
      </c>
      <c r="CD238" s="356">
        <v>9533</v>
      </c>
      <c r="CE238" s="356">
        <v>56142</v>
      </c>
      <c r="CF238" s="356">
        <v>0</v>
      </c>
      <c r="CG238" s="356">
        <v>0</v>
      </c>
      <c r="CH238" s="356">
        <v>0</v>
      </c>
      <c r="CI238" s="356">
        <v>885528</v>
      </c>
      <c r="CJ238" s="356">
        <v>269288</v>
      </c>
      <c r="CK238" s="356">
        <v>46192</v>
      </c>
      <c r="CL238" s="356">
        <v>396892</v>
      </c>
      <c r="CM238" s="356">
        <v>10276</v>
      </c>
      <c r="CN238" s="356">
        <v>0</v>
      </c>
      <c r="CO238" s="356">
        <v>490691</v>
      </c>
      <c r="CP238" s="356">
        <v>696539</v>
      </c>
      <c r="CQ238" s="356">
        <v>143829</v>
      </c>
      <c r="CR238" s="356">
        <v>286791</v>
      </c>
      <c r="CS238" s="356">
        <v>58252</v>
      </c>
      <c r="CT238" s="356">
        <v>176280</v>
      </c>
      <c r="CU238" s="356">
        <v>162033</v>
      </c>
      <c r="CV238" s="356">
        <v>94661</v>
      </c>
      <c r="CW238" s="356">
        <v>99378</v>
      </c>
      <c r="CX238" s="356">
        <v>0</v>
      </c>
      <c r="CY238" s="356">
        <v>0</v>
      </c>
      <c r="CZ238" s="356">
        <v>0</v>
      </c>
      <c r="DA238" s="356">
        <v>30740</v>
      </c>
      <c r="DB238" s="356">
        <v>64423</v>
      </c>
      <c r="DC238" s="356">
        <v>8286</v>
      </c>
      <c r="DD238" s="356">
        <v>3011968</v>
      </c>
      <c r="DE238" s="356">
        <v>1126110</v>
      </c>
      <c r="DF238" s="356">
        <v>1378748</v>
      </c>
      <c r="DG238" s="356">
        <v>2120262</v>
      </c>
      <c r="DH238" s="356">
        <v>75905</v>
      </c>
      <c r="DI238" s="356">
        <v>82371</v>
      </c>
      <c r="DJ238" s="356">
        <v>25485</v>
      </c>
      <c r="DK238" s="356">
        <v>3357856</v>
      </c>
      <c r="DL238" s="356">
        <v>2391488</v>
      </c>
      <c r="DM238" s="356">
        <v>1740962</v>
      </c>
      <c r="DN238" s="356">
        <v>466678</v>
      </c>
      <c r="DO238" s="356">
        <v>439159</v>
      </c>
      <c r="DP238" s="356">
        <v>292182</v>
      </c>
      <c r="DQ238" s="356">
        <v>1300079</v>
      </c>
      <c r="DR238" s="356">
        <v>0</v>
      </c>
      <c r="DS238" s="356">
        <v>135279</v>
      </c>
      <c r="DT238" s="356">
        <v>422028</v>
      </c>
      <c r="DU238" s="356">
        <v>105138</v>
      </c>
      <c r="DV238" s="356">
        <v>1164798</v>
      </c>
      <c r="DW238" s="356">
        <v>267459</v>
      </c>
      <c r="DX238" s="356">
        <v>320076</v>
      </c>
      <c r="DY238" s="356">
        <v>224073</v>
      </c>
      <c r="DZ238" s="356">
        <v>838176</v>
      </c>
      <c r="EA238" s="356">
        <v>10295</v>
      </c>
      <c r="EB238" s="356">
        <v>69975</v>
      </c>
      <c r="EC238" s="356">
        <v>180092</v>
      </c>
      <c r="ED238" s="356">
        <v>160444</v>
      </c>
      <c r="EE238" s="356">
        <v>2247492</v>
      </c>
      <c r="EF238" s="356">
        <v>640141</v>
      </c>
      <c r="EG238" s="356">
        <v>692422</v>
      </c>
      <c r="EH238" s="356">
        <v>395155</v>
      </c>
      <c r="EI238" s="356">
        <v>1698309</v>
      </c>
      <c r="EJ238" s="356">
        <v>10295</v>
      </c>
      <c r="EK238" s="356">
        <v>166048</v>
      </c>
      <c r="EL238" s="356">
        <v>560670</v>
      </c>
      <c r="EM238" s="356">
        <v>226088</v>
      </c>
      <c r="EN238" s="356">
        <v>460754</v>
      </c>
      <c r="EO238" s="356">
        <v>70447</v>
      </c>
      <c r="EP238" s="356">
        <v>67511</v>
      </c>
      <c r="EQ238" s="356">
        <v>77096</v>
      </c>
      <c r="ER238" s="356">
        <v>312129</v>
      </c>
      <c r="ES238" s="356">
        <v>0</v>
      </c>
      <c r="ET238" s="356">
        <v>25486</v>
      </c>
      <c r="EU238" s="356">
        <v>40660</v>
      </c>
      <c r="EV238" s="356">
        <v>3260</v>
      </c>
      <c r="EW238" s="356">
        <v>1331916</v>
      </c>
      <c r="EX238" s="356">
        <v>279096</v>
      </c>
      <c r="EY238" s="356">
        <v>223120</v>
      </c>
      <c r="EZ238" s="356">
        <v>303735</v>
      </c>
      <c r="FA238" s="356">
        <v>822846</v>
      </c>
      <c r="FB238" s="356">
        <v>9181</v>
      </c>
      <c r="FC238" s="356">
        <v>58354</v>
      </c>
      <c r="FD238" s="356">
        <v>171050</v>
      </c>
      <c r="FE238" s="356">
        <v>30790</v>
      </c>
      <c r="FF238" s="356">
        <v>422774</v>
      </c>
      <c r="FG238" s="356">
        <v>90194</v>
      </c>
      <c r="FH238" s="356">
        <v>38869</v>
      </c>
      <c r="FI238" s="356">
        <v>63825</v>
      </c>
      <c r="FJ238" s="356">
        <v>151226</v>
      </c>
      <c r="FK238" s="356">
        <v>14457</v>
      </c>
      <c r="FL238" s="356">
        <v>50514</v>
      </c>
      <c r="FM238" s="356">
        <v>30539</v>
      </c>
      <c r="FN238" s="356">
        <v>14775</v>
      </c>
      <c r="FO238" s="356">
        <v>372486</v>
      </c>
      <c r="FP238" s="356">
        <v>283665</v>
      </c>
      <c r="FQ238" s="356">
        <v>2300</v>
      </c>
      <c r="FR238" s="356">
        <v>0</v>
      </c>
      <c r="FS238" s="356">
        <v>171177</v>
      </c>
      <c r="FT238" s="356">
        <v>0</v>
      </c>
      <c r="FU238" s="356">
        <v>0</v>
      </c>
      <c r="FV238" s="356">
        <v>0</v>
      </c>
      <c r="FW238" s="356">
        <v>52593</v>
      </c>
      <c r="FX238" s="356">
        <v>965861</v>
      </c>
      <c r="FY238" s="356">
        <v>157214</v>
      </c>
      <c r="FZ238" s="356">
        <v>171185</v>
      </c>
      <c r="GA238" s="356">
        <v>124752</v>
      </c>
      <c r="GB238" s="356">
        <v>701074</v>
      </c>
      <c r="GC238" s="356">
        <v>8383</v>
      </c>
      <c r="GD238" s="356">
        <v>2739</v>
      </c>
      <c r="GE238" s="356">
        <v>20182</v>
      </c>
      <c r="GF238" s="356">
        <v>2902</v>
      </c>
      <c r="GG238" s="356">
        <v>171671</v>
      </c>
      <c r="GH238" s="356">
        <v>0</v>
      </c>
      <c r="GI238" s="356">
        <v>6790</v>
      </c>
      <c r="GJ238" s="356">
        <v>2516</v>
      </c>
      <c r="GK238" s="356">
        <v>119730</v>
      </c>
      <c r="GL238" s="356">
        <v>85481</v>
      </c>
      <c r="GM238" s="356">
        <v>0</v>
      </c>
      <c r="GN238" s="356">
        <v>0</v>
      </c>
      <c r="GO238" s="356">
        <v>0</v>
      </c>
      <c r="GP238" s="356">
        <v>151422</v>
      </c>
      <c r="GQ238" s="356">
        <v>4735</v>
      </c>
      <c r="GR238" s="356">
        <v>109941</v>
      </c>
      <c r="GS238" s="356">
        <v>26486</v>
      </c>
      <c r="GT238" s="356">
        <v>0</v>
      </c>
      <c r="GU238" s="356">
        <v>0</v>
      </c>
      <c r="GV238" s="356">
        <v>0</v>
      </c>
      <c r="GW238" s="356">
        <v>0</v>
      </c>
      <c r="GX238" s="356">
        <v>0</v>
      </c>
      <c r="GY238" s="356">
        <v>511049</v>
      </c>
      <c r="GZ238" s="356">
        <v>143147</v>
      </c>
      <c r="HA238" s="356">
        <v>103790</v>
      </c>
      <c r="HB238" s="356">
        <v>55059</v>
      </c>
      <c r="HC238" s="356">
        <v>196120</v>
      </c>
      <c r="HD238" s="356">
        <v>20600</v>
      </c>
      <c r="HE238" s="356">
        <v>7162</v>
      </c>
      <c r="HF238" s="356">
        <v>45599</v>
      </c>
      <c r="HG238" s="356">
        <v>41995</v>
      </c>
      <c r="HH238" s="356">
        <v>1549830</v>
      </c>
    </row>
    <row r="239" spans="1:216" ht="15" x14ac:dyDescent="0.25">
      <c r="A239" s="356" t="s">
        <v>445</v>
      </c>
      <c r="B239" s="356">
        <v>6753641</v>
      </c>
      <c r="C239" s="356">
        <v>1662782</v>
      </c>
      <c r="D239" s="356">
        <v>730134</v>
      </c>
      <c r="E239" s="356">
        <v>402622</v>
      </c>
      <c r="F239" s="356">
        <v>236318</v>
      </c>
      <c r="G239" s="356">
        <v>250420</v>
      </c>
      <c r="H239" s="356">
        <v>352060</v>
      </c>
      <c r="I239" s="356">
        <v>176588</v>
      </c>
      <c r="J239" s="356">
        <v>253621</v>
      </c>
      <c r="K239" s="356">
        <v>85234</v>
      </c>
      <c r="L239" s="356">
        <v>54025</v>
      </c>
      <c r="M239" s="356">
        <v>32049</v>
      </c>
      <c r="N239" s="356">
        <v>92858</v>
      </c>
      <c r="O239" s="356">
        <v>24054</v>
      </c>
      <c r="P239" s="356">
        <v>81122</v>
      </c>
      <c r="Q239" s="356">
        <v>1253112</v>
      </c>
      <c r="R239" s="356">
        <v>484238</v>
      </c>
      <c r="S239" s="356">
        <v>328584</v>
      </c>
      <c r="T239" s="356">
        <v>91761</v>
      </c>
      <c r="U239" s="356">
        <v>60220</v>
      </c>
      <c r="V239" s="356">
        <v>29147</v>
      </c>
      <c r="W239" s="356">
        <v>77141</v>
      </c>
      <c r="X239" s="356">
        <v>59778</v>
      </c>
      <c r="Y239" s="356">
        <v>21764</v>
      </c>
      <c r="Z239" s="356">
        <v>4487969</v>
      </c>
      <c r="AA239" s="356">
        <v>4216527</v>
      </c>
      <c r="AB239" s="356">
        <v>665630</v>
      </c>
      <c r="AC239" s="356">
        <v>2188537</v>
      </c>
      <c r="AD239" s="356">
        <v>1378964</v>
      </c>
      <c r="AE239" s="356">
        <v>101094</v>
      </c>
      <c r="AF239" s="356">
        <v>1268505</v>
      </c>
      <c r="AG239" s="356">
        <v>909744</v>
      </c>
      <c r="AH239" s="356">
        <v>1457376</v>
      </c>
      <c r="AI239" s="356">
        <v>505737</v>
      </c>
      <c r="AJ239" s="356">
        <v>2009915</v>
      </c>
      <c r="AK239" s="356">
        <v>1008156</v>
      </c>
      <c r="AL239" s="356">
        <v>168619</v>
      </c>
      <c r="AM239" s="356">
        <v>1620921</v>
      </c>
      <c r="AN239" s="356">
        <v>39994</v>
      </c>
      <c r="AO239" s="356">
        <v>711959</v>
      </c>
      <c r="AP239" s="356">
        <v>763797</v>
      </c>
      <c r="AQ239" s="356">
        <v>8714</v>
      </c>
      <c r="AR239" s="356">
        <v>499165</v>
      </c>
      <c r="AS239" s="356">
        <v>137214</v>
      </c>
      <c r="AT239" s="356">
        <v>261147</v>
      </c>
      <c r="AU239" s="356">
        <v>58000</v>
      </c>
      <c r="AV239" s="356">
        <v>330714</v>
      </c>
      <c r="AW239" s="356">
        <v>159629</v>
      </c>
      <c r="AX239" s="356">
        <v>35326</v>
      </c>
      <c r="AY239" s="356">
        <v>2671130</v>
      </c>
      <c r="AZ239" s="356">
        <v>651707</v>
      </c>
      <c r="BA239" s="356">
        <v>56986</v>
      </c>
      <c r="BB239" s="356">
        <v>58839</v>
      </c>
      <c r="BC239" s="356">
        <v>562683</v>
      </c>
      <c r="BD239" s="356">
        <v>24950</v>
      </c>
      <c r="BE239" s="356">
        <v>0</v>
      </c>
      <c r="BF239" s="356">
        <v>0</v>
      </c>
      <c r="BG239" s="356">
        <v>0</v>
      </c>
      <c r="BH239" s="356">
        <v>0</v>
      </c>
      <c r="BI239" s="356">
        <v>0</v>
      </c>
      <c r="BJ239" s="356">
        <v>0</v>
      </c>
      <c r="BK239" s="356">
        <v>0</v>
      </c>
      <c r="BL239" s="356">
        <v>0</v>
      </c>
      <c r="BM239" s="356">
        <v>0</v>
      </c>
      <c r="BN239" s="356">
        <v>1100265</v>
      </c>
      <c r="BO239" s="356">
        <v>0</v>
      </c>
      <c r="BP239" s="356">
        <v>34132</v>
      </c>
      <c r="BQ239" s="356">
        <v>1046518</v>
      </c>
      <c r="BR239" s="356">
        <v>28946</v>
      </c>
      <c r="BS239" s="356">
        <v>0</v>
      </c>
      <c r="BT239" s="356">
        <v>0</v>
      </c>
      <c r="BU239" s="356">
        <v>687556</v>
      </c>
      <c r="BV239" s="356">
        <v>28874</v>
      </c>
      <c r="BW239" s="356">
        <v>41426</v>
      </c>
      <c r="BX239" s="356">
        <v>629235</v>
      </c>
      <c r="BY239" s="356">
        <v>57892</v>
      </c>
      <c r="BZ239" s="356">
        <v>0</v>
      </c>
      <c r="CA239" s="356">
        <v>0</v>
      </c>
      <c r="CB239" s="356">
        <v>146794</v>
      </c>
      <c r="CC239" s="356">
        <v>93221</v>
      </c>
      <c r="CD239" s="356">
        <v>27060</v>
      </c>
      <c r="CE239" s="356">
        <v>69285</v>
      </c>
      <c r="CF239" s="356">
        <v>0</v>
      </c>
      <c r="CG239" s="356">
        <v>0</v>
      </c>
      <c r="CH239" s="356">
        <v>0</v>
      </c>
      <c r="CI239" s="356">
        <v>1380688</v>
      </c>
      <c r="CJ239" s="356">
        <v>215823</v>
      </c>
      <c r="CK239" s="356">
        <v>56381</v>
      </c>
      <c r="CL239" s="356">
        <v>605368</v>
      </c>
      <c r="CM239" s="356">
        <v>11415</v>
      </c>
      <c r="CN239" s="356">
        <v>0</v>
      </c>
      <c r="CO239" s="356">
        <v>939739</v>
      </c>
      <c r="CP239" s="356">
        <v>1194064</v>
      </c>
      <c r="CQ239" s="356">
        <v>170389</v>
      </c>
      <c r="CR239" s="356">
        <v>465047</v>
      </c>
      <c r="CS239" s="356">
        <v>136824</v>
      </c>
      <c r="CT239" s="356">
        <v>422961</v>
      </c>
      <c r="CU239" s="356">
        <v>261652</v>
      </c>
      <c r="CV239" s="356">
        <v>193832</v>
      </c>
      <c r="CW239" s="356">
        <v>281691</v>
      </c>
      <c r="CX239" s="356">
        <v>0</v>
      </c>
      <c r="CY239" s="356">
        <v>0</v>
      </c>
      <c r="CZ239" s="356">
        <v>0</v>
      </c>
      <c r="DA239" s="356">
        <v>98990</v>
      </c>
      <c r="DB239" s="356">
        <v>187306</v>
      </c>
      <c r="DC239" s="356">
        <v>33479</v>
      </c>
      <c r="DD239" s="356">
        <v>3227238</v>
      </c>
      <c r="DE239" s="356">
        <v>1198495</v>
      </c>
      <c r="DF239" s="356">
        <v>1501872</v>
      </c>
      <c r="DG239" s="356">
        <v>2051216</v>
      </c>
      <c r="DH239" s="356">
        <v>108877</v>
      </c>
      <c r="DI239" s="356">
        <v>74040</v>
      </c>
      <c r="DJ239" s="356">
        <v>2300</v>
      </c>
      <c r="DK239" s="356">
        <v>4958210</v>
      </c>
      <c r="DL239" s="356">
        <v>3674231</v>
      </c>
      <c r="DM239" s="356">
        <v>2692024</v>
      </c>
      <c r="DN239" s="356">
        <v>1111185</v>
      </c>
      <c r="DO239" s="356">
        <v>604700</v>
      </c>
      <c r="DP239" s="356">
        <v>506714</v>
      </c>
      <c r="DQ239" s="356">
        <v>1665408</v>
      </c>
      <c r="DR239" s="356">
        <v>0</v>
      </c>
      <c r="DS239" s="356">
        <v>110309</v>
      </c>
      <c r="DT239" s="356">
        <v>431447</v>
      </c>
      <c r="DU239" s="356">
        <v>179615</v>
      </c>
      <c r="DV239" s="356">
        <v>1895459</v>
      </c>
      <c r="DW239" s="356">
        <v>850519</v>
      </c>
      <c r="DX239" s="356">
        <v>482667</v>
      </c>
      <c r="DY239" s="356">
        <v>297818</v>
      </c>
      <c r="DZ239" s="356">
        <v>1165683</v>
      </c>
      <c r="EA239" s="356">
        <v>0</v>
      </c>
      <c r="EB239" s="356">
        <v>100838</v>
      </c>
      <c r="EC239" s="356">
        <v>334061</v>
      </c>
      <c r="ED239" s="356">
        <v>250041</v>
      </c>
      <c r="EE239" s="356">
        <v>3445568</v>
      </c>
      <c r="EF239" s="356">
        <v>1611837</v>
      </c>
      <c r="EG239" s="356">
        <v>925067</v>
      </c>
      <c r="EH239" s="356">
        <v>648545</v>
      </c>
      <c r="EI239" s="356">
        <v>2314854</v>
      </c>
      <c r="EJ239" s="356">
        <v>0</v>
      </c>
      <c r="EK239" s="356">
        <v>188188</v>
      </c>
      <c r="EL239" s="356">
        <v>625189</v>
      </c>
      <c r="EM239" s="356">
        <v>357182</v>
      </c>
      <c r="EN239" s="356">
        <v>716169</v>
      </c>
      <c r="EO239" s="356">
        <v>263123</v>
      </c>
      <c r="EP239" s="356">
        <v>106632</v>
      </c>
      <c r="EQ239" s="356">
        <v>172083</v>
      </c>
      <c r="ER239" s="356">
        <v>295077</v>
      </c>
      <c r="ES239" s="356">
        <v>0</v>
      </c>
      <c r="ET239" s="356">
        <v>6844</v>
      </c>
      <c r="EU239" s="356">
        <v>73718</v>
      </c>
      <c r="EV239" s="356">
        <v>18901</v>
      </c>
      <c r="EW239" s="356">
        <v>1961266</v>
      </c>
      <c r="EX239" s="356">
        <v>698227</v>
      </c>
      <c r="EY239" s="356">
        <v>317564</v>
      </c>
      <c r="EZ239" s="356">
        <v>348587</v>
      </c>
      <c r="FA239" s="356">
        <v>990202</v>
      </c>
      <c r="FB239" s="356">
        <v>27733</v>
      </c>
      <c r="FC239" s="356">
        <v>139209</v>
      </c>
      <c r="FD239" s="356">
        <v>253212</v>
      </c>
      <c r="FE239" s="356">
        <v>179259</v>
      </c>
      <c r="FF239" s="356">
        <v>467501</v>
      </c>
      <c r="FG239" s="356">
        <v>170532</v>
      </c>
      <c r="FH239" s="356">
        <v>26227</v>
      </c>
      <c r="FI239" s="356">
        <v>93502</v>
      </c>
      <c r="FJ239" s="356">
        <v>69057</v>
      </c>
      <c r="FK239" s="356">
        <v>27782</v>
      </c>
      <c r="FL239" s="356">
        <v>19558</v>
      </c>
      <c r="FM239" s="356">
        <v>56569</v>
      </c>
      <c r="FN239" s="356">
        <v>3679</v>
      </c>
      <c r="FO239" s="356">
        <v>376394</v>
      </c>
      <c r="FP239" s="356">
        <v>266790</v>
      </c>
      <c r="FQ239" s="356">
        <v>34264</v>
      </c>
      <c r="FR239" s="356">
        <v>14616</v>
      </c>
      <c r="FS239" s="356">
        <v>112560</v>
      </c>
      <c r="FT239" s="356">
        <v>6134</v>
      </c>
      <c r="FU239" s="356">
        <v>0</v>
      </c>
      <c r="FV239" s="356">
        <v>29622</v>
      </c>
      <c r="FW239" s="356">
        <v>10165</v>
      </c>
      <c r="FX239" s="356">
        <v>1486003</v>
      </c>
      <c r="FY239" s="356">
        <v>581928</v>
      </c>
      <c r="FZ239" s="356">
        <v>267392</v>
      </c>
      <c r="GA239" s="356">
        <v>167327</v>
      </c>
      <c r="GB239" s="356">
        <v>934952</v>
      </c>
      <c r="GC239" s="356">
        <v>6262</v>
      </c>
      <c r="GD239" s="356">
        <v>8446</v>
      </c>
      <c r="GE239" s="356">
        <v>98991</v>
      </c>
      <c r="GF239" s="356">
        <v>21466</v>
      </c>
      <c r="GG239" s="356">
        <v>360722</v>
      </c>
      <c r="GH239" s="356">
        <v>22427</v>
      </c>
      <c r="GI239" s="356">
        <v>0</v>
      </c>
      <c r="GJ239" s="356">
        <v>9193</v>
      </c>
      <c r="GK239" s="356">
        <v>210124</v>
      </c>
      <c r="GL239" s="356">
        <v>200622</v>
      </c>
      <c r="GM239" s="356">
        <v>0</v>
      </c>
      <c r="GN239" s="356">
        <v>0</v>
      </c>
      <c r="GO239" s="356">
        <v>0</v>
      </c>
      <c r="GP239" s="356">
        <v>93178</v>
      </c>
      <c r="GQ239" s="356">
        <v>2974</v>
      </c>
      <c r="GR239" s="356">
        <v>47167</v>
      </c>
      <c r="GS239" s="356">
        <v>44946</v>
      </c>
      <c r="GT239" s="356">
        <v>8571</v>
      </c>
      <c r="GU239" s="356">
        <v>0</v>
      </c>
      <c r="GV239" s="356">
        <v>0</v>
      </c>
      <c r="GW239" s="356">
        <v>0</v>
      </c>
      <c r="GX239" s="356">
        <v>0</v>
      </c>
      <c r="GY239" s="356">
        <v>774220</v>
      </c>
      <c r="GZ239" s="356">
        <v>359800</v>
      </c>
      <c r="HA239" s="356">
        <v>199741</v>
      </c>
      <c r="HB239" s="356">
        <v>79330</v>
      </c>
      <c r="HC239" s="356">
        <v>406360</v>
      </c>
      <c r="HD239" s="356">
        <v>13313</v>
      </c>
      <c r="HE239" s="356">
        <v>24190</v>
      </c>
      <c r="HF239" s="356">
        <v>71099</v>
      </c>
      <c r="HG239" s="356">
        <v>8216</v>
      </c>
      <c r="HH239" s="356">
        <v>2281300</v>
      </c>
    </row>
    <row r="240" spans="1:216" ht="15" x14ac:dyDescent="0.25">
      <c r="A240" s="356" t="s">
        <v>446</v>
      </c>
      <c r="B240" s="356">
        <v>4342297</v>
      </c>
      <c r="C240" s="356">
        <v>1163996</v>
      </c>
      <c r="D240" s="356">
        <v>719487</v>
      </c>
      <c r="E240" s="356">
        <v>424161</v>
      </c>
      <c r="F240" s="356">
        <v>272226</v>
      </c>
      <c r="G240" s="356">
        <v>242036</v>
      </c>
      <c r="H240" s="356">
        <v>421961</v>
      </c>
      <c r="I240" s="356">
        <v>293139</v>
      </c>
      <c r="J240" s="356">
        <v>262233</v>
      </c>
      <c r="K240" s="356">
        <v>184887</v>
      </c>
      <c r="L240" s="356">
        <v>149348</v>
      </c>
      <c r="M240" s="356">
        <v>57690</v>
      </c>
      <c r="N240" s="356">
        <v>12790</v>
      </c>
      <c r="O240" s="356">
        <v>3625</v>
      </c>
      <c r="P240" s="356">
        <v>8856</v>
      </c>
      <c r="Q240" s="356">
        <v>790486</v>
      </c>
      <c r="R240" s="356">
        <v>321583</v>
      </c>
      <c r="S240" s="356">
        <v>133003</v>
      </c>
      <c r="T240" s="356">
        <v>84017</v>
      </c>
      <c r="U240" s="356">
        <v>84017</v>
      </c>
      <c r="V240" s="356">
        <v>0</v>
      </c>
      <c r="W240" s="356">
        <v>133070</v>
      </c>
      <c r="X240" s="356">
        <v>106406</v>
      </c>
      <c r="Y240" s="356">
        <v>30382</v>
      </c>
      <c r="Z240" s="356">
        <v>2914801</v>
      </c>
      <c r="AA240" s="356">
        <v>2764922</v>
      </c>
      <c r="AB240" s="356">
        <v>210141</v>
      </c>
      <c r="AC240" s="356">
        <v>1348124</v>
      </c>
      <c r="AD240" s="356">
        <v>854710</v>
      </c>
      <c r="AE240" s="356">
        <v>116050</v>
      </c>
      <c r="AF240" s="356">
        <v>918690</v>
      </c>
      <c r="AG240" s="356">
        <v>1058322</v>
      </c>
      <c r="AH240" s="356">
        <v>1371691</v>
      </c>
      <c r="AI240" s="356">
        <v>451699</v>
      </c>
      <c r="AJ240" s="356">
        <v>1119950</v>
      </c>
      <c r="AK240" s="356">
        <v>330150</v>
      </c>
      <c r="AL240" s="356">
        <v>141563</v>
      </c>
      <c r="AM240" s="356">
        <v>1146996</v>
      </c>
      <c r="AN240" s="356">
        <v>20803</v>
      </c>
      <c r="AO240" s="356">
        <v>366284</v>
      </c>
      <c r="AP240" s="356">
        <v>473110</v>
      </c>
      <c r="AQ240" s="356">
        <v>7546</v>
      </c>
      <c r="AR240" s="356">
        <v>471278</v>
      </c>
      <c r="AS240" s="356">
        <v>172728</v>
      </c>
      <c r="AT240" s="356">
        <v>342323</v>
      </c>
      <c r="AU240" s="356">
        <v>233764</v>
      </c>
      <c r="AV240" s="356">
        <v>272065</v>
      </c>
      <c r="AW240" s="356">
        <v>104935</v>
      </c>
      <c r="AX240" s="356">
        <v>5380</v>
      </c>
      <c r="AY240" s="356">
        <v>1377343</v>
      </c>
      <c r="AZ240" s="356">
        <v>272907</v>
      </c>
      <c r="BA240" s="356">
        <v>30217</v>
      </c>
      <c r="BB240" s="356">
        <v>20954</v>
      </c>
      <c r="BC240" s="356">
        <v>247297</v>
      </c>
      <c r="BD240" s="356">
        <v>30135</v>
      </c>
      <c r="BE240" s="356">
        <v>0</v>
      </c>
      <c r="BF240" s="356">
        <v>0</v>
      </c>
      <c r="BG240" s="356">
        <v>14532</v>
      </c>
      <c r="BH240" s="356">
        <v>0</v>
      </c>
      <c r="BI240" s="356">
        <v>9404</v>
      </c>
      <c r="BJ240" s="356">
        <v>5129</v>
      </c>
      <c r="BK240" s="356">
        <v>0</v>
      </c>
      <c r="BL240" s="356">
        <v>0</v>
      </c>
      <c r="BM240" s="356">
        <v>0</v>
      </c>
      <c r="BN240" s="356">
        <v>535094</v>
      </c>
      <c r="BO240" s="356">
        <v>0</v>
      </c>
      <c r="BP240" s="356">
        <v>25944</v>
      </c>
      <c r="BQ240" s="356">
        <v>518079</v>
      </c>
      <c r="BR240" s="356">
        <v>19545</v>
      </c>
      <c r="BS240" s="356">
        <v>0</v>
      </c>
      <c r="BT240" s="356">
        <v>0</v>
      </c>
      <c r="BU240" s="356">
        <v>320616</v>
      </c>
      <c r="BV240" s="356">
        <v>0</v>
      </c>
      <c r="BW240" s="356">
        <v>24594</v>
      </c>
      <c r="BX240" s="356">
        <v>271083</v>
      </c>
      <c r="BY240" s="356">
        <v>47693</v>
      </c>
      <c r="BZ240" s="356">
        <v>0</v>
      </c>
      <c r="CA240" s="356">
        <v>0</v>
      </c>
      <c r="CB240" s="356">
        <v>22826</v>
      </c>
      <c r="CC240" s="356">
        <v>3722</v>
      </c>
      <c r="CD240" s="356">
        <v>9287</v>
      </c>
      <c r="CE240" s="356">
        <v>11844</v>
      </c>
      <c r="CF240" s="356">
        <v>0</v>
      </c>
      <c r="CG240" s="356">
        <v>0</v>
      </c>
      <c r="CH240" s="356">
        <v>0</v>
      </c>
      <c r="CI240" s="356">
        <v>957656</v>
      </c>
      <c r="CJ240" s="356">
        <v>215938</v>
      </c>
      <c r="CK240" s="356">
        <v>83973</v>
      </c>
      <c r="CL240" s="356">
        <v>404607</v>
      </c>
      <c r="CM240" s="356">
        <v>14243</v>
      </c>
      <c r="CN240" s="356">
        <v>0</v>
      </c>
      <c r="CO240" s="356">
        <v>504744</v>
      </c>
      <c r="CP240" s="356">
        <v>752845</v>
      </c>
      <c r="CQ240" s="356">
        <v>188859</v>
      </c>
      <c r="CR240" s="356">
        <v>243750</v>
      </c>
      <c r="CS240" s="356">
        <v>102498</v>
      </c>
      <c r="CT240" s="356">
        <v>274112</v>
      </c>
      <c r="CU240" s="356">
        <v>156045</v>
      </c>
      <c r="CV240" s="356">
        <v>143870</v>
      </c>
      <c r="CW240" s="356">
        <v>88127</v>
      </c>
      <c r="CX240" s="356">
        <v>0</v>
      </c>
      <c r="CY240" s="356">
        <v>0</v>
      </c>
      <c r="CZ240" s="356">
        <v>0</v>
      </c>
      <c r="DA240" s="356">
        <v>34677</v>
      </c>
      <c r="DB240" s="356">
        <v>35262</v>
      </c>
      <c r="DC240" s="356">
        <v>22354</v>
      </c>
      <c r="DD240" s="356">
        <v>2372444</v>
      </c>
      <c r="DE240" s="356">
        <v>885527</v>
      </c>
      <c r="DF240" s="356">
        <v>1592937</v>
      </c>
      <c r="DG240" s="356">
        <v>1246361</v>
      </c>
      <c r="DH240" s="356">
        <v>153390</v>
      </c>
      <c r="DI240" s="356">
        <v>33674</v>
      </c>
      <c r="DJ240" s="356">
        <v>27167</v>
      </c>
      <c r="DK240" s="356">
        <v>3440095</v>
      </c>
      <c r="DL240" s="356">
        <v>2623638</v>
      </c>
      <c r="DM240" s="356">
        <v>1732339</v>
      </c>
      <c r="DN240" s="356">
        <v>603451</v>
      </c>
      <c r="DO240" s="356">
        <v>446020</v>
      </c>
      <c r="DP240" s="356">
        <v>325711</v>
      </c>
      <c r="DQ240" s="356">
        <v>1108224</v>
      </c>
      <c r="DR240" s="356">
        <v>0</v>
      </c>
      <c r="DS240" s="356">
        <v>117287</v>
      </c>
      <c r="DT240" s="356">
        <v>340648</v>
      </c>
      <c r="DU240" s="356">
        <v>168756</v>
      </c>
      <c r="DV240" s="356">
        <v>1509573</v>
      </c>
      <c r="DW240" s="356">
        <v>637035</v>
      </c>
      <c r="DX240" s="356">
        <v>476241</v>
      </c>
      <c r="DY240" s="356">
        <v>235753</v>
      </c>
      <c r="DZ240" s="356">
        <v>950741</v>
      </c>
      <c r="EA240" s="356">
        <v>17740</v>
      </c>
      <c r="EB240" s="356">
        <v>68935</v>
      </c>
      <c r="EC240" s="356">
        <v>362354</v>
      </c>
      <c r="ED240" s="356">
        <v>155650</v>
      </c>
      <c r="EE240" s="356">
        <v>2534611</v>
      </c>
      <c r="EF240" s="356">
        <v>1074978</v>
      </c>
      <c r="EG240" s="356">
        <v>795996</v>
      </c>
      <c r="EH240" s="356">
        <v>437328</v>
      </c>
      <c r="EI240" s="356">
        <v>1735736</v>
      </c>
      <c r="EJ240" s="356">
        <v>0</v>
      </c>
      <c r="EK240" s="356">
        <v>154214</v>
      </c>
      <c r="EL240" s="356">
        <v>620308</v>
      </c>
      <c r="EM240" s="356">
        <v>293336</v>
      </c>
      <c r="EN240" s="356">
        <v>436760</v>
      </c>
      <c r="EO240" s="356">
        <v>50132</v>
      </c>
      <c r="EP240" s="356">
        <v>122396</v>
      </c>
      <c r="EQ240" s="356">
        <v>79966</v>
      </c>
      <c r="ER240" s="356">
        <v>252602</v>
      </c>
      <c r="ES240" s="356">
        <v>17740</v>
      </c>
      <c r="ET240" s="356">
        <v>11545</v>
      </c>
      <c r="EU240" s="356">
        <v>29364</v>
      </c>
      <c r="EV240" s="356">
        <v>20061</v>
      </c>
      <c r="EW240" s="356">
        <v>1010771</v>
      </c>
      <c r="EX240" s="356">
        <v>314995</v>
      </c>
      <c r="EY240" s="356">
        <v>216708</v>
      </c>
      <c r="EZ240" s="356">
        <v>149198</v>
      </c>
      <c r="FA240" s="356">
        <v>632028</v>
      </c>
      <c r="FB240" s="356">
        <v>7861</v>
      </c>
      <c r="FC240" s="356">
        <v>62423</v>
      </c>
      <c r="FD240" s="356">
        <v>137925</v>
      </c>
      <c r="FE240" s="356">
        <v>71970</v>
      </c>
      <c r="FF240" s="356">
        <v>676391</v>
      </c>
      <c r="FG240" s="356">
        <v>274536</v>
      </c>
      <c r="FH240" s="356">
        <v>129347</v>
      </c>
      <c r="FI240" s="356">
        <v>118621</v>
      </c>
      <c r="FJ240" s="356">
        <v>169397</v>
      </c>
      <c r="FK240" s="356">
        <v>54662</v>
      </c>
      <c r="FL240" s="356">
        <v>34643</v>
      </c>
      <c r="FM240" s="356">
        <v>35289</v>
      </c>
      <c r="FN240" s="356">
        <v>3851</v>
      </c>
      <c r="FO240" s="356">
        <v>285317</v>
      </c>
      <c r="FP240" s="356">
        <v>216611</v>
      </c>
      <c r="FQ240" s="356">
        <v>14499</v>
      </c>
      <c r="FR240" s="356">
        <v>0</v>
      </c>
      <c r="FS240" s="356">
        <v>60752</v>
      </c>
      <c r="FT240" s="356">
        <v>0</v>
      </c>
      <c r="FU240" s="356">
        <v>0</v>
      </c>
      <c r="FV240" s="356">
        <v>17057</v>
      </c>
      <c r="FW240" s="356">
        <v>0</v>
      </c>
      <c r="FX240" s="356">
        <v>1077684</v>
      </c>
      <c r="FY240" s="356">
        <v>350080</v>
      </c>
      <c r="FZ240" s="356">
        <v>247224</v>
      </c>
      <c r="GA240" s="356">
        <v>163869</v>
      </c>
      <c r="GB240" s="356">
        <v>610010</v>
      </c>
      <c r="GC240" s="356">
        <v>0</v>
      </c>
      <c r="GD240" s="356">
        <v>18754</v>
      </c>
      <c r="GE240" s="356">
        <v>45904</v>
      </c>
      <c r="GF240" s="356">
        <v>32109</v>
      </c>
      <c r="GG240" s="356">
        <v>176223</v>
      </c>
      <c r="GH240" s="356">
        <v>0</v>
      </c>
      <c r="GI240" s="356">
        <v>27367</v>
      </c>
      <c r="GJ240" s="356">
        <v>0</v>
      </c>
      <c r="GK240" s="356">
        <v>116174</v>
      </c>
      <c r="GL240" s="356">
        <v>97743</v>
      </c>
      <c r="GM240" s="356">
        <v>0</v>
      </c>
      <c r="GN240" s="356">
        <v>0</v>
      </c>
      <c r="GO240" s="356">
        <v>0</v>
      </c>
      <c r="GP240" s="356">
        <v>141198</v>
      </c>
      <c r="GQ240" s="356">
        <v>11395</v>
      </c>
      <c r="GR240" s="356">
        <v>85257</v>
      </c>
      <c r="GS240" s="356">
        <v>66009</v>
      </c>
      <c r="GT240" s="356">
        <v>0</v>
      </c>
      <c r="GU240" s="356">
        <v>0</v>
      </c>
      <c r="GV240" s="356">
        <v>0</v>
      </c>
      <c r="GW240" s="356">
        <v>0</v>
      </c>
      <c r="GX240" s="356">
        <v>0</v>
      </c>
      <c r="GY240" s="356">
        <v>724846</v>
      </c>
      <c r="GZ240" s="356">
        <v>231515</v>
      </c>
      <c r="HA240" s="356">
        <v>139655</v>
      </c>
      <c r="HB240" s="356">
        <v>100180</v>
      </c>
      <c r="HC240" s="356">
        <v>346648</v>
      </c>
      <c r="HD240" s="356">
        <v>13501</v>
      </c>
      <c r="HE240" s="356">
        <v>10925</v>
      </c>
      <c r="HF240" s="356">
        <v>111397</v>
      </c>
      <c r="HG240" s="356">
        <v>50279</v>
      </c>
      <c r="HH240" s="356">
        <v>1685000</v>
      </c>
    </row>
    <row r="241" spans="1:216" ht="15" x14ac:dyDescent="0.25">
      <c r="A241" s="356" t="s">
        <v>447</v>
      </c>
      <c r="B241" s="356">
        <v>3101486</v>
      </c>
      <c r="C241" s="356">
        <v>624177</v>
      </c>
      <c r="D241" s="356">
        <v>350674</v>
      </c>
      <c r="E241" s="356">
        <v>209734</v>
      </c>
      <c r="F241" s="356">
        <v>112919</v>
      </c>
      <c r="G241" s="356">
        <v>138672</v>
      </c>
      <c r="H241" s="356">
        <v>177592</v>
      </c>
      <c r="I241" s="356">
        <v>52050</v>
      </c>
      <c r="J241" s="356">
        <v>150424</v>
      </c>
      <c r="K241" s="356">
        <v>42243</v>
      </c>
      <c r="L241" s="356">
        <v>16671</v>
      </c>
      <c r="M241" s="356">
        <v>25880</v>
      </c>
      <c r="N241" s="356">
        <v>19801</v>
      </c>
      <c r="O241" s="356">
        <v>9208</v>
      </c>
      <c r="P241" s="356">
        <v>12489</v>
      </c>
      <c r="Q241" s="356">
        <v>334708</v>
      </c>
      <c r="R241" s="356">
        <v>135060</v>
      </c>
      <c r="S241" s="356">
        <v>56002</v>
      </c>
      <c r="T241" s="356">
        <v>30596</v>
      </c>
      <c r="U241" s="356">
        <v>19434</v>
      </c>
      <c r="V241" s="356">
        <v>11479</v>
      </c>
      <c r="W241" s="356">
        <v>67486</v>
      </c>
      <c r="X241" s="356">
        <v>48559</v>
      </c>
      <c r="Y241" s="356">
        <v>20476</v>
      </c>
      <c r="Z241" s="356">
        <v>2229487</v>
      </c>
      <c r="AA241" s="356">
        <v>2025897</v>
      </c>
      <c r="AB241" s="356">
        <v>173342</v>
      </c>
      <c r="AC241" s="356">
        <v>818220</v>
      </c>
      <c r="AD241" s="356">
        <v>928559</v>
      </c>
      <c r="AE241" s="356">
        <v>29694</v>
      </c>
      <c r="AF241" s="356">
        <v>525475</v>
      </c>
      <c r="AG241" s="356">
        <v>473102</v>
      </c>
      <c r="AH241" s="356">
        <v>789642</v>
      </c>
      <c r="AI241" s="356">
        <v>347831</v>
      </c>
      <c r="AJ241" s="356">
        <v>963933</v>
      </c>
      <c r="AK241" s="356">
        <v>174872</v>
      </c>
      <c r="AL241" s="356">
        <v>85357</v>
      </c>
      <c r="AM241" s="356">
        <v>870965</v>
      </c>
      <c r="AN241" s="356">
        <v>46483</v>
      </c>
      <c r="AO241" s="356">
        <v>231797</v>
      </c>
      <c r="AP241" s="356">
        <v>501720</v>
      </c>
      <c r="AQ241" s="356">
        <v>0</v>
      </c>
      <c r="AR241" s="356">
        <v>152655</v>
      </c>
      <c r="AS241" s="356">
        <v>71855</v>
      </c>
      <c r="AT241" s="356">
        <v>129198</v>
      </c>
      <c r="AU241" s="356">
        <v>71124</v>
      </c>
      <c r="AV241" s="356">
        <v>168248</v>
      </c>
      <c r="AW241" s="356">
        <v>45130</v>
      </c>
      <c r="AX241" s="356">
        <v>31768</v>
      </c>
      <c r="AY241" s="356">
        <v>1151648</v>
      </c>
      <c r="AZ241" s="356">
        <v>221249</v>
      </c>
      <c r="BA241" s="356">
        <v>20308</v>
      </c>
      <c r="BB241" s="356">
        <v>2666</v>
      </c>
      <c r="BC241" s="356">
        <v>200051</v>
      </c>
      <c r="BD241" s="356">
        <v>7363</v>
      </c>
      <c r="BE241" s="356">
        <v>0</v>
      </c>
      <c r="BF241" s="356">
        <v>0</v>
      </c>
      <c r="BG241" s="356">
        <v>25431</v>
      </c>
      <c r="BH241" s="356">
        <v>7385</v>
      </c>
      <c r="BI241" s="356">
        <v>0</v>
      </c>
      <c r="BJ241" s="356">
        <v>20888</v>
      </c>
      <c r="BK241" s="356">
        <v>9933</v>
      </c>
      <c r="BL241" s="356">
        <v>0</v>
      </c>
      <c r="BM241" s="356">
        <v>0</v>
      </c>
      <c r="BN241" s="356">
        <v>340570</v>
      </c>
      <c r="BO241" s="356">
        <v>0</v>
      </c>
      <c r="BP241" s="356">
        <v>14803</v>
      </c>
      <c r="BQ241" s="356">
        <v>332322</v>
      </c>
      <c r="BR241" s="356">
        <v>8104</v>
      </c>
      <c r="BS241" s="356">
        <v>0</v>
      </c>
      <c r="BT241" s="356">
        <v>0</v>
      </c>
      <c r="BU241" s="356">
        <v>371055</v>
      </c>
      <c r="BV241" s="356">
        <v>11600</v>
      </c>
      <c r="BW241" s="356">
        <v>32786</v>
      </c>
      <c r="BX241" s="356">
        <v>350120</v>
      </c>
      <c r="BY241" s="356">
        <v>43155</v>
      </c>
      <c r="BZ241" s="356">
        <v>0</v>
      </c>
      <c r="CA241" s="356">
        <v>0</v>
      </c>
      <c r="CB241" s="356">
        <v>17804</v>
      </c>
      <c r="CC241" s="356">
        <v>11611</v>
      </c>
      <c r="CD241" s="356">
        <v>8307</v>
      </c>
      <c r="CE241" s="356">
        <v>7363</v>
      </c>
      <c r="CF241" s="356">
        <v>0</v>
      </c>
      <c r="CG241" s="356">
        <v>0</v>
      </c>
      <c r="CH241" s="356">
        <v>0</v>
      </c>
      <c r="CI241" s="356">
        <v>603067</v>
      </c>
      <c r="CJ241" s="356">
        <v>155238</v>
      </c>
      <c r="CK241" s="356">
        <v>29935</v>
      </c>
      <c r="CL241" s="356">
        <v>309145</v>
      </c>
      <c r="CM241" s="356">
        <v>8496</v>
      </c>
      <c r="CN241" s="356">
        <v>0</v>
      </c>
      <c r="CO241" s="356">
        <v>218508</v>
      </c>
      <c r="CP241" s="356">
        <v>433226</v>
      </c>
      <c r="CQ241" s="356">
        <v>58169</v>
      </c>
      <c r="CR241" s="356">
        <v>117562</v>
      </c>
      <c r="CS241" s="356">
        <v>43970</v>
      </c>
      <c r="CT241" s="356">
        <v>150346</v>
      </c>
      <c r="CU241" s="356">
        <v>106609</v>
      </c>
      <c r="CV241" s="356">
        <v>110792</v>
      </c>
      <c r="CW241" s="356">
        <v>97583</v>
      </c>
      <c r="CX241" s="356">
        <v>0</v>
      </c>
      <c r="CY241" s="356">
        <v>0</v>
      </c>
      <c r="CZ241" s="356">
        <v>0</v>
      </c>
      <c r="DA241" s="356">
        <v>23337</v>
      </c>
      <c r="DB241" s="356">
        <v>54820</v>
      </c>
      <c r="DC241" s="356">
        <v>21556</v>
      </c>
      <c r="DD241" s="356">
        <v>1534365</v>
      </c>
      <c r="DE241" s="356">
        <v>695165</v>
      </c>
      <c r="DF241" s="356">
        <v>803864</v>
      </c>
      <c r="DG241" s="356">
        <v>899047</v>
      </c>
      <c r="DH241" s="356">
        <v>59296</v>
      </c>
      <c r="DI241" s="356">
        <v>56625</v>
      </c>
      <c r="DJ241" s="356">
        <v>11550</v>
      </c>
      <c r="DK241" s="356">
        <v>2274050</v>
      </c>
      <c r="DL241" s="356">
        <v>1686215</v>
      </c>
      <c r="DM241" s="356">
        <v>1152609</v>
      </c>
      <c r="DN241" s="356">
        <v>563809</v>
      </c>
      <c r="DO241" s="356">
        <v>252089</v>
      </c>
      <c r="DP241" s="356">
        <v>211318</v>
      </c>
      <c r="DQ241" s="356">
        <v>687714</v>
      </c>
      <c r="DR241" s="356">
        <v>0</v>
      </c>
      <c r="DS241" s="356">
        <v>44053</v>
      </c>
      <c r="DT241" s="356">
        <v>92155</v>
      </c>
      <c r="DU241" s="356">
        <v>82837</v>
      </c>
      <c r="DV241" s="356">
        <v>827013</v>
      </c>
      <c r="DW241" s="356">
        <v>400706</v>
      </c>
      <c r="DX241" s="356">
        <v>197485</v>
      </c>
      <c r="DY241" s="356">
        <v>132248</v>
      </c>
      <c r="DZ241" s="356">
        <v>486098</v>
      </c>
      <c r="EA241" s="356">
        <v>0</v>
      </c>
      <c r="EB241" s="356">
        <v>75586</v>
      </c>
      <c r="EC241" s="356">
        <v>162982</v>
      </c>
      <c r="ED241" s="356">
        <v>68917</v>
      </c>
      <c r="EE241" s="356">
        <v>1599927</v>
      </c>
      <c r="EF241" s="356">
        <v>846874</v>
      </c>
      <c r="EG241" s="356">
        <v>400166</v>
      </c>
      <c r="EH241" s="356">
        <v>284015</v>
      </c>
      <c r="EI241" s="356">
        <v>989318</v>
      </c>
      <c r="EJ241" s="356">
        <v>0</v>
      </c>
      <c r="EK241" s="356">
        <v>82023</v>
      </c>
      <c r="EL241" s="356">
        <v>207368</v>
      </c>
      <c r="EM241" s="356">
        <v>135140</v>
      </c>
      <c r="EN241" s="356">
        <v>337879</v>
      </c>
      <c r="EO241" s="356">
        <v>90790</v>
      </c>
      <c r="EP241" s="356">
        <v>37242</v>
      </c>
      <c r="EQ241" s="356">
        <v>57011</v>
      </c>
      <c r="ER241" s="356">
        <v>182096</v>
      </c>
      <c r="ES241" s="356">
        <v>0</v>
      </c>
      <c r="ET241" s="356">
        <v>44669</v>
      </c>
      <c r="EU241" s="356">
        <v>73622</v>
      </c>
      <c r="EV241" s="356">
        <v>0</v>
      </c>
      <c r="EW241" s="356">
        <v>820327</v>
      </c>
      <c r="EX241" s="356">
        <v>321410</v>
      </c>
      <c r="EY241" s="356">
        <v>87864</v>
      </c>
      <c r="EZ241" s="356">
        <v>147106</v>
      </c>
      <c r="FA241" s="356">
        <v>346405</v>
      </c>
      <c r="FB241" s="356">
        <v>7209</v>
      </c>
      <c r="FC241" s="356">
        <v>61905</v>
      </c>
      <c r="FD241" s="356">
        <v>96716</v>
      </c>
      <c r="FE241" s="356">
        <v>18204</v>
      </c>
      <c r="FF241" s="356">
        <v>405399</v>
      </c>
      <c r="FG241" s="356">
        <v>181241</v>
      </c>
      <c r="FH241" s="356">
        <v>39911</v>
      </c>
      <c r="FI241" s="356">
        <v>56721</v>
      </c>
      <c r="FJ241" s="356">
        <v>28265</v>
      </c>
      <c r="FK241" s="356">
        <v>0</v>
      </c>
      <c r="FL241" s="356">
        <v>6337</v>
      </c>
      <c r="FM241" s="356">
        <v>40035</v>
      </c>
      <c r="FN241" s="356">
        <v>9559</v>
      </c>
      <c r="FO241" s="356">
        <v>209084</v>
      </c>
      <c r="FP241" s="356">
        <v>189608</v>
      </c>
      <c r="FQ241" s="356">
        <v>9536</v>
      </c>
      <c r="FR241" s="356">
        <v>3169</v>
      </c>
      <c r="FS241" s="356">
        <v>32103</v>
      </c>
      <c r="FT241" s="356">
        <v>0</v>
      </c>
      <c r="FU241" s="356">
        <v>0</v>
      </c>
      <c r="FV241" s="356">
        <v>0</v>
      </c>
      <c r="FW241" s="356">
        <v>0</v>
      </c>
      <c r="FX241" s="356">
        <v>628567</v>
      </c>
      <c r="FY241" s="356">
        <v>249233</v>
      </c>
      <c r="FZ241" s="356">
        <v>164547</v>
      </c>
      <c r="GA241" s="356">
        <v>116806</v>
      </c>
      <c r="GB241" s="356">
        <v>368573</v>
      </c>
      <c r="GC241" s="356">
        <v>0</v>
      </c>
      <c r="GD241" s="356">
        <v>10948</v>
      </c>
      <c r="GE241" s="356">
        <v>15336</v>
      </c>
      <c r="GF241" s="356">
        <v>10814</v>
      </c>
      <c r="GG241" s="356">
        <v>184439</v>
      </c>
      <c r="GH241" s="356">
        <v>2986</v>
      </c>
      <c r="GI241" s="356">
        <v>0</v>
      </c>
      <c r="GJ241" s="356">
        <v>4480</v>
      </c>
      <c r="GK241" s="356">
        <v>77215</v>
      </c>
      <c r="GL241" s="356">
        <v>121771</v>
      </c>
      <c r="GM241" s="356">
        <v>0</v>
      </c>
      <c r="GN241" s="356">
        <v>0</v>
      </c>
      <c r="GO241" s="356">
        <v>0</v>
      </c>
      <c r="GP241" s="356">
        <v>44253</v>
      </c>
      <c r="GQ241" s="356">
        <v>0</v>
      </c>
      <c r="GR241" s="356">
        <v>27305</v>
      </c>
      <c r="GS241" s="356">
        <v>17466</v>
      </c>
      <c r="GT241" s="356">
        <v>0</v>
      </c>
      <c r="GU241" s="356">
        <v>0</v>
      </c>
      <c r="GV241" s="356">
        <v>0</v>
      </c>
      <c r="GW241" s="356">
        <v>0</v>
      </c>
      <c r="GX241" s="356">
        <v>0</v>
      </c>
      <c r="GY241" s="356">
        <v>359056</v>
      </c>
      <c r="GZ241" s="356">
        <v>183572</v>
      </c>
      <c r="HA241" s="356">
        <v>41336</v>
      </c>
      <c r="HB241" s="356">
        <v>17815</v>
      </c>
      <c r="HC241" s="356">
        <v>169595</v>
      </c>
      <c r="HD241" s="356">
        <v>5165</v>
      </c>
      <c r="HE241" s="356">
        <v>1771</v>
      </c>
      <c r="HF241" s="356">
        <v>22608</v>
      </c>
      <c r="HG241" s="356">
        <v>6797</v>
      </c>
      <c r="HH241" s="356">
        <v>1338340</v>
      </c>
    </row>
    <row r="242" spans="1:216" ht="15" x14ac:dyDescent="0.25">
      <c r="A242" s="356" t="s">
        <v>448</v>
      </c>
      <c r="B242" s="356">
        <v>2989630</v>
      </c>
      <c r="C242" s="356">
        <v>736375</v>
      </c>
      <c r="D242" s="356">
        <v>529584</v>
      </c>
      <c r="E242" s="356">
        <v>361715</v>
      </c>
      <c r="F242" s="356">
        <v>142247</v>
      </c>
      <c r="G242" s="356">
        <v>278644</v>
      </c>
      <c r="H242" s="356">
        <v>251857</v>
      </c>
      <c r="I242" s="356">
        <v>69138</v>
      </c>
      <c r="J242" s="356">
        <v>223452</v>
      </c>
      <c r="K242" s="356">
        <v>118725</v>
      </c>
      <c r="L242" s="356">
        <v>72282</v>
      </c>
      <c r="M242" s="356">
        <v>57360</v>
      </c>
      <c r="N242" s="356">
        <v>27034</v>
      </c>
      <c r="O242" s="356">
        <v>0</v>
      </c>
      <c r="P242" s="356">
        <v>27034</v>
      </c>
      <c r="Q242" s="356">
        <v>136368</v>
      </c>
      <c r="R242" s="356">
        <v>58302</v>
      </c>
      <c r="S242" s="356">
        <v>21006</v>
      </c>
      <c r="T242" s="356">
        <v>145824</v>
      </c>
      <c r="U242" s="356">
        <v>83127</v>
      </c>
      <c r="V242" s="356">
        <v>88737</v>
      </c>
      <c r="W242" s="356">
        <v>134881</v>
      </c>
      <c r="X242" s="356">
        <v>100561</v>
      </c>
      <c r="Y242" s="356">
        <v>49880</v>
      </c>
      <c r="Z242" s="356">
        <v>2140461</v>
      </c>
      <c r="AA242" s="356">
        <v>1999291</v>
      </c>
      <c r="AB242" s="356">
        <v>121699</v>
      </c>
      <c r="AC242" s="356">
        <v>848560</v>
      </c>
      <c r="AD242" s="356">
        <v>753383</v>
      </c>
      <c r="AE242" s="356">
        <v>31547</v>
      </c>
      <c r="AF242" s="356">
        <v>550223</v>
      </c>
      <c r="AG242" s="356">
        <v>557054</v>
      </c>
      <c r="AH242" s="356">
        <v>702644</v>
      </c>
      <c r="AI242" s="356">
        <v>617296</v>
      </c>
      <c r="AJ242" s="356">
        <v>1180290</v>
      </c>
      <c r="AK242" s="356">
        <v>162499</v>
      </c>
      <c r="AL242" s="356">
        <v>92244</v>
      </c>
      <c r="AM242" s="356">
        <v>791469</v>
      </c>
      <c r="AN242" s="356">
        <v>18994</v>
      </c>
      <c r="AO242" s="356">
        <v>248372</v>
      </c>
      <c r="AP242" s="356">
        <v>314700</v>
      </c>
      <c r="AQ242" s="356">
        <v>0</v>
      </c>
      <c r="AR242" s="356">
        <v>143025</v>
      </c>
      <c r="AS242" s="356">
        <v>67116</v>
      </c>
      <c r="AT242" s="356">
        <v>35998</v>
      </c>
      <c r="AU242" s="356">
        <v>148164</v>
      </c>
      <c r="AV242" s="356">
        <v>235684</v>
      </c>
      <c r="AW242" s="356">
        <v>7172</v>
      </c>
      <c r="AX242" s="356">
        <v>3640</v>
      </c>
      <c r="AY242" s="356">
        <v>1085263</v>
      </c>
      <c r="AZ242" s="356">
        <v>136800</v>
      </c>
      <c r="BA242" s="356">
        <v>58095</v>
      </c>
      <c r="BB242" s="356">
        <v>4994</v>
      </c>
      <c r="BC242" s="356">
        <v>89173</v>
      </c>
      <c r="BD242" s="356">
        <v>0</v>
      </c>
      <c r="BE242" s="356">
        <v>0</v>
      </c>
      <c r="BF242" s="356">
        <v>0</v>
      </c>
      <c r="BG242" s="356">
        <v>49909</v>
      </c>
      <c r="BH242" s="356">
        <v>27339</v>
      </c>
      <c r="BI242" s="356">
        <v>15249</v>
      </c>
      <c r="BJ242" s="356">
        <v>26204</v>
      </c>
      <c r="BK242" s="356">
        <v>0</v>
      </c>
      <c r="BL242" s="356">
        <v>0</v>
      </c>
      <c r="BM242" s="356">
        <v>0</v>
      </c>
      <c r="BN242" s="356">
        <v>356400</v>
      </c>
      <c r="BO242" s="356">
        <v>0</v>
      </c>
      <c r="BP242" s="356">
        <v>4636</v>
      </c>
      <c r="BQ242" s="356">
        <v>347680</v>
      </c>
      <c r="BR242" s="356">
        <v>5193</v>
      </c>
      <c r="BS242" s="356">
        <v>0</v>
      </c>
      <c r="BT242" s="356">
        <v>0</v>
      </c>
      <c r="BU242" s="356">
        <v>221114</v>
      </c>
      <c r="BV242" s="356">
        <v>4843</v>
      </c>
      <c r="BW242" s="356">
        <v>9102</v>
      </c>
      <c r="BX242" s="356">
        <v>189246</v>
      </c>
      <c r="BY242" s="356">
        <v>55377</v>
      </c>
      <c r="BZ242" s="356">
        <v>0</v>
      </c>
      <c r="CA242" s="356">
        <v>0</v>
      </c>
      <c r="CB242" s="356">
        <v>16011</v>
      </c>
      <c r="CC242" s="356">
        <v>10055</v>
      </c>
      <c r="CD242" s="356">
        <v>0</v>
      </c>
      <c r="CE242" s="356">
        <v>7189</v>
      </c>
      <c r="CF242" s="356">
        <v>0</v>
      </c>
      <c r="CG242" s="356">
        <v>0</v>
      </c>
      <c r="CH242" s="356">
        <v>0</v>
      </c>
      <c r="CI242" s="356">
        <v>863251</v>
      </c>
      <c r="CJ242" s="356">
        <v>367430</v>
      </c>
      <c r="CK242" s="356">
        <v>33620</v>
      </c>
      <c r="CL242" s="356">
        <v>608266</v>
      </c>
      <c r="CM242" s="356">
        <v>22640</v>
      </c>
      <c r="CN242" s="356">
        <v>0</v>
      </c>
      <c r="CO242" s="356">
        <v>265037</v>
      </c>
      <c r="CP242" s="356">
        <v>445962</v>
      </c>
      <c r="CQ242" s="356">
        <v>44521</v>
      </c>
      <c r="CR242" s="356">
        <v>176706</v>
      </c>
      <c r="CS242" s="356">
        <v>59712</v>
      </c>
      <c r="CT242" s="356">
        <v>113901</v>
      </c>
      <c r="CU242" s="356">
        <v>133564</v>
      </c>
      <c r="CV242" s="356">
        <v>88753</v>
      </c>
      <c r="CW242" s="356">
        <v>65458</v>
      </c>
      <c r="CX242" s="356">
        <v>0</v>
      </c>
      <c r="CY242" s="356">
        <v>0</v>
      </c>
      <c r="CZ242" s="356">
        <v>0</v>
      </c>
      <c r="DA242" s="356">
        <v>26674</v>
      </c>
      <c r="DB242" s="356">
        <v>37635</v>
      </c>
      <c r="DC242" s="356">
        <v>7722</v>
      </c>
      <c r="DD242" s="356">
        <v>1609390</v>
      </c>
      <c r="DE242" s="356">
        <v>850699</v>
      </c>
      <c r="DF242" s="356">
        <v>926673</v>
      </c>
      <c r="DG242" s="356">
        <v>791745</v>
      </c>
      <c r="DH242" s="356">
        <v>31991</v>
      </c>
      <c r="DI242" s="356">
        <v>4950</v>
      </c>
      <c r="DJ242" s="356">
        <v>14787</v>
      </c>
      <c r="DK242" s="356">
        <v>1993679</v>
      </c>
      <c r="DL242" s="356">
        <v>1488675</v>
      </c>
      <c r="DM242" s="356">
        <v>1047810</v>
      </c>
      <c r="DN242" s="356">
        <v>524157</v>
      </c>
      <c r="DO242" s="356">
        <v>264874</v>
      </c>
      <c r="DP242" s="356">
        <v>108388</v>
      </c>
      <c r="DQ242" s="356">
        <v>437351</v>
      </c>
      <c r="DR242" s="356">
        <v>0</v>
      </c>
      <c r="DS242" s="356">
        <v>40351</v>
      </c>
      <c r="DT242" s="356">
        <v>142416</v>
      </c>
      <c r="DU242" s="356">
        <v>76622</v>
      </c>
      <c r="DV242" s="356">
        <v>729968</v>
      </c>
      <c r="DW242" s="356">
        <v>256781</v>
      </c>
      <c r="DX242" s="356">
        <v>195845</v>
      </c>
      <c r="DY242" s="356">
        <v>66572</v>
      </c>
      <c r="DZ242" s="356">
        <v>345249</v>
      </c>
      <c r="EA242" s="356">
        <v>0</v>
      </c>
      <c r="EB242" s="356">
        <v>33664</v>
      </c>
      <c r="EC242" s="356">
        <v>129738</v>
      </c>
      <c r="ED242" s="356">
        <v>64243</v>
      </c>
      <c r="EE242" s="356">
        <v>1335530</v>
      </c>
      <c r="EF242" s="356">
        <v>643419</v>
      </c>
      <c r="EG242" s="356">
        <v>407099</v>
      </c>
      <c r="EH242" s="356">
        <v>127339</v>
      </c>
      <c r="EI242" s="356">
        <v>609470</v>
      </c>
      <c r="EJ242" s="356">
        <v>0</v>
      </c>
      <c r="EK242" s="356">
        <v>64862</v>
      </c>
      <c r="EL242" s="356">
        <v>243032</v>
      </c>
      <c r="EM242" s="356">
        <v>106285</v>
      </c>
      <c r="EN242" s="356">
        <v>349794</v>
      </c>
      <c r="EO242" s="356">
        <v>84883</v>
      </c>
      <c r="EP242" s="356">
        <v>51080</v>
      </c>
      <c r="EQ242" s="356">
        <v>50396</v>
      </c>
      <c r="ER242" s="356">
        <v>166555</v>
      </c>
      <c r="ES242" s="356">
        <v>0</v>
      </c>
      <c r="ET242" s="356">
        <v>8470</v>
      </c>
      <c r="EU242" s="356">
        <v>34386</v>
      </c>
      <c r="EV242" s="356">
        <v>28978</v>
      </c>
      <c r="EW242" s="356">
        <v>628622</v>
      </c>
      <c r="EX242" s="356">
        <v>255836</v>
      </c>
      <c r="EY242" s="356">
        <v>95193</v>
      </c>
      <c r="EZ242" s="356">
        <v>140084</v>
      </c>
      <c r="FA242" s="356">
        <v>242670</v>
      </c>
      <c r="FB242" s="356">
        <v>4304</v>
      </c>
      <c r="FC242" s="356">
        <v>38918</v>
      </c>
      <c r="FD242" s="356">
        <v>87045</v>
      </c>
      <c r="FE242" s="356">
        <v>10735</v>
      </c>
      <c r="FF242" s="356">
        <v>208955</v>
      </c>
      <c r="FG242" s="356">
        <v>79621</v>
      </c>
      <c r="FH242" s="356">
        <v>11981</v>
      </c>
      <c r="FI242" s="356">
        <v>15846</v>
      </c>
      <c r="FJ242" s="356">
        <v>13978</v>
      </c>
      <c r="FK242" s="356">
        <v>0</v>
      </c>
      <c r="FL242" s="356">
        <v>7221</v>
      </c>
      <c r="FM242" s="356">
        <v>17091</v>
      </c>
      <c r="FN242" s="356">
        <v>9516</v>
      </c>
      <c r="FO242" s="356">
        <v>357637</v>
      </c>
      <c r="FP242" s="356">
        <v>339449</v>
      </c>
      <c r="FQ242" s="356">
        <v>2592</v>
      </c>
      <c r="FR242" s="356">
        <v>0</v>
      </c>
      <c r="FS242" s="356">
        <v>40299</v>
      </c>
      <c r="FT242" s="356">
        <v>0</v>
      </c>
      <c r="FU242" s="356">
        <v>13514</v>
      </c>
      <c r="FV242" s="356">
        <v>41821</v>
      </c>
      <c r="FW242" s="356">
        <v>0</v>
      </c>
      <c r="FX242" s="356">
        <v>516941</v>
      </c>
      <c r="FY242" s="356">
        <v>116880</v>
      </c>
      <c r="FZ242" s="356">
        <v>195483</v>
      </c>
      <c r="GA242" s="356">
        <v>75417</v>
      </c>
      <c r="GB242" s="356">
        <v>289481</v>
      </c>
      <c r="GC242" s="356">
        <v>0</v>
      </c>
      <c r="GD242" s="356">
        <v>5171</v>
      </c>
      <c r="GE242" s="356">
        <v>31942</v>
      </c>
      <c r="GF242" s="356">
        <v>16553</v>
      </c>
      <c r="GG242" s="356">
        <v>47018</v>
      </c>
      <c r="GH242" s="356">
        <v>0</v>
      </c>
      <c r="GI242" s="356">
        <v>0</v>
      </c>
      <c r="GJ242" s="356">
        <v>0</v>
      </c>
      <c r="GK242" s="356">
        <v>37354</v>
      </c>
      <c r="GL242" s="356">
        <v>23342</v>
      </c>
      <c r="GM242" s="356">
        <v>0</v>
      </c>
      <c r="GN242" s="356">
        <v>0</v>
      </c>
      <c r="GO242" s="356">
        <v>0</v>
      </c>
      <c r="GP242" s="356">
        <v>53499</v>
      </c>
      <c r="GQ242" s="356">
        <v>3245</v>
      </c>
      <c r="GR242" s="356">
        <v>47107</v>
      </c>
      <c r="GS242" s="356">
        <v>17935</v>
      </c>
      <c r="GT242" s="356">
        <v>0</v>
      </c>
      <c r="GU242" s="356">
        <v>0</v>
      </c>
      <c r="GV242" s="356">
        <v>16928</v>
      </c>
      <c r="GW242" s="356">
        <v>0</v>
      </c>
      <c r="GX242" s="356">
        <v>0</v>
      </c>
      <c r="GY242" s="356">
        <v>306954</v>
      </c>
      <c r="GZ242" s="356">
        <v>114809</v>
      </c>
      <c r="HA242" s="356">
        <v>56665</v>
      </c>
      <c r="HB242" s="356">
        <v>18565</v>
      </c>
      <c r="HC242" s="356">
        <v>133903</v>
      </c>
      <c r="HD242" s="356">
        <v>4303</v>
      </c>
      <c r="HE242" s="356">
        <v>0</v>
      </c>
      <c r="HF242" s="356">
        <v>13590</v>
      </c>
      <c r="HG242" s="356">
        <v>23791</v>
      </c>
      <c r="HH242" s="356">
        <v>1278343</v>
      </c>
    </row>
    <row r="243" spans="1:216" ht="15" x14ac:dyDescent="0.25">
      <c r="A243" s="356" t="s">
        <v>449</v>
      </c>
      <c r="B243" s="356">
        <v>2988692</v>
      </c>
      <c r="C243" s="356">
        <v>785997</v>
      </c>
      <c r="D243" s="356">
        <v>547146</v>
      </c>
      <c r="E243" s="356">
        <v>325715</v>
      </c>
      <c r="F243" s="356">
        <v>208026</v>
      </c>
      <c r="G243" s="356">
        <v>214899</v>
      </c>
      <c r="H243" s="356">
        <v>395995</v>
      </c>
      <c r="I243" s="356">
        <v>194440</v>
      </c>
      <c r="J243" s="356">
        <v>284173</v>
      </c>
      <c r="K243" s="356">
        <v>55240</v>
      </c>
      <c r="L243" s="356">
        <v>17121</v>
      </c>
      <c r="M243" s="356">
        <v>38263</v>
      </c>
      <c r="N243" s="356">
        <v>24647</v>
      </c>
      <c r="O243" s="356">
        <v>11411</v>
      </c>
      <c r="P243" s="356">
        <v>21749</v>
      </c>
      <c r="Q243" s="356">
        <v>137846</v>
      </c>
      <c r="R243" s="356">
        <v>41484</v>
      </c>
      <c r="S243" s="356">
        <v>0</v>
      </c>
      <c r="T243" s="356">
        <v>14016</v>
      </c>
      <c r="U243" s="356">
        <v>7785</v>
      </c>
      <c r="V243" s="356">
        <v>6119</v>
      </c>
      <c r="W243" s="356">
        <v>311452</v>
      </c>
      <c r="X243" s="356">
        <v>296509</v>
      </c>
      <c r="Y243" s="356">
        <v>29200</v>
      </c>
      <c r="Z243" s="356">
        <v>2143259</v>
      </c>
      <c r="AA243" s="356">
        <v>1976652</v>
      </c>
      <c r="AB243" s="356">
        <v>100406</v>
      </c>
      <c r="AC243" s="356">
        <v>1179165</v>
      </c>
      <c r="AD243" s="356">
        <v>538612</v>
      </c>
      <c r="AE243" s="356">
        <v>48815</v>
      </c>
      <c r="AF243" s="356">
        <v>339572</v>
      </c>
      <c r="AG243" s="356">
        <v>419017</v>
      </c>
      <c r="AH243" s="356">
        <v>585331</v>
      </c>
      <c r="AI243" s="356">
        <v>587373</v>
      </c>
      <c r="AJ243" s="356">
        <v>1087912</v>
      </c>
      <c r="AK243" s="356">
        <v>97638</v>
      </c>
      <c r="AL243" s="356">
        <v>71437</v>
      </c>
      <c r="AM243" s="356">
        <v>780733</v>
      </c>
      <c r="AN243" s="356">
        <v>7530</v>
      </c>
      <c r="AO243" s="356">
        <v>368780</v>
      </c>
      <c r="AP243" s="356">
        <v>320590</v>
      </c>
      <c r="AQ243" s="356">
        <v>7348</v>
      </c>
      <c r="AR243" s="356">
        <v>218528</v>
      </c>
      <c r="AS243" s="356">
        <v>8285</v>
      </c>
      <c r="AT243" s="356">
        <v>17577</v>
      </c>
      <c r="AU243" s="356">
        <v>39792</v>
      </c>
      <c r="AV243" s="356">
        <v>99245</v>
      </c>
      <c r="AW243" s="356">
        <v>0</v>
      </c>
      <c r="AX243" s="356">
        <v>0</v>
      </c>
      <c r="AY243" s="356">
        <v>1196976</v>
      </c>
      <c r="AZ243" s="356">
        <v>96139</v>
      </c>
      <c r="BA243" s="356">
        <v>48517</v>
      </c>
      <c r="BB243" s="356">
        <v>2005</v>
      </c>
      <c r="BC243" s="356">
        <v>84195</v>
      </c>
      <c r="BD243" s="356">
        <v>0</v>
      </c>
      <c r="BE243" s="356">
        <v>0</v>
      </c>
      <c r="BF243" s="356">
        <v>0</v>
      </c>
      <c r="BG243" s="356">
        <v>67355</v>
      </c>
      <c r="BH243" s="356">
        <v>56133</v>
      </c>
      <c r="BI243" s="356">
        <v>0</v>
      </c>
      <c r="BJ243" s="356">
        <v>10501</v>
      </c>
      <c r="BK243" s="356">
        <v>0</v>
      </c>
      <c r="BL243" s="356">
        <v>0</v>
      </c>
      <c r="BM243" s="356">
        <v>0</v>
      </c>
      <c r="BN243" s="356">
        <v>364811</v>
      </c>
      <c r="BO243" s="356">
        <v>0</v>
      </c>
      <c r="BP243" s="356">
        <v>12466</v>
      </c>
      <c r="BQ243" s="356">
        <v>349369</v>
      </c>
      <c r="BR243" s="356">
        <v>0</v>
      </c>
      <c r="BS243" s="356">
        <v>0</v>
      </c>
      <c r="BT243" s="356">
        <v>0</v>
      </c>
      <c r="BU243" s="356">
        <v>218348</v>
      </c>
      <c r="BV243" s="356">
        <v>11927</v>
      </c>
      <c r="BW243" s="356">
        <v>10611</v>
      </c>
      <c r="BX243" s="356">
        <v>195452</v>
      </c>
      <c r="BY243" s="356">
        <v>12856</v>
      </c>
      <c r="BZ243" s="356">
        <v>0</v>
      </c>
      <c r="CA243" s="356">
        <v>0</v>
      </c>
      <c r="CB243" s="356">
        <v>26395</v>
      </c>
      <c r="CC243" s="356">
        <v>26966</v>
      </c>
      <c r="CD243" s="356">
        <v>11598</v>
      </c>
      <c r="CE243" s="356">
        <v>11598</v>
      </c>
      <c r="CF243" s="356">
        <v>0</v>
      </c>
      <c r="CG243" s="356">
        <v>0</v>
      </c>
      <c r="CH243" s="356">
        <v>0</v>
      </c>
      <c r="CI243" s="356">
        <v>932838</v>
      </c>
      <c r="CJ243" s="356">
        <v>196157</v>
      </c>
      <c r="CK243" s="356">
        <v>21110</v>
      </c>
      <c r="CL243" s="356">
        <v>545615</v>
      </c>
      <c r="CM243" s="356">
        <v>0</v>
      </c>
      <c r="CN243" s="356">
        <v>0</v>
      </c>
      <c r="CO243" s="356">
        <v>335775</v>
      </c>
      <c r="CP243" s="356">
        <v>472599</v>
      </c>
      <c r="CQ243" s="356">
        <v>67054</v>
      </c>
      <c r="CR243" s="356">
        <v>133422</v>
      </c>
      <c r="CS243" s="356">
        <v>76663</v>
      </c>
      <c r="CT243" s="356">
        <v>210489</v>
      </c>
      <c r="CU243" s="356">
        <v>124476</v>
      </c>
      <c r="CV243" s="356">
        <v>44480</v>
      </c>
      <c r="CW243" s="356">
        <v>49090</v>
      </c>
      <c r="CX243" s="356">
        <v>0</v>
      </c>
      <c r="CY243" s="356">
        <v>0</v>
      </c>
      <c r="CZ243" s="356">
        <v>0</v>
      </c>
      <c r="DA243" s="356">
        <v>21643</v>
      </c>
      <c r="DB243" s="356">
        <v>15022</v>
      </c>
      <c r="DC243" s="356">
        <v>5187</v>
      </c>
      <c r="DD243" s="356">
        <v>1952967</v>
      </c>
      <c r="DE243" s="356">
        <v>1150277</v>
      </c>
      <c r="DF243" s="356">
        <v>1100538</v>
      </c>
      <c r="DG243" s="356">
        <v>1016483</v>
      </c>
      <c r="DH243" s="356">
        <v>32155</v>
      </c>
      <c r="DI243" s="356">
        <v>6356</v>
      </c>
      <c r="DJ243" s="356">
        <v>2742</v>
      </c>
      <c r="DK243" s="356">
        <v>1897562</v>
      </c>
      <c r="DL243" s="356">
        <v>1249655</v>
      </c>
      <c r="DM243" s="356">
        <v>957331</v>
      </c>
      <c r="DN243" s="356">
        <v>316786</v>
      </c>
      <c r="DO243" s="356">
        <v>237977</v>
      </c>
      <c r="DP243" s="356">
        <v>150486</v>
      </c>
      <c r="DQ243" s="356">
        <v>637096</v>
      </c>
      <c r="DR243" s="356">
        <v>0</v>
      </c>
      <c r="DS243" s="356">
        <v>46066</v>
      </c>
      <c r="DT243" s="356">
        <v>69172</v>
      </c>
      <c r="DU243" s="356">
        <v>51813</v>
      </c>
      <c r="DV243" s="356">
        <v>519275</v>
      </c>
      <c r="DW243" s="356">
        <v>151639</v>
      </c>
      <c r="DX243" s="356">
        <v>124748</v>
      </c>
      <c r="DY243" s="356">
        <v>84903</v>
      </c>
      <c r="DZ243" s="356">
        <v>321259</v>
      </c>
      <c r="EA243" s="356">
        <v>0</v>
      </c>
      <c r="EB243" s="356">
        <v>3582</v>
      </c>
      <c r="EC243" s="356">
        <v>44579</v>
      </c>
      <c r="ED243" s="356">
        <v>34217</v>
      </c>
      <c r="EE243" s="356">
        <v>1111211</v>
      </c>
      <c r="EF243" s="356">
        <v>383637</v>
      </c>
      <c r="EG243" s="356">
        <v>304570</v>
      </c>
      <c r="EH243" s="356">
        <v>184793</v>
      </c>
      <c r="EI243" s="356">
        <v>752131</v>
      </c>
      <c r="EJ243" s="356">
        <v>0</v>
      </c>
      <c r="EK243" s="356">
        <v>49433</v>
      </c>
      <c r="EL243" s="356">
        <v>107135</v>
      </c>
      <c r="EM243" s="356">
        <v>65098</v>
      </c>
      <c r="EN243" s="356">
        <v>251955</v>
      </c>
      <c r="EO243" s="356">
        <v>70977</v>
      </c>
      <c r="EP243" s="356">
        <v>27605</v>
      </c>
      <c r="EQ243" s="356">
        <v>23184</v>
      </c>
      <c r="ER243" s="356">
        <v>169863</v>
      </c>
      <c r="ES243" s="356">
        <v>0</v>
      </c>
      <c r="ET243" s="356">
        <v>0</v>
      </c>
      <c r="EU243" s="356">
        <v>0</v>
      </c>
      <c r="EV243" s="356">
        <v>15669</v>
      </c>
      <c r="EW243" s="356">
        <v>572742</v>
      </c>
      <c r="EX243" s="356">
        <v>145525</v>
      </c>
      <c r="EY243" s="356">
        <v>75133</v>
      </c>
      <c r="EZ243" s="356">
        <v>112043</v>
      </c>
      <c r="FA243" s="356">
        <v>267784</v>
      </c>
      <c r="FB243" s="356">
        <v>30190</v>
      </c>
      <c r="FC243" s="356">
        <v>24901</v>
      </c>
      <c r="FD243" s="356">
        <v>55819</v>
      </c>
      <c r="FE243" s="356">
        <v>21034</v>
      </c>
      <c r="FF243" s="356">
        <v>404732</v>
      </c>
      <c r="FG243" s="356">
        <v>192488</v>
      </c>
      <c r="FH243" s="356">
        <v>87674</v>
      </c>
      <c r="FI243" s="356">
        <v>42118</v>
      </c>
      <c r="FJ243" s="356">
        <v>80186</v>
      </c>
      <c r="FK243" s="356">
        <v>19757</v>
      </c>
      <c r="FL243" s="356">
        <v>21568</v>
      </c>
      <c r="FM243" s="356">
        <v>3253</v>
      </c>
      <c r="FN243" s="356">
        <v>0</v>
      </c>
      <c r="FO243" s="356">
        <v>207630</v>
      </c>
      <c r="FP243" s="356">
        <v>162679</v>
      </c>
      <c r="FQ243" s="356">
        <v>23764</v>
      </c>
      <c r="FR243" s="356">
        <v>0</v>
      </c>
      <c r="FS243" s="356">
        <v>35503</v>
      </c>
      <c r="FT243" s="356">
        <v>0</v>
      </c>
      <c r="FU243" s="356">
        <v>0</v>
      </c>
      <c r="FV243" s="356">
        <v>3380</v>
      </c>
      <c r="FW243" s="356">
        <v>0</v>
      </c>
      <c r="FX243" s="356">
        <v>787568</v>
      </c>
      <c r="FY243" s="356">
        <v>309179</v>
      </c>
      <c r="FZ243" s="356">
        <v>171392</v>
      </c>
      <c r="GA243" s="356">
        <v>128640</v>
      </c>
      <c r="GB243" s="356">
        <v>541434</v>
      </c>
      <c r="GC243" s="356">
        <v>0</v>
      </c>
      <c r="GD243" s="356">
        <v>7136</v>
      </c>
      <c r="GE243" s="356">
        <v>24072</v>
      </c>
      <c r="GF243" s="356">
        <v>13583</v>
      </c>
      <c r="GG243" s="356">
        <v>49167</v>
      </c>
      <c r="GH243" s="356">
        <v>2423</v>
      </c>
      <c r="GI243" s="356">
        <v>0</v>
      </c>
      <c r="GJ243" s="356">
        <v>0</v>
      </c>
      <c r="GK243" s="356">
        <v>36150</v>
      </c>
      <c r="GL243" s="356">
        <v>22454</v>
      </c>
      <c r="GM243" s="356">
        <v>0</v>
      </c>
      <c r="GN243" s="356">
        <v>0</v>
      </c>
      <c r="GO243" s="356">
        <v>0</v>
      </c>
      <c r="GP243" s="356">
        <v>52234</v>
      </c>
      <c r="GQ243" s="356">
        <v>23306</v>
      </c>
      <c r="GR243" s="356">
        <v>22013</v>
      </c>
      <c r="GS243" s="356">
        <v>18539</v>
      </c>
      <c r="GT243" s="356">
        <v>0</v>
      </c>
      <c r="GU243" s="356">
        <v>0</v>
      </c>
      <c r="GV243" s="356">
        <v>0</v>
      </c>
      <c r="GW243" s="356">
        <v>0</v>
      </c>
      <c r="GX243" s="356">
        <v>0</v>
      </c>
      <c r="GY243" s="356">
        <v>407483</v>
      </c>
      <c r="GZ243" s="356">
        <v>166343</v>
      </c>
      <c r="HA243" s="356">
        <v>78339</v>
      </c>
      <c r="HB243" s="356">
        <v>23872</v>
      </c>
      <c r="HC243" s="356">
        <v>233313</v>
      </c>
      <c r="HD243" s="356">
        <v>14139</v>
      </c>
      <c r="HE243" s="356">
        <v>8580</v>
      </c>
      <c r="HF243" s="356">
        <v>23567</v>
      </c>
      <c r="HG243" s="356">
        <v>0</v>
      </c>
      <c r="HH243" s="356">
        <v>1180010</v>
      </c>
    </row>
    <row r="244" spans="1:216" ht="15" x14ac:dyDescent="0.25">
      <c r="A244" s="356" t="s">
        <v>450</v>
      </c>
      <c r="B244" s="356">
        <v>2717514</v>
      </c>
      <c r="C244" s="356">
        <v>10511</v>
      </c>
      <c r="D244" s="356">
        <v>5909</v>
      </c>
      <c r="E244" s="356">
        <v>0</v>
      </c>
      <c r="F244" s="356">
        <v>0</v>
      </c>
      <c r="G244" s="356">
        <v>0</v>
      </c>
      <c r="H244" s="356">
        <v>5909</v>
      </c>
      <c r="I244" s="356">
        <v>5909</v>
      </c>
      <c r="J244" s="356">
        <v>0</v>
      </c>
      <c r="K244" s="356">
        <v>0</v>
      </c>
      <c r="L244" s="356">
        <v>0</v>
      </c>
      <c r="M244" s="356">
        <v>0</v>
      </c>
      <c r="N244" s="356">
        <v>0</v>
      </c>
      <c r="O244" s="356">
        <v>0</v>
      </c>
      <c r="P244" s="356">
        <v>0</v>
      </c>
      <c r="Q244" s="356">
        <v>1665</v>
      </c>
      <c r="R244" s="356">
        <v>0</v>
      </c>
      <c r="S244" s="356">
        <v>0</v>
      </c>
      <c r="T244" s="356">
        <v>0</v>
      </c>
      <c r="U244" s="356">
        <v>0</v>
      </c>
      <c r="V244" s="356">
        <v>0</v>
      </c>
      <c r="W244" s="356">
        <v>3168</v>
      </c>
      <c r="X244" s="356">
        <v>3168</v>
      </c>
      <c r="Y244" s="356">
        <v>0</v>
      </c>
      <c r="Z244" s="356">
        <v>50229</v>
      </c>
      <c r="AA244" s="356">
        <v>45270</v>
      </c>
      <c r="AB244" s="356">
        <v>1694</v>
      </c>
      <c r="AC244" s="356">
        <v>9853</v>
      </c>
      <c r="AD244" s="356">
        <v>8182</v>
      </c>
      <c r="AE244" s="356">
        <v>0</v>
      </c>
      <c r="AF244" s="356">
        <v>7572</v>
      </c>
      <c r="AG244" s="356">
        <v>17038</v>
      </c>
      <c r="AH244" s="356">
        <v>1466</v>
      </c>
      <c r="AI244" s="356">
        <v>0</v>
      </c>
      <c r="AJ244" s="356">
        <v>9489</v>
      </c>
      <c r="AK244" s="356">
        <v>0</v>
      </c>
      <c r="AL244" s="356">
        <v>0</v>
      </c>
      <c r="AM244" s="356">
        <v>11146</v>
      </c>
      <c r="AN244" s="356">
        <v>0</v>
      </c>
      <c r="AO244" s="356">
        <v>4262</v>
      </c>
      <c r="AP244" s="356">
        <v>0</v>
      </c>
      <c r="AQ244" s="356">
        <v>0</v>
      </c>
      <c r="AR244" s="356">
        <v>0</v>
      </c>
      <c r="AS244" s="356">
        <v>0</v>
      </c>
      <c r="AT244" s="356">
        <v>0</v>
      </c>
      <c r="AU244" s="356">
        <v>6580</v>
      </c>
      <c r="AV244" s="356">
        <v>0</v>
      </c>
      <c r="AW244" s="356">
        <v>0</v>
      </c>
      <c r="AX244" s="356">
        <v>0</v>
      </c>
      <c r="AY244" s="356">
        <v>63747</v>
      </c>
      <c r="AZ244" s="356">
        <v>0</v>
      </c>
      <c r="BA244" s="356">
        <v>0</v>
      </c>
      <c r="BB244" s="356">
        <v>0</v>
      </c>
      <c r="BC244" s="356">
        <v>0</v>
      </c>
      <c r="BD244" s="356">
        <v>0</v>
      </c>
      <c r="BE244" s="356">
        <v>0</v>
      </c>
      <c r="BF244" s="356">
        <v>0</v>
      </c>
      <c r="BG244" s="356">
        <v>0</v>
      </c>
      <c r="BH244" s="356">
        <v>0</v>
      </c>
      <c r="BI244" s="356">
        <v>0</v>
      </c>
      <c r="BJ244" s="356">
        <v>0</v>
      </c>
      <c r="BK244" s="356">
        <v>0</v>
      </c>
      <c r="BL244" s="356">
        <v>0</v>
      </c>
      <c r="BM244" s="356">
        <v>0</v>
      </c>
      <c r="BN244" s="356">
        <v>50525</v>
      </c>
      <c r="BO244" s="356">
        <v>2331</v>
      </c>
      <c r="BP244" s="356">
        <v>0</v>
      </c>
      <c r="BQ244" s="356">
        <v>49719</v>
      </c>
      <c r="BR244" s="356">
        <v>4083</v>
      </c>
      <c r="BS244" s="356">
        <v>0</v>
      </c>
      <c r="BT244" s="356">
        <v>0</v>
      </c>
      <c r="BU244" s="356">
        <v>11309</v>
      </c>
      <c r="BV244" s="356">
        <v>0</v>
      </c>
      <c r="BW244" s="356">
        <v>0</v>
      </c>
      <c r="BX244" s="356">
        <v>11309</v>
      </c>
      <c r="BY244" s="356">
        <v>0</v>
      </c>
      <c r="BZ244" s="356">
        <v>0</v>
      </c>
      <c r="CA244" s="356">
        <v>0</v>
      </c>
      <c r="CB244" s="356">
        <v>0</v>
      </c>
      <c r="CC244" s="356">
        <v>0</v>
      </c>
      <c r="CD244" s="356">
        <v>0</v>
      </c>
      <c r="CE244" s="356">
        <v>0</v>
      </c>
      <c r="CF244" s="356">
        <v>0</v>
      </c>
      <c r="CG244" s="356">
        <v>0</v>
      </c>
      <c r="CH244" s="356">
        <v>0</v>
      </c>
      <c r="CI244" s="356">
        <v>20339</v>
      </c>
      <c r="CJ244" s="356">
        <v>10077</v>
      </c>
      <c r="CK244" s="356">
        <v>10155</v>
      </c>
      <c r="CL244" s="356">
        <v>0</v>
      </c>
      <c r="CM244" s="356">
        <v>0</v>
      </c>
      <c r="CN244" s="356">
        <v>0</v>
      </c>
      <c r="CO244" s="356">
        <v>13526</v>
      </c>
      <c r="CP244" s="356">
        <v>88836</v>
      </c>
      <c r="CQ244" s="356">
        <v>16725</v>
      </c>
      <c r="CR244" s="356">
        <v>21718</v>
      </c>
      <c r="CS244" s="356">
        <v>3247</v>
      </c>
      <c r="CT244" s="356">
        <v>26363</v>
      </c>
      <c r="CU244" s="356">
        <v>45353</v>
      </c>
      <c r="CV244" s="356">
        <v>16952</v>
      </c>
      <c r="CW244" s="356">
        <v>11929</v>
      </c>
      <c r="CX244" s="356">
        <v>0</v>
      </c>
      <c r="CY244" s="356">
        <v>0</v>
      </c>
      <c r="CZ244" s="356">
        <v>0</v>
      </c>
      <c r="DA244" s="356">
        <v>4001</v>
      </c>
      <c r="DB244" s="356">
        <v>6962</v>
      </c>
      <c r="DC244" s="356">
        <v>0</v>
      </c>
      <c r="DD244" s="356">
        <v>1597460</v>
      </c>
      <c r="DE244" s="356">
        <v>824764</v>
      </c>
      <c r="DF244" s="356">
        <v>1063511</v>
      </c>
      <c r="DG244" s="356">
        <v>674492</v>
      </c>
      <c r="DH244" s="356">
        <v>1962</v>
      </c>
      <c r="DI244" s="356">
        <v>0</v>
      </c>
      <c r="DJ244" s="356">
        <v>0</v>
      </c>
      <c r="DK244" s="356">
        <v>2428543</v>
      </c>
      <c r="DL244" s="356">
        <v>1554488</v>
      </c>
      <c r="DM244" s="356">
        <v>1359778</v>
      </c>
      <c r="DN244" s="356">
        <v>429658</v>
      </c>
      <c r="DO244" s="356">
        <v>260719</v>
      </c>
      <c r="DP244" s="356">
        <v>276907</v>
      </c>
      <c r="DQ244" s="356">
        <v>1056615</v>
      </c>
      <c r="DR244" s="356">
        <v>0</v>
      </c>
      <c r="DS244" s="356">
        <v>95760</v>
      </c>
      <c r="DT244" s="356">
        <v>188994</v>
      </c>
      <c r="DU244" s="356">
        <v>75724</v>
      </c>
      <c r="DV244" s="356">
        <v>516183</v>
      </c>
      <c r="DW244" s="356">
        <v>135571</v>
      </c>
      <c r="DX244" s="356">
        <v>140621</v>
      </c>
      <c r="DY244" s="356">
        <v>53606</v>
      </c>
      <c r="DZ244" s="356">
        <v>299811</v>
      </c>
      <c r="EA244" s="356">
        <v>0</v>
      </c>
      <c r="EB244" s="356">
        <v>46650</v>
      </c>
      <c r="EC244" s="356">
        <v>40907</v>
      </c>
      <c r="ED244" s="356">
        <v>47163</v>
      </c>
      <c r="EE244" s="356">
        <v>1407025</v>
      </c>
      <c r="EF244" s="356">
        <v>452220</v>
      </c>
      <c r="EG244" s="356">
        <v>319854</v>
      </c>
      <c r="EH244" s="356">
        <v>276479</v>
      </c>
      <c r="EI244" s="356">
        <v>1119740</v>
      </c>
      <c r="EJ244" s="356">
        <v>0</v>
      </c>
      <c r="EK244" s="356">
        <v>77877</v>
      </c>
      <c r="EL244" s="356">
        <v>165353</v>
      </c>
      <c r="EM244" s="356">
        <v>98565</v>
      </c>
      <c r="EN244" s="356">
        <v>448909</v>
      </c>
      <c r="EO244" s="356">
        <v>72253</v>
      </c>
      <c r="EP244" s="356">
        <v>80103</v>
      </c>
      <c r="EQ244" s="356">
        <v>58283</v>
      </c>
      <c r="ER244" s="356">
        <v>268501</v>
      </c>
      <c r="ES244" s="356">
        <v>0</v>
      </c>
      <c r="ET244" s="356">
        <v>60465</v>
      </c>
      <c r="EU244" s="356">
        <v>107945</v>
      </c>
      <c r="EV244" s="356">
        <v>4645</v>
      </c>
      <c r="EW244" s="356">
        <v>1279057</v>
      </c>
      <c r="EX244" s="356">
        <v>369276</v>
      </c>
      <c r="EY244" s="356">
        <v>301627</v>
      </c>
      <c r="EZ244" s="356">
        <v>149122</v>
      </c>
      <c r="FA244" s="356">
        <v>957539</v>
      </c>
      <c r="FB244" s="356">
        <v>0</v>
      </c>
      <c r="FC244" s="356">
        <v>148701</v>
      </c>
      <c r="FD244" s="356">
        <v>145578</v>
      </c>
      <c r="FE244" s="356">
        <v>41083</v>
      </c>
      <c r="FF244" s="356">
        <v>442505</v>
      </c>
      <c r="FG244" s="356">
        <v>133346</v>
      </c>
      <c r="FH244" s="356">
        <v>24131</v>
      </c>
      <c r="FI244" s="356">
        <v>41187</v>
      </c>
      <c r="FJ244" s="356">
        <v>140662</v>
      </c>
      <c r="FK244" s="356">
        <v>20482</v>
      </c>
      <c r="FL244" s="356">
        <v>30284</v>
      </c>
      <c r="FM244" s="356">
        <v>27423</v>
      </c>
      <c r="FN244" s="356">
        <v>4845</v>
      </c>
      <c r="FO244" s="356">
        <v>21414</v>
      </c>
      <c r="FP244" s="356">
        <v>21414</v>
      </c>
      <c r="FQ244" s="356">
        <v>0</v>
      </c>
      <c r="FR244" s="356">
        <v>0</v>
      </c>
      <c r="FS244" s="356">
        <v>0</v>
      </c>
      <c r="FT244" s="356">
        <v>0</v>
      </c>
      <c r="FU244" s="356">
        <v>0</v>
      </c>
      <c r="FV244" s="356">
        <v>0</v>
      </c>
      <c r="FW244" s="356">
        <v>0</v>
      </c>
      <c r="FX244" s="356">
        <v>837660</v>
      </c>
      <c r="FY244" s="356">
        <v>355331</v>
      </c>
      <c r="FZ244" s="356">
        <v>162018</v>
      </c>
      <c r="GA244" s="356">
        <v>66431</v>
      </c>
      <c r="GB244" s="356">
        <v>596649</v>
      </c>
      <c r="GC244" s="356">
        <v>5015</v>
      </c>
      <c r="GD244" s="356">
        <v>0</v>
      </c>
      <c r="GE244" s="356">
        <v>31816</v>
      </c>
      <c r="GF244" s="356">
        <v>3761</v>
      </c>
      <c r="GG244" s="356">
        <v>230616</v>
      </c>
      <c r="GH244" s="356">
        <v>7724</v>
      </c>
      <c r="GI244" s="356">
        <v>25350</v>
      </c>
      <c r="GJ244" s="356">
        <v>0</v>
      </c>
      <c r="GK244" s="356">
        <v>137365</v>
      </c>
      <c r="GL244" s="356">
        <v>128523</v>
      </c>
      <c r="GM244" s="356">
        <v>0</v>
      </c>
      <c r="GN244" s="356">
        <v>0</v>
      </c>
      <c r="GO244" s="356">
        <v>0</v>
      </c>
      <c r="GP244" s="356">
        <v>18987</v>
      </c>
      <c r="GQ244" s="356">
        <v>3352</v>
      </c>
      <c r="GR244" s="356">
        <v>13718</v>
      </c>
      <c r="GS244" s="356">
        <v>0</v>
      </c>
      <c r="GT244" s="356">
        <v>0</v>
      </c>
      <c r="GU244" s="356">
        <v>0</v>
      </c>
      <c r="GV244" s="356">
        <v>0</v>
      </c>
      <c r="GW244" s="356">
        <v>0</v>
      </c>
      <c r="GX244" s="356">
        <v>0</v>
      </c>
      <c r="GY244" s="356">
        <v>488808</v>
      </c>
      <c r="GZ244" s="356">
        <v>179884</v>
      </c>
      <c r="HA244" s="356">
        <v>71477</v>
      </c>
      <c r="HB244" s="356">
        <v>47424</v>
      </c>
      <c r="HC244" s="356">
        <v>337831</v>
      </c>
      <c r="HD244" s="356">
        <v>7238</v>
      </c>
      <c r="HE244" s="356">
        <v>1691</v>
      </c>
      <c r="HF244" s="356">
        <v>52008</v>
      </c>
      <c r="HG244" s="356">
        <v>20459</v>
      </c>
      <c r="HH244" s="356">
        <v>56045</v>
      </c>
    </row>
    <row r="245" spans="1:216" ht="15" x14ac:dyDescent="0.25">
      <c r="A245" s="356" t="s">
        <v>451</v>
      </c>
      <c r="B245" s="356">
        <v>2749873</v>
      </c>
      <c r="C245" s="356">
        <v>505685</v>
      </c>
      <c r="D245" s="356">
        <v>206535</v>
      </c>
      <c r="E245" s="356">
        <v>88900</v>
      </c>
      <c r="F245" s="356">
        <v>75997</v>
      </c>
      <c r="G245" s="356">
        <v>19155</v>
      </c>
      <c r="H245" s="356">
        <v>86700</v>
      </c>
      <c r="I245" s="356">
        <v>45882</v>
      </c>
      <c r="J245" s="356">
        <v>55939</v>
      </c>
      <c r="K245" s="356">
        <v>40370</v>
      </c>
      <c r="L245" s="356">
        <v>19090</v>
      </c>
      <c r="M245" s="356">
        <v>21524</v>
      </c>
      <c r="N245" s="356">
        <v>14493</v>
      </c>
      <c r="O245" s="356">
        <v>0</v>
      </c>
      <c r="P245" s="356">
        <v>14493</v>
      </c>
      <c r="Q245" s="356">
        <v>351807</v>
      </c>
      <c r="R245" s="356">
        <v>133158</v>
      </c>
      <c r="S245" s="356">
        <v>95645</v>
      </c>
      <c r="T245" s="356">
        <v>25471</v>
      </c>
      <c r="U245" s="356">
        <v>3833</v>
      </c>
      <c r="V245" s="356">
        <v>19375</v>
      </c>
      <c r="W245" s="356">
        <v>54217</v>
      </c>
      <c r="X245" s="356">
        <v>33310</v>
      </c>
      <c r="Y245" s="356">
        <v>22563</v>
      </c>
      <c r="Z245" s="356">
        <v>1542700</v>
      </c>
      <c r="AA245" s="356">
        <v>1475784</v>
      </c>
      <c r="AB245" s="356">
        <v>279475</v>
      </c>
      <c r="AC245" s="356">
        <v>705963</v>
      </c>
      <c r="AD245" s="356">
        <v>387466</v>
      </c>
      <c r="AE245" s="356">
        <v>64728</v>
      </c>
      <c r="AF245" s="356">
        <v>352007</v>
      </c>
      <c r="AG245" s="356">
        <v>452880</v>
      </c>
      <c r="AH245" s="356">
        <v>554711</v>
      </c>
      <c r="AI245" s="356">
        <v>271965</v>
      </c>
      <c r="AJ245" s="356">
        <v>610203</v>
      </c>
      <c r="AK245" s="356">
        <v>97998</v>
      </c>
      <c r="AL245" s="356">
        <v>55937</v>
      </c>
      <c r="AM245" s="356">
        <v>242639</v>
      </c>
      <c r="AN245" s="356">
        <v>10367</v>
      </c>
      <c r="AO245" s="356">
        <v>66980</v>
      </c>
      <c r="AP245" s="356">
        <v>59125</v>
      </c>
      <c r="AQ245" s="356">
        <v>0</v>
      </c>
      <c r="AR245" s="356">
        <v>129652</v>
      </c>
      <c r="AS245" s="356">
        <v>3504</v>
      </c>
      <c r="AT245" s="356">
        <v>19079</v>
      </c>
      <c r="AU245" s="356">
        <v>0</v>
      </c>
      <c r="AV245" s="356">
        <v>8735</v>
      </c>
      <c r="AW245" s="356">
        <v>0</v>
      </c>
      <c r="AX245" s="356">
        <v>7221</v>
      </c>
      <c r="AY245" s="356">
        <v>1218214</v>
      </c>
      <c r="AZ245" s="356">
        <v>194571</v>
      </c>
      <c r="BA245" s="356">
        <v>50611</v>
      </c>
      <c r="BB245" s="356">
        <v>45285</v>
      </c>
      <c r="BC245" s="356">
        <v>97523</v>
      </c>
      <c r="BD245" s="356">
        <v>19213</v>
      </c>
      <c r="BE245" s="356">
        <v>0</v>
      </c>
      <c r="BF245" s="356">
        <v>0</v>
      </c>
      <c r="BG245" s="356">
        <v>5258</v>
      </c>
      <c r="BH245" s="356">
        <v>0</v>
      </c>
      <c r="BI245" s="356">
        <v>7326</v>
      </c>
      <c r="BJ245" s="356">
        <v>7512</v>
      </c>
      <c r="BK245" s="356">
        <v>0</v>
      </c>
      <c r="BL245" s="356">
        <v>0</v>
      </c>
      <c r="BM245" s="356">
        <v>0</v>
      </c>
      <c r="BN245" s="356">
        <v>440123</v>
      </c>
      <c r="BO245" s="356">
        <v>0</v>
      </c>
      <c r="BP245" s="356">
        <v>63471</v>
      </c>
      <c r="BQ245" s="356">
        <v>363822</v>
      </c>
      <c r="BR245" s="356">
        <v>60680</v>
      </c>
      <c r="BS245" s="356">
        <v>0</v>
      </c>
      <c r="BT245" s="356">
        <v>0</v>
      </c>
      <c r="BU245" s="356">
        <v>443899</v>
      </c>
      <c r="BV245" s="356">
        <v>5634</v>
      </c>
      <c r="BW245" s="356">
        <v>98674</v>
      </c>
      <c r="BX245" s="356">
        <v>339515</v>
      </c>
      <c r="BY245" s="356">
        <v>55823</v>
      </c>
      <c r="BZ245" s="356">
        <v>0</v>
      </c>
      <c r="CA245" s="356">
        <v>0</v>
      </c>
      <c r="CB245" s="356">
        <v>59040</v>
      </c>
      <c r="CC245" s="356">
        <v>60484</v>
      </c>
      <c r="CD245" s="356">
        <v>9225</v>
      </c>
      <c r="CE245" s="356">
        <v>0</v>
      </c>
      <c r="CF245" s="356">
        <v>0</v>
      </c>
      <c r="CG245" s="356">
        <v>0</v>
      </c>
      <c r="CH245" s="356">
        <v>0</v>
      </c>
      <c r="CI245" s="356">
        <v>763643</v>
      </c>
      <c r="CJ245" s="356">
        <v>156524</v>
      </c>
      <c r="CK245" s="356">
        <v>60517</v>
      </c>
      <c r="CL245" s="356">
        <v>310024</v>
      </c>
      <c r="CM245" s="356">
        <v>38846</v>
      </c>
      <c r="CN245" s="356">
        <v>0</v>
      </c>
      <c r="CO245" s="356">
        <v>503118</v>
      </c>
      <c r="CP245" s="356">
        <v>562166</v>
      </c>
      <c r="CQ245" s="356">
        <v>82426</v>
      </c>
      <c r="CR245" s="356">
        <v>247806</v>
      </c>
      <c r="CS245" s="356">
        <v>82100</v>
      </c>
      <c r="CT245" s="356">
        <v>197801</v>
      </c>
      <c r="CU245" s="356">
        <v>160017</v>
      </c>
      <c r="CV245" s="356">
        <v>95673</v>
      </c>
      <c r="CW245" s="356">
        <v>124741</v>
      </c>
      <c r="CX245" s="356">
        <v>0</v>
      </c>
      <c r="CY245" s="356">
        <v>0</v>
      </c>
      <c r="CZ245" s="356">
        <v>0</v>
      </c>
      <c r="DA245" s="356">
        <v>16922</v>
      </c>
      <c r="DB245" s="356">
        <v>107942</v>
      </c>
      <c r="DC245" s="356">
        <v>17777</v>
      </c>
      <c r="DD245" s="356">
        <v>1454700</v>
      </c>
      <c r="DE245" s="356">
        <v>633321</v>
      </c>
      <c r="DF245" s="356">
        <v>895763</v>
      </c>
      <c r="DG245" s="356">
        <v>855158</v>
      </c>
      <c r="DH245" s="356">
        <v>18601</v>
      </c>
      <c r="DI245" s="356">
        <v>26897</v>
      </c>
      <c r="DJ245" s="356">
        <v>11999</v>
      </c>
      <c r="DK245" s="356">
        <v>2177666</v>
      </c>
      <c r="DL245" s="356">
        <v>1538018</v>
      </c>
      <c r="DM245" s="356">
        <v>1194720</v>
      </c>
      <c r="DN245" s="356">
        <v>422458</v>
      </c>
      <c r="DO245" s="356">
        <v>378695</v>
      </c>
      <c r="DP245" s="356">
        <v>298674</v>
      </c>
      <c r="DQ245" s="356">
        <v>810112</v>
      </c>
      <c r="DR245" s="356">
        <v>0</v>
      </c>
      <c r="DS245" s="356">
        <v>33798</v>
      </c>
      <c r="DT245" s="356">
        <v>177380</v>
      </c>
      <c r="DU245" s="356">
        <v>93239</v>
      </c>
      <c r="DV245" s="356">
        <v>652900</v>
      </c>
      <c r="DW245" s="356">
        <v>221575</v>
      </c>
      <c r="DX245" s="356">
        <v>177793</v>
      </c>
      <c r="DY245" s="356">
        <v>102666</v>
      </c>
      <c r="DZ245" s="356">
        <v>419893</v>
      </c>
      <c r="EA245" s="356">
        <v>0</v>
      </c>
      <c r="EB245" s="356">
        <v>13479</v>
      </c>
      <c r="EC245" s="356">
        <v>111331</v>
      </c>
      <c r="ED245" s="356">
        <v>25007</v>
      </c>
      <c r="EE245" s="356">
        <v>1464078</v>
      </c>
      <c r="EF245" s="356">
        <v>534845</v>
      </c>
      <c r="EG245" s="356">
        <v>478691</v>
      </c>
      <c r="EH245" s="356">
        <v>352188</v>
      </c>
      <c r="EI245" s="356">
        <v>1031642</v>
      </c>
      <c r="EJ245" s="356">
        <v>0</v>
      </c>
      <c r="EK245" s="356">
        <v>38998</v>
      </c>
      <c r="EL245" s="356">
        <v>245095</v>
      </c>
      <c r="EM245" s="356">
        <v>109372</v>
      </c>
      <c r="EN245" s="356">
        <v>174561</v>
      </c>
      <c r="EO245" s="356">
        <v>40728</v>
      </c>
      <c r="EP245" s="356">
        <v>43959</v>
      </c>
      <c r="EQ245" s="356">
        <v>43039</v>
      </c>
      <c r="ER245" s="356">
        <v>99892</v>
      </c>
      <c r="ES245" s="356">
        <v>0</v>
      </c>
      <c r="ET245" s="356">
        <v>7254</v>
      </c>
      <c r="EU245" s="356">
        <v>11698</v>
      </c>
      <c r="EV245" s="356">
        <v>9483</v>
      </c>
      <c r="EW245" s="356">
        <v>826237</v>
      </c>
      <c r="EX245" s="356">
        <v>193944</v>
      </c>
      <c r="EY245" s="356">
        <v>132106</v>
      </c>
      <c r="EZ245" s="356">
        <v>178813</v>
      </c>
      <c r="FA245" s="356">
        <v>529868</v>
      </c>
      <c r="FB245" s="356">
        <v>0</v>
      </c>
      <c r="FC245" s="356">
        <v>36696</v>
      </c>
      <c r="FD245" s="356">
        <v>75514</v>
      </c>
      <c r="FE245" s="356">
        <v>13635</v>
      </c>
      <c r="FF245" s="356">
        <v>322926</v>
      </c>
      <c r="FG245" s="356">
        <v>121597</v>
      </c>
      <c r="FH245" s="356">
        <v>33781</v>
      </c>
      <c r="FI245" s="356">
        <v>50407</v>
      </c>
      <c r="FJ245" s="356">
        <v>64432</v>
      </c>
      <c r="FK245" s="356">
        <v>4073</v>
      </c>
      <c r="FL245" s="356">
        <v>25092</v>
      </c>
      <c r="FM245" s="356">
        <v>29406</v>
      </c>
      <c r="FN245" s="356">
        <v>14473</v>
      </c>
      <c r="FO245" s="356">
        <v>23336</v>
      </c>
      <c r="FP245" s="356">
        <v>9241</v>
      </c>
      <c r="FQ245" s="356">
        <v>0</v>
      </c>
      <c r="FR245" s="356">
        <v>0</v>
      </c>
      <c r="FS245" s="356">
        <v>13026</v>
      </c>
      <c r="FT245" s="356">
        <v>0</v>
      </c>
      <c r="FU245" s="356">
        <v>0</v>
      </c>
      <c r="FV245" s="356">
        <v>2325</v>
      </c>
      <c r="FW245" s="356">
        <v>0</v>
      </c>
      <c r="FX245" s="356">
        <v>667143</v>
      </c>
      <c r="FY245" s="356">
        <v>142589</v>
      </c>
      <c r="FZ245" s="356">
        <v>206694</v>
      </c>
      <c r="GA245" s="356">
        <v>141776</v>
      </c>
      <c r="GB245" s="356">
        <v>400760</v>
      </c>
      <c r="GC245" s="356">
        <v>2966</v>
      </c>
      <c r="GD245" s="356">
        <v>12508</v>
      </c>
      <c r="GE245" s="356">
        <v>30392</v>
      </c>
      <c r="GF245" s="356">
        <v>25481</v>
      </c>
      <c r="GG245" s="356">
        <v>272786</v>
      </c>
      <c r="GH245" s="356">
        <v>9553</v>
      </c>
      <c r="GI245" s="356">
        <v>21542</v>
      </c>
      <c r="GJ245" s="356">
        <v>0</v>
      </c>
      <c r="GK245" s="356">
        <v>99626</v>
      </c>
      <c r="GL245" s="356">
        <v>217674</v>
      </c>
      <c r="GM245" s="356">
        <v>0</v>
      </c>
      <c r="GN245" s="356">
        <v>0</v>
      </c>
      <c r="GO245" s="356">
        <v>0</v>
      </c>
      <c r="GP245" s="356">
        <v>10059</v>
      </c>
      <c r="GQ245" s="356">
        <v>0</v>
      </c>
      <c r="GR245" s="356">
        <v>4562</v>
      </c>
      <c r="GS245" s="356">
        <v>4722</v>
      </c>
      <c r="GT245" s="356">
        <v>0</v>
      </c>
      <c r="GU245" s="356">
        <v>0</v>
      </c>
      <c r="GV245" s="356">
        <v>0</v>
      </c>
      <c r="GW245" s="356">
        <v>0</v>
      </c>
      <c r="GX245" s="356">
        <v>0</v>
      </c>
      <c r="GY245" s="356">
        <v>524216</v>
      </c>
      <c r="GZ245" s="356">
        <v>125063</v>
      </c>
      <c r="HA245" s="356">
        <v>172846</v>
      </c>
      <c r="HB245" s="356">
        <v>70145</v>
      </c>
      <c r="HC245" s="356">
        <v>319675</v>
      </c>
      <c r="HD245" s="356">
        <v>23907</v>
      </c>
      <c r="HE245" s="356">
        <v>0</v>
      </c>
      <c r="HF245" s="356">
        <v>51639</v>
      </c>
      <c r="HG245" s="356">
        <v>15275</v>
      </c>
      <c r="HH245" s="356">
        <v>1016268</v>
      </c>
    </row>
    <row r="246" spans="1:216" ht="15" x14ac:dyDescent="0.25">
      <c r="A246" s="356" t="s">
        <v>452</v>
      </c>
      <c r="B246" s="356">
        <v>5086691</v>
      </c>
      <c r="C246" s="356">
        <v>1445629</v>
      </c>
      <c r="D246" s="356">
        <v>713417</v>
      </c>
      <c r="E246" s="356">
        <v>295458</v>
      </c>
      <c r="F246" s="356">
        <v>175883</v>
      </c>
      <c r="G246" s="356">
        <v>169376</v>
      </c>
      <c r="H246" s="356">
        <v>446749</v>
      </c>
      <c r="I246" s="356">
        <v>237421</v>
      </c>
      <c r="J246" s="356">
        <v>286205</v>
      </c>
      <c r="K246" s="356">
        <v>83245</v>
      </c>
      <c r="L246" s="356">
        <v>61476</v>
      </c>
      <c r="M246" s="356">
        <v>26373</v>
      </c>
      <c r="N246" s="356">
        <v>65177</v>
      </c>
      <c r="O246" s="356">
        <v>23105</v>
      </c>
      <c r="P246" s="356">
        <v>47051</v>
      </c>
      <c r="Q246" s="356">
        <v>773464</v>
      </c>
      <c r="R246" s="356">
        <v>290818</v>
      </c>
      <c r="S246" s="356">
        <v>150190</v>
      </c>
      <c r="T246" s="356">
        <v>66041</v>
      </c>
      <c r="U246" s="356">
        <v>56041</v>
      </c>
      <c r="V246" s="356">
        <v>22719</v>
      </c>
      <c r="W246" s="356">
        <v>234946</v>
      </c>
      <c r="X246" s="356">
        <v>180743</v>
      </c>
      <c r="Y246" s="356">
        <v>71292</v>
      </c>
      <c r="Z246" s="356">
        <v>3319896</v>
      </c>
      <c r="AA246" s="356">
        <v>3205894</v>
      </c>
      <c r="AB246" s="356">
        <v>516213</v>
      </c>
      <c r="AC246" s="356">
        <v>1674042</v>
      </c>
      <c r="AD246" s="356">
        <v>1042493</v>
      </c>
      <c r="AE246" s="356">
        <v>110959</v>
      </c>
      <c r="AF246" s="356">
        <v>792153</v>
      </c>
      <c r="AG246" s="356">
        <v>887303</v>
      </c>
      <c r="AH246" s="356">
        <v>1076868</v>
      </c>
      <c r="AI246" s="356">
        <v>441489</v>
      </c>
      <c r="AJ246" s="356">
        <v>1300696</v>
      </c>
      <c r="AK246" s="356">
        <v>333288</v>
      </c>
      <c r="AL246" s="356">
        <v>85761</v>
      </c>
      <c r="AM246" s="356">
        <v>661516</v>
      </c>
      <c r="AN246" s="356">
        <v>46914</v>
      </c>
      <c r="AO246" s="356">
        <v>260235</v>
      </c>
      <c r="AP246" s="356">
        <v>250509</v>
      </c>
      <c r="AQ246" s="356">
        <v>0</v>
      </c>
      <c r="AR246" s="356">
        <v>165673</v>
      </c>
      <c r="AS246" s="356">
        <v>14059</v>
      </c>
      <c r="AT246" s="356">
        <v>37937</v>
      </c>
      <c r="AU246" s="356">
        <v>58447</v>
      </c>
      <c r="AV246" s="356">
        <v>31834</v>
      </c>
      <c r="AW246" s="356">
        <v>4028</v>
      </c>
      <c r="AX246" s="356">
        <v>4028</v>
      </c>
      <c r="AY246" s="356">
        <v>2226778</v>
      </c>
      <c r="AZ246" s="356">
        <v>235396</v>
      </c>
      <c r="BA246" s="356">
        <v>21899</v>
      </c>
      <c r="BB246" s="356">
        <v>16063</v>
      </c>
      <c r="BC246" s="356">
        <v>214214</v>
      </c>
      <c r="BD246" s="356">
        <v>5267</v>
      </c>
      <c r="BE246" s="356">
        <v>0</v>
      </c>
      <c r="BF246" s="356">
        <v>0</v>
      </c>
      <c r="BG246" s="356">
        <v>5267</v>
      </c>
      <c r="BH246" s="356">
        <v>0</v>
      </c>
      <c r="BI246" s="356">
        <v>0</v>
      </c>
      <c r="BJ246" s="356">
        <v>5267</v>
      </c>
      <c r="BK246" s="356">
        <v>0</v>
      </c>
      <c r="BL246" s="356">
        <v>0</v>
      </c>
      <c r="BM246" s="356">
        <v>0</v>
      </c>
      <c r="BN246" s="356">
        <v>757414</v>
      </c>
      <c r="BO246" s="356">
        <v>10839</v>
      </c>
      <c r="BP246" s="356">
        <v>32887</v>
      </c>
      <c r="BQ246" s="356">
        <v>751473</v>
      </c>
      <c r="BR246" s="356">
        <v>10469</v>
      </c>
      <c r="BS246" s="356">
        <v>0</v>
      </c>
      <c r="BT246" s="356">
        <v>0</v>
      </c>
      <c r="BU246" s="356">
        <v>631835</v>
      </c>
      <c r="BV246" s="356">
        <v>1092</v>
      </c>
      <c r="BW246" s="356">
        <v>25579</v>
      </c>
      <c r="BX246" s="356">
        <v>573495</v>
      </c>
      <c r="BY246" s="356">
        <v>79297</v>
      </c>
      <c r="BZ246" s="356">
        <v>0</v>
      </c>
      <c r="CA246" s="356">
        <v>0</v>
      </c>
      <c r="CB246" s="356">
        <v>49784</v>
      </c>
      <c r="CC246" s="356">
        <v>24099</v>
      </c>
      <c r="CD246" s="356">
        <v>28159</v>
      </c>
      <c r="CE246" s="356">
        <v>24459</v>
      </c>
      <c r="CF246" s="356">
        <v>0</v>
      </c>
      <c r="CG246" s="356">
        <v>0</v>
      </c>
      <c r="CH246" s="356">
        <v>0</v>
      </c>
      <c r="CI246" s="356">
        <v>1490423</v>
      </c>
      <c r="CJ246" s="356">
        <v>199186</v>
      </c>
      <c r="CK246" s="356">
        <v>119221</v>
      </c>
      <c r="CL246" s="356">
        <v>690687</v>
      </c>
      <c r="CM246" s="356">
        <v>64041</v>
      </c>
      <c r="CN246" s="356">
        <v>0</v>
      </c>
      <c r="CO246" s="356">
        <v>926227</v>
      </c>
      <c r="CP246" s="356">
        <v>1270477</v>
      </c>
      <c r="CQ246" s="356">
        <v>226774</v>
      </c>
      <c r="CR246" s="356">
        <v>440761</v>
      </c>
      <c r="CS246" s="356">
        <v>88538</v>
      </c>
      <c r="CT246" s="356">
        <v>372357</v>
      </c>
      <c r="CU246" s="356">
        <v>293713</v>
      </c>
      <c r="CV246" s="356">
        <v>240204</v>
      </c>
      <c r="CW246" s="356">
        <v>202327</v>
      </c>
      <c r="CX246" s="356">
        <v>0</v>
      </c>
      <c r="CY246" s="356">
        <v>0</v>
      </c>
      <c r="CZ246" s="356">
        <v>0</v>
      </c>
      <c r="DA246" s="356">
        <v>68248</v>
      </c>
      <c r="DB246" s="356">
        <v>119541</v>
      </c>
      <c r="DC246" s="356">
        <v>15152</v>
      </c>
      <c r="DD246" s="356">
        <v>3089006</v>
      </c>
      <c r="DE246" s="356">
        <v>1312647</v>
      </c>
      <c r="DF246" s="356">
        <v>1516536</v>
      </c>
      <c r="DG246" s="356">
        <v>1808161</v>
      </c>
      <c r="DH246" s="356">
        <v>110662</v>
      </c>
      <c r="DI246" s="356">
        <v>92133</v>
      </c>
      <c r="DJ246" s="356">
        <v>2358</v>
      </c>
      <c r="DK246" s="356">
        <v>3982500</v>
      </c>
      <c r="DL246" s="356">
        <v>2948937</v>
      </c>
      <c r="DM246" s="356">
        <v>2013378</v>
      </c>
      <c r="DN246" s="356">
        <v>703994</v>
      </c>
      <c r="DO246" s="356">
        <v>607519</v>
      </c>
      <c r="DP246" s="356">
        <v>404984</v>
      </c>
      <c r="DQ246" s="356">
        <v>1357289</v>
      </c>
      <c r="DR246" s="356">
        <v>0</v>
      </c>
      <c r="DS246" s="356">
        <v>106447</v>
      </c>
      <c r="DT246" s="356">
        <v>298627</v>
      </c>
      <c r="DU246" s="356">
        <v>169209</v>
      </c>
      <c r="DV246" s="356">
        <v>1644288</v>
      </c>
      <c r="DW246" s="356">
        <v>544101</v>
      </c>
      <c r="DX246" s="356">
        <v>480736</v>
      </c>
      <c r="DY246" s="356">
        <v>168783</v>
      </c>
      <c r="DZ246" s="356">
        <v>1069605</v>
      </c>
      <c r="EA246" s="356">
        <v>0</v>
      </c>
      <c r="EB246" s="356">
        <v>69134</v>
      </c>
      <c r="EC246" s="356">
        <v>289766</v>
      </c>
      <c r="ED246" s="356">
        <v>173783</v>
      </c>
      <c r="EE246" s="356">
        <v>2830520</v>
      </c>
      <c r="EF246" s="356">
        <v>1071894</v>
      </c>
      <c r="EG246" s="356">
        <v>1014769</v>
      </c>
      <c r="EH246" s="356">
        <v>485774</v>
      </c>
      <c r="EI246" s="356">
        <v>1965050</v>
      </c>
      <c r="EJ246" s="356">
        <v>0</v>
      </c>
      <c r="EK246" s="356">
        <v>167917</v>
      </c>
      <c r="EL246" s="356">
        <v>542011</v>
      </c>
      <c r="EM246" s="356">
        <v>301466</v>
      </c>
      <c r="EN246" s="356">
        <v>442908</v>
      </c>
      <c r="EO246" s="356">
        <v>99504</v>
      </c>
      <c r="EP246" s="356">
        <v>70462</v>
      </c>
      <c r="EQ246" s="356">
        <v>69651</v>
      </c>
      <c r="ER246" s="356">
        <v>248374</v>
      </c>
      <c r="ES246" s="356">
        <v>0</v>
      </c>
      <c r="ET246" s="356">
        <v>8434</v>
      </c>
      <c r="EU246" s="356">
        <v>21188</v>
      </c>
      <c r="EV246" s="356">
        <v>13005</v>
      </c>
      <c r="EW246" s="356">
        <v>1209149</v>
      </c>
      <c r="EX246" s="356">
        <v>358766</v>
      </c>
      <c r="EY246" s="356">
        <v>189613</v>
      </c>
      <c r="EZ246" s="356">
        <v>215007</v>
      </c>
      <c r="FA246" s="356">
        <v>676040</v>
      </c>
      <c r="FB246" s="356">
        <v>38174</v>
      </c>
      <c r="FC246" s="356">
        <v>70792</v>
      </c>
      <c r="FD246" s="356">
        <v>146404</v>
      </c>
      <c r="FE246" s="356">
        <v>62551</v>
      </c>
      <c r="FF246" s="356">
        <v>500715</v>
      </c>
      <c r="FG246" s="356">
        <v>220210</v>
      </c>
      <c r="FH246" s="356">
        <v>65330</v>
      </c>
      <c r="FI246" s="356">
        <v>62360</v>
      </c>
      <c r="FJ246" s="356">
        <v>80018</v>
      </c>
      <c r="FK246" s="356">
        <v>23941</v>
      </c>
      <c r="FL246" s="356">
        <v>21446</v>
      </c>
      <c r="FM246" s="356">
        <v>54311</v>
      </c>
      <c r="FN246" s="356">
        <v>11759</v>
      </c>
      <c r="FO246" s="356">
        <v>141407</v>
      </c>
      <c r="FP246" s="356">
        <v>135408</v>
      </c>
      <c r="FQ246" s="356">
        <v>2663</v>
      </c>
      <c r="FR246" s="356">
        <v>13194</v>
      </c>
      <c r="FS246" s="356">
        <v>41254</v>
      </c>
      <c r="FT246" s="356">
        <v>0</v>
      </c>
      <c r="FU246" s="356">
        <v>0</v>
      </c>
      <c r="FV246" s="356">
        <v>0</v>
      </c>
      <c r="FW246" s="356">
        <v>0</v>
      </c>
      <c r="FX246" s="356">
        <v>1415676</v>
      </c>
      <c r="FY246" s="356">
        <v>414475</v>
      </c>
      <c r="FZ246" s="356">
        <v>344029</v>
      </c>
      <c r="GA246" s="356">
        <v>168419</v>
      </c>
      <c r="GB246" s="356">
        <v>940343</v>
      </c>
      <c r="GC246" s="356">
        <v>8746</v>
      </c>
      <c r="GD246" s="356">
        <v>14979</v>
      </c>
      <c r="GE246" s="356">
        <v>46113</v>
      </c>
      <c r="GF246" s="356">
        <v>47516</v>
      </c>
      <c r="GG246" s="356">
        <v>293927</v>
      </c>
      <c r="GH246" s="356">
        <v>5961</v>
      </c>
      <c r="GI246" s="356">
        <v>5909</v>
      </c>
      <c r="GJ246" s="356">
        <v>2561</v>
      </c>
      <c r="GK246" s="356">
        <v>193465</v>
      </c>
      <c r="GL246" s="356">
        <v>149684</v>
      </c>
      <c r="GM246" s="356">
        <v>0</v>
      </c>
      <c r="GN246" s="356">
        <v>0</v>
      </c>
      <c r="GO246" s="356">
        <v>0</v>
      </c>
      <c r="GP246" s="356">
        <v>39098</v>
      </c>
      <c r="GQ246" s="356">
        <v>0</v>
      </c>
      <c r="GR246" s="356">
        <v>33621</v>
      </c>
      <c r="GS246" s="356">
        <v>5439</v>
      </c>
      <c r="GT246" s="356">
        <v>0</v>
      </c>
      <c r="GU246" s="356">
        <v>0</v>
      </c>
      <c r="GV246" s="356">
        <v>0</v>
      </c>
      <c r="GW246" s="356">
        <v>0</v>
      </c>
      <c r="GX246" s="356">
        <v>0</v>
      </c>
      <c r="GY246" s="356">
        <v>796734</v>
      </c>
      <c r="GZ246" s="356">
        <v>304644</v>
      </c>
      <c r="HA246" s="356">
        <v>239826</v>
      </c>
      <c r="HB246" s="356">
        <v>88310</v>
      </c>
      <c r="HC246" s="356">
        <v>405719</v>
      </c>
      <c r="HD246" s="356">
        <v>50665</v>
      </c>
      <c r="HE246" s="356">
        <v>30706</v>
      </c>
      <c r="HF246" s="356">
        <v>113399</v>
      </c>
      <c r="HG246" s="356">
        <v>40380</v>
      </c>
      <c r="HH246" s="356">
        <v>2138880</v>
      </c>
    </row>
    <row r="247" spans="1:216" ht="15" x14ac:dyDescent="0.25">
      <c r="A247" s="356" t="s">
        <v>453</v>
      </c>
      <c r="B247" s="356">
        <v>10071000</v>
      </c>
      <c r="C247" s="356">
        <v>3008996</v>
      </c>
      <c r="D247" s="356">
        <v>1722327</v>
      </c>
      <c r="E247" s="356">
        <v>1103645</v>
      </c>
      <c r="F247" s="356">
        <v>695568</v>
      </c>
      <c r="G247" s="356">
        <v>667360</v>
      </c>
      <c r="H247" s="356">
        <v>887859</v>
      </c>
      <c r="I247" s="356">
        <v>505240</v>
      </c>
      <c r="J247" s="356">
        <v>563361</v>
      </c>
      <c r="K247" s="356">
        <v>248457</v>
      </c>
      <c r="L247" s="356">
        <v>144309</v>
      </c>
      <c r="M247" s="356">
        <v>118215</v>
      </c>
      <c r="N247" s="356">
        <v>78752</v>
      </c>
      <c r="O247" s="356">
        <v>20878</v>
      </c>
      <c r="P247" s="356">
        <v>69389</v>
      </c>
      <c r="Q247" s="356">
        <v>1537609</v>
      </c>
      <c r="R247" s="356">
        <v>636548</v>
      </c>
      <c r="S247" s="356">
        <v>229789</v>
      </c>
      <c r="T247" s="356">
        <v>322668</v>
      </c>
      <c r="U247" s="356">
        <v>226647</v>
      </c>
      <c r="V247" s="356">
        <v>106533</v>
      </c>
      <c r="W247" s="356">
        <v>374040</v>
      </c>
      <c r="X247" s="356">
        <v>318998</v>
      </c>
      <c r="Y247" s="356">
        <v>72829</v>
      </c>
      <c r="Z247" s="356">
        <v>7517148</v>
      </c>
      <c r="AA247" s="356">
        <v>7090314</v>
      </c>
      <c r="AB247" s="356">
        <v>756828</v>
      </c>
      <c r="AC247" s="356">
        <v>4060210</v>
      </c>
      <c r="AD247" s="356">
        <v>2264274</v>
      </c>
      <c r="AE247" s="356">
        <v>196693</v>
      </c>
      <c r="AF247" s="356">
        <v>2114137</v>
      </c>
      <c r="AG247" s="356">
        <v>2260566</v>
      </c>
      <c r="AH247" s="356">
        <v>2979459</v>
      </c>
      <c r="AI247" s="356">
        <v>1350309</v>
      </c>
      <c r="AJ247" s="356">
        <v>3028072</v>
      </c>
      <c r="AK247" s="356">
        <v>704553</v>
      </c>
      <c r="AL247" s="356">
        <v>254661</v>
      </c>
      <c r="AM247" s="356">
        <v>2400281</v>
      </c>
      <c r="AN247" s="356">
        <v>50384</v>
      </c>
      <c r="AO247" s="356">
        <v>990323</v>
      </c>
      <c r="AP247" s="356">
        <v>962677</v>
      </c>
      <c r="AQ247" s="356">
        <v>7241</v>
      </c>
      <c r="AR247" s="356">
        <v>710500</v>
      </c>
      <c r="AS247" s="356">
        <v>172790</v>
      </c>
      <c r="AT247" s="356">
        <v>283182</v>
      </c>
      <c r="AU247" s="356">
        <v>200828</v>
      </c>
      <c r="AV247" s="356">
        <v>333650</v>
      </c>
      <c r="AW247" s="356">
        <v>86429</v>
      </c>
      <c r="AX247" s="356">
        <v>27217</v>
      </c>
      <c r="AY247" s="356">
        <v>4063790</v>
      </c>
      <c r="AZ247" s="356">
        <v>734071</v>
      </c>
      <c r="BA247" s="356">
        <v>75152</v>
      </c>
      <c r="BB247" s="356">
        <v>34682</v>
      </c>
      <c r="BC247" s="356">
        <v>665355</v>
      </c>
      <c r="BD247" s="356">
        <v>24458</v>
      </c>
      <c r="BE247" s="356">
        <v>0</v>
      </c>
      <c r="BF247" s="356">
        <v>0</v>
      </c>
      <c r="BG247" s="356">
        <v>87773</v>
      </c>
      <c r="BH247" s="356">
        <v>48826</v>
      </c>
      <c r="BI247" s="356">
        <v>9229</v>
      </c>
      <c r="BJ247" s="356">
        <v>44663</v>
      </c>
      <c r="BK247" s="356">
        <v>9852</v>
      </c>
      <c r="BL247" s="356">
        <v>0</v>
      </c>
      <c r="BM247" s="356">
        <v>0</v>
      </c>
      <c r="BN247" s="356">
        <v>1710526</v>
      </c>
      <c r="BO247" s="356">
        <v>0</v>
      </c>
      <c r="BP247" s="356">
        <v>9283</v>
      </c>
      <c r="BQ247" s="356">
        <v>1692514</v>
      </c>
      <c r="BR247" s="356">
        <v>8643</v>
      </c>
      <c r="BS247" s="356">
        <v>0</v>
      </c>
      <c r="BT247" s="356">
        <v>0</v>
      </c>
      <c r="BU247" s="356">
        <v>886670</v>
      </c>
      <c r="BV247" s="356">
        <v>32239</v>
      </c>
      <c r="BW247" s="356">
        <v>17711</v>
      </c>
      <c r="BX247" s="356">
        <v>815588</v>
      </c>
      <c r="BY247" s="356">
        <v>100701</v>
      </c>
      <c r="BZ247" s="356">
        <v>0</v>
      </c>
      <c r="CA247" s="356">
        <v>0</v>
      </c>
      <c r="CB247" s="356">
        <v>103901</v>
      </c>
      <c r="CC247" s="356">
        <v>77884</v>
      </c>
      <c r="CD247" s="356">
        <v>9525</v>
      </c>
      <c r="CE247" s="356">
        <v>39095</v>
      </c>
      <c r="CF247" s="356">
        <v>0</v>
      </c>
      <c r="CG247" s="356">
        <v>0</v>
      </c>
      <c r="CH247" s="356">
        <v>0</v>
      </c>
      <c r="CI247" s="356">
        <v>2474370</v>
      </c>
      <c r="CJ247" s="356">
        <v>549273</v>
      </c>
      <c r="CK247" s="356">
        <v>101203</v>
      </c>
      <c r="CL247" s="356">
        <v>1179243</v>
      </c>
      <c r="CM247" s="356">
        <v>8426</v>
      </c>
      <c r="CN247" s="356">
        <v>0</v>
      </c>
      <c r="CO247" s="356">
        <v>1512211</v>
      </c>
      <c r="CP247" s="356">
        <v>2185366</v>
      </c>
      <c r="CQ247" s="356">
        <v>337682</v>
      </c>
      <c r="CR247" s="356">
        <v>689854</v>
      </c>
      <c r="CS247" s="356">
        <v>188630</v>
      </c>
      <c r="CT247" s="356">
        <v>895582</v>
      </c>
      <c r="CU247" s="356">
        <v>464048</v>
      </c>
      <c r="CV247" s="356">
        <v>378518</v>
      </c>
      <c r="CW247" s="356">
        <v>290180</v>
      </c>
      <c r="CX247" s="356">
        <v>0</v>
      </c>
      <c r="CY247" s="356">
        <v>0</v>
      </c>
      <c r="CZ247" s="356">
        <v>0</v>
      </c>
      <c r="DA247" s="356">
        <v>83167</v>
      </c>
      <c r="DB247" s="356">
        <v>157017</v>
      </c>
      <c r="DC247" s="356">
        <v>58596</v>
      </c>
      <c r="DD247" s="356">
        <v>5839924</v>
      </c>
      <c r="DE247" s="356">
        <v>2706122</v>
      </c>
      <c r="DF247" s="356">
        <v>2859976</v>
      </c>
      <c r="DG247" s="356">
        <v>3596414</v>
      </c>
      <c r="DH247" s="356">
        <v>289227</v>
      </c>
      <c r="DI247" s="356">
        <v>164737</v>
      </c>
      <c r="DJ247" s="356">
        <v>38383</v>
      </c>
      <c r="DK247" s="356">
        <v>7455041</v>
      </c>
      <c r="DL247" s="356">
        <v>5871920</v>
      </c>
      <c r="DM247" s="356">
        <v>3969345</v>
      </c>
      <c r="DN247" s="356">
        <v>1465118</v>
      </c>
      <c r="DO247" s="356">
        <v>1007661</v>
      </c>
      <c r="DP247" s="356">
        <v>624975</v>
      </c>
      <c r="DQ247" s="356">
        <v>2515730</v>
      </c>
      <c r="DR247" s="356">
        <v>6379</v>
      </c>
      <c r="DS247" s="356">
        <v>219097</v>
      </c>
      <c r="DT247" s="356">
        <v>667943</v>
      </c>
      <c r="DU247" s="356">
        <v>314600</v>
      </c>
      <c r="DV247" s="356">
        <v>3308537</v>
      </c>
      <c r="DW247" s="356">
        <v>1217321</v>
      </c>
      <c r="DX247" s="356">
        <v>961722</v>
      </c>
      <c r="DY247" s="356">
        <v>516634</v>
      </c>
      <c r="DZ247" s="356">
        <v>2260890</v>
      </c>
      <c r="EA247" s="356">
        <v>10265</v>
      </c>
      <c r="EB247" s="356">
        <v>122294</v>
      </c>
      <c r="EC247" s="356">
        <v>664420</v>
      </c>
      <c r="ED247" s="356">
        <v>382010</v>
      </c>
      <c r="EE247" s="356">
        <v>5593439</v>
      </c>
      <c r="EF247" s="356">
        <v>2295096</v>
      </c>
      <c r="EG247" s="356">
        <v>1723971</v>
      </c>
      <c r="EH247" s="356">
        <v>951777</v>
      </c>
      <c r="EI247" s="356">
        <v>3840154</v>
      </c>
      <c r="EJ247" s="356">
        <v>16550</v>
      </c>
      <c r="EK247" s="356">
        <v>286075</v>
      </c>
      <c r="EL247" s="356">
        <v>1177081</v>
      </c>
      <c r="EM247" s="356">
        <v>640764</v>
      </c>
      <c r="EN247" s="356">
        <v>980678</v>
      </c>
      <c r="EO247" s="356">
        <v>250383</v>
      </c>
      <c r="EP247" s="356">
        <v>171305</v>
      </c>
      <c r="EQ247" s="356">
        <v>155313</v>
      </c>
      <c r="ER247" s="356">
        <v>571867</v>
      </c>
      <c r="ES247" s="356">
        <v>0</v>
      </c>
      <c r="ET247" s="356">
        <v>25326</v>
      </c>
      <c r="EU247" s="356">
        <v>54296</v>
      </c>
      <c r="EV247" s="356">
        <v>30813</v>
      </c>
      <c r="EW247" s="356">
        <v>2466236</v>
      </c>
      <c r="EX247" s="356">
        <v>639625</v>
      </c>
      <c r="EY247" s="356">
        <v>368191</v>
      </c>
      <c r="EZ247" s="356">
        <v>468292</v>
      </c>
      <c r="FA247" s="356">
        <v>1386820</v>
      </c>
      <c r="FB247" s="356">
        <v>23706</v>
      </c>
      <c r="FC247" s="356">
        <v>160613</v>
      </c>
      <c r="FD247" s="356">
        <v>389256</v>
      </c>
      <c r="FE247" s="356">
        <v>203139</v>
      </c>
      <c r="FF247" s="356">
        <v>1103624</v>
      </c>
      <c r="FG247" s="356">
        <v>408335</v>
      </c>
      <c r="FH247" s="356">
        <v>166154</v>
      </c>
      <c r="FI247" s="356">
        <v>179789</v>
      </c>
      <c r="FJ247" s="356">
        <v>287550</v>
      </c>
      <c r="FK247" s="356">
        <v>40904</v>
      </c>
      <c r="FL247" s="356">
        <v>37594</v>
      </c>
      <c r="FM247" s="356">
        <v>43877</v>
      </c>
      <c r="FN247" s="356">
        <v>34763</v>
      </c>
      <c r="FO247" s="356">
        <v>596929</v>
      </c>
      <c r="FP247" s="356">
        <v>451238</v>
      </c>
      <c r="FQ247" s="356">
        <v>66593</v>
      </c>
      <c r="FR247" s="356">
        <v>4362</v>
      </c>
      <c r="FS247" s="356">
        <v>163214</v>
      </c>
      <c r="FT247" s="356">
        <v>6095</v>
      </c>
      <c r="FU247" s="356">
        <v>10040</v>
      </c>
      <c r="FV247" s="356">
        <v>17780</v>
      </c>
      <c r="FW247" s="356">
        <v>0</v>
      </c>
      <c r="FX247" s="356">
        <v>2316923</v>
      </c>
      <c r="FY247" s="356">
        <v>743804</v>
      </c>
      <c r="FZ247" s="356">
        <v>523581</v>
      </c>
      <c r="GA247" s="356">
        <v>351215</v>
      </c>
      <c r="GB247" s="356">
        <v>1516433</v>
      </c>
      <c r="GC247" s="356">
        <v>0</v>
      </c>
      <c r="GD247" s="356">
        <v>41353</v>
      </c>
      <c r="GE247" s="356">
        <v>112246</v>
      </c>
      <c r="GF247" s="356">
        <v>21700</v>
      </c>
      <c r="GG247" s="356">
        <v>383000</v>
      </c>
      <c r="GH247" s="356">
        <v>7414</v>
      </c>
      <c r="GI247" s="356">
        <v>0</v>
      </c>
      <c r="GJ247" s="356">
        <v>13105</v>
      </c>
      <c r="GK247" s="356">
        <v>226504</v>
      </c>
      <c r="GL247" s="356">
        <v>235058</v>
      </c>
      <c r="GM247" s="356">
        <v>0</v>
      </c>
      <c r="GN247" s="356">
        <v>0</v>
      </c>
      <c r="GO247" s="356">
        <v>0</v>
      </c>
      <c r="GP247" s="356">
        <v>262328</v>
      </c>
      <c r="GQ247" s="356">
        <v>38376</v>
      </c>
      <c r="GR247" s="356">
        <v>161656</v>
      </c>
      <c r="GS247" s="356">
        <v>70990</v>
      </c>
      <c r="GT247" s="356">
        <v>0</v>
      </c>
      <c r="GU247" s="356">
        <v>0</v>
      </c>
      <c r="GV247" s="356">
        <v>0</v>
      </c>
      <c r="GW247" s="356">
        <v>0</v>
      </c>
      <c r="GX247" s="356">
        <v>0</v>
      </c>
      <c r="GY247" s="356">
        <v>1183935</v>
      </c>
      <c r="GZ247" s="356">
        <v>432780</v>
      </c>
      <c r="HA247" s="356">
        <v>231512</v>
      </c>
      <c r="HB247" s="356">
        <v>72961</v>
      </c>
      <c r="HC247" s="356">
        <v>550812</v>
      </c>
      <c r="HD247" s="356">
        <v>43879</v>
      </c>
      <c r="HE247" s="356">
        <v>26950</v>
      </c>
      <c r="HF247" s="356">
        <v>103414</v>
      </c>
      <c r="HG247" s="356">
        <v>54353</v>
      </c>
      <c r="HH247" s="356">
        <v>4472055</v>
      </c>
    </row>
    <row r="248" spans="1:216" ht="15" x14ac:dyDescent="0.25">
      <c r="A248" s="356" t="s">
        <v>454</v>
      </c>
      <c r="B248" s="356">
        <v>11401650</v>
      </c>
      <c r="C248" s="356">
        <v>2456793</v>
      </c>
      <c r="D248" s="356">
        <v>1819705</v>
      </c>
      <c r="E248" s="356">
        <v>1378757</v>
      </c>
      <c r="F248" s="356">
        <v>925713</v>
      </c>
      <c r="G248" s="356">
        <v>782248</v>
      </c>
      <c r="H248" s="356">
        <v>938868</v>
      </c>
      <c r="I248" s="356">
        <v>567343</v>
      </c>
      <c r="J248" s="356">
        <v>640794</v>
      </c>
      <c r="K248" s="356">
        <v>405663</v>
      </c>
      <c r="L248" s="356">
        <v>309242</v>
      </c>
      <c r="M248" s="356">
        <v>127007</v>
      </c>
      <c r="N248" s="356">
        <v>114505</v>
      </c>
      <c r="O248" s="356">
        <v>52112</v>
      </c>
      <c r="P248" s="356">
        <v>71876</v>
      </c>
      <c r="Q248" s="356">
        <v>902865</v>
      </c>
      <c r="R248" s="356">
        <v>399214</v>
      </c>
      <c r="S248" s="356">
        <v>193025</v>
      </c>
      <c r="T248" s="356">
        <v>560058</v>
      </c>
      <c r="U248" s="356">
        <v>428363</v>
      </c>
      <c r="V248" s="356">
        <v>223061</v>
      </c>
      <c r="W248" s="356">
        <v>270671</v>
      </c>
      <c r="X248" s="356">
        <v>209522</v>
      </c>
      <c r="Y248" s="356">
        <v>75512</v>
      </c>
      <c r="Z248" s="356">
        <v>9223966</v>
      </c>
      <c r="AA248" s="356">
        <v>8595232</v>
      </c>
      <c r="AB248" s="356">
        <v>632507</v>
      </c>
      <c r="AC248" s="356">
        <v>4484137</v>
      </c>
      <c r="AD248" s="356">
        <v>2938055</v>
      </c>
      <c r="AE248" s="356">
        <v>189182</v>
      </c>
      <c r="AF248" s="356">
        <v>2750098</v>
      </c>
      <c r="AG248" s="356">
        <v>1816287</v>
      </c>
      <c r="AH248" s="356">
        <v>3407709</v>
      </c>
      <c r="AI248" s="356">
        <v>1596115</v>
      </c>
      <c r="AJ248" s="356">
        <v>4431094</v>
      </c>
      <c r="AK248" s="356">
        <v>1341595</v>
      </c>
      <c r="AL248" s="356">
        <v>449435</v>
      </c>
      <c r="AM248" s="356">
        <v>3841847</v>
      </c>
      <c r="AN248" s="356">
        <v>53278</v>
      </c>
      <c r="AO248" s="356">
        <v>1688767</v>
      </c>
      <c r="AP248" s="356">
        <v>1582251</v>
      </c>
      <c r="AQ248" s="356">
        <v>13750</v>
      </c>
      <c r="AR248" s="356">
        <v>1299278</v>
      </c>
      <c r="AS248" s="356">
        <v>374794</v>
      </c>
      <c r="AT248" s="356">
        <v>600572</v>
      </c>
      <c r="AU248" s="356">
        <v>281800</v>
      </c>
      <c r="AV248" s="356">
        <v>920053</v>
      </c>
      <c r="AW248" s="356">
        <v>227400</v>
      </c>
      <c r="AX248" s="356">
        <v>45358</v>
      </c>
      <c r="AY248" s="356">
        <v>3942492</v>
      </c>
      <c r="AZ248" s="356">
        <v>793962</v>
      </c>
      <c r="BA248" s="356">
        <v>185876</v>
      </c>
      <c r="BB248" s="356">
        <v>39814</v>
      </c>
      <c r="BC248" s="356">
        <v>668133</v>
      </c>
      <c r="BD248" s="356">
        <v>17537</v>
      </c>
      <c r="BE248" s="356">
        <v>0</v>
      </c>
      <c r="BF248" s="356">
        <v>0</v>
      </c>
      <c r="BG248" s="356">
        <v>266240</v>
      </c>
      <c r="BH248" s="356">
        <v>108778</v>
      </c>
      <c r="BI248" s="356">
        <v>23996</v>
      </c>
      <c r="BJ248" s="356">
        <v>162417</v>
      </c>
      <c r="BK248" s="356">
        <v>10039</v>
      </c>
      <c r="BL248" s="356">
        <v>0</v>
      </c>
      <c r="BM248" s="356">
        <v>0</v>
      </c>
      <c r="BN248" s="356">
        <v>1370475</v>
      </c>
      <c r="BO248" s="356">
        <v>9872</v>
      </c>
      <c r="BP248" s="356">
        <v>23515</v>
      </c>
      <c r="BQ248" s="356">
        <v>1351102</v>
      </c>
      <c r="BR248" s="356">
        <v>24867</v>
      </c>
      <c r="BS248" s="356">
        <v>0</v>
      </c>
      <c r="BT248" s="356">
        <v>0</v>
      </c>
      <c r="BU248" s="356">
        <v>628778</v>
      </c>
      <c r="BV248" s="356">
        <v>35343</v>
      </c>
      <c r="BW248" s="356">
        <v>30780</v>
      </c>
      <c r="BX248" s="356">
        <v>591286</v>
      </c>
      <c r="BY248" s="356">
        <v>25738</v>
      </c>
      <c r="BZ248" s="356">
        <v>0</v>
      </c>
      <c r="CA248" s="356">
        <v>0</v>
      </c>
      <c r="CB248" s="356">
        <v>158602</v>
      </c>
      <c r="CC248" s="356">
        <v>65491</v>
      </c>
      <c r="CD248" s="356">
        <v>17484</v>
      </c>
      <c r="CE248" s="356">
        <v>115635</v>
      </c>
      <c r="CF248" s="356">
        <v>0</v>
      </c>
      <c r="CG248" s="356">
        <v>0</v>
      </c>
      <c r="CH248" s="356">
        <v>0</v>
      </c>
      <c r="CI248" s="356">
        <v>2609346</v>
      </c>
      <c r="CJ248" s="356">
        <v>811125</v>
      </c>
      <c r="CK248" s="356">
        <v>62880</v>
      </c>
      <c r="CL248" s="356">
        <v>1718067</v>
      </c>
      <c r="CM248" s="356">
        <v>20720</v>
      </c>
      <c r="CN248" s="356">
        <v>0</v>
      </c>
      <c r="CO248" s="356">
        <v>783957</v>
      </c>
      <c r="CP248" s="356">
        <v>1160582</v>
      </c>
      <c r="CQ248" s="356">
        <v>243144</v>
      </c>
      <c r="CR248" s="356">
        <v>472211</v>
      </c>
      <c r="CS248" s="356">
        <v>186419</v>
      </c>
      <c r="CT248" s="356">
        <v>369085</v>
      </c>
      <c r="CU248" s="356">
        <v>215476</v>
      </c>
      <c r="CV248" s="356">
        <v>230877</v>
      </c>
      <c r="CW248" s="356">
        <v>159830</v>
      </c>
      <c r="CX248" s="356">
        <v>0</v>
      </c>
      <c r="CY248" s="356">
        <v>0</v>
      </c>
      <c r="CZ248" s="356">
        <v>0</v>
      </c>
      <c r="DA248" s="356">
        <v>81096</v>
      </c>
      <c r="DB248" s="356">
        <v>41380</v>
      </c>
      <c r="DC248" s="356">
        <v>26687</v>
      </c>
      <c r="DD248" s="356">
        <v>6117499</v>
      </c>
      <c r="DE248" s="356">
        <v>2769093</v>
      </c>
      <c r="DF248" s="356">
        <v>3406574</v>
      </c>
      <c r="DG248" s="356">
        <v>4113708</v>
      </c>
      <c r="DH248" s="356">
        <v>187614</v>
      </c>
      <c r="DI248" s="356">
        <v>89644</v>
      </c>
      <c r="DJ248" s="356">
        <v>62080</v>
      </c>
      <c r="DK248" s="356">
        <v>7140633</v>
      </c>
      <c r="DL248" s="356">
        <v>4888189</v>
      </c>
      <c r="DM248" s="356">
        <v>3517387</v>
      </c>
      <c r="DN248" s="356">
        <v>1259577</v>
      </c>
      <c r="DO248" s="356">
        <v>699589</v>
      </c>
      <c r="DP248" s="356">
        <v>506868</v>
      </c>
      <c r="DQ248" s="356">
        <v>2067980</v>
      </c>
      <c r="DR248" s="356">
        <v>0</v>
      </c>
      <c r="DS248" s="356">
        <v>131104</v>
      </c>
      <c r="DT248" s="356">
        <v>523299</v>
      </c>
      <c r="DU248" s="356">
        <v>232520</v>
      </c>
      <c r="DV248" s="356">
        <v>2405936</v>
      </c>
      <c r="DW248" s="356">
        <v>785107</v>
      </c>
      <c r="DX248" s="356">
        <v>579566</v>
      </c>
      <c r="DY248" s="356">
        <v>338453</v>
      </c>
      <c r="DZ248" s="356">
        <v>1572683</v>
      </c>
      <c r="EA248" s="356">
        <v>16925</v>
      </c>
      <c r="EB248" s="356">
        <v>130187</v>
      </c>
      <c r="EC248" s="356">
        <v>311605</v>
      </c>
      <c r="ED248" s="356">
        <v>200468</v>
      </c>
      <c r="EE248" s="356">
        <v>4511696</v>
      </c>
      <c r="EF248" s="356">
        <v>1797721</v>
      </c>
      <c r="EG248" s="356">
        <v>1123301</v>
      </c>
      <c r="EH248" s="356">
        <v>594533</v>
      </c>
      <c r="EI248" s="356">
        <v>2919606</v>
      </c>
      <c r="EJ248" s="356">
        <v>0</v>
      </c>
      <c r="EK248" s="356">
        <v>229886</v>
      </c>
      <c r="EL248" s="356">
        <v>739970</v>
      </c>
      <c r="EM248" s="356">
        <v>369434</v>
      </c>
      <c r="EN248" s="356">
        <v>1135103</v>
      </c>
      <c r="EO248" s="356">
        <v>209509</v>
      </c>
      <c r="EP248" s="356">
        <v>152587</v>
      </c>
      <c r="EQ248" s="356">
        <v>201951</v>
      </c>
      <c r="ER248" s="356">
        <v>641808</v>
      </c>
      <c r="ES248" s="356">
        <v>16925</v>
      </c>
      <c r="ET248" s="356">
        <v>21182</v>
      </c>
      <c r="EU248" s="356">
        <v>92743</v>
      </c>
      <c r="EV248" s="356">
        <v>33853</v>
      </c>
      <c r="EW248" s="356">
        <v>2372538</v>
      </c>
      <c r="EX248" s="356">
        <v>860137</v>
      </c>
      <c r="EY248" s="356">
        <v>353755</v>
      </c>
      <c r="EZ248" s="356">
        <v>483702</v>
      </c>
      <c r="FA248" s="356">
        <v>1112282</v>
      </c>
      <c r="FB248" s="356">
        <v>22443</v>
      </c>
      <c r="FC248" s="356">
        <v>59516</v>
      </c>
      <c r="FD248" s="356">
        <v>278148</v>
      </c>
      <c r="FE248" s="356">
        <v>100584</v>
      </c>
      <c r="FF248" s="356">
        <v>913198</v>
      </c>
      <c r="FG248" s="356">
        <v>353703</v>
      </c>
      <c r="FH248" s="356">
        <v>106437</v>
      </c>
      <c r="FI248" s="356">
        <v>122310</v>
      </c>
      <c r="FJ248" s="356">
        <v>236830</v>
      </c>
      <c r="FK248" s="356">
        <v>35496</v>
      </c>
      <c r="FL248" s="356">
        <v>28270</v>
      </c>
      <c r="FM248" s="356">
        <v>67540</v>
      </c>
      <c r="FN248" s="356">
        <v>4162</v>
      </c>
      <c r="FO248" s="356">
        <v>1746293</v>
      </c>
      <c r="FP248" s="356">
        <v>1419568</v>
      </c>
      <c r="FQ248" s="356">
        <v>78544</v>
      </c>
      <c r="FR248" s="356">
        <v>5617</v>
      </c>
      <c r="FS248" s="356">
        <v>454289</v>
      </c>
      <c r="FT248" s="356">
        <v>0</v>
      </c>
      <c r="FU248" s="356">
        <v>12901</v>
      </c>
      <c r="FV248" s="356">
        <v>77644</v>
      </c>
      <c r="FW248" s="356">
        <v>67272</v>
      </c>
      <c r="FX248" s="356">
        <v>1709940</v>
      </c>
      <c r="FY248" s="356">
        <v>547191</v>
      </c>
      <c r="FZ248" s="356">
        <v>362761</v>
      </c>
      <c r="GA248" s="356">
        <v>263786</v>
      </c>
      <c r="GB248" s="356">
        <v>956326</v>
      </c>
      <c r="GC248" s="356">
        <v>0</v>
      </c>
      <c r="GD248" s="356">
        <v>0</v>
      </c>
      <c r="GE248" s="356">
        <v>94247</v>
      </c>
      <c r="GF248" s="356">
        <v>63233</v>
      </c>
      <c r="GG248" s="356">
        <v>107298</v>
      </c>
      <c r="GH248" s="356">
        <v>0</v>
      </c>
      <c r="GI248" s="356">
        <v>0</v>
      </c>
      <c r="GJ248" s="356">
        <v>6970</v>
      </c>
      <c r="GK248" s="356">
        <v>59349</v>
      </c>
      <c r="GL248" s="356">
        <v>45535</v>
      </c>
      <c r="GM248" s="356">
        <v>0</v>
      </c>
      <c r="GN248" s="356">
        <v>0</v>
      </c>
      <c r="GO248" s="356">
        <v>0</v>
      </c>
      <c r="GP248" s="356">
        <v>555446</v>
      </c>
      <c r="GQ248" s="356">
        <v>86600</v>
      </c>
      <c r="GR248" s="356">
        <v>366075</v>
      </c>
      <c r="GS248" s="356">
        <v>163773</v>
      </c>
      <c r="GT248" s="356">
        <v>8256</v>
      </c>
      <c r="GU248" s="356">
        <v>0</v>
      </c>
      <c r="GV248" s="356">
        <v>16159</v>
      </c>
      <c r="GW248" s="356">
        <v>0</v>
      </c>
      <c r="GX248" s="356">
        <v>0</v>
      </c>
      <c r="GY248" s="356">
        <v>1046676</v>
      </c>
      <c r="GZ248" s="356">
        <v>443365</v>
      </c>
      <c r="HA248" s="356">
        <v>105629</v>
      </c>
      <c r="HB248" s="356">
        <v>96548</v>
      </c>
      <c r="HC248" s="356">
        <v>545398</v>
      </c>
      <c r="HD248" s="356">
        <v>21190</v>
      </c>
      <c r="HE248" s="356">
        <v>0</v>
      </c>
      <c r="HF248" s="356">
        <v>89208</v>
      </c>
      <c r="HG248" s="356">
        <v>49240</v>
      </c>
      <c r="HH248" s="356">
        <v>4113832</v>
      </c>
    </row>
    <row r="249" spans="1:216" ht="15" x14ac:dyDescent="0.25">
      <c r="A249" s="356" t="s">
        <v>455</v>
      </c>
      <c r="B249" s="356">
        <v>16087310</v>
      </c>
      <c r="C249" s="356">
        <v>3550826</v>
      </c>
      <c r="D249" s="356">
        <v>2277321</v>
      </c>
      <c r="E249" s="356">
        <v>1667956</v>
      </c>
      <c r="F249" s="356">
        <v>1039240</v>
      </c>
      <c r="G249" s="356">
        <v>981795</v>
      </c>
      <c r="H249" s="356">
        <v>1155902</v>
      </c>
      <c r="I249" s="356">
        <v>662192</v>
      </c>
      <c r="J249" s="356">
        <v>705950</v>
      </c>
      <c r="K249" s="356">
        <v>330270</v>
      </c>
      <c r="L249" s="356">
        <v>212517</v>
      </c>
      <c r="M249" s="356">
        <v>149775</v>
      </c>
      <c r="N249" s="356">
        <v>133790</v>
      </c>
      <c r="O249" s="356">
        <v>57464</v>
      </c>
      <c r="P249" s="356">
        <v>84679</v>
      </c>
      <c r="Q249" s="356">
        <v>1544152</v>
      </c>
      <c r="R249" s="356">
        <v>650727</v>
      </c>
      <c r="S249" s="356">
        <v>236116</v>
      </c>
      <c r="T249" s="356">
        <v>359732</v>
      </c>
      <c r="U249" s="356">
        <v>246093</v>
      </c>
      <c r="V249" s="356">
        <v>169774</v>
      </c>
      <c r="W249" s="356">
        <v>425242</v>
      </c>
      <c r="X249" s="356">
        <v>336966</v>
      </c>
      <c r="Y249" s="356">
        <v>103399</v>
      </c>
      <c r="Z249" s="356">
        <v>11929070</v>
      </c>
      <c r="AA249" s="356">
        <v>11527290</v>
      </c>
      <c r="AB249" s="356">
        <v>1347247</v>
      </c>
      <c r="AC249" s="356">
        <v>6798056</v>
      </c>
      <c r="AD249" s="356">
        <v>3831541</v>
      </c>
      <c r="AE249" s="356">
        <v>369744</v>
      </c>
      <c r="AF249" s="356">
        <v>3437522</v>
      </c>
      <c r="AG249" s="356">
        <v>3587299</v>
      </c>
      <c r="AH249" s="356">
        <v>4710928</v>
      </c>
      <c r="AI249" s="356">
        <v>1842458</v>
      </c>
      <c r="AJ249" s="356">
        <v>5083884</v>
      </c>
      <c r="AK249" s="356">
        <v>1630791</v>
      </c>
      <c r="AL249" s="356">
        <v>525053</v>
      </c>
      <c r="AM249" s="356">
        <v>3482735</v>
      </c>
      <c r="AN249" s="356">
        <v>37991</v>
      </c>
      <c r="AO249" s="356">
        <v>1557066</v>
      </c>
      <c r="AP249" s="356">
        <v>1400933</v>
      </c>
      <c r="AQ249" s="356">
        <v>14071</v>
      </c>
      <c r="AR249" s="356">
        <v>1062604</v>
      </c>
      <c r="AS249" s="356">
        <v>271156</v>
      </c>
      <c r="AT249" s="356">
        <v>425216</v>
      </c>
      <c r="AU249" s="356">
        <v>258971</v>
      </c>
      <c r="AV249" s="356">
        <v>659206</v>
      </c>
      <c r="AW249" s="356">
        <v>121709</v>
      </c>
      <c r="AX249" s="356">
        <v>34880</v>
      </c>
      <c r="AY249" s="356">
        <v>6162689</v>
      </c>
      <c r="AZ249" s="356">
        <v>1369816</v>
      </c>
      <c r="BA249" s="356">
        <v>271488</v>
      </c>
      <c r="BB249" s="356">
        <v>84439</v>
      </c>
      <c r="BC249" s="356">
        <v>1149836</v>
      </c>
      <c r="BD249" s="356">
        <v>62408</v>
      </c>
      <c r="BE249" s="356">
        <v>0</v>
      </c>
      <c r="BF249" s="356">
        <v>0</v>
      </c>
      <c r="BG249" s="356">
        <v>271740</v>
      </c>
      <c r="BH249" s="356">
        <v>128809</v>
      </c>
      <c r="BI249" s="356">
        <v>0</v>
      </c>
      <c r="BJ249" s="356">
        <v>182231</v>
      </c>
      <c r="BK249" s="356">
        <v>20787</v>
      </c>
      <c r="BL249" s="356">
        <v>0</v>
      </c>
      <c r="BM249" s="356">
        <v>0</v>
      </c>
      <c r="BN249" s="356">
        <v>2521837</v>
      </c>
      <c r="BO249" s="356">
        <v>20051</v>
      </c>
      <c r="BP249" s="356">
        <v>60737</v>
      </c>
      <c r="BQ249" s="356">
        <v>2464336</v>
      </c>
      <c r="BR249" s="356">
        <v>37556</v>
      </c>
      <c r="BS249" s="356">
        <v>0</v>
      </c>
      <c r="BT249" s="356">
        <v>0</v>
      </c>
      <c r="BU249" s="356">
        <v>1586829</v>
      </c>
      <c r="BV249" s="356">
        <v>67373</v>
      </c>
      <c r="BW249" s="356">
        <v>103975</v>
      </c>
      <c r="BX249" s="356">
        <v>1405412</v>
      </c>
      <c r="BY249" s="356">
        <v>147708</v>
      </c>
      <c r="BZ249" s="356">
        <v>0</v>
      </c>
      <c r="CA249" s="356">
        <v>0</v>
      </c>
      <c r="CB249" s="356">
        <v>284333</v>
      </c>
      <c r="CC249" s="356">
        <v>173495</v>
      </c>
      <c r="CD249" s="356">
        <v>39422</v>
      </c>
      <c r="CE249" s="356">
        <v>154469</v>
      </c>
      <c r="CF249" s="356">
        <v>0</v>
      </c>
      <c r="CG249" s="356">
        <v>0</v>
      </c>
      <c r="CH249" s="356">
        <v>0</v>
      </c>
      <c r="CI249" s="356">
        <v>3375812</v>
      </c>
      <c r="CJ249" s="356">
        <v>993256</v>
      </c>
      <c r="CK249" s="356">
        <v>112516</v>
      </c>
      <c r="CL249" s="356">
        <v>1920144</v>
      </c>
      <c r="CM249" s="356">
        <v>47865</v>
      </c>
      <c r="CN249" s="356">
        <v>0</v>
      </c>
      <c r="CO249" s="356">
        <v>1455391</v>
      </c>
      <c r="CP249" s="356">
        <v>2063725</v>
      </c>
      <c r="CQ249" s="356">
        <v>260699</v>
      </c>
      <c r="CR249" s="356">
        <v>782568</v>
      </c>
      <c r="CS249" s="356">
        <v>240405</v>
      </c>
      <c r="CT249" s="356">
        <v>778679</v>
      </c>
      <c r="CU249" s="356">
        <v>368665</v>
      </c>
      <c r="CV249" s="356">
        <v>405119</v>
      </c>
      <c r="CW249" s="356">
        <v>311243</v>
      </c>
      <c r="CX249" s="356">
        <v>0</v>
      </c>
      <c r="CY249" s="356">
        <v>0</v>
      </c>
      <c r="CZ249" s="356">
        <v>0</v>
      </c>
      <c r="DA249" s="356">
        <v>84069</v>
      </c>
      <c r="DB249" s="356">
        <v>173399</v>
      </c>
      <c r="DC249" s="356">
        <v>31050</v>
      </c>
      <c r="DD249" s="356">
        <v>7975703</v>
      </c>
      <c r="DE249" s="356">
        <v>3276130</v>
      </c>
      <c r="DF249" s="356">
        <v>4066231</v>
      </c>
      <c r="DG249" s="356">
        <v>5036150</v>
      </c>
      <c r="DH249" s="356">
        <v>249747</v>
      </c>
      <c r="DI249" s="356">
        <v>139914</v>
      </c>
      <c r="DJ249" s="356">
        <v>19938</v>
      </c>
      <c r="DK249" s="356">
        <v>11105730</v>
      </c>
      <c r="DL249" s="356">
        <v>8072936</v>
      </c>
      <c r="DM249" s="356">
        <v>6079642</v>
      </c>
      <c r="DN249" s="356">
        <v>2104816</v>
      </c>
      <c r="DO249" s="356">
        <v>1658111</v>
      </c>
      <c r="DP249" s="356">
        <v>897294</v>
      </c>
      <c r="DQ249" s="356">
        <v>4025803</v>
      </c>
      <c r="DR249" s="356">
        <v>6456</v>
      </c>
      <c r="DS249" s="356">
        <v>252202</v>
      </c>
      <c r="DT249" s="356">
        <v>804832</v>
      </c>
      <c r="DU249" s="356">
        <v>390169</v>
      </c>
      <c r="DV249" s="356">
        <v>3739137</v>
      </c>
      <c r="DW249" s="356">
        <v>1027184</v>
      </c>
      <c r="DX249" s="356">
        <v>1086473</v>
      </c>
      <c r="DY249" s="356">
        <v>533881</v>
      </c>
      <c r="DZ249" s="356">
        <v>2544463</v>
      </c>
      <c r="EA249" s="356">
        <v>27877</v>
      </c>
      <c r="EB249" s="356">
        <v>133833</v>
      </c>
      <c r="EC249" s="356">
        <v>586531</v>
      </c>
      <c r="ED249" s="356">
        <v>367952</v>
      </c>
      <c r="EE249" s="356">
        <v>7571858</v>
      </c>
      <c r="EF249" s="356">
        <v>2718705</v>
      </c>
      <c r="EG249" s="356">
        <v>2370293</v>
      </c>
      <c r="EH249" s="356">
        <v>1155594</v>
      </c>
      <c r="EI249" s="356">
        <v>5324553</v>
      </c>
      <c r="EJ249" s="356">
        <v>16750</v>
      </c>
      <c r="EK249" s="356">
        <v>305829</v>
      </c>
      <c r="EL249" s="356">
        <v>1236469</v>
      </c>
      <c r="EM249" s="356">
        <v>660808</v>
      </c>
      <c r="EN249" s="356">
        <v>1401140</v>
      </c>
      <c r="EO249" s="356">
        <v>274584</v>
      </c>
      <c r="EP249" s="356">
        <v>249867</v>
      </c>
      <c r="EQ249" s="356">
        <v>258463</v>
      </c>
      <c r="ER249" s="356">
        <v>789033</v>
      </c>
      <c r="ES249" s="356">
        <v>17620</v>
      </c>
      <c r="ET249" s="356">
        <v>68813</v>
      </c>
      <c r="EU249" s="356">
        <v>85377</v>
      </c>
      <c r="EV249" s="356">
        <v>58124</v>
      </c>
      <c r="EW249" s="356">
        <v>3851902</v>
      </c>
      <c r="EX249" s="356">
        <v>935572</v>
      </c>
      <c r="EY249" s="356">
        <v>703934</v>
      </c>
      <c r="EZ249" s="356">
        <v>746220</v>
      </c>
      <c r="FA249" s="356">
        <v>2423592</v>
      </c>
      <c r="FB249" s="356">
        <v>50820</v>
      </c>
      <c r="FC249" s="356">
        <v>167275</v>
      </c>
      <c r="FD249" s="356">
        <v>378970</v>
      </c>
      <c r="FE249" s="356">
        <v>143534</v>
      </c>
      <c r="FF249" s="356">
        <v>1505187</v>
      </c>
      <c r="FG249" s="356">
        <v>461211</v>
      </c>
      <c r="FH249" s="356">
        <v>145728</v>
      </c>
      <c r="FI249" s="356">
        <v>154623</v>
      </c>
      <c r="FJ249" s="356">
        <v>396883</v>
      </c>
      <c r="FK249" s="356">
        <v>66823</v>
      </c>
      <c r="FL249" s="356">
        <v>49309</v>
      </c>
      <c r="FM249" s="356">
        <v>51027</v>
      </c>
      <c r="FN249" s="356">
        <v>21687</v>
      </c>
      <c r="FO249" s="356">
        <v>975441</v>
      </c>
      <c r="FP249" s="356">
        <v>824162</v>
      </c>
      <c r="FQ249" s="356">
        <v>36773</v>
      </c>
      <c r="FR249" s="356">
        <v>0</v>
      </c>
      <c r="FS249" s="356">
        <v>259696</v>
      </c>
      <c r="FT249" s="356">
        <v>0</v>
      </c>
      <c r="FU249" s="356">
        <v>0</v>
      </c>
      <c r="FV249" s="356">
        <v>19624</v>
      </c>
      <c r="FW249" s="356">
        <v>0</v>
      </c>
      <c r="FX249" s="356">
        <v>3424294</v>
      </c>
      <c r="FY249" s="356">
        <v>1092176</v>
      </c>
      <c r="FZ249" s="356">
        <v>799845</v>
      </c>
      <c r="GA249" s="356">
        <v>534802</v>
      </c>
      <c r="GB249" s="356">
        <v>2076947</v>
      </c>
      <c r="GC249" s="356">
        <v>13585</v>
      </c>
      <c r="GD249" s="356">
        <v>36987</v>
      </c>
      <c r="GE249" s="356">
        <v>151316</v>
      </c>
      <c r="GF249" s="356">
        <v>48001</v>
      </c>
      <c r="GG249" s="356">
        <v>872249</v>
      </c>
      <c r="GH249" s="356">
        <v>16217</v>
      </c>
      <c r="GI249" s="356">
        <v>45460</v>
      </c>
      <c r="GJ249" s="356">
        <v>10480</v>
      </c>
      <c r="GK249" s="356">
        <v>494552</v>
      </c>
      <c r="GL249" s="356">
        <v>525571</v>
      </c>
      <c r="GM249" s="356">
        <v>0</v>
      </c>
      <c r="GN249" s="356">
        <v>0</v>
      </c>
      <c r="GO249" s="356">
        <v>0</v>
      </c>
      <c r="GP249" s="356">
        <v>452631</v>
      </c>
      <c r="GQ249" s="356">
        <v>63753</v>
      </c>
      <c r="GR249" s="356">
        <v>326710</v>
      </c>
      <c r="GS249" s="356">
        <v>104883</v>
      </c>
      <c r="GT249" s="356">
        <v>8595</v>
      </c>
      <c r="GU249" s="356">
        <v>0</v>
      </c>
      <c r="GV249" s="356">
        <v>0</v>
      </c>
      <c r="GW249" s="356">
        <v>0</v>
      </c>
      <c r="GX249" s="356">
        <v>0</v>
      </c>
      <c r="GY249" s="356">
        <v>1533152</v>
      </c>
      <c r="GZ249" s="356">
        <v>458941</v>
      </c>
      <c r="HA249" s="356">
        <v>264981</v>
      </c>
      <c r="HB249" s="356">
        <v>163534</v>
      </c>
      <c r="HC249" s="356">
        <v>880860</v>
      </c>
      <c r="HD249" s="356">
        <v>21728</v>
      </c>
      <c r="HE249" s="356">
        <v>0</v>
      </c>
      <c r="HF249" s="356">
        <v>127699</v>
      </c>
      <c r="HG249" s="356">
        <v>78368</v>
      </c>
      <c r="HH249" s="356">
        <v>6193748</v>
      </c>
    </row>
    <row r="250" spans="1:216" ht="15" x14ac:dyDescent="0.25">
      <c r="A250" s="356" t="s">
        <v>456</v>
      </c>
      <c r="B250" s="356">
        <v>15869400</v>
      </c>
      <c r="C250" s="356">
        <v>3890491</v>
      </c>
      <c r="D250" s="356">
        <v>2226051</v>
      </c>
      <c r="E250" s="356">
        <v>1236940</v>
      </c>
      <c r="F250" s="356">
        <v>855287</v>
      </c>
      <c r="G250" s="356">
        <v>694265</v>
      </c>
      <c r="H250" s="356">
        <v>1223928</v>
      </c>
      <c r="I250" s="356">
        <v>707870</v>
      </c>
      <c r="J250" s="356">
        <v>854834</v>
      </c>
      <c r="K250" s="356">
        <v>428390</v>
      </c>
      <c r="L250" s="356">
        <v>311419</v>
      </c>
      <c r="M250" s="356">
        <v>138680</v>
      </c>
      <c r="N250" s="356">
        <v>131343</v>
      </c>
      <c r="O250" s="356">
        <v>38042</v>
      </c>
      <c r="P250" s="356">
        <v>116078</v>
      </c>
      <c r="Q250" s="356">
        <v>1998496</v>
      </c>
      <c r="R250" s="356">
        <v>806494</v>
      </c>
      <c r="S250" s="356">
        <v>423644</v>
      </c>
      <c r="T250" s="356">
        <v>619095</v>
      </c>
      <c r="U250" s="356">
        <v>483883</v>
      </c>
      <c r="V250" s="356">
        <v>201183</v>
      </c>
      <c r="W250" s="356">
        <v>497248</v>
      </c>
      <c r="X250" s="356">
        <v>401129</v>
      </c>
      <c r="Y250" s="356">
        <v>138419</v>
      </c>
      <c r="Z250" s="356">
        <v>9803253</v>
      </c>
      <c r="AA250" s="356">
        <v>8947453</v>
      </c>
      <c r="AB250" s="356">
        <v>804841</v>
      </c>
      <c r="AC250" s="356">
        <v>4153102</v>
      </c>
      <c r="AD250" s="356">
        <v>2812558</v>
      </c>
      <c r="AE250" s="356">
        <v>192513</v>
      </c>
      <c r="AF250" s="356">
        <v>2577000</v>
      </c>
      <c r="AG250" s="356">
        <v>1828936</v>
      </c>
      <c r="AH250" s="356">
        <v>3297910</v>
      </c>
      <c r="AI250" s="356">
        <v>1805070</v>
      </c>
      <c r="AJ250" s="356">
        <v>4360295</v>
      </c>
      <c r="AK250" s="356">
        <v>868221</v>
      </c>
      <c r="AL250" s="356">
        <v>317503</v>
      </c>
      <c r="AM250" s="356">
        <v>3717399</v>
      </c>
      <c r="AN250" s="356">
        <v>127630</v>
      </c>
      <c r="AO250" s="356">
        <v>1496820</v>
      </c>
      <c r="AP250" s="356">
        <v>1495460</v>
      </c>
      <c r="AQ250" s="356">
        <v>7319</v>
      </c>
      <c r="AR250" s="356">
        <v>1212284</v>
      </c>
      <c r="AS250" s="356">
        <v>304643</v>
      </c>
      <c r="AT250" s="356">
        <v>530573</v>
      </c>
      <c r="AU250" s="356">
        <v>289604</v>
      </c>
      <c r="AV250" s="356">
        <v>653296</v>
      </c>
      <c r="AW250" s="356">
        <v>193952</v>
      </c>
      <c r="AX250" s="356">
        <v>52909</v>
      </c>
      <c r="AY250" s="356">
        <v>5333009</v>
      </c>
      <c r="AZ250" s="356">
        <v>539401</v>
      </c>
      <c r="BA250" s="356">
        <v>48303</v>
      </c>
      <c r="BB250" s="356">
        <v>51788</v>
      </c>
      <c r="BC250" s="356">
        <v>472424</v>
      </c>
      <c r="BD250" s="356">
        <v>0</v>
      </c>
      <c r="BE250" s="356">
        <v>0</v>
      </c>
      <c r="BF250" s="356">
        <v>0</v>
      </c>
      <c r="BG250" s="356">
        <v>95104</v>
      </c>
      <c r="BH250" s="356">
        <v>32383</v>
      </c>
      <c r="BI250" s="356">
        <v>40756</v>
      </c>
      <c r="BJ250" s="356">
        <v>33964</v>
      </c>
      <c r="BK250" s="356">
        <v>0</v>
      </c>
      <c r="BL250" s="356">
        <v>0</v>
      </c>
      <c r="BM250" s="356">
        <v>0</v>
      </c>
      <c r="BN250" s="356">
        <v>1792215</v>
      </c>
      <c r="BO250" s="356">
        <v>0</v>
      </c>
      <c r="BP250" s="356">
        <v>61307</v>
      </c>
      <c r="BQ250" s="356">
        <v>1725214</v>
      </c>
      <c r="BR250" s="356">
        <v>59631</v>
      </c>
      <c r="BS250" s="356">
        <v>0</v>
      </c>
      <c r="BT250" s="356">
        <v>0</v>
      </c>
      <c r="BU250" s="356">
        <v>974490</v>
      </c>
      <c r="BV250" s="356">
        <v>5079</v>
      </c>
      <c r="BW250" s="356">
        <v>58281</v>
      </c>
      <c r="BX250" s="356">
        <v>900496</v>
      </c>
      <c r="BY250" s="356">
        <v>106849</v>
      </c>
      <c r="BZ250" s="356">
        <v>0</v>
      </c>
      <c r="CA250" s="356">
        <v>0</v>
      </c>
      <c r="CB250" s="356">
        <v>80772</v>
      </c>
      <c r="CC250" s="356">
        <v>43892</v>
      </c>
      <c r="CD250" s="356">
        <v>20227</v>
      </c>
      <c r="CE250" s="356">
        <v>27223</v>
      </c>
      <c r="CF250" s="356">
        <v>0</v>
      </c>
      <c r="CG250" s="356">
        <v>0</v>
      </c>
      <c r="CH250" s="356">
        <v>0</v>
      </c>
      <c r="CI250" s="356">
        <v>3916239</v>
      </c>
      <c r="CJ250" s="356">
        <v>737081</v>
      </c>
      <c r="CK250" s="356">
        <v>230750</v>
      </c>
      <c r="CL250" s="356">
        <v>1932870</v>
      </c>
      <c r="CM250" s="356">
        <v>90632</v>
      </c>
      <c r="CN250" s="356">
        <v>0</v>
      </c>
      <c r="CO250" s="356">
        <v>2247477</v>
      </c>
      <c r="CP250" s="356">
        <v>3152388</v>
      </c>
      <c r="CQ250" s="356">
        <v>629901</v>
      </c>
      <c r="CR250" s="356">
        <v>1055014</v>
      </c>
      <c r="CS250" s="356">
        <v>303678</v>
      </c>
      <c r="CT250" s="356">
        <v>1098702</v>
      </c>
      <c r="CU250" s="356">
        <v>804691</v>
      </c>
      <c r="CV250" s="356">
        <v>542537</v>
      </c>
      <c r="CW250" s="356">
        <v>470856</v>
      </c>
      <c r="CX250" s="356">
        <v>0</v>
      </c>
      <c r="CY250" s="356">
        <v>0</v>
      </c>
      <c r="CZ250" s="356">
        <v>0</v>
      </c>
      <c r="DA250" s="356">
        <v>166267</v>
      </c>
      <c r="DB250" s="356">
        <v>264109</v>
      </c>
      <c r="DC250" s="356">
        <v>84541</v>
      </c>
      <c r="DD250" s="356">
        <v>10002810</v>
      </c>
      <c r="DE250" s="356">
        <v>4929442</v>
      </c>
      <c r="DF250" s="356">
        <v>5595069</v>
      </c>
      <c r="DG250" s="356">
        <v>5925043</v>
      </c>
      <c r="DH250" s="356">
        <v>359121</v>
      </c>
      <c r="DI250" s="356">
        <v>229907</v>
      </c>
      <c r="DJ250" s="356">
        <v>90290</v>
      </c>
      <c r="DK250" s="356">
        <v>12033540</v>
      </c>
      <c r="DL250" s="356">
        <v>8650561</v>
      </c>
      <c r="DM250" s="356">
        <v>5925253</v>
      </c>
      <c r="DN250" s="356">
        <v>2093352</v>
      </c>
      <c r="DO250" s="356">
        <v>1248879</v>
      </c>
      <c r="DP250" s="356">
        <v>1187518</v>
      </c>
      <c r="DQ250" s="356">
        <v>3718950</v>
      </c>
      <c r="DR250" s="356">
        <v>0</v>
      </c>
      <c r="DS250" s="356">
        <v>355917</v>
      </c>
      <c r="DT250" s="356">
        <v>1063341</v>
      </c>
      <c r="DU250" s="356">
        <v>460357</v>
      </c>
      <c r="DV250" s="356">
        <v>4710929</v>
      </c>
      <c r="DW250" s="356">
        <v>1838364</v>
      </c>
      <c r="DX250" s="356">
        <v>1231378</v>
      </c>
      <c r="DY250" s="356">
        <v>642687</v>
      </c>
      <c r="DZ250" s="356">
        <v>3011992</v>
      </c>
      <c r="EA250" s="356">
        <v>0</v>
      </c>
      <c r="EB250" s="356">
        <v>245069</v>
      </c>
      <c r="EC250" s="356">
        <v>839193</v>
      </c>
      <c r="ED250" s="356">
        <v>468136</v>
      </c>
      <c r="EE250" s="356">
        <v>8160549</v>
      </c>
      <c r="EF250" s="356">
        <v>3369274</v>
      </c>
      <c r="EG250" s="356">
        <v>2229888</v>
      </c>
      <c r="EH250" s="356">
        <v>1474627</v>
      </c>
      <c r="EI250" s="356">
        <v>5462097</v>
      </c>
      <c r="EJ250" s="356">
        <v>0</v>
      </c>
      <c r="EK250" s="356">
        <v>507358</v>
      </c>
      <c r="EL250" s="356">
        <v>1655592</v>
      </c>
      <c r="EM250" s="356">
        <v>829523</v>
      </c>
      <c r="EN250" s="356">
        <v>1747314</v>
      </c>
      <c r="EO250" s="356">
        <v>390975</v>
      </c>
      <c r="EP250" s="356">
        <v>265002</v>
      </c>
      <c r="EQ250" s="356">
        <v>269279</v>
      </c>
      <c r="ER250" s="356">
        <v>1003700</v>
      </c>
      <c r="ES250" s="356">
        <v>0</v>
      </c>
      <c r="ET250" s="356">
        <v>47479</v>
      </c>
      <c r="EU250" s="356">
        <v>162497</v>
      </c>
      <c r="EV250" s="356">
        <v>34317</v>
      </c>
      <c r="EW250" s="356">
        <v>4252446</v>
      </c>
      <c r="EX250" s="356">
        <v>1467716</v>
      </c>
      <c r="EY250" s="356">
        <v>596344</v>
      </c>
      <c r="EZ250" s="356">
        <v>745227</v>
      </c>
      <c r="FA250" s="356">
        <v>2118826</v>
      </c>
      <c r="FB250" s="356">
        <v>34879</v>
      </c>
      <c r="FC250" s="356">
        <v>301434</v>
      </c>
      <c r="FD250" s="356">
        <v>679104</v>
      </c>
      <c r="FE250" s="356">
        <v>266920</v>
      </c>
      <c r="FF250" s="356">
        <v>1757716</v>
      </c>
      <c r="FG250" s="356">
        <v>769530</v>
      </c>
      <c r="FH250" s="356">
        <v>248138</v>
      </c>
      <c r="FI250" s="356">
        <v>293671</v>
      </c>
      <c r="FJ250" s="356">
        <v>390079</v>
      </c>
      <c r="FK250" s="356">
        <v>62432</v>
      </c>
      <c r="FL250" s="356">
        <v>87307</v>
      </c>
      <c r="FM250" s="356">
        <v>173089</v>
      </c>
      <c r="FN250" s="356">
        <v>43553</v>
      </c>
      <c r="FO250" s="356">
        <v>1567410</v>
      </c>
      <c r="FP250" s="356">
        <v>1208461</v>
      </c>
      <c r="FQ250" s="356">
        <v>126711</v>
      </c>
      <c r="FR250" s="356">
        <v>22076</v>
      </c>
      <c r="FS250" s="356">
        <v>431213</v>
      </c>
      <c r="FT250" s="356">
        <v>6140</v>
      </c>
      <c r="FU250" s="356">
        <v>22228</v>
      </c>
      <c r="FV250" s="356">
        <v>89891</v>
      </c>
      <c r="FW250" s="356">
        <v>69941</v>
      </c>
      <c r="FX250" s="356">
        <v>3460552</v>
      </c>
      <c r="FY250" s="356">
        <v>1040729</v>
      </c>
      <c r="FZ250" s="356">
        <v>772202</v>
      </c>
      <c r="GA250" s="356">
        <v>411745</v>
      </c>
      <c r="GB250" s="356">
        <v>2282094</v>
      </c>
      <c r="GC250" s="356">
        <v>2630</v>
      </c>
      <c r="GD250" s="356">
        <v>27543</v>
      </c>
      <c r="GE250" s="356">
        <v>163381</v>
      </c>
      <c r="GF250" s="356">
        <v>116754</v>
      </c>
      <c r="GG250" s="356">
        <v>387360</v>
      </c>
      <c r="GH250" s="356">
        <v>12582</v>
      </c>
      <c r="GI250" s="356">
        <v>6835</v>
      </c>
      <c r="GJ250" s="356">
        <v>11519</v>
      </c>
      <c r="GK250" s="356">
        <v>201290</v>
      </c>
      <c r="GL250" s="356">
        <v>228859</v>
      </c>
      <c r="GM250" s="356">
        <v>0</v>
      </c>
      <c r="GN250" s="356">
        <v>0</v>
      </c>
      <c r="GO250" s="356">
        <v>0</v>
      </c>
      <c r="GP250" s="356">
        <v>428224</v>
      </c>
      <c r="GQ250" s="356">
        <v>67477</v>
      </c>
      <c r="GR250" s="356">
        <v>257791</v>
      </c>
      <c r="GS250" s="356">
        <v>140986</v>
      </c>
      <c r="GT250" s="356">
        <v>0</v>
      </c>
      <c r="GU250" s="356">
        <v>0</v>
      </c>
      <c r="GV250" s="356">
        <v>16801</v>
      </c>
      <c r="GW250" s="356">
        <v>0</v>
      </c>
      <c r="GX250" s="356">
        <v>0</v>
      </c>
      <c r="GY250" s="356">
        <v>2480572</v>
      </c>
      <c r="GZ250" s="356">
        <v>1018496</v>
      </c>
      <c r="HA250" s="356">
        <v>508167</v>
      </c>
      <c r="HB250" s="356">
        <v>200885</v>
      </c>
      <c r="HC250" s="356">
        <v>1257954</v>
      </c>
      <c r="HD250" s="356">
        <v>121191</v>
      </c>
      <c r="HE250" s="356">
        <v>62237</v>
      </c>
      <c r="HF250" s="356">
        <v>283238</v>
      </c>
      <c r="HG250" s="356">
        <v>96785</v>
      </c>
      <c r="HH250" s="356">
        <v>5606981</v>
      </c>
    </row>
    <row r="253" spans="1:216" ht="15" x14ac:dyDescent="0.25">
      <c r="A253" s="357" t="s">
        <v>460</v>
      </c>
      <c r="B253" s="354"/>
      <c r="C253" s="354"/>
      <c r="D253" s="354"/>
      <c r="E253" s="354"/>
      <c r="F253" s="354"/>
      <c r="G253" s="354"/>
      <c r="H253" s="354"/>
      <c r="I253" s="354"/>
      <c r="J253" s="354"/>
      <c r="K253" s="354"/>
      <c r="L253" s="354"/>
      <c r="M253" s="354"/>
      <c r="N253" s="354"/>
      <c r="O253" s="354"/>
      <c r="P253" s="354"/>
      <c r="Q253" s="354"/>
      <c r="R253" s="354"/>
      <c r="S253" s="354"/>
      <c r="T253" s="354"/>
      <c r="U253" s="354"/>
      <c r="V253" s="354"/>
      <c r="W253" s="354"/>
      <c r="X253" s="354"/>
      <c r="Y253" s="354"/>
      <c r="Z253" s="354"/>
      <c r="AA253" s="354"/>
      <c r="AB253" s="354"/>
      <c r="AC253" s="354"/>
      <c r="AD253" s="354"/>
      <c r="AE253" s="354"/>
      <c r="AF253" s="354"/>
      <c r="AG253" s="354"/>
      <c r="AH253" s="354"/>
      <c r="AI253" s="354"/>
      <c r="AJ253" s="354"/>
      <c r="AK253" s="354"/>
      <c r="AL253" s="354"/>
      <c r="AM253" s="354"/>
      <c r="AN253" s="354"/>
      <c r="AO253" s="354"/>
      <c r="AP253" s="354"/>
      <c r="AQ253" s="354"/>
      <c r="AR253" s="354"/>
      <c r="AS253" s="354"/>
      <c r="AT253" s="354"/>
      <c r="AU253" s="354"/>
      <c r="AV253" s="354"/>
      <c r="AW253" s="354"/>
      <c r="AX253" s="354"/>
      <c r="AY253" s="354"/>
      <c r="AZ253" s="354"/>
      <c r="BA253" s="354"/>
      <c r="BB253" s="354"/>
      <c r="BC253" s="354"/>
      <c r="BD253" s="354"/>
      <c r="BE253" s="354"/>
      <c r="BF253" s="354"/>
      <c r="BG253" s="354"/>
      <c r="BH253" s="354"/>
      <c r="BI253" s="354"/>
      <c r="BJ253" s="354"/>
      <c r="BK253" s="354"/>
      <c r="BL253" s="354"/>
      <c r="BM253" s="354"/>
      <c r="BN253" s="354"/>
      <c r="BO253" s="354"/>
      <c r="BP253" s="354"/>
      <c r="BQ253" s="354"/>
      <c r="BR253" s="354"/>
      <c r="BS253" s="354"/>
      <c r="BT253" s="354"/>
      <c r="BU253" s="354"/>
      <c r="BV253" s="354"/>
      <c r="BW253" s="354"/>
      <c r="BX253" s="354"/>
      <c r="BY253" s="354"/>
      <c r="BZ253" s="354"/>
      <c r="CA253" s="354"/>
      <c r="CB253" s="354"/>
      <c r="CC253" s="354"/>
      <c r="CD253" s="354"/>
      <c r="CE253" s="354"/>
      <c r="CF253" s="354"/>
      <c r="CG253" s="354"/>
      <c r="CH253" s="354"/>
      <c r="CI253" s="354"/>
      <c r="CJ253" s="354"/>
      <c r="CK253" s="354"/>
      <c r="CL253" s="354"/>
      <c r="CM253" s="354"/>
      <c r="CN253" s="354"/>
      <c r="CO253" s="354"/>
      <c r="CP253" s="354"/>
      <c r="CQ253" s="354"/>
      <c r="CR253" s="354"/>
      <c r="CS253" s="354"/>
      <c r="CT253" s="354"/>
      <c r="CU253" s="354"/>
      <c r="CV253" s="354"/>
      <c r="CW253" s="354"/>
      <c r="CX253" s="354"/>
      <c r="CY253" s="354"/>
      <c r="CZ253" s="354"/>
      <c r="DA253" s="354"/>
      <c r="DB253" s="354"/>
      <c r="DC253" s="354"/>
      <c r="DD253" s="354"/>
      <c r="DE253" s="354"/>
      <c r="DF253" s="354"/>
      <c r="DG253" s="354"/>
      <c r="DH253" s="354"/>
      <c r="DI253" s="354"/>
      <c r="DJ253" s="354"/>
      <c r="DK253" s="354"/>
      <c r="DL253" s="354"/>
      <c r="DM253" s="354"/>
      <c r="DN253" s="354"/>
      <c r="DO253" s="354"/>
      <c r="DP253" s="354"/>
      <c r="DQ253" s="354"/>
      <c r="DR253" s="354"/>
      <c r="DS253" s="354"/>
      <c r="DT253" s="354"/>
      <c r="DU253" s="354"/>
      <c r="DV253" s="354"/>
      <c r="DW253" s="354"/>
      <c r="DX253" s="354"/>
      <c r="DY253" s="354"/>
      <c r="DZ253" s="354"/>
      <c r="EA253" s="354"/>
      <c r="EB253" s="354"/>
      <c r="EC253" s="354"/>
      <c r="ED253" s="354"/>
      <c r="EE253" s="354"/>
      <c r="EF253" s="354"/>
      <c r="EG253" s="354"/>
      <c r="EH253" s="354"/>
      <c r="EI253" s="354"/>
      <c r="EJ253" s="354"/>
      <c r="EK253" s="354"/>
      <c r="EL253" s="354"/>
      <c r="EM253" s="354"/>
      <c r="EN253" s="354"/>
      <c r="EO253" s="354"/>
      <c r="EP253" s="354"/>
      <c r="EQ253" s="354"/>
      <c r="ER253" s="354"/>
      <c r="ES253" s="354"/>
      <c r="ET253" s="354"/>
      <c r="EU253" s="354"/>
      <c r="EV253" s="354"/>
      <c r="EW253" s="354"/>
      <c r="EX253" s="354"/>
      <c r="EY253" s="354"/>
      <c r="EZ253" s="354"/>
      <c r="FA253" s="354"/>
      <c r="FB253" s="354"/>
      <c r="FC253" s="354"/>
      <c r="FD253" s="354"/>
      <c r="FE253" s="354"/>
      <c r="FF253" s="354"/>
      <c r="FG253" s="354"/>
      <c r="FH253" s="354"/>
      <c r="FI253" s="354"/>
      <c r="FJ253" s="354"/>
      <c r="FK253" s="354"/>
      <c r="FL253" s="354"/>
      <c r="FM253" s="354"/>
      <c r="FN253" s="354"/>
      <c r="FO253" s="354"/>
      <c r="FP253" s="354"/>
      <c r="FQ253" s="354"/>
      <c r="FR253" s="354"/>
      <c r="FS253" s="354"/>
      <c r="FT253" s="354"/>
      <c r="FU253" s="354"/>
      <c r="FV253" s="354"/>
      <c r="FW253" s="354"/>
      <c r="FX253" s="354"/>
      <c r="FY253" s="354"/>
      <c r="FZ253" s="354"/>
      <c r="GA253" s="354"/>
      <c r="GB253" s="354"/>
      <c r="GC253" s="354"/>
      <c r="GD253" s="354"/>
      <c r="GE253" s="354"/>
      <c r="GF253" s="354"/>
      <c r="GG253" s="354"/>
      <c r="GH253" s="354"/>
      <c r="GI253" s="354"/>
      <c r="GJ253" s="354"/>
      <c r="GK253" s="354"/>
      <c r="GL253" s="354"/>
      <c r="GM253" s="354"/>
      <c r="GN253" s="354"/>
      <c r="GO253" s="354"/>
      <c r="GP253" s="354"/>
      <c r="GQ253" s="354"/>
      <c r="GR253" s="354"/>
      <c r="GS253" s="354"/>
      <c r="GT253" s="354"/>
      <c r="GU253" s="354"/>
      <c r="GV253" s="354"/>
      <c r="GW253" s="354"/>
      <c r="GX253" s="354"/>
      <c r="GY253" s="354"/>
      <c r="GZ253" s="354"/>
      <c r="HA253" s="354"/>
      <c r="HB253" s="354"/>
      <c r="HC253" s="354"/>
      <c r="HD253" s="354"/>
      <c r="HE253" s="354"/>
      <c r="HF253" s="354"/>
      <c r="HG253" s="354"/>
      <c r="HH253" s="354"/>
    </row>
    <row r="254" spans="1:216" ht="15" x14ac:dyDescent="0.25">
      <c r="A254" s="354" t="s">
        <v>256</v>
      </c>
      <c r="B254" s="354"/>
      <c r="C254" s="354"/>
      <c r="D254" s="354"/>
      <c r="E254" s="354"/>
      <c r="F254" s="354"/>
      <c r="G254" s="354"/>
      <c r="H254" s="354"/>
      <c r="I254" s="354"/>
      <c r="J254" s="354"/>
      <c r="K254" s="354"/>
      <c r="L254" s="354"/>
      <c r="M254" s="354"/>
      <c r="N254" s="354"/>
      <c r="O254" s="354"/>
      <c r="P254" s="354"/>
      <c r="Q254" s="354"/>
      <c r="R254" s="354"/>
      <c r="S254" s="354"/>
      <c r="T254" s="354"/>
      <c r="U254" s="354"/>
      <c r="V254" s="354"/>
      <c r="W254" s="354"/>
      <c r="X254" s="354"/>
      <c r="Y254" s="354"/>
      <c r="Z254" s="354"/>
      <c r="AA254" s="354"/>
      <c r="AB254" s="354"/>
      <c r="AC254" s="354"/>
      <c r="AD254" s="354"/>
      <c r="AE254" s="354"/>
      <c r="AF254" s="354"/>
      <c r="AG254" s="354"/>
      <c r="AH254" s="354"/>
      <c r="AI254" s="354"/>
      <c r="AJ254" s="354"/>
      <c r="AK254" s="354"/>
      <c r="AL254" s="354"/>
      <c r="AM254" s="354"/>
      <c r="AN254" s="354"/>
      <c r="AO254" s="354"/>
      <c r="AP254" s="354"/>
      <c r="AQ254" s="354"/>
      <c r="AR254" s="354"/>
      <c r="AS254" s="354"/>
      <c r="AT254" s="354"/>
      <c r="AU254" s="354"/>
      <c r="AV254" s="354"/>
      <c r="AW254" s="354"/>
      <c r="AX254" s="354"/>
      <c r="AY254" s="354"/>
      <c r="AZ254" s="354"/>
      <c r="BA254" s="354"/>
      <c r="BB254" s="354"/>
      <c r="BC254" s="354"/>
      <c r="BD254" s="354"/>
      <c r="BE254" s="354"/>
      <c r="BF254" s="354"/>
      <c r="BG254" s="354"/>
      <c r="BH254" s="354"/>
      <c r="BI254" s="354"/>
      <c r="BJ254" s="354"/>
      <c r="BK254" s="354"/>
      <c r="BL254" s="354"/>
      <c r="BM254" s="354"/>
      <c r="BN254" s="354"/>
      <c r="BO254" s="354"/>
      <c r="BP254" s="354"/>
      <c r="BQ254" s="354"/>
      <c r="BR254" s="354"/>
      <c r="BS254" s="354"/>
      <c r="BT254" s="354"/>
      <c r="BU254" s="354"/>
      <c r="BV254" s="354"/>
      <c r="BW254" s="354"/>
      <c r="BX254" s="354"/>
      <c r="BY254" s="354"/>
      <c r="BZ254" s="354"/>
      <c r="CA254" s="354"/>
      <c r="CB254" s="354"/>
      <c r="CC254" s="354"/>
      <c r="CD254" s="354"/>
      <c r="CE254" s="354"/>
      <c r="CF254" s="354"/>
      <c r="CG254" s="354"/>
      <c r="CH254" s="354"/>
      <c r="CI254" s="354"/>
      <c r="CJ254" s="354"/>
      <c r="CK254" s="354"/>
      <c r="CL254" s="354"/>
      <c r="CM254" s="354"/>
      <c r="CN254" s="354"/>
      <c r="CO254" s="354"/>
      <c r="CP254" s="354"/>
      <c r="CQ254" s="354"/>
      <c r="CR254" s="354"/>
      <c r="CS254" s="354"/>
      <c r="CT254" s="354"/>
      <c r="CU254" s="354"/>
      <c r="CV254" s="354"/>
      <c r="CW254" s="354"/>
      <c r="CX254" s="354"/>
      <c r="CY254" s="354"/>
      <c r="CZ254" s="354"/>
      <c r="DA254" s="354"/>
      <c r="DB254" s="354"/>
      <c r="DC254" s="354"/>
      <c r="DD254" s="354"/>
      <c r="DE254" s="354"/>
      <c r="DF254" s="354"/>
      <c r="DG254" s="354"/>
      <c r="DH254" s="354"/>
      <c r="DI254" s="354"/>
      <c r="DJ254" s="354"/>
      <c r="DK254" s="354"/>
      <c r="DL254" s="354"/>
      <c r="DM254" s="354"/>
      <c r="DN254" s="354"/>
      <c r="DO254" s="354"/>
      <c r="DP254" s="354"/>
      <c r="DQ254" s="354"/>
      <c r="DR254" s="354"/>
      <c r="DS254" s="354"/>
      <c r="DT254" s="354"/>
      <c r="DU254" s="354"/>
      <c r="DV254" s="354"/>
      <c r="DW254" s="354"/>
      <c r="DX254" s="354"/>
      <c r="DY254" s="354"/>
      <c r="DZ254" s="354"/>
      <c r="EA254" s="354"/>
      <c r="EB254" s="354"/>
      <c r="EC254" s="354"/>
      <c r="ED254" s="354"/>
      <c r="EE254" s="354"/>
      <c r="EF254" s="354"/>
      <c r="EG254" s="354"/>
      <c r="EH254" s="354"/>
      <c r="EI254" s="354"/>
      <c r="EJ254" s="354"/>
      <c r="EK254" s="354"/>
      <c r="EL254" s="354"/>
      <c r="EM254" s="354"/>
      <c r="EN254" s="354"/>
      <c r="EO254" s="354"/>
      <c r="EP254" s="354"/>
      <c r="EQ254" s="354"/>
      <c r="ER254" s="354"/>
      <c r="ES254" s="354"/>
      <c r="ET254" s="354"/>
      <c r="EU254" s="354"/>
      <c r="EV254" s="354"/>
      <c r="EW254" s="354"/>
      <c r="EX254" s="354"/>
      <c r="EY254" s="354"/>
      <c r="EZ254" s="354"/>
      <c r="FA254" s="354"/>
      <c r="FB254" s="354"/>
      <c r="FC254" s="354"/>
      <c r="FD254" s="354"/>
      <c r="FE254" s="354"/>
      <c r="FF254" s="354"/>
      <c r="FG254" s="354"/>
      <c r="FH254" s="354"/>
      <c r="FI254" s="354"/>
      <c r="FJ254" s="354"/>
      <c r="FK254" s="354"/>
      <c r="FL254" s="354"/>
      <c r="FM254" s="354"/>
      <c r="FN254" s="354"/>
      <c r="FO254" s="354"/>
      <c r="FP254" s="354"/>
      <c r="FQ254" s="354"/>
      <c r="FR254" s="354"/>
      <c r="FS254" s="354"/>
      <c r="FT254" s="354"/>
      <c r="FU254" s="354"/>
      <c r="FV254" s="354"/>
      <c r="FW254" s="354"/>
      <c r="FX254" s="354"/>
      <c r="FY254" s="354"/>
      <c r="FZ254" s="354"/>
      <c r="GA254" s="354"/>
      <c r="GB254" s="354"/>
      <c r="GC254" s="354"/>
      <c r="GD254" s="354"/>
      <c r="GE254" s="354"/>
      <c r="GF254" s="354"/>
      <c r="GG254" s="354"/>
      <c r="GH254" s="354"/>
      <c r="GI254" s="354"/>
      <c r="GJ254" s="354"/>
      <c r="GK254" s="354"/>
      <c r="GL254" s="354"/>
      <c r="GM254" s="354"/>
      <c r="GN254" s="354"/>
      <c r="GO254" s="354"/>
      <c r="GP254" s="354"/>
      <c r="GQ254" s="354"/>
      <c r="GR254" s="354"/>
      <c r="GS254" s="354"/>
      <c r="GT254" s="354"/>
      <c r="GU254" s="354"/>
      <c r="GV254" s="354"/>
      <c r="GW254" s="354"/>
      <c r="GX254" s="354"/>
      <c r="GY254" s="354"/>
      <c r="GZ254" s="354"/>
      <c r="HA254" s="354"/>
      <c r="HB254" s="354"/>
      <c r="HC254" s="354"/>
      <c r="HD254" s="354"/>
      <c r="HE254" s="354"/>
      <c r="HF254" s="354"/>
      <c r="HG254" s="354"/>
      <c r="HH254" s="354"/>
    </row>
    <row r="255" spans="1:216" ht="15" x14ac:dyDescent="0.25">
      <c r="A255" s="354" t="s">
        <v>463</v>
      </c>
      <c r="B255" s="354" t="s">
        <v>23</v>
      </c>
      <c r="C255" s="354" t="s">
        <v>24</v>
      </c>
      <c r="D255" s="354" t="s">
        <v>25</v>
      </c>
      <c r="E255" s="354" t="s">
        <v>26</v>
      </c>
      <c r="F255" s="354" t="s">
        <v>27</v>
      </c>
      <c r="G255" s="354" t="s">
        <v>28</v>
      </c>
      <c r="H255" s="354" t="s">
        <v>29</v>
      </c>
      <c r="I255" s="354" t="s">
        <v>30</v>
      </c>
      <c r="J255" s="354" t="s">
        <v>31</v>
      </c>
      <c r="K255" s="354" t="s">
        <v>32</v>
      </c>
      <c r="L255" s="354" t="s">
        <v>33</v>
      </c>
      <c r="M255" s="354" t="s">
        <v>34</v>
      </c>
      <c r="N255" s="354" t="s">
        <v>386</v>
      </c>
      <c r="O255" s="354" t="s">
        <v>387</v>
      </c>
      <c r="P255" s="354" t="s">
        <v>388</v>
      </c>
      <c r="Q255" s="354" t="s">
        <v>35</v>
      </c>
      <c r="R255" s="354" t="s">
        <v>36</v>
      </c>
      <c r="S255" s="354" t="s">
        <v>37</v>
      </c>
      <c r="T255" s="354" t="s">
        <v>38</v>
      </c>
      <c r="U255" s="354" t="s">
        <v>39</v>
      </c>
      <c r="V255" s="354" t="s">
        <v>40</v>
      </c>
      <c r="W255" s="354" t="s">
        <v>41</v>
      </c>
      <c r="X255" s="354" t="s">
        <v>42</v>
      </c>
      <c r="Y255" s="354" t="s">
        <v>43</v>
      </c>
      <c r="Z255" s="354" t="s">
        <v>44</v>
      </c>
      <c r="AA255" s="354" t="s">
        <v>45</v>
      </c>
      <c r="AB255" s="354" t="s">
        <v>46</v>
      </c>
      <c r="AC255" s="354" t="s">
        <v>47</v>
      </c>
      <c r="AD255" s="354" t="s">
        <v>48</v>
      </c>
      <c r="AE255" s="354" t="s">
        <v>49</v>
      </c>
      <c r="AF255" s="354" t="s">
        <v>50</v>
      </c>
      <c r="AG255" s="354" t="s">
        <v>51</v>
      </c>
      <c r="AH255" s="354" t="s">
        <v>52</v>
      </c>
      <c r="AI255" s="354" t="s">
        <v>53</v>
      </c>
      <c r="AJ255" s="354" t="s">
        <v>54</v>
      </c>
      <c r="AK255" s="354" t="s">
        <v>55</v>
      </c>
      <c r="AL255" s="354" t="s">
        <v>56</v>
      </c>
      <c r="AM255" s="354" t="s">
        <v>57</v>
      </c>
      <c r="AN255" s="354" t="s">
        <v>58</v>
      </c>
      <c r="AO255" s="354" t="s">
        <v>59</v>
      </c>
      <c r="AP255" s="354" t="s">
        <v>60</v>
      </c>
      <c r="AQ255" s="354" t="s">
        <v>61</v>
      </c>
      <c r="AR255" s="354" t="s">
        <v>62</v>
      </c>
      <c r="AS255" s="354" t="s">
        <v>63</v>
      </c>
      <c r="AT255" s="354" t="s">
        <v>64</v>
      </c>
      <c r="AU255" s="354" t="s">
        <v>65</v>
      </c>
      <c r="AV255" s="354" t="s">
        <v>66</v>
      </c>
      <c r="AW255" s="354" t="s">
        <v>67</v>
      </c>
      <c r="AX255" s="354" t="s">
        <v>68</v>
      </c>
      <c r="AY255" s="354" t="s">
        <v>69</v>
      </c>
      <c r="AZ255" s="354" t="s">
        <v>389</v>
      </c>
      <c r="BA255" s="354" t="s">
        <v>390</v>
      </c>
      <c r="BB255" s="354" t="s">
        <v>391</v>
      </c>
      <c r="BC255" s="354" t="s">
        <v>392</v>
      </c>
      <c r="BD255" s="354" t="s">
        <v>393</v>
      </c>
      <c r="BE255" s="354" t="s">
        <v>394</v>
      </c>
      <c r="BF255" s="354" t="s">
        <v>395</v>
      </c>
      <c r="BG255" s="354" t="s">
        <v>396</v>
      </c>
      <c r="BH255" s="354" t="s">
        <v>397</v>
      </c>
      <c r="BI255" s="354" t="s">
        <v>398</v>
      </c>
      <c r="BJ255" s="354" t="s">
        <v>399</v>
      </c>
      <c r="BK255" s="354" t="s">
        <v>400</v>
      </c>
      <c r="BL255" s="354" t="s">
        <v>401</v>
      </c>
      <c r="BM255" s="354" t="s">
        <v>402</v>
      </c>
      <c r="BN255" s="354" t="s">
        <v>70</v>
      </c>
      <c r="BO255" s="354" t="s">
        <v>71</v>
      </c>
      <c r="BP255" s="354" t="s">
        <v>72</v>
      </c>
      <c r="BQ255" s="354" t="s">
        <v>73</v>
      </c>
      <c r="BR255" s="354" t="s">
        <v>74</v>
      </c>
      <c r="BS255" s="354" t="s">
        <v>75</v>
      </c>
      <c r="BT255" s="354" t="s">
        <v>76</v>
      </c>
      <c r="BU255" s="354" t="s">
        <v>77</v>
      </c>
      <c r="BV255" s="354" t="s">
        <v>78</v>
      </c>
      <c r="BW255" s="354" t="s">
        <v>79</v>
      </c>
      <c r="BX255" s="354" t="s">
        <v>80</v>
      </c>
      <c r="BY255" s="354" t="s">
        <v>81</v>
      </c>
      <c r="BZ255" s="354" t="s">
        <v>82</v>
      </c>
      <c r="CA255" s="354" t="s">
        <v>83</v>
      </c>
      <c r="CB255" s="354" t="s">
        <v>84</v>
      </c>
      <c r="CC255" s="354" t="s">
        <v>85</v>
      </c>
      <c r="CD255" s="354" t="s">
        <v>86</v>
      </c>
      <c r="CE255" s="354" t="s">
        <v>87</v>
      </c>
      <c r="CF255" s="354" t="s">
        <v>88</v>
      </c>
      <c r="CG255" s="354" t="s">
        <v>89</v>
      </c>
      <c r="CH255" s="354" t="s">
        <v>90</v>
      </c>
      <c r="CI255" s="354" t="s">
        <v>91</v>
      </c>
      <c r="CJ255" s="354" t="s">
        <v>92</v>
      </c>
      <c r="CK255" s="354" t="s">
        <v>93</v>
      </c>
      <c r="CL255" s="354" t="s">
        <v>94</v>
      </c>
      <c r="CM255" s="354" t="s">
        <v>95</v>
      </c>
      <c r="CN255" s="354" t="s">
        <v>96</v>
      </c>
      <c r="CO255" s="354" t="s">
        <v>97</v>
      </c>
      <c r="CP255" s="354" t="s">
        <v>98</v>
      </c>
      <c r="CQ255" s="354" t="s">
        <v>99</v>
      </c>
      <c r="CR255" s="354" t="s">
        <v>100</v>
      </c>
      <c r="CS255" s="354" t="s">
        <v>101</v>
      </c>
      <c r="CT255" s="354" t="s">
        <v>102</v>
      </c>
      <c r="CU255" s="354" t="s">
        <v>103</v>
      </c>
      <c r="CV255" s="354" t="s">
        <v>104</v>
      </c>
      <c r="CW255" s="354" t="s">
        <v>105</v>
      </c>
      <c r="CX255" s="354" t="s">
        <v>106</v>
      </c>
      <c r="CY255" s="354" t="s">
        <v>107</v>
      </c>
      <c r="CZ255" s="354" t="s">
        <v>108</v>
      </c>
      <c r="DA255" s="354" t="s">
        <v>109</v>
      </c>
      <c r="DB255" s="354" t="s">
        <v>110</v>
      </c>
      <c r="DC255" s="354" t="s">
        <v>111</v>
      </c>
      <c r="DD255" s="354" t="s">
        <v>112</v>
      </c>
      <c r="DE255" s="354" t="s">
        <v>113</v>
      </c>
      <c r="DF255" s="354" t="s">
        <v>114</v>
      </c>
      <c r="DG255" s="354" t="s">
        <v>115</v>
      </c>
      <c r="DH255" s="354" t="s">
        <v>116</v>
      </c>
      <c r="DI255" s="354" t="s">
        <v>117</v>
      </c>
      <c r="DJ255" s="354" t="s">
        <v>118</v>
      </c>
      <c r="DK255" s="354" t="s">
        <v>119</v>
      </c>
      <c r="DL255" s="354" t="s">
        <v>120</v>
      </c>
      <c r="DM255" s="354" t="s">
        <v>121</v>
      </c>
      <c r="DN255" s="354" t="s">
        <v>122</v>
      </c>
      <c r="DO255" s="354" t="s">
        <v>123</v>
      </c>
      <c r="DP255" s="354" t="s">
        <v>124</v>
      </c>
      <c r="DQ255" s="354" t="s">
        <v>125</v>
      </c>
      <c r="DR255" s="354" t="s">
        <v>126</v>
      </c>
      <c r="DS255" s="354" t="s">
        <v>127</v>
      </c>
      <c r="DT255" s="354" t="s">
        <v>128</v>
      </c>
      <c r="DU255" s="354" t="s">
        <v>129</v>
      </c>
      <c r="DV255" s="354" t="s">
        <v>130</v>
      </c>
      <c r="DW255" s="354" t="s">
        <v>131</v>
      </c>
      <c r="DX255" s="354" t="s">
        <v>132</v>
      </c>
      <c r="DY255" s="354" t="s">
        <v>133</v>
      </c>
      <c r="DZ255" s="354" t="s">
        <v>134</v>
      </c>
      <c r="EA255" s="354" t="s">
        <v>135</v>
      </c>
      <c r="EB255" s="354" t="s">
        <v>136</v>
      </c>
      <c r="EC255" s="354" t="s">
        <v>137</v>
      </c>
      <c r="ED255" s="354" t="s">
        <v>138</v>
      </c>
      <c r="EE255" s="354" t="s">
        <v>139</v>
      </c>
      <c r="EF255" s="354" t="s">
        <v>140</v>
      </c>
      <c r="EG255" s="354" t="s">
        <v>141</v>
      </c>
      <c r="EH255" s="354" t="s">
        <v>142</v>
      </c>
      <c r="EI255" s="354" t="s">
        <v>143</v>
      </c>
      <c r="EJ255" s="354" t="s">
        <v>144</v>
      </c>
      <c r="EK255" s="354" t="s">
        <v>145</v>
      </c>
      <c r="EL255" s="354" t="s">
        <v>146</v>
      </c>
      <c r="EM255" s="354" t="s">
        <v>147</v>
      </c>
      <c r="EN255" s="354" t="s">
        <v>148</v>
      </c>
      <c r="EO255" s="354" t="s">
        <v>149</v>
      </c>
      <c r="EP255" s="354" t="s">
        <v>150</v>
      </c>
      <c r="EQ255" s="354" t="s">
        <v>151</v>
      </c>
      <c r="ER255" s="354" t="s">
        <v>152</v>
      </c>
      <c r="ES255" s="354" t="s">
        <v>153</v>
      </c>
      <c r="ET255" s="354" t="s">
        <v>154</v>
      </c>
      <c r="EU255" s="354" t="s">
        <v>155</v>
      </c>
      <c r="EV255" s="354" t="s">
        <v>156</v>
      </c>
      <c r="EW255" s="354" t="s">
        <v>157</v>
      </c>
      <c r="EX255" s="354" t="s">
        <v>158</v>
      </c>
      <c r="EY255" s="354" t="s">
        <v>159</v>
      </c>
      <c r="EZ255" s="354" t="s">
        <v>160</v>
      </c>
      <c r="FA255" s="354" t="s">
        <v>161</v>
      </c>
      <c r="FB255" s="354" t="s">
        <v>162</v>
      </c>
      <c r="FC255" s="354" t="s">
        <v>163</v>
      </c>
      <c r="FD255" s="354" t="s">
        <v>164</v>
      </c>
      <c r="FE255" s="354" t="s">
        <v>165</v>
      </c>
      <c r="FF255" s="354" t="s">
        <v>166</v>
      </c>
      <c r="FG255" s="354" t="s">
        <v>167</v>
      </c>
      <c r="FH255" s="354" t="s">
        <v>168</v>
      </c>
      <c r="FI255" s="354" t="s">
        <v>169</v>
      </c>
      <c r="FJ255" s="354" t="s">
        <v>170</v>
      </c>
      <c r="FK255" s="354" t="s">
        <v>171</v>
      </c>
      <c r="FL255" s="354" t="s">
        <v>172</v>
      </c>
      <c r="FM255" s="354" t="s">
        <v>173</v>
      </c>
      <c r="FN255" s="354" t="s">
        <v>174</v>
      </c>
      <c r="FO255" s="354" t="s">
        <v>175</v>
      </c>
      <c r="FP255" s="354" t="s">
        <v>176</v>
      </c>
      <c r="FQ255" s="354" t="s">
        <v>177</v>
      </c>
      <c r="FR255" s="354" t="s">
        <v>178</v>
      </c>
      <c r="FS255" s="354" t="s">
        <v>179</v>
      </c>
      <c r="FT255" s="354" t="s">
        <v>180</v>
      </c>
      <c r="FU255" s="354" t="s">
        <v>181</v>
      </c>
      <c r="FV255" s="354" t="s">
        <v>182</v>
      </c>
      <c r="FW255" s="354" t="s">
        <v>183</v>
      </c>
      <c r="FX255" s="354" t="s">
        <v>184</v>
      </c>
      <c r="FY255" s="354" t="s">
        <v>185</v>
      </c>
      <c r="FZ255" s="354" t="s">
        <v>186</v>
      </c>
      <c r="GA255" s="354" t="s">
        <v>187</v>
      </c>
      <c r="GB255" s="354" t="s">
        <v>188</v>
      </c>
      <c r="GC255" s="354" t="s">
        <v>189</v>
      </c>
      <c r="GD255" s="354" t="s">
        <v>190</v>
      </c>
      <c r="GE255" s="354" t="s">
        <v>191</v>
      </c>
      <c r="GF255" s="354" t="s">
        <v>192</v>
      </c>
      <c r="GG255" s="354" t="s">
        <v>193</v>
      </c>
      <c r="GH255" s="354" t="s">
        <v>194</v>
      </c>
      <c r="GI255" s="354" t="s">
        <v>195</v>
      </c>
      <c r="GJ255" s="354" t="s">
        <v>196</v>
      </c>
      <c r="GK255" s="354" t="s">
        <v>197</v>
      </c>
      <c r="GL255" s="354" t="s">
        <v>198</v>
      </c>
      <c r="GM255" s="354" t="s">
        <v>199</v>
      </c>
      <c r="GN255" s="354" t="s">
        <v>200</v>
      </c>
      <c r="GO255" s="354" t="s">
        <v>201</v>
      </c>
      <c r="GP255" s="354" t="s">
        <v>202</v>
      </c>
      <c r="GQ255" s="354" t="s">
        <v>203</v>
      </c>
      <c r="GR255" s="354" t="s">
        <v>204</v>
      </c>
      <c r="GS255" s="354" t="s">
        <v>205</v>
      </c>
      <c r="GT255" s="354" t="s">
        <v>206</v>
      </c>
      <c r="GU255" s="354" t="s">
        <v>207</v>
      </c>
      <c r="GV255" s="354" t="s">
        <v>208</v>
      </c>
      <c r="GW255" s="354" t="s">
        <v>209</v>
      </c>
      <c r="GX255" s="354" t="s">
        <v>210</v>
      </c>
      <c r="GY255" s="354" t="s">
        <v>211</v>
      </c>
      <c r="GZ255" s="354" t="s">
        <v>212</v>
      </c>
      <c r="HA255" s="354" t="s">
        <v>213</v>
      </c>
      <c r="HB255" s="354" t="s">
        <v>214</v>
      </c>
      <c r="HC255" s="354" t="s">
        <v>215</v>
      </c>
      <c r="HD255" s="354" t="s">
        <v>216</v>
      </c>
      <c r="HE255" s="354" t="s">
        <v>217</v>
      </c>
      <c r="HF255" s="354" t="s">
        <v>218</v>
      </c>
      <c r="HG255" s="354" t="s">
        <v>219</v>
      </c>
      <c r="HH255" s="354" t="s">
        <v>220</v>
      </c>
    </row>
    <row r="256" spans="1:216" ht="15" x14ac:dyDescent="0.25">
      <c r="A256" s="354" t="s">
        <v>230</v>
      </c>
      <c r="B256" s="354">
        <v>31648540</v>
      </c>
      <c r="C256" s="354">
        <v>11855930</v>
      </c>
      <c r="D256" s="354">
        <v>7418902</v>
      </c>
      <c r="E256" s="354">
        <v>5080737</v>
      </c>
      <c r="F256" s="354">
        <v>3378909</v>
      </c>
      <c r="G256" s="354">
        <v>2869181</v>
      </c>
      <c r="H256" s="354">
        <v>3818440</v>
      </c>
      <c r="I256" s="354">
        <v>2237984</v>
      </c>
      <c r="J256" s="354">
        <v>2535562</v>
      </c>
      <c r="K256" s="354">
        <v>1421794</v>
      </c>
      <c r="L256" s="354">
        <v>1004883</v>
      </c>
      <c r="M256" s="354">
        <v>505659</v>
      </c>
      <c r="N256" s="354">
        <v>455382</v>
      </c>
      <c r="O256" s="354">
        <v>174662</v>
      </c>
      <c r="P256" s="354">
        <v>331913</v>
      </c>
      <c r="Q256" s="354">
        <v>5464814</v>
      </c>
      <c r="R256" s="354">
        <v>2242746</v>
      </c>
      <c r="S256" s="354">
        <v>1026914</v>
      </c>
      <c r="T256" s="354">
        <v>1960239</v>
      </c>
      <c r="U256" s="354">
        <v>1515432</v>
      </c>
      <c r="V256" s="354">
        <v>744900</v>
      </c>
      <c r="W256" s="354">
        <v>1382928</v>
      </c>
      <c r="X256" s="354">
        <v>1104909</v>
      </c>
      <c r="Y256" s="354">
        <v>366524</v>
      </c>
      <c r="Z256" s="354">
        <v>22846410</v>
      </c>
      <c r="AA256" s="354">
        <v>21539760</v>
      </c>
      <c r="AB256" s="354">
        <v>2733048</v>
      </c>
      <c r="AC256" s="354">
        <v>11762190</v>
      </c>
      <c r="AD256" s="354">
        <v>6986954</v>
      </c>
      <c r="AE256" s="354">
        <v>664463</v>
      </c>
      <c r="AF256" s="354">
        <v>6768930</v>
      </c>
      <c r="AG256" s="354">
        <v>6653244</v>
      </c>
      <c r="AH256" s="354">
        <v>9540938</v>
      </c>
      <c r="AI256" s="354">
        <v>3949218</v>
      </c>
      <c r="AJ256" s="354">
        <v>8239076</v>
      </c>
      <c r="AK256" s="354">
        <v>2389984</v>
      </c>
      <c r="AL256" s="354">
        <v>614741</v>
      </c>
      <c r="AM256" s="354">
        <v>7485993</v>
      </c>
      <c r="AN256" s="354">
        <v>267978</v>
      </c>
      <c r="AO256" s="354">
        <v>3088366</v>
      </c>
      <c r="AP256" s="354">
        <v>2677629</v>
      </c>
      <c r="AQ256" s="354">
        <v>32532</v>
      </c>
      <c r="AR256" s="354">
        <v>2209566</v>
      </c>
      <c r="AS256" s="354">
        <v>609639</v>
      </c>
      <c r="AT256" s="354">
        <v>1317088</v>
      </c>
      <c r="AU256" s="354">
        <v>705204</v>
      </c>
      <c r="AV256" s="354">
        <v>1243326</v>
      </c>
      <c r="AW256" s="354">
        <v>246355</v>
      </c>
      <c r="AX256" s="354">
        <v>32588</v>
      </c>
      <c r="AY256" s="354">
        <v>13504260</v>
      </c>
      <c r="AZ256" s="354">
        <v>2133872</v>
      </c>
      <c r="BA256" s="354">
        <v>346614</v>
      </c>
      <c r="BB256" s="354">
        <v>188080</v>
      </c>
      <c r="BC256" s="354">
        <v>1815398</v>
      </c>
      <c r="BD256" s="354">
        <v>56458</v>
      </c>
      <c r="BE256" s="354">
        <v>0</v>
      </c>
      <c r="BF256" s="354">
        <v>0</v>
      </c>
      <c r="BG256" s="354">
        <v>328990</v>
      </c>
      <c r="BH256" s="354">
        <v>190289</v>
      </c>
      <c r="BI256" s="354">
        <v>59185</v>
      </c>
      <c r="BJ256" s="354">
        <v>130064</v>
      </c>
      <c r="BK256" s="354">
        <v>23286</v>
      </c>
      <c r="BL256" s="354">
        <v>0</v>
      </c>
      <c r="BM256" s="354">
        <v>0</v>
      </c>
      <c r="BN256" s="354">
        <v>5166112</v>
      </c>
      <c r="BO256" s="354">
        <v>36572</v>
      </c>
      <c r="BP256" s="354">
        <v>123876</v>
      </c>
      <c r="BQ256" s="354">
        <v>5063844</v>
      </c>
      <c r="BR256" s="354">
        <v>134163</v>
      </c>
      <c r="BS256" s="354">
        <v>0</v>
      </c>
      <c r="BT256" s="354">
        <v>0</v>
      </c>
      <c r="BU256" s="354">
        <v>2810335</v>
      </c>
      <c r="BV256" s="354">
        <v>61178</v>
      </c>
      <c r="BW256" s="354">
        <v>205038</v>
      </c>
      <c r="BX256" s="354">
        <v>2535166</v>
      </c>
      <c r="BY256" s="354">
        <v>291551</v>
      </c>
      <c r="BZ256" s="354">
        <v>0</v>
      </c>
      <c r="CA256" s="354">
        <v>0</v>
      </c>
      <c r="CB256" s="354">
        <v>435912</v>
      </c>
      <c r="CC256" s="354">
        <v>285462</v>
      </c>
      <c r="CD256" s="354">
        <v>86276</v>
      </c>
      <c r="CE256" s="354">
        <v>206882</v>
      </c>
      <c r="CF256" s="354">
        <v>0</v>
      </c>
      <c r="CG256" s="354">
        <v>0</v>
      </c>
      <c r="CH256" s="354">
        <v>0</v>
      </c>
      <c r="CI256" s="354">
        <v>9056723</v>
      </c>
      <c r="CJ256" s="354">
        <v>2588803</v>
      </c>
      <c r="CK256" s="354">
        <v>373291</v>
      </c>
      <c r="CL256" s="354">
        <v>4676309</v>
      </c>
      <c r="CM256" s="354">
        <v>125941</v>
      </c>
      <c r="CN256" s="354">
        <v>0</v>
      </c>
      <c r="CO256" s="354">
        <v>4742190</v>
      </c>
      <c r="CP256" s="354">
        <v>7971752</v>
      </c>
      <c r="CQ256" s="354">
        <v>1377027</v>
      </c>
      <c r="CR256" s="354">
        <v>2782468</v>
      </c>
      <c r="CS256" s="354">
        <v>936786</v>
      </c>
      <c r="CT256" s="354">
        <v>2882862</v>
      </c>
      <c r="CU256" s="354">
        <v>1822847</v>
      </c>
      <c r="CV256" s="354">
        <v>1561444</v>
      </c>
      <c r="CW256" s="354">
        <v>1194259</v>
      </c>
      <c r="CX256" s="354">
        <v>0</v>
      </c>
      <c r="CY256" s="354">
        <v>0</v>
      </c>
      <c r="CZ256" s="354">
        <v>0</v>
      </c>
      <c r="DA256" s="354">
        <v>427932</v>
      </c>
      <c r="DB256" s="354">
        <v>621276</v>
      </c>
      <c r="DC256" s="354">
        <v>199980</v>
      </c>
      <c r="DD256" s="354">
        <v>18064750</v>
      </c>
      <c r="DE256" s="354">
        <v>8571251</v>
      </c>
      <c r="DF256" s="354">
        <v>9375743</v>
      </c>
      <c r="DG256" s="354">
        <v>11089820</v>
      </c>
      <c r="DH256" s="354">
        <v>690428</v>
      </c>
      <c r="DI256" s="354">
        <v>393717</v>
      </c>
      <c r="DJ256" s="354">
        <v>58570</v>
      </c>
      <c r="DK256" s="354">
        <v>22708070</v>
      </c>
      <c r="DL256" s="354">
        <v>16764710</v>
      </c>
      <c r="DM256" s="354">
        <v>11223400</v>
      </c>
      <c r="DN256" s="354">
        <v>4241933</v>
      </c>
      <c r="DO256" s="354">
        <v>3004187</v>
      </c>
      <c r="DP256" s="354">
        <v>1990813</v>
      </c>
      <c r="DQ256" s="354">
        <v>6742490</v>
      </c>
      <c r="DR256" s="354">
        <v>8682</v>
      </c>
      <c r="DS256" s="354">
        <v>550249</v>
      </c>
      <c r="DT256" s="354">
        <v>1834492</v>
      </c>
      <c r="DU256" s="354">
        <v>805851</v>
      </c>
      <c r="DV256" s="354">
        <v>9116546</v>
      </c>
      <c r="DW256" s="354">
        <v>3129208</v>
      </c>
      <c r="DX256" s="354">
        <v>2548245</v>
      </c>
      <c r="DY256" s="354">
        <v>1318915</v>
      </c>
      <c r="DZ256" s="354">
        <v>5911164</v>
      </c>
      <c r="EA256" s="354">
        <v>35919</v>
      </c>
      <c r="EB256" s="354">
        <v>389606</v>
      </c>
      <c r="EC256" s="354">
        <v>1672035</v>
      </c>
      <c r="ED256" s="354">
        <v>887564</v>
      </c>
      <c r="EE256" s="354">
        <v>15662150</v>
      </c>
      <c r="EF256" s="354">
        <v>6488048</v>
      </c>
      <c r="EG256" s="354">
        <v>4963599</v>
      </c>
      <c r="EH256" s="354">
        <v>2672240</v>
      </c>
      <c r="EI256" s="354">
        <v>10375730</v>
      </c>
      <c r="EJ256" s="354">
        <v>21432</v>
      </c>
      <c r="EK256" s="354">
        <v>857107</v>
      </c>
      <c r="EL256" s="354">
        <v>3099595</v>
      </c>
      <c r="EM256" s="354">
        <v>1509795</v>
      </c>
      <c r="EN256" s="354">
        <v>2757699</v>
      </c>
      <c r="EO256" s="354">
        <v>556956</v>
      </c>
      <c r="EP256" s="354">
        <v>360335</v>
      </c>
      <c r="EQ256" s="354">
        <v>507725</v>
      </c>
      <c r="ER256" s="354">
        <v>1429878</v>
      </c>
      <c r="ES256" s="354">
        <v>23216</v>
      </c>
      <c r="ET256" s="354">
        <v>34526</v>
      </c>
      <c r="EU256" s="354">
        <v>223383</v>
      </c>
      <c r="EV256" s="354">
        <v>104692</v>
      </c>
      <c r="EW256" s="354">
        <v>7065991</v>
      </c>
      <c r="EX256" s="354">
        <v>1891190</v>
      </c>
      <c r="EY256" s="354">
        <v>1266949</v>
      </c>
      <c r="EZ256" s="354">
        <v>1218559</v>
      </c>
      <c r="FA256" s="354">
        <v>3601594</v>
      </c>
      <c r="FB256" s="354">
        <v>144671</v>
      </c>
      <c r="FC256" s="354">
        <v>366597</v>
      </c>
      <c r="FD256" s="354">
        <v>985824</v>
      </c>
      <c r="FE256" s="354">
        <v>427150</v>
      </c>
      <c r="FF256" s="354">
        <v>3178059</v>
      </c>
      <c r="FG256" s="354">
        <v>1051741</v>
      </c>
      <c r="FH256" s="354">
        <v>619240</v>
      </c>
      <c r="FI256" s="354">
        <v>533210</v>
      </c>
      <c r="FJ256" s="354">
        <v>614363</v>
      </c>
      <c r="FK256" s="354">
        <v>156625</v>
      </c>
      <c r="FL256" s="354">
        <v>189699</v>
      </c>
      <c r="FM256" s="354">
        <v>334074</v>
      </c>
      <c r="FN256" s="354">
        <v>56132</v>
      </c>
      <c r="FO256" s="354">
        <v>2187510</v>
      </c>
      <c r="FP256" s="354">
        <v>1683601</v>
      </c>
      <c r="FQ256" s="354">
        <v>177223</v>
      </c>
      <c r="FR256" s="354">
        <v>35297</v>
      </c>
      <c r="FS256" s="354">
        <v>629975</v>
      </c>
      <c r="FT256" s="354">
        <v>6314</v>
      </c>
      <c r="FU256" s="354">
        <v>14082</v>
      </c>
      <c r="FV256" s="354">
        <v>21281</v>
      </c>
      <c r="FW256" s="354">
        <v>0</v>
      </c>
      <c r="FX256" s="354">
        <v>7215261</v>
      </c>
      <c r="FY256" s="354">
        <v>2082053</v>
      </c>
      <c r="FZ256" s="354">
        <v>1743171</v>
      </c>
      <c r="GA256" s="354">
        <v>1137731</v>
      </c>
      <c r="GB256" s="354">
        <v>4570788</v>
      </c>
      <c r="GC256" s="354">
        <v>18082</v>
      </c>
      <c r="GD256" s="354">
        <v>68566</v>
      </c>
      <c r="GE256" s="354">
        <v>305509</v>
      </c>
      <c r="GF256" s="354">
        <v>93672</v>
      </c>
      <c r="GG256" s="354">
        <v>1356205</v>
      </c>
      <c r="GH256" s="354">
        <v>24085</v>
      </c>
      <c r="GI256" s="354">
        <v>32785</v>
      </c>
      <c r="GJ256" s="354">
        <v>20575</v>
      </c>
      <c r="GK256" s="354">
        <v>731973</v>
      </c>
      <c r="GL256" s="354">
        <v>850389</v>
      </c>
      <c r="GM256" s="354">
        <v>0</v>
      </c>
      <c r="GN256" s="354">
        <v>0</v>
      </c>
      <c r="GO256" s="354">
        <v>0</v>
      </c>
      <c r="GP256" s="354">
        <v>768143</v>
      </c>
      <c r="GQ256" s="354">
        <v>150133</v>
      </c>
      <c r="GR256" s="354">
        <v>502678</v>
      </c>
      <c r="GS256" s="354">
        <v>176529</v>
      </c>
      <c r="GT256" s="354">
        <v>25232</v>
      </c>
      <c r="GU256" s="354">
        <v>0</v>
      </c>
      <c r="GV256" s="354">
        <v>0</v>
      </c>
      <c r="GW256" s="354">
        <v>0</v>
      </c>
      <c r="GX256" s="354">
        <v>0</v>
      </c>
      <c r="GY256" s="354">
        <v>3831725</v>
      </c>
      <c r="GZ256" s="354">
        <v>1370924</v>
      </c>
      <c r="HA256" s="354">
        <v>786565</v>
      </c>
      <c r="HB256" s="354">
        <v>408204</v>
      </c>
      <c r="HC256" s="354">
        <v>1782742</v>
      </c>
      <c r="HD256" s="354">
        <v>207817</v>
      </c>
      <c r="HE256" s="354">
        <v>47107</v>
      </c>
      <c r="HF256" s="354">
        <v>392551</v>
      </c>
      <c r="HG256" s="354">
        <v>148494</v>
      </c>
      <c r="HH256" s="354">
        <v>13473460</v>
      </c>
    </row>
    <row r="257" spans="1:216" ht="15" x14ac:dyDescent="0.25">
      <c r="A257" s="354" t="s">
        <v>442</v>
      </c>
      <c r="B257" s="354">
        <v>2797683</v>
      </c>
      <c r="C257" s="354">
        <v>1052629</v>
      </c>
      <c r="D257" s="354">
        <v>665794</v>
      </c>
      <c r="E257" s="354">
        <v>497646</v>
      </c>
      <c r="F257" s="354">
        <v>425929</v>
      </c>
      <c r="G257" s="354">
        <v>224942</v>
      </c>
      <c r="H257" s="354">
        <v>348963</v>
      </c>
      <c r="I257" s="354">
        <v>257169</v>
      </c>
      <c r="J257" s="354">
        <v>189766</v>
      </c>
      <c r="K257" s="354">
        <v>67931</v>
      </c>
      <c r="L257" s="354">
        <v>67931</v>
      </c>
      <c r="M257" s="354">
        <v>0</v>
      </c>
      <c r="N257" s="354">
        <v>25826</v>
      </c>
      <c r="O257" s="354">
        <v>10154</v>
      </c>
      <c r="P257" s="354">
        <v>18082</v>
      </c>
      <c r="Q257" s="354">
        <v>299212</v>
      </c>
      <c r="R257" s="354">
        <v>122351</v>
      </c>
      <c r="S257" s="354">
        <v>69519</v>
      </c>
      <c r="T257" s="354">
        <v>507660</v>
      </c>
      <c r="U257" s="354">
        <v>437953</v>
      </c>
      <c r="V257" s="354">
        <v>115253</v>
      </c>
      <c r="W257" s="354">
        <v>48655</v>
      </c>
      <c r="X257" s="354">
        <v>33330</v>
      </c>
      <c r="Y257" s="354">
        <v>15287</v>
      </c>
      <c r="Z257" s="354">
        <v>1887119</v>
      </c>
      <c r="AA257" s="354">
        <v>1777360</v>
      </c>
      <c r="AB257" s="354">
        <v>166473</v>
      </c>
      <c r="AC257" s="354">
        <v>1205920</v>
      </c>
      <c r="AD257" s="354">
        <v>587264</v>
      </c>
      <c r="AE257" s="354">
        <v>52303</v>
      </c>
      <c r="AF257" s="354">
        <v>560250</v>
      </c>
      <c r="AG257" s="354">
        <v>500992</v>
      </c>
      <c r="AH257" s="354">
        <v>908509</v>
      </c>
      <c r="AI257" s="354">
        <v>411841</v>
      </c>
      <c r="AJ257" s="354">
        <v>580035</v>
      </c>
      <c r="AK257" s="354">
        <v>178469</v>
      </c>
      <c r="AL257" s="354">
        <v>87476</v>
      </c>
      <c r="AM257" s="354">
        <v>522443</v>
      </c>
      <c r="AN257" s="354">
        <v>1813</v>
      </c>
      <c r="AO257" s="354">
        <v>317724</v>
      </c>
      <c r="AP257" s="354">
        <v>118364</v>
      </c>
      <c r="AQ257" s="354">
        <v>0</v>
      </c>
      <c r="AR257" s="354">
        <v>235682</v>
      </c>
      <c r="AS257" s="354">
        <v>7765</v>
      </c>
      <c r="AT257" s="354">
        <v>66747</v>
      </c>
      <c r="AU257" s="354">
        <v>12415</v>
      </c>
      <c r="AV257" s="354">
        <v>55375</v>
      </c>
      <c r="AW257" s="354">
        <v>0</v>
      </c>
      <c r="AX257" s="354">
        <v>0</v>
      </c>
      <c r="AY257" s="354">
        <v>1129288</v>
      </c>
      <c r="AZ257" s="354">
        <v>213013</v>
      </c>
      <c r="BA257" s="354">
        <v>41271</v>
      </c>
      <c r="BB257" s="354">
        <v>44731</v>
      </c>
      <c r="BC257" s="354">
        <v>140931</v>
      </c>
      <c r="BD257" s="354">
        <v>0</v>
      </c>
      <c r="BE257" s="354">
        <v>0</v>
      </c>
      <c r="BF257" s="354">
        <v>0</v>
      </c>
      <c r="BG257" s="354">
        <v>26306</v>
      </c>
      <c r="BH257" s="354">
        <v>0</v>
      </c>
      <c r="BI257" s="354">
        <v>0</v>
      </c>
      <c r="BJ257" s="354">
        <v>26306</v>
      </c>
      <c r="BK257" s="354">
        <v>0</v>
      </c>
      <c r="BL257" s="354">
        <v>0</v>
      </c>
      <c r="BM257" s="354">
        <v>0</v>
      </c>
      <c r="BN257" s="354">
        <v>348306</v>
      </c>
      <c r="BO257" s="354">
        <v>0</v>
      </c>
      <c r="BP257" s="354">
        <v>0</v>
      </c>
      <c r="BQ257" s="354">
        <v>344467</v>
      </c>
      <c r="BR257" s="354">
        <v>71559</v>
      </c>
      <c r="BS257" s="354">
        <v>0</v>
      </c>
      <c r="BT257" s="354">
        <v>0</v>
      </c>
      <c r="BU257" s="354">
        <v>184518</v>
      </c>
      <c r="BV257" s="354">
        <v>0</v>
      </c>
      <c r="BW257" s="354">
        <v>0</v>
      </c>
      <c r="BX257" s="354">
        <v>178984</v>
      </c>
      <c r="BY257" s="354">
        <v>5637</v>
      </c>
      <c r="BZ257" s="354">
        <v>0</v>
      </c>
      <c r="CA257" s="354">
        <v>0</v>
      </c>
      <c r="CB257" s="354">
        <v>24306</v>
      </c>
      <c r="CC257" s="354">
        <v>17435</v>
      </c>
      <c r="CD257" s="354">
        <v>0</v>
      </c>
      <c r="CE257" s="354">
        <v>9332</v>
      </c>
      <c r="CF257" s="354">
        <v>0</v>
      </c>
      <c r="CG257" s="354">
        <v>0</v>
      </c>
      <c r="CH257" s="354">
        <v>0</v>
      </c>
      <c r="CI257" s="354">
        <v>871574</v>
      </c>
      <c r="CJ257" s="354">
        <v>185513</v>
      </c>
      <c r="CK257" s="354">
        <v>66813</v>
      </c>
      <c r="CL257" s="354">
        <v>366650</v>
      </c>
      <c r="CM257" s="354">
        <v>10643</v>
      </c>
      <c r="CN257" s="354">
        <v>0</v>
      </c>
      <c r="CO257" s="354">
        <v>653134</v>
      </c>
      <c r="CP257" s="354">
        <v>812161</v>
      </c>
      <c r="CQ257" s="354">
        <v>162378</v>
      </c>
      <c r="CR257" s="354">
        <v>320568</v>
      </c>
      <c r="CS257" s="354">
        <v>122614</v>
      </c>
      <c r="CT257" s="354">
        <v>231184</v>
      </c>
      <c r="CU257" s="354">
        <v>159938</v>
      </c>
      <c r="CV257" s="354">
        <v>204809</v>
      </c>
      <c r="CW257" s="354">
        <v>54215</v>
      </c>
      <c r="CX257" s="354">
        <v>0</v>
      </c>
      <c r="CY257" s="354">
        <v>0</v>
      </c>
      <c r="CZ257" s="354">
        <v>0</v>
      </c>
      <c r="DA257" s="354">
        <v>7804</v>
      </c>
      <c r="DB257" s="354">
        <v>17464</v>
      </c>
      <c r="DC257" s="354">
        <v>11649</v>
      </c>
      <c r="DD257" s="354">
        <v>1807812</v>
      </c>
      <c r="DE257" s="354">
        <v>992752</v>
      </c>
      <c r="DF257" s="354">
        <v>862946</v>
      </c>
      <c r="DG257" s="354">
        <v>1170248</v>
      </c>
      <c r="DH257" s="354">
        <v>113635</v>
      </c>
      <c r="DI257" s="354">
        <v>93550</v>
      </c>
      <c r="DJ257" s="354">
        <v>20442</v>
      </c>
      <c r="DK257" s="354">
        <v>2183893</v>
      </c>
      <c r="DL257" s="354">
        <v>1634116</v>
      </c>
      <c r="DM257" s="354">
        <v>1089652</v>
      </c>
      <c r="DN257" s="354">
        <v>229971</v>
      </c>
      <c r="DO257" s="354">
        <v>291845</v>
      </c>
      <c r="DP257" s="354">
        <v>159841</v>
      </c>
      <c r="DQ257" s="354">
        <v>794883</v>
      </c>
      <c r="DR257" s="354">
        <v>8649</v>
      </c>
      <c r="DS257" s="354">
        <v>34760</v>
      </c>
      <c r="DT257" s="354">
        <v>134221</v>
      </c>
      <c r="DU257" s="354">
        <v>62590</v>
      </c>
      <c r="DV257" s="354">
        <v>952758</v>
      </c>
      <c r="DW257" s="354">
        <v>216051</v>
      </c>
      <c r="DX257" s="354">
        <v>304971</v>
      </c>
      <c r="DY257" s="354">
        <v>175231</v>
      </c>
      <c r="DZ257" s="354">
        <v>814493</v>
      </c>
      <c r="EA257" s="354">
        <v>0</v>
      </c>
      <c r="EB257" s="354">
        <v>12215</v>
      </c>
      <c r="EC257" s="354">
        <v>125083</v>
      </c>
      <c r="ED257" s="354">
        <v>78204</v>
      </c>
      <c r="EE257" s="354">
        <v>1594292</v>
      </c>
      <c r="EF257" s="354">
        <v>443487</v>
      </c>
      <c r="EG257" s="354">
        <v>530942</v>
      </c>
      <c r="EH257" s="354">
        <v>305208</v>
      </c>
      <c r="EI257" s="354">
        <v>1320474</v>
      </c>
      <c r="EJ257" s="354">
        <v>8649</v>
      </c>
      <c r="EK257" s="354">
        <v>40440</v>
      </c>
      <c r="EL257" s="354">
        <v>242459</v>
      </c>
      <c r="EM257" s="354">
        <v>129097</v>
      </c>
      <c r="EN257" s="354">
        <v>159450</v>
      </c>
      <c r="EO257" s="354">
        <v>2125</v>
      </c>
      <c r="EP257" s="354">
        <v>44782</v>
      </c>
      <c r="EQ257" s="354">
        <v>30178</v>
      </c>
      <c r="ER257" s="354">
        <v>86717</v>
      </c>
      <c r="ES257" s="354">
        <v>0</v>
      </c>
      <c r="ET257" s="354">
        <v>0</v>
      </c>
      <c r="EU257" s="354">
        <v>11299</v>
      </c>
      <c r="EV257" s="354">
        <v>9437</v>
      </c>
      <c r="EW257" s="354">
        <v>601698</v>
      </c>
      <c r="EX257" s="354">
        <v>58630</v>
      </c>
      <c r="EY257" s="354">
        <v>93065</v>
      </c>
      <c r="EZ257" s="354">
        <v>102303</v>
      </c>
      <c r="FA257" s="354">
        <v>436424</v>
      </c>
      <c r="FB257" s="354">
        <v>0</v>
      </c>
      <c r="FC257" s="354">
        <v>35368</v>
      </c>
      <c r="FD257" s="354">
        <v>86536</v>
      </c>
      <c r="FE257" s="354">
        <v>69385</v>
      </c>
      <c r="FF257" s="354">
        <v>254494</v>
      </c>
      <c r="FG257" s="354">
        <v>92837</v>
      </c>
      <c r="FH257" s="354">
        <v>89156</v>
      </c>
      <c r="FI257" s="354">
        <v>24610</v>
      </c>
      <c r="FJ257" s="354">
        <v>54741</v>
      </c>
      <c r="FK257" s="354">
        <v>20532</v>
      </c>
      <c r="FL257" s="354">
        <v>0</v>
      </c>
      <c r="FM257" s="354">
        <v>12760</v>
      </c>
      <c r="FN257" s="354">
        <v>11865</v>
      </c>
      <c r="FO257" s="354">
        <v>313384</v>
      </c>
      <c r="FP257" s="354">
        <v>222340</v>
      </c>
      <c r="FQ257" s="354">
        <v>74203</v>
      </c>
      <c r="FR257" s="354">
        <v>2191</v>
      </c>
      <c r="FS257" s="354">
        <v>110604</v>
      </c>
      <c r="FT257" s="354">
        <v>0</v>
      </c>
      <c r="FU257" s="354">
        <v>0</v>
      </c>
      <c r="FV257" s="354">
        <v>0</v>
      </c>
      <c r="FW257" s="354">
        <v>0</v>
      </c>
      <c r="FX257" s="354">
        <v>621806</v>
      </c>
      <c r="FY257" s="354">
        <v>93723</v>
      </c>
      <c r="FZ257" s="354">
        <v>185662</v>
      </c>
      <c r="GA257" s="354">
        <v>95909</v>
      </c>
      <c r="GB257" s="354">
        <v>428500</v>
      </c>
      <c r="GC257" s="354">
        <v>0</v>
      </c>
      <c r="GD257" s="354">
        <v>16475</v>
      </c>
      <c r="GE257" s="354">
        <v>32422</v>
      </c>
      <c r="GF257" s="354">
        <v>0</v>
      </c>
      <c r="GG257" s="354">
        <v>105611</v>
      </c>
      <c r="GH257" s="354">
        <v>0</v>
      </c>
      <c r="GI257" s="354">
        <v>0</v>
      </c>
      <c r="GJ257" s="354">
        <v>11261</v>
      </c>
      <c r="GK257" s="354">
        <v>14567</v>
      </c>
      <c r="GL257" s="354">
        <v>88503</v>
      </c>
      <c r="GM257" s="354">
        <v>0</v>
      </c>
      <c r="GN257" s="354">
        <v>0</v>
      </c>
      <c r="GO257" s="354">
        <v>0</v>
      </c>
      <c r="GP257" s="354">
        <v>111310</v>
      </c>
      <c r="GQ257" s="354">
        <v>3341</v>
      </c>
      <c r="GR257" s="354">
        <v>89732</v>
      </c>
      <c r="GS257" s="354">
        <v>9401</v>
      </c>
      <c r="GT257" s="354">
        <v>0</v>
      </c>
      <c r="GU257" s="354">
        <v>0</v>
      </c>
      <c r="GV257" s="354">
        <v>0</v>
      </c>
      <c r="GW257" s="354">
        <v>0</v>
      </c>
      <c r="GX257" s="354">
        <v>0</v>
      </c>
      <c r="GY257" s="354">
        <v>425883</v>
      </c>
      <c r="GZ257" s="354">
        <v>115381</v>
      </c>
      <c r="HA257" s="354">
        <v>101967</v>
      </c>
      <c r="HB257" s="354">
        <v>81950</v>
      </c>
      <c r="HC257" s="354">
        <v>254732</v>
      </c>
      <c r="HD257" s="354">
        <v>54587</v>
      </c>
      <c r="HE257" s="354">
        <v>5815</v>
      </c>
      <c r="HF257" s="354">
        <v>36253</v>
      </c>
      <c r="HG257" s="354">
        <v>51093</v>
      </c>
      <c r="HH257" s="354">
        <v>1117586</v>
      </c>
    </row>
    <row r="258" spans="1:216" ht="15" x14ac:dyDescent="0.25">
      <c r="A258" s="354" t="s">
        <v>443</v>
      </c>
      <c r="B258" s="354">
        <v>3950957</v>
      </c>
      <c r="C258" s="354">
        <v>1493293</v>
      </c>
      <c r="D258" s="354">
        <v>1208686</v>
      </c>
      <c r="E258" s="354">
        <v>903901</v>
      </c>
      <c r="F258" s="354">
        <v>722921</v>
      </c>
      <c r="G258" s="354">
        <v>435904</v>
      </c>
      <c r="H258" s="354">
        <v>583795</v>
      </c>
      <c r="I258" s="354">
        <v>487164</v>
      </c>
      <c r="J258" s="354">
        <v>238660</v>
      </c>
      <c r="K258" s="354">
        <v>276442</v>
      </c>
      <c r="L258" s="354">
        <v>160909</v>
      </c>
      <c r="M258" s="354">
        <v>133988</v>
      </c>
      <c r="N258" s="354">
        <v>94913</v>
      </c>
      <c r="O258" s="354">
        <v>63637</v>
      </c>
      <c r="P258" s="354">
        <v>31240</v>
      </c>
      <c r="Q258" s="354">
        <v>331740</v>
      </c>
      <c r="R258" s="354">
        <v>147278</v>
      </c>
      <c r="S258" s="354">
        <v>35235</v>
      </c>
      <c r="T258" s="354">
        <v>542101</v>
      </c>
      <c r="U258" s="354">
        <v>425115</v>
      </c>
      <c r="V258" s="354">
        <v>293557</v>
      </c>
      <c r="W258" s="354">
        <v>125192</v>
      </c>
      <c r="X258" s="354">
        <v>55115</v>
      </c>
      <c r="Y258" s="354">
        <v>75637</v>
      </c>
      <c r="Z258" s="354">
        <v>2733998</v>
      </c>
      <c r="AA258" s="354">
        <v>2655518</v>
      </c>
      <c r="AB258" s="354">
        <v>274206</v>
      </c>
      <c r="AC258" s="354">
        <v>1360154</v>
      </c>
      <c r="AD258" s="354">
        <v>676343</v>
      </c>
      <c r="AE258" s="354">
        <v>116960</v>
      </c>
      <c r="AF258" s="354">
        <v>968039</v>
      </c>
      <c r="AG258" s="354">
        <v>796884</v>
      </c>
      <c r="AH258" s="354">
        <v>1424624</v>
      </c>
      <c r="AI258" s="354">
        <v>445312</v>
      </c>
      <c r="AJ258" s="354">
        <v>1110213</v>
      </c>
      <c r="AK258" s="354">
        <v>354206</v>
      </c>
      <c r="AL258" s="354">
        <v>22590</v>
      </c>
      <c r="AM258" s="354">
        <v>670167</v>
      </c>
      <c r="AN258" s="354">
        <v>0</v>
      </c>
      <c r="AO258" s="354">
        <v>326054</v>
      </c>
      <c r="AP258" s="354">
        <v>211742</v>
      </c>
      <c r="AQ258" s="354">
        <v>0</v>
      </c>
      <c r="AR258" s="354">
        <v>259832</v>
      </c>
      <c r="AS258" s="354">
        <v>19149</v>
      </c>
      <c r="AT258" s="354">
        <v>119624</v>
      </c>
      <c r="AU258" s="354">
        <v>22850</v>
      </c>
      <c r="AV258" s="354">
        <v>135709</v>
      </c>
      <c r="AW258" s="354">
        <v>17764</v>
      </c>
      <c r="AX258" s="354">
        <v>0</v>
      </c>
      <c r="AY258" s="354">
        <v>1667819</v>
      </c>
      <c r="AZ258" s="354">
        <v>242038</v>
      </c>
      <c r="BA258" s="354">
        <v>72862</v>
      </c>
      <c r="BB258" s="354">
        <v>0</v>
      </c>
      <c r="BC258" s="354">
        <v>250874</v>
      </c>
      <c r="BD258" s="354">
        <v>0</v>
      </c>
      <c r="BE258" s="354">
        <v>0</v>
      </c>
      <c r="BF258" s="354">
        <v>0</v>
      </c>
      <c r="BG258" s="354">
        <v>31466</v>
      </c>
      <c r="BH258" s="354">
        <v>26766</v>
      </c>
      <c r="BI258" s="354">
        <v>6609</v>
      </c>
      <c r="BJ258" s="354">
        <v>6882</v>
      </c>
      <c r="BK258" s="354">
        <v>0</v>
      </c>
      <c r="BL258" s="354">
        <v>0</v>
      </c>
      <c r="BM258" s="354">
        <v>0</v>
      </c>
      <c r="BN258" s="354">
        <v>659484</v>
      </c>
      <c r="BO258" s="354">
        <v>14520</v>
      </c>
      <c r="BP258" s="354">
        <v>0</v>
      </c>
      <c r="BQ258" s="354">
        <v>673473</v>
      </c>
      <c r="BR258" s="354">
        <v>1092</v>
      </c>
      <c r="BS258" s="354">
        <v>0</v>
      </c>
      <c r="BT258" s="354">
        <v>0</v>
      </c>
      <c r="BU258" s="354">
        <v>231041</v>
      </c>
      <c r="BV258" s="354">
        <v>0</v>
      </c>
      <c r="BW258" s="354">
        <v>38475</v>
      </c>
      <c r="BX258" s="354">
        <v>197140</v>
      </c>
      <c r="BY258" s="354">
        <v>0</v>
      </c>
      <c r="BZ258" s="354">
        <v>0</v>
      </c>
      <c r="CA258" s="354">
        <v>0</v>
      </c>
      <c r="CB258" s="354">
        <v>35435</v>
      </c>
      <c r="CC258" s="354">
        <v>1515</v>
      </c>
      <c r="CD258" s="354">
        <v>0</v>
      </c>
      <c r="CE258" s="354">
        <v>33963</v>
      </c>
      <c r="CF258" s="354">
        <v>0</v>
      </c>
      <c r="CG258" s="354">
        <v>0</v>
      </c>
      <c r="CH258" s="354">
        <v>0</v>
      </c>
      <c r="CI258" s="354">
        <v>1252899</v>
      </c>
      <c r="CJ258" s="354">
        <v>380276</v>
      </c>
      <c r="CK258" s="354">
        <v>43464</v>
      </c>
      <c r="CL258" s="354">
        <v>930203</v>
      </c>
      <c r="CM258" s="354">
        <v>47726</v>
      </c>
      <c r="CN258" s="354">
        <v>0</v>
      </c>
      <c r="CO258" s="354">
        <v>534956</v>
      </c>
      <c r="CP258" s="354">
        <v>1126324</v>
      </c>
      <c r="CQ258" s="354">
        <v>210306</v>
      </c>
      <c r="CR258" s="354">
        <v>355305</v>
      </c>
      <c r="CS258" s="354">
        <v>68268</v>
      </c>
      <c r="CT258" s="354">
        <v>508450</v>
      </c>
      <c r="CU258" s="354">
        <v>178581</v>
      </c>
      <c r="CV258" s="354">
        <v>290060</v>
      </c>
      <c r="CW258" s="354">
        <v>84331</v>
      </c>
      <c r="CX258" s="354">
        <v>0</v>
      </c>
      <c r="CY258" s="354">
        <v>0</v>
      </c>
      <c r="CZ258" s="354">
        <v>0</v>
      </c>
      <c r="DA258" s="354">
        <v>16400</v>
      </c>
      <c r="DB258" s="354">
        <v>40793</v>
      </c>
      <c r="DC258" s="354">
        <v>7247</v>
      </c>
      <c r="DD258" s="354">
        <v>2448022</v>
      </c>
      <c r="DE258" s="354">
        <v>1397632</v>
      </c>
      <c r="DF258" s="354">
        <v>1500940</v>
      </c>
      <c r="DG258" s="354">
        <v>1608089</v>
      </c>
      <c r="DH258" s="354">
        <v>90675</v>
      </c>
      <c r="DI258" s="354">
        <v>43684</v>
      </c>
      <c r="DJ258" s="354">
        <v>0</v>
      </c>
      <c r="DK258" s="354">
        <v>2843530</v>
      </c>
      <c r="DL258" s="354">
        <v>2108773</v>
      </c>
      <c r="DM258" s="354">
        <v>1410745</v>
      </c>
      <c r="DN258" s="354">
        <v>480764</v>
      </c>
      <c r="DO258" s="354">
        <v>439345</v>
      </c>
      <c r="DP258" s="354">
        <v>279481</v>
      </c>
      <c r="DQ258" s="354">
        <v>909034</v>
      </c>
      <c r="DR258" s="354">
        <v>0</v>
      </c>
      <c r="DS258" s="354">
        <v>54180</v>
      </c>
      <c r="DT258" s="354">
        <v>250054</v>
      </c>
      <c r="DU258" s="354">
        <v>86248</v>
      </c>
      <c r="DV258" s="354">
        <v>1225466</v>
      </c>
      <c r="DW258" s="354">
        <v>235812</v>
      </c>
      <c r="DX258" s="354">
        <v>327421</v>
      </c>
      <c r="DY258" s="354">
        <v>130675</v>
      </c>
      <c r="DZ258" s="354">
        <v>907689</v>
      </c>
      <c r="EA258" s="354">
        <v>0</v>
      </c>
      <c r="EB258" s="354">
        <v>48232</v>
      </c>
      <c r="EC258" s="354">
        <v>198048</v>
      </c>
      <c r="ED258" s="354">
        <v>49947</v>
      </c>
      <c r="EE258" s="354">
        <v>1992233</v>
      </c>
      <c r="EF258" s="354">
        <v>687337</v>
      </c>
      <c r="EG258" s="354">
        <v>745266</v>
      </c>
      <c r="EH258" s="354">
        <v>350357</v>
      </c>
      <c r="EI258" s="354">
        <v>1417902</v>
      </c>
      <c r="EJ258" s="354">
        <v>0</v>
      </c>
      <c r="EK258" s="354">
        <v>71587</v>
      </c>
      <c r="EL258" s="354">
        <v>381724</v>
      </c>
      <c r="EM258" s="354">
        <v>136339</v>
      </c>
      <c r="EN258" s="354">
        <v>378127</v>
      </c>
      <c r="EO258" s="354">
        <v>41039</v>
      </c>
      <c r="EP258" s="354">
        <v>28594</v>
      </c>
      <c r="EQ258" s="354">
        <v>37483</v>
      </c>
      <c r="ER258" s="354">
        <v>203464</v>
      </c>
      <c r="ES258" s="354">
        <v>0</v>
      </c>
      <c r="ET258" s="354">
        <v>6163</v>
      </c>
      <c r="EU258" s="354">
        <v>78381</v>
      </c>
      <c r="EV258" s="354">
        <v>0</v>
      </c>
      <c r="EW258" s="354">
        <v>864294</v>
      </c>
      <c r="EX258" s="354">
        <v>239899</v>
      </c>
      <c r="EY258" s="354">
        <v>180715</v>
      </c>
      <c r="EZ258" s="354">
        <v>89662</v>
      </c>
      <c r="FA258" s="354">
        <v>542176</v>
      </c>
      <c r="FB258" s="354">
        <v>7827</v>
      </c>
      <c r="FC258" s="354">
        <v>19803</v>
      </c>
      <c r="FD258" s="354">
        <v>101052</v>
      </c>
      <c r="FE258" s="354">
        <v>37789</v>
      </c>
      <c r="FF258" s="354">
        <v>398181</v>
      </c>
      <c r="FG258" s="354">
        <v>110920</v>
      </c>
      <c r="FH258" s="354">
        <v>39697</v>
      </c>
      <c r="FI258" s="354">
        <v>80918</v>
      </c>
      <c r="FJ258" s="354">
        <v>134187</v>
      </c>
      <c r="FK258" s="354">
        <v>2711</v>
      </c>
      <c r="FL258" s="354">
        <v>0</v>
      </c>
      <c r="FM258" s="354">
        <v>78169</v>
      </c>
      <c r="FN258" s="354">
        <v>9556</v>
      </c>
      <c r="FO258" s="354">
        <v>251684</v>
      </c>
      <c r="FP258" s="354">
        <v>208490</v>
      </c>
      <c r="FQ258" s="354">
        <v>18535</v>
      </c>
      <c r="FR258" s="354">
        <v>0</v>
      </c>
      <c r="FS258" s="354">
        <v>63180</v>
      </c>
      <c r="FT258" s="354">
        <v>0</v>
      </c>
      <c r="FU258" s="354">
        <v>14103</v>
      </c>
      <c r="FV258" s="354">
        <v>0</v>
      </c>
      <c r="FW258" s="354">
        <v>0</v>
      </c>
      <c r="FX258" s="354">
        <v>798559</v>
      </c>
      <c r="FY258" s="354">
        <v>194682</v>
      </c>
      <c r="FZ258" s="354">
        <v>256787</v>
      </c>
      <c r="GA258" s="354">
        <v>118274</v>
      </c>
      <c r="GB258" s="354">
        <v>442212</v>
      </c>
      <c r="GC258" s="354">
        <v>0</v>
      </c>
      <c r="GD258" s="354">
        <v>5259</v>
      </c>
      <c r="GE258" s="354">
        <v>32726</v>
      </c>
      <c r="GF258" s="354">
        <v>0</v>
      </c>
      <c r="GG258" s="354">
        <v>143254</v>
      </c>
      <c r="GH258" s="354">
        <v>0</v>
      </c>
      <c r="GI258" s="354">
        <v>29709</v>
      </c>
      <c r="GJ258" s="354">
        <v>0</v>
      </c>
      <c r="GK258" s="354">
        <v>36109</v>
      </c>
      <c r="GL258" s="354">
        <v>130469</v>
      </c>
      <c r="GM258" s="354">
        <v>0</v>
      </c>
      <c r="GN258" s="354">
        <v>0</v>
      </c>
      <c r="GO258" s="354">
        <v>0</v>
      </c>
      <c r="GP258" s="354">
        <v>193625</v>
      </c>
      <c r="GQ258" s="354">
        <v>88458</v>
      </c>
      <c r="GR258" s="354">
        <v>101260</v>
      </c>
      <c r="GS258" s="354">
        <v>36625</v>
      </c>
      <c r="GT258" s="354">
        <v>0</v>
      </c>
      <c r="GU258" s="354">
        <v>0</v>
      </c>
      <c r="GV258" s="354">
        <v>0</v>
      </c>
      <c r="GW258" s="354">
        <v>0</v>
      </c>
      <c r="GX258" s="354">
        <v>0</v>
      </c>
      <c r="GY258" s="354">
        <v>548326</v>
      </c>
      <c r="GZ258" s="354">
        <v>100472</v>
      </c>
      <c r="HA258" s="354">
        <v>106561</v>
      </c>
      <c r="HB258" s="354">
        <v>34137</v>
      </c>
      <c r="HC258" s="354">
        <v>393315</v>
      </c>
      <c r="HD258" s="354">
        <v>28347</v>
      </c>
      <c r="HE258" s="354">
        <v>0</v>
      </c>
      <c r="HF258" s="354">
        <v>102735</v>
      </c>
      <c r="HG258" s="354">
        <v>6476</v>
      </c>
      <c r="HH258" s="354">
        <v>1692877</v>
      </c>
    </row>
    <row r="259" spans="1:216" ht="15" x14ac:dyDescent="0.25">
      <c r="A259" s="354" t="s">
        <v>444</v>
      </c>
      <c r="B259" s="354">
        <v>4865899</v>
      </c>
      <c r="C259" s="354">
        <v>1702808</v>
      </c>
      <c r="D259" s="354">
        <v>942321</v>
      </c>
      <c r="E259" s="354">
        <v>774232</v>
      </c>
      <c r="F259" s="354">
        <v>549462</v>
      </c>
      <c r="G259" s="354">
        <v>412535</v>
      </c>
      <c r="H259" s="354">
        <v>332882</v>
      </c>
      <c r="I259" s="354">
        <v>245777</v>
      </c>
      <c r="J259" s="354">
        <v>148803</v>
      </c>
      <c r="K259" s="354">
        <v>181511</v>
      </c>
      <c r="L259" s="354">
        <v>174932</v>
      </c>
      <c r="M259" s="354">
        <v>12988</v>
      </c>
      <c r="N259" s="354">
        <v>42025</v>
      </c>
      <c r="O259" s="354">
        <v>0</v>
      </c>
      <c r="P259" s="354">
        <v>42025</v>
      </c>
      <c r="Q259" s="354">
        <v>772228</v>
      </c>
      <c r="R259" s="354">
        <v>438452</v>
      </c>
      <c r="S259" s="354">
        <v>87411</v>
      </c>
      <c r="T259" s="354">
        <v>260897</v>
      </c>
      <c r="U259" s="354">
        <v>167778</v>
      </c>
      <c r="V259" s="354">
        <v>123810</v>
      </c>
      <c r="W259" s="354">
        <v>164456</v>
      </c>
      <c r="X259" s="354">
        <v>130017</v>
      </c>
      <c r="Y259" s="354">
        <v>48410</v>
      </c>
      <c r="Z259" s="354">
        <v>3687868</v>
      </c>
      <c r="AA259" s="354">
        <v>3456613</v>
      </c>
      <c r="AB259" s="354">
        <v>796189</v>
      </c>
      <c r="AC259" s="354">
        <v>2134806</v>
      </c>
      <c r="AD259" s="354">
        <v>1109408</v>
      </c>
      <c r="AE259" s="354">
        <v>148077</v>
      </c>
      <c r="AF259" s="354">
        <v>1280747</v>
      </c>
      <c r="AG259" s="354">
        <v>1247548</v>
      </c>
      <c r="AH259" s="354">
        <v>1407603</v>
      </c>
      <c r="AI259" s="354">
        <v>503480</v>
      </c>
      <c r="AJ259" s="354">
        <v>1049448</v>
      </c>
      <c r="AK259" s="354">
        <v>253791</v>
      </c>
      <c r="AL259" s="354">
        <v>72187</v>
      </c>
      <c r="AM259" s="354">
        <v>1024525</v>
      </c>
      <c r="AN259" s="354">
        <v>46268</v>
      </c>
      <c r="AO259" s="354">
        <v>579712</v>
      </c>
      <c r="AP259" s="354">
        <v>262020</v>
      </c>
      <c r="AQ259" s="354">
        <v>0</v>
      </c>
      <c r="AR259" s="354">
        <v>317107</v>
      </c>
      <c r="AS259" s="354">
        <v>69270</v>
      </c>
      <c r="AT259" s="354">
        <v>90809</v>
      </c>
      <c r="AU259" s="354">
        <v>34006</v>
      </c>
      <c r="AV259" s="354">
        <v>188698</v>
      </c>
      <c r="AW259" s="354">
        <v>54242</v>
      </c>
      <c r="AX259" s="354">
        <v>13066</v>
      </c>
      <c r="AY259" s="354">
        <v>2018501</v>
      </c>
      <c r="AZ259" s="354">
        <v>186410</v>
      </c>
      <c r="BA259" s="354">
        <v>56839</v>
      </c>
      <c r="BB259" s="354">
        <v>11634</v>
      </c>
      <c r="BC259" s="354">
        <v>125187</v>
      </c>
      <c r="BD259" s="354">
        <v>1795</v>
      </c>
      <c r="BE259" s="354">
        <v>0</v>
      </c>
      <c r="BF259" s="354">
        <v>0</v>
      </c>
      <c r="BG259" s="354">
        <v>100812</v>
      </c>
      <c r="BH259" s="354">
        <v>54321</v>
      </c>
      <c r="BI259" s="354">
        <v>0</v>
      </c>
      <c r="BJ259" s="354">
        <v>52611</v>
      </c>
      <c r="BK259" s="354">
        <v>12465</v>
      </c>
      <c r="BL259" s="354">
        <v>0</v>
      </c>
      <c r="BM259" s="354">
        <v>0</v>
      </c>
      <c r="BN259" s="354">
        <v>1045452</v>
      </c>
      <c r="BO259" s="354">
        <v>24441</v>
      </c>
      <c r="BP259" s="354">
        <v>38991</v>
      </c>
      <c r="BQ259" s="354">
        <v>998026</v>
      </c>
      <c r="BR259" s="354">
        <v>36284</v>
      </c>
      <c r="BS259" s="354">
        <v>0</v>
      </c>
      <c r="BT259" s="354">
        <v>0</v>
      </c>
      <c r="BU259" s="354">
        <v>374421</v>
      </c>
      <c r="BV259" s="354">
        <v>0</v>
      </c>
      <c r="BW259" s="354">
        <v>20812</v>
      </c>
      <c r="BX259" s="354">
        <v>339687</v>
      </c>
      <c r="BY259" s="354">
        <v>41478</v>
      </c>
      <c r="BZ259" s="354">
        <v>0</v>
      </c>
      <c r="CA259" s="354">
        <v>0</v>
      </c>
      <c r="CB259" s="354">
        <v>93196</v>
      </c>
      <c r="CC259" s="354">
        <v>80395</v>
      </c>
      <c r="CD259" s="354">
        <v>9608</v>
      </c>
      <c r="CE259" s="354">
        <v>76469</v>
      </c>
      <c r="CF259" s="354">
        <v>0</v>
      </c>
      <c r="CG259" s="354">
        <v>0</v>
      </c>
      <c r="CH259" s="354">
        <v>0</v>
      </c>
      <c r="CI259" s="354">
        <v>1224807</v>
      </c>
      <c r="CJ259" s="354">
        <v>419235</v>
      </c>
      <c r="CK259" s="354">
        <v>71190</v>
      </c>
      <c r="CL259" s="354">
        <v>542774</v>
      </c>
      <c r="CM259" s="354">
        <v>10970</v>
      </c>
      <c r="CN259" s="354">
        <v>0</v>
      </c>
      <c r="CO259" s="354">
        <v>623096</v>
      </c>
      <c r="CP259" s="354">
        <v>1079968</v>
      </c>
      <c r="CQ259" s="354">
        <v>230920</v>
      </c>
      <c r="CR259" s="354">
        <v>474343</v>
      </c>
      <c r="CS259" s="354">
        <v>93610</v>
      </c>
      <c r="CT259" s="354">
        <v>245099</v>
      </c>
      <c r="CU259" s="354">
        <v>269091</v>
      </c>
      <c r="CV259" s="354">
        <v>176467</v>
      </c>
      <c r="CW259" s="354">
        <v>159941</v>
      </c>
      <c r="CX259" s="354">
        <v>0</v>
      </c>
      <c r="CY259" s="354">
        <v>0</v>
      </c>
      <c r="CZ259" s="354">
        <v>0</v>
      </c>
      <c r="DA259" s="354">
        <v>47056</v>
      </c>
      <c r="DB259" s="354">
        <v>110046</v>
      </c>
      <c r="DC259" s="354">
        <v>11186</v>
      </c>
      <c r="DD259" s="354">
        <v>2923421</v>
      </c>
      <c r="DE259" s="354">
        <v>1110929</v>
      </c>
      <c r="DF259" s="354">
        <v>1310752</v>
      </c>
      <c r="DG259" s="354">
        <v>2010844</v>
      </c>
      <c r="DH259" s="354">
        <v>131284</v>
      </c>
      <c r="DI259" s="354">
        <v>81243</v>
      </c>
      <c r="DJ259" s="354">
        <v>10483</v>
      </c>
      <c r="DK259" s="354">
        <v>3283847</v>
      </c>
      <c r="DL259" s="354">
        <v>2404341</v>
      </c>
      <c r="DM259" s="354">
        <v>1675619</v>
      </c>
      <c r="DN259" s="354">
        <v>455656</v>
      </c>
      <c r="DO259" s="354">
        <v>413008</v>
      </c>
      <c r="DP259" s="354">
        <v>292086</v>
      </c>
      <c r="DQ259" s="354">
        <v>1146739</v>
      </c>
      <c r="DR259" s="354">
        <v>0</v>
      </c>
      <c r="DS259" s="354">
        <v>108754</v>
      </c>
      <c r="DT259" s="354">
        <v>321032</v>
      </c>
      <c r="DU259" s="354">
        <v>97621</v>
      </c>
      <c r="DV259" s="354">
        <v>1239442</v>
      </c>
      <c r="DW259" s="354">
        <v>264257</v>
      </c>
      <c r="DX259" s="354">
        <v>311816</v>
      </c>
      <c r="DY259" s="354">
        <v>227720</v>
      </c>
      <c r="DZ259" s="354">
        <v>863590</v>
      </c>
      <c r="EA259" s="354">
        <v>12853</v>
      </c>
      <c r="EB259" s="354">
        <v>43849</v>
      </c>
      <c r="EC259" s="354">
        <v>160112</v>
      </c>
      <c r="ED259" s="354">
        <v>122344</v>
      </c>
      <c r="EE259" s="354">
        <v>2261155</v>
      </c>
      <c r="EF259" s="354">
        <v>662548</v>
      </c>
      <c r="EG259" s="354">
        <v>633351</v>
      </c>
      <c r="EH259" s="354">
        <v>362976</v>
      </c>
      <c r="EI259" s="354">
        <v>1598053</v>
      </c>
      <c r="EJ259" s="354">
        <v>12853</v>
      </c>
      <c r="EK259" s="354">
        <v>141028</v>
      </c>
      <c r="EL259" s="354">
        <v>453717</v>
      </c>
      <c r="EM259" s="354">
        <v>195011</v>
      </c>
      <c r="EN259" s="354">
        <v>423862</v>
      </c>
      <c r="EO259" s="354">
        <v>27356</v>
      </c>
      <c r="EP259" s="354">
        <v>36504</v>
      </c>
      <c r="EQ259" s="354">
        <v>87342</v>
      </c>
      <c r="ER259" s="354">
        <v>319311</v>
      </c>
      <c r="ES259" s="354">
        <v>0</v>
      </c>
      <c r="ET259" s="354">
        <v>11930</v>
      </c>
      <c r="EU259" s="354">
        <v>9879</v>
      </c>
      <c r="EV259" s="354">
        <v>0</v>
      </c>
      <c r="EW259" s="354">
        <v>1151314</v>
      </c>
      <c r="EX259" s="354">
        <v>231754</v>
      </c>
      <c r="EY259" s="354">
        <v>226781</v>
      </c>
      <c r="EZ259" s="354">
        <v>263790</v>
      </c>
      <c r="FA259" s="354">
        <v>597209</v>
      </c>
      <c r="FB259" s="354">
        <v>11471</v>
      </c>
      <c r="FC259" s="354">
        <v>57776</v>
      </c>
      <c r="FD259" s="354">
        <v>160508</v>
      </c>
      <c r="FE259" s="354">
        <v>45197</v>
      </c>
      <c r="FF259" s="354">
        <v>446861</v>
      </c>
      <c r="FG259" s="354">
        <v>75688</v>
      </c>
      <c r="FH259" s="354">
        <v>58534</v>
      </c>
      <c r="FI259" s="354">
        <v>29123</v>
      </c>
      <c r="FJ259" s="354">
        <v>139962</v>
      </c>
      <c r="FK259" s="354">
        <v>14607</v>
      </c>
      <c r="FL259" s="354">
        <v>113216</v>
      </c>
      <c r="FM259" s="354">
        <v>34561</v>
      </c>
      <c r="FN259" s="354">
        <v>19757</v>
      </c>
      <c r="FO259" s="354">
        <v>273613</v>
      </c>
      <c r="FP259" s="354">
        <v>192814</v>
      </c>
      <c r="FQ259" s="354">
        <v>3922</v>
      </c>
      <c r="FR259" s="354">
        <v>0</v>
      </c>
      <c r="FS259" s="354">
        <v>139214</v>
      </c>
      <c r="FT259" s="354">
        <v>0</v>
      </c>
      <c r="FU259" s="354">
        <v>0</v>
      </c>
      <c r="FV259" s="354">
        <v>0</v>
      </c>
      <c r="FW259" s="354">
        <v>0</v>
      </c>
      <c r="FX259" s="354">
        <v>1024525</v>
      </c>
      <c r="FY259" s="354">
        <v>198644</v>
      </c>
      <c r="FZ259" s="354">
        <v>195032</v>
      </c>
      <c r="GA259" s="354">
        <v>152018</v>
      </c>
      <c r="GB259" s="354">
        <v>726360</v>
      </c>
      <c r="GC259" s="354">
        <v>18062</v>
      </c>
      <c r="GD259" s="354">
        <v>3578</v>
      </c>
      <c r="GE259" s="354">
        <v>0</v>
      </c>
      <c r="GF259" s="354">
        <v>3964</v>
      </c>
      <c r="GG259" s="354">
        <v>213018</v>
      </c>
      <c r="GH259" s="354">
        <v>0</v>
      </c>
      <c r="GI259" s="354">
        <v>5810</v>
      </c>
      <c r="GJ259" s="354">
        <v>3429</v>
      </c>
      <c r="GK259" s="354">
        <v>104793</v>
      </c>
      <c r="GL259" s="354">
        <v>146154</v>
      </c>
      <c r="GM259" s="354">
        <v>0</v>
      </c>
      <c r="GN259" s="354">
        <v>0</v>
      </c>
      <c r="GO259" s="354">
        <v>0</v>
      </c>
      <c r="GP259" s="354">
        <v>115124</v>
      </c>
      <c r="GQ259" s="354">
        <v>14668</v>
      </c>
      <c r="GR259" s="354">
        <v>82338</v>
      </c>
      <c r="GS259" s="354">
        <v>16930</v>
      </c>
      <c r="GT259" s="354">
        <v>0</v>
      </c>
      <c r="GU259" s="354">
        <v>0</v>
      </c>
      <c r="GV259" s="354">
        <v>0</v>
      </c>
      <c r="GW259" s="354">
        <v>0</v>
      </c>
      <c r="GX259" s="354">
        <v>0</v>
      </c>
      <c r="GY259" s="354">
        <v>431821</v>
      </c>
      <c r="GZ259" s="354">
        <v>110233</v>
      </c>
      <c r="HA259" s="354">
        <v>107960</v>
      </c>
      <c r="HB259" s="354">
        <v>37391</v>
      </c>
      <c r="HC259" s="354">
        <v>162421</v>
      </c>
      <c r="HD259" s="354">
        <v>48032</v>
      </c>
      <c r="HE259" s="354">
        <v>8808</v>
      </c>
      <c r="HF259" s="354">
        <v>17609</v>
      </c>
      <c r="HG259" s="354">
        <v>23289</v>
      </c>
      <c r="HH259" s="354">
        <v>1866828</v>
      </c>
    </row>
    <row r="260" spans="1:216" ht="15" x14ac:dyDescent="0.25">
      <c r="A260" s="354" t="s">
        <v>445</v>
      </c>
      <c r="B260" s="354">
        <v>6660488</v>
      </c>
      <c r="C260" s="354">
        <v>2579279</v>
      </c>
      <c r="D260" s="354">
        <v>1213449</v>
      </c>
      <c r="E260" s="354">
        <v>773822</v>
      </c>
      <c r="F260" s="354">
        <v>458320</v>
      </c>
      <c r="G260" s="354">
        <v>473115</v>
      </c>
      <c r="H260" s="354">
        <v>577595</v>
      </c>
      <c r="I260" s="354">
        <v>296083</v>
      </c>
      <c r="J260" s="354">
        <v>435444</v>
      </c>
      <c r="K260" s="354">
        <v>130458</v>
      </c>
      <c r="L260" s="354">
        <v>97017</v>
      </c>
      <c r="M260" s="354">
        <v>32595</v>
      </c>
      <c r="N260" s="354">
        <v>154070</v>
      </c>
      <c r="O260" s="354">
        <v>42933</v>
      </c>
      <c r="P260" s="354">
        <v>132392</v>
      </c>
      <c r="Q260" s="354">
        <v>1916879</v>
      </c>
      <c r="R260" s="354">
        <v>652750</v>
      </c>
      <c r="S260" s="354">
        <v>529680</v>
      </c>
      <c r="T260" s="354">
        <v>134730</v>
      </c>
      <c r="U260" s="354">
        <v>96274</v>
      </c>
      <c r="V260" s="354">
        <v>36958</v>
      </c>
      <c r="W260" s="354">
        <v>127991</v>
      </c>
      <c r="X260" s="354">
        <v>107261</v>
      </c>
      <c r="Y260" s="354">
        <v>24809</v>
      </c>
      <c r="Z260" s="354">
        <v>4700231</v>
      </c>
      <c r="AA260" s="354">
        <v>4422579</v>
      </c>
      <c r="AB260" s="354">
        <v>852729</v>
      </c>
      <c r="AC260" s="354">
        <v>2425749</v>
      </c>
      <c r="AD260" s="354">
        <v>1476537</v>
      </c>
      <c r="AE260" s="354">
        <v>114503</v>
      </c>
      <c r="AF260" s="354">
        <v>1351994</v>
      </c>
      <c r="AG260" s="354">
        <v>1041913</v>
      </c>
      <c r="AH260" s="354">
        <v>1722289</v>
      </c>
      <c r="AI260" s="354">
        <v>578001</v>
      </c>
      <c r="AJ260" s="354">
        <v>1708240</v>
      </c>
      <c r="AK260" s="354">
        <v>971790</v>
      </c>
      <c r="AL260" s="354">
        <v>155909</v>
      </c>
      <c r="AM260" s="354">
        <v>1595039</v>
      </c>
      <c r="AN260" s="354">
        <v>54472</v>
      </c>
      <c r="AO260" s="354">
        <v>619817</v>
      </c>
      <c r="AP260" s="354">
        <v>642420</v>
      </c>
      <c r="AQ260" s="354">
        <v>15615</v>
      </c>
      <c r="AR260" s="354">
        <v>440772</v>
      </c>
      <c r="AS260" s="354">
        <v>117490</v>
      </c>
      <c r="AT260" s="354">
        <v>334215</v>
      </c>
      <c r="AU260" s="354">
        <v>131227</v>
      </c>
      <c r="AV260" s="354">
        <v>144536</v>
      </c>
      <c r="AW260" s="354">
        <v>124713</v>
      </c>
      <c r="AX260" s="354">
        <v>3238</v>
      </c>
      <c r="AY260" s="354">
        <v>3264366</v>
      </c>
      <c r="AZ260" s="354">
        <v>737821</v>
      </c>
      <c r="BA260" s="354">
        <v>89776</v>
      </c>
      <c r="BB260" s="354">
        <v>97297</v>
      </c>
      <c r="BC260" s="354">
        <v>627539</v>
      </c>
      <c r="BD260" s="354">
        <v>8417</v>
      </c>
      <c r="BE260" s="354">
        <v>0</v>
      </c>
      <c r="BF260" s="354">
        <v>0</v>
      </c>
      <c r="BG260" s="354">
        <v>0</v>
      </c>
      <c r="BH260" s="354">
        <v>0</v>
      </c>
      <c r="BI260" s="354">
        <v>0</v>
      </c>
      <c r="BJ260" s="354">
        <v>0</v>
      </c>
      <c r="BK260" s="354">
        <v>0</v>
      </c>
      <c r="BL260" s="354">
        <v>0</v>
      </c>
      <c r="BM260" s="354">
        <v>0</v>
      </c>
      <c r="BN260" s="354">
        <v>1340632</v>
      </c>
      <c r="BO260" s="354">
        <v>0</v>
      </c>
      <c r="BP260" s="354">
        <v>21422</v>
      </c>
      <c r="BQ260" s="354">
        <v>1306025</v>
      </c>
      <c r="BR260" s="354">
        <v>17791</v>
      </c>
      <c r="BS260" s="354">
        <v>0</v>
      </c>
      <c r="BT260" s="354">
        <v>0</v>
      </c>
      <c r="BU260" s="354">
        <v>837421</v>
      </c>
      <c r="BV260" s="354">
        <v>40947</v>
      </c>
      <c r="BW260" s="354">
        <v>57591</v>
      </c>
      <c r="BX260" s="354">
        <v>766217</v>
      </c>
      <c r="BY260" s="354">
        <v>63157</v>
      </c>
      <c r="BZ260" s="354">
        <v>0</v>
      </c>
      <c r="CA260" s="354">
        <v>0</v>
      </c>
      <c r="CB260" s="354">
        <v>228703</v>
      </c>
      <c r="CC260" s="354">
        <v>143553</v>
      </c>
      <c r="CD260" s="354">
        <v>52600</v>
      </c>
      <c r="CE260" s="354">
        <v>85691</v>
      </c>
      <c r="CF260" s="354">
        <v>0</v>
      </c>
      <c r="CG260" s="354">
        <v>0</v>
      </c>
      <c r="CH260" s="354">
        <v>0</v>
      </c>
      <c r="CI260" s="354">
        <v>1803922</v>
      </c>
      <c r="CJ260" s="354">
        <v>303584</v>
      </c>
      <c r="CK260" s="354">
        <v>44357</v>
      </c>
      <c r="CL260" s="354">
        <v>817491</v>
      </c>
      <c r="CM260" s="354">
        <v>5176</v>
      </c>
      <c r="CN260" s="354">
        <v>0</v>
      </c>
      <c r="CO260" s="354">
        <v>1288970</v>
      </c>
      <c r="CP260" s="354">
        <v>1818440</v>
      </c>
      <c r="CQ260" s="354">
        <v>273223</v>
      </c>
      <c r="CR260" s="354">
        <v>666984</v>
      </c>
      <c r="CS260" s="354">
        <v>251287</v>
      </c>
      <c r="CT260" s="354">
        <v>650851</v>
      </c>
      <c r="CU260" s="354">
        <v>382707</v>
      </c>
      <c r="CV260" s="354">
        <v>297913</v>
      </c>
      <c r="CW260" s="354">
        <v>443204</v>
      </c>
      <c r="CX260" s="354">
        <v>0</v>
      </c>
      <c r="CY260" s="354">
        <v>0</v>
      </c>
      <c r="CZ260" s="354">
        <v>0</v>
      </c>
      <c r="DA260" s="354">
        <v>172362</v>
      </c>
      <c r="DB260" s="354">
        <v>276917</v>
      </c>
      <c r="DC260" s="354">
        <v>64781</v>
      </c>
      <c r="DD260" s="354">
        <v>3328896</v>
      </c>
      <c r="DE260" s="354">
        <v>1326552</v>
      </c>
      <c r="DF260" s="354">
        <v>1420233</v>
      </c>
      <c r="DG260" s="354">
        <v>2092139</v>
      </c>
      <c r="DH260" s="354">
        <v>133922</v>
      </c>
      <c r="DI260" s="354">
        <v>112958</v>
      </c>
      <c r="DJ260" s="354">
        <v>1971</v>
      </c>
      <c r="DK260" s="354">
        <v>4849381</v>
      </c>
      <c r="DL260" s="354">
        <v>3555436</v>
      </c>
      <c r="DM260" s="354">
        <v>2342009</v>
      </c>
      <c r="DN260" s="354">
        <v>1019300</v>
      </c>
      <c r="DO260" s="354">
        <v>578518</v>
      </c>
      <c r="DP260" s="354">
        <v>398189</v>
      </c>
      <c r="DQ260" s="354">
        <v>1275532</v>
      </c>
      <c r="DR260" s="354">
        <v>0</v>
      </c>
      <c r="DS260" s="354">
        <v>110369</v>
      </c>
      <c r="DT260" s="354">
        <v>370266</v>
      </c>
      <c r="DU260" s="354">
        <v>159271</v>
      </c>
      <c r="DV260" s="354">
        <v>1956030</v>
      </c>
      <c r="DW260" s="354">
        <v>772196</v>
      </c>
      <c r="DX260" s="354">
        <v>538524</v>
      </c>
      <c r="DY260" s="354">
        <v>293258</v>
      </c>
      <c r="DZ260" s="354">
        <v>1219481</v>
      </c>
      <c r="EA260" s="354">
        <v>0</v>
      </c>
      <c r="EB260" s="354">
        <v>104321</v>
      </c>
      <c r="EC260" s="354">
        <v>431609</v>
      </c>
      <c r="ED260" s="354">
        <v>264804</v>
      </c>
      <c r="EE260" s="354">
        <v>3292548</v>
      </c>
      <c r="EF260" s="354">
        <v>1527988</v>
      </c>
      <c r="EG260" s="354">
        <v>983908</v>
      </c>
      <c r="EH260" s="354">
        <v>610912</v>
      </c>
      <c r="EI260" s="354">
        <v>2104991</v>
      </c>
      <c r="EJ260" s="354">
        <v>0</v>
      </c>
      <c r="EK260" s="354">
        <v>194903</v>
      </c>
      <c r="EL260" s="354">
        <v>650945</v>
      </c>
      <c r="EM260" s="354">
        <v>358971</v>
      </c>
      <c r="EN260" s="354">
        <v>585539</v>
      </c>
      <c r="EO260" s="354">
        <v>177666</v>
      </c>
      <c r="EP260" s="354">
        <v>87229</v>
      </c>
      <c r="EQ260" s="354">
        <v>114934</v>
      </c>
      <c r="ER260" s="354">
        <v>238918</v>
      </c>
      <c r="ES260" s="354">
        <v>0</v>
      </c>
      <c r="ET260" s="354">
        <v>8015</v>
      </c>
      <c r="EU260" s="354">
        <v>68664</v>
      </c>
      <c r="EV260" s="354">
        <v>28840</v>
      </c>
      <c r="EW260" s="354">
        <v>1699918</v>
      </c>
      <c r="EX260" s="354">
        <v>602989</v>
      </c>
      <c r="EY260" s="354">
        <v>295394</v>
      </c>
      <c r="EZ260" s="354">
        <v>278302</v>
      </c>
      <c r="FA260" s="354">
        <v>748445</v>
      </c>
      <c r="FB260" s="354">
        <v>43111</v>
      </c>
      <c r="FC260" s="354">
        <v>76982</v>
      </c>
      <c r="FD260" s="354">
        <v>262954</v>
      </c>
      <c r="FE260" s="354">
        <v>157863</v>
      </c>
      <c r="FF260" s="354">
        <v>589091</v>
      </c>
      <c r="FG260" s="354">
        <v>207767</v>
      </c>
      <c r="FH260" s="354">
        <v>79153</v>
      </c>
      <c r="FI260" s="354">
        <v>105619</v>
      </c>
      <c r="FJ260" s="354">
        <v>98860</v>
      </c>
      <c r="FK260" s="354">
        <v>54522</v>
      </c>
      <c r="FL260" s="354">
        <v>24945</v>
      </c>
      <c r="FM260" s="354">
        <v>124733</v>
      </c>
      <c r="FN260" s="354">
        <v>3384</v>
      </c>
      <c r="FO260" s="354">
        <v>318245</v>
      </c>
      <c r="FP260" s="354">
        <v>219365</v>
      </c>
      <c r="FQ260" s="354">
        <v>28404</v>
      </c>
      <c r="FR260" s="354">
        <v>29546</v>
      </c>
      <c r="FS260" s="354">
        <v>100683</v>
      </c>
      <c r="FT260" s="354">
        <v>6346</v>
      </c>
      <c r="FU260" s="354">
        <v>0</v>
      </c>
      <c r="FV260" s="354">
        <v>8374</v>
      </c>
      <c r="FW260" s="354">
        <v>0</v>
      </c>
      <c r="FX260" s="354">
        <v>1562796</v>
      </c>
      <c r="FY260" s="354">
        <v>474578</v>
      </c>
      <c r="FZ260" s="354">
        <v>349298</v>
      </c>
      <c r="GA260" s="354">
        <v>175879</v>
      </c>
      <c r="GB260" s="354">
        <v>1018286</v>
      </c>
      <c r="GC260" s="354">
        <v>0</v>
      </c>
      <c r="GD260" s="354">
        <v>4259</v>
      </c>
      <c r="GE260" s="354">
        <v>108470</v>
      </c>
      <c r="GF260" s="354">
        <v>20221</v>
      </c>
      <c r="GG260" s="354">
        <v>383637</v>
      </c>
      <c r="GH260" s="354">
        <v>20620</v>
      </c>
      <c r="GI260" s="354">
        <v>0</v>
      </c>
      <c r="GJ260" s="354">
        <v>2528</v>
      </c>
      <c r="GK260" s="354">
        <v>284989</v>
      </c>
      <c r="GL260" s="354">
        <v>154275</v>
      </c>
      <c r="GM260" s="354">
        <v>0</v>
      </c>
      <c r="GN260" s="354">
        <v>0</v>
      </c>
      <c r="GO260" s="354">
        <v>0</v>
      </c>
      <c r="GP260" s="354">
        <v>100688</v>
      </c>
      <c r="GQ260" s="354">
        <v>3057</v>
      </c>
      <c r="GR260" s="354">
        <v>46490</v>
      </c>
      <c r="GS260" s="354">
        <v>39590</v>
      </c>
      <c r="GT260" s="354">
        <v>25413</v>
      </c>
      <c r="GU260" s="354">
        <v>0</v>
      </c>
      <c r="GV260" s="354">
        <v>0</v>
      </c>
      <c r="GW260" s="354">
        <v>0</v>
      </c>
      <c r="GX260" s="354">
        <v>0</v>
      </c>
      <c r="GY260" s="354">
        <v>751536</v>
      </c>
      <c r="GZ260" s="354">
        <v>340232</v>
      </c>
      <c r="HA260" s="354">
        <v>189155</v>
      </c>
      <c r="HB260" s="354">
        <v>69213</v>
      </c>
      <c r="HC260" s="354">
        <v>394220</v>
      </c>
      <c r="HD260" s="354">
        <v>16508</v>
      </c>
      <c r="HE260" s="354">
        <v>6312</v>
      </c>
      <c r="HF260" s="354">
        <v>69698</v>
      </c>
      <c r="HG260" s="354">
        <v>9096</v>
      </c>
      <c r="HH260" s="354">
        <v>2789162</v>
      </c>
    </row>
    <row r="261" spans="1:216" ht="15" x14ac:dyDescent="0.25">
      <c r="A261" s="354" t="s">
        <v>446</v>
      </c>
      <c r="B261" s="354">
        <v>4269750</v>
      </c>
      <c r="C261" s="354">
        <v>1704483</v>
      </c>
      <c r="D261" s="354">
        <v>1120005</v>
      </c>
      <c r="E261" s="354">
        <v>689020</v>
      </c>
      <c r="F261" s="354">
        <v>467189</v>
      </c>
      <c r="G261" s="354">
        <v>353755</v>
      </c>
      <c r="H261" s="354">
        <v>655045</v>
      </c>
      <c r="I261" s="354">
        <v>444772</v>
      </c>
      <c r="J261" s="354">
        <v>430107</v>
      </c>
      <c r="K261" s="354">
        <v>342728</v>
      </c>
      <c r="L261" s="354">
        <v>289952</v>
      </c>
      <c r="M261" s="354">
        <v>99732</v>
      </c>
      <c r="N261" s="354">
        <v>13416</v>
      </c>
      <c r="O261" s="354">
        <v>4385</v>
      </c>
      <c r="P261" s="354">
        <v>8720</v>
      </c>
      <c r="Q261" s="354">
        <v>1152603</v>
      </c>
      <c r="R261" s="354">
        <v>480154</v>
      </c>
      <c r="S261" s="354">
        <v>196676</v>
      </c>
      <c r="T261" s="354">
        <v>180424</v>
      </c>
      <c r="U261" s="354">
        <v>180424</v>
      </c>
      <c r="V261" s="354">
        <v>0</v>
      </c>
      <c r="W261" s="354">
        <v>165157</v>
      </c>
      <c r="X261" s="354">
        <v>129628</v>
      </c>
      <c r="Y261" s="354">
        <v>42053</v>
      </c>
      <c r="Z261" s="354">
        <v>3003322</v>
      </c>
      <c r="AA261" s="354">
        <v>2896481</v>
      </c>
      <c r="AB261" s="354">
        <v>219427</v>
      </c>
      <c r="AC261" s="354">
        <v>1435073</v>
      </c>
      <c r="AD261" s="354">
        <v>843357</v>
      </c>
      <c r="AE261" s="354">
        <v>99588</v>
      </c>
      <c r="AF261" s="354">
        <v>1073385</v>
      </c>
      <c r="AG261" s="354">
        <v>1213908</v>
      </c>
      <c r="AH261" s="354">
        <v>1489031</v>
      </c>
      <c r="AI261" s="354">
        <v>531953</v>
      </c>
      <c r="AJ261" s="354">
        <v>916442</v>
      </c>
      <c r="AK261" s="354">
        <v>211294</v>
      </c>
      <c r="AL261" s="354">
        <v>89886</v>
      </c>
      <c r="AM261" s="354">
        <v>1109613</v>
      </c>
      <c r="AN261" s="354">
        <v>41927</v>
      </c>
      <c r="AO261" s="354">
        <v>338340</v>
      </c>
      <c r="AP261" s="354">
        <v>398816</v>
      </c>
      <c r="AQ261" s="354">
        <v>9569</v>
      </c>
      <c r="AR261" s="354">
        <v>453069</v>
      </c>
      <c r="AS261" s="354">
        <v>209904</v>
      </c>
      <c r="AT261" s="354">
        <v>441820</v>
      </c>
      <c r="AU261" s="354">
        <v>223099</v>
      </c>
      <c r="AV261" s="354">
        <v>243685</v>
      </c>
      <c r="AW261" s="354">
        <v>35696</v>
      </c>
      <c r="AX261" s="354">
        <v>0</v>
      </c>
      <c r="AY261" s="354">
        <v>1530432</v>
      </c>
      <c r="AZ261" s="354">
        <v>314407</v>
      </c>
      <c r="BA261" s="354">
        <v>53191</v>
      </c>
      <c r="BB261" s="354">
        <v>23997</v>
      </c>
      <c r="BC261" s="354">
        <v>294417</v>
      </c>
      <c r="BD261" s="354">
        <v>32101</v>
      </c>
      <c r="BE261" s="354">
        <v>0</v>
      </c>
      <c r="BF261" s="354">
        <v>0</v>
      </c>
      <c r="BG261" s="354">
        <v>15881</v>
      </c>
      <c r="BH261" s="354">
        <v>0</v>
      </c>
      <c r="BI261" s="354">
        <v>9960</v>
      </c>
      <c r="BJ261" s="354">
        <v>5923</v>
      </c>
      <c r="BK261" s="354">
        <v>0</v>
      </c>
      <c r="BL261" s="354">
        <v>0</v>
      </c>
      <c r="BM261" s="354">
        <v>0</v>
      </c>
      <c r="BN261" s="354">
        <v>626285</v>
      </c>
      <c r="BO261" s="354">
        <v>0</v>
      </c>
      <c r="BP261" s="354">
        <v>38883</v>
      </c>
      <c r="BQ261" s="354">
        <v>624282</v>
      </c>
      <c r="BR261" s="354">
        <v>5966</v>
      </c>
      <c r="BS261" s="354">
        <v>0</v>
      </c>
      <c r="BT261" s="354">
        <v>0</v>
      </c>
      <c r="BU261" s="354">
        <v>341863</v>
      </c>
      <c r="BV261" s="354">
        <v>0</v>
      </c>
      <c r="BW261" s="354">
        <v>22154</v>
      </c>
      <c r="BX261" s="354">
        <v>292181</v>
      </c>
      <c r="BY261" s="354">
        <v>49386</v>
      </c>
      <c r="BZ261" s="354">
        <v>0</v>
      </c>
      <c r="CA261" s="354">
        <v>0</v>
      </c>
      <c r="CB261" s="354">
        <v>27645</v>
      </c>
      <c r="CC261" s="354">
        <v>3674</v>
      </c>
      <c r="CD261" s="354">
        <v>14199</v>
      </c>
      <c r="CE261" s="354">
        <v>11947</v>
      </c>
      <c r="CF261" s="354">
        <v>0</v>
      </c>
      <c r="CG261" s="354">
        <v>0</v>
      </c>
      <c r="CH261" s="354">
        <v>0</v>
      </c>
      <c r="CI261" s="354">
        <v>1170022</v>
      </c>
      <c r="CJ261" s="354">
        <v>355584</v>
      </c>
      <c r="CK261" s="354">
        <v>96359</v>
      </c>
      <c r="CL261" s="354">
        <v>442276</v>
      </c>
      <c r="CM261" s="354">
        <v>15244</v>
      </c>
      <c r="CN261" s="354">
        <v>0</v>
      </c>
      <c r="CO261" s="354">
        <v>623503</v>
      </c>
      <c r="CP261" s="354">
        <v>1044246</v>
      </c>
      <c r="CQ261" s="354">
        <v>256315</v>
      </c>
      <c r="CR261" s="354">
        <v>340204</v>
      </c>
      <c r="CS261" s="354">
        <v>127162</v>
      </c>
      <c r="CT261" s="354">
        <v>406239</v>
      </c>
      <c r="CU261" s="354">
        <v>214730</v>
      </c>
      <c r="CV261" s="354">
        <v>218094</v>
      </c>
      <c r="CW261" s="354">
        <v>127717</v>
      </c>
      <c r="CX261" s="354">
        <v>0</v>
      </c>
      <c r="CY261" s="354">
        <v>0</v>
      </c>
      <c r="CZ261" s="354">
        <v>0</v>
      </c>
      <c r="DA261" s="354">
        <v>56600</v>
      </c>
      <c r="DB261" s="354">
        <v>40531</v>
      </c>
      <c r="DC261" s="354">
        <v>35794</v>
      </c>
      <c r="DD261" s="354">
        <v>2331876</v>
      </c>
      <c r="DE261" s="354">
        <v>940950</v>
      </c>
      <c r="DF261" s="354">
        <v>1559356</v>
      </c>
      <c r="DG261" s="354">
        <v>1295631</v>
      </c>
      <c r="DH261" s="354">
        <v>129148</v>
      </c>
      <c r="DI261" s="354">
        <v>11536</v>
      </c>
      <c r="DJ261" s="354">
        <v>3059</v>
      </c>
      <c r="DK261" s="354">
        <v>3355307</v>
      </c>
      <c r="DL261" s="354">
        <v>2697727</v>
      </c>
      <c r="DM261" s="354">
        <v>1788806</v>
      </c>
      <c r="DN261" s="354">
        <v>688354</v>
      </c>
      <c r="DO261" s="354">
        <v>481975</v>
      </c>
      <c r="DP261" s="354">
        <v>414820</v>
      </c>
      <c r="DQ261" s="354">
        <v>1202289</v>
      </c>
      <c r="DR261" s="354">
        <v>0</v>
      </c>
      <c r="DS261" s="354">
        <v>117840</v>
      </c>
      <c r="DT261" s="354">
        <v>372973</v>
      </c>
      <c r="DU261" s="354">
        <v>214333</v>
      </c>
      <c r="DV261" s="354">
        <v>1557952</v>
      </c>
      <c r="DW261" s="354">
        <v>704880</v>
      </c>
      <c r="DX261" s="354">
        <v>488700</v>
      </c>
      <c r="DY261" s="354">
        <v>247660</v>
      </c>
      <c r="DZ261" s="354">
        <v>943962</v>
      </c>
      <c r="EA261" s="354">
        <v>22836</v>
      </c>
      <c r="EB261" s="354">
        <v>57294</v>
      </c>
      <c r="EC261" s="354">
        <v>399419</v>
      </c>
      <c r="ED261" s="354">
        <v>173564</v>
      </c>
      <c r="EE261" s="354">
        <v>2605312</v>
      </c>
      <c r="EF261" s="354">
        <v>1217041</v>
      </c>
      <c r="EG261" s="354">
        <v>861153</v>
      </c>
      <c r="EH261" s="354">
        <v>478586</v>
      </c>
      <c r="EI261" s="354">
        <v>1836071</v>
      </c>
      <c r="EJ261" s="354">
        <v>0</v>
      </c>
      <c r="EK261" s="354">
        <v>158895</v>
      </c>
      <c r="EL261" s="354">
        <v>696627</v>
      </c>
      <c r="EM261" s="354">
        <v>364668</v>
      </c>
      <c r="EN261" s="354">
        <v>395688</v>
      </c>
      <c r="EO261" s="354">
        <v>39127</v>
      </c>
      <c r="EP261" s="354">
        <v>58845</v>
      </c>
      <c r="EQ261" s="354">
        <v>132303</v>
      </c>
      <c r="ER261" s="354">
        <v>216390</v>
      </c>
      <c r="ES261" s="354">
        <v>22836</v>
      </c>
      <c r="ET261" s="354">
        <v>1752</v>
      </c>
      <c r="EU261" s="354">
        <v>18245</v>
      </c>
      <c r="EV261" s="354">
        <v>15558</v>
      </c>
      <c r="EW261" s="354">
        <v>925079</v>
      </c>
      <c r="EX261" s="354">
        <v>220041</v>
      </c>
      <c r="EY261" s="354">
        <v>175260</v>
      </c>
      <c r="EZ261" s="354">
        <v>154750</v>
      </c>
      <c r="FA261" s="354">
        <v>522858</v>
      </c>
      <c r="FB261" s="354">
        <v>18566</v>
      </c>
      <c r="FC261" s="354">
        <v>36319</v>
      </c>
      <c r="FD261" s="354">
        <v>107327</v>
      </c>
      <c r="FE261" s="354">
        <v>80349</v>
      </c>
      <c r="FF261" s="354">
        <v>639842</v>
      </c>
      <c r="FG261" s="354">
        <v>209524</v>
      </c>
      <c r="FH261" s="354">
        <v>176450</v>
      </c>
      <c r="FI261" s="354">
        <v>171538</v>
      </c>
      <c r="FJ261" s="354">
        <v>185554</v>
      </c>
      <c r="FK261" s="354">
        <v>69547</v>
      </c>
      <c r="FL261" s="354">
        <v>28535</v>
      </c>
      <c r="FM261" s="354">
        <v>25289</v>
      </c>
      <c r="FN261" s="354">
        <v>4326</v>
      </c>
      <c r="FO261" s="354">
        <v>305427</v>
      </c>
      <c r="FP261" s="354">
        <v>226925</v>
      </c>
      <c r="FQ261" s="354">
        <v>20191</v>
      </c>
      <c r="FR261" s="354">
        <v>0</v>
      </c>
      <c r="FS261" s="354">
        <v>76139</v>
      </c>
      <c r="FT261" s="354">
        <v>0</v>
      </c>
      <c r="FU261" s="354">
        <v>0</v>
      </c>
      <c r="FV261" s="354">
        <v>0</v>
      </c>
      <c r="FW261" s="354">
        <v>0</v>
      </c>
      <c r="FX261" s="354">
        <v>1062721</v>
      </c>
      <c r="FY261" s="354">
        <v>370399</v>
      </c>
      <c r="FZ261" s="354">
        <v>195846</v>
      </c>
      <c r="GA261" s="354">
        <v>211443</v>
      </c>
      <c r="GB261" s="354">
        <v>645485</v>
      </c>
      <c r="GC261" s="354">
        <v>0</v>
      </c>
      <c r="GD261" s="354">
        <v>16940</v>
      </c>
      <c r="GE261" s="354">
        <v>26220</v>
      </c>
      <c r="GF261" s="354">
        <v>26883</v>
      </c>
      <c r="GG261" s="354">
        <v>192390</v>
      </c>
      <c r="GH261" s="354">
        <v>0</v>
      </c>
      <c r="GI261" s="354">
        <v>0</v>
      </c>
      <c r="GJ261" s="354">
        <v>0</v>
      </c>
      <c r="GK261" s="354">
        <v>127092</v>
      </c>
      <c r="GL261" s="354">
        <v>134838</v>
      </c>
      <c r="GM261" s="354">
        <v>0</v>
      </c>
      <c r="GN261" s="354">
        <v>0</v>
      </c>
      <c r="GO261" s="354">
        <v>0</v>
      </c>
      <c r="GP261" s="354">
        <v>136589</v>
      </c>
      <c r="GQ261" s="354">
        <v>0</v>
      </c>
      <c r="GR261" s="354">
        <v>102854</v>
      </c>
      <c r="GS261" s="354">
        <v>53077</v>
      </c>
      <c r="GT261" s="354">
        <v>0</v>
      </c>
      <c r="GU261" s="354">
        <v>0</v>
      </c>
      <c r="GV261" s="354">
        <v>0</v>
      </c>
      <c r="GW261" s="354">
        <v>0</v>
      </c>
      <c r="GX261" s="354">
        <v>0</v>
      </c>
      <c r="GY261" s="354">
        <v>661855</v>
      </c>
      <c r="GZ261" s="354">
        <v>220117</v>
      </c>
      <c r="HA261" s="354">
        <v>121792</v>
      </c>
      <c r="HB261" s="354">
        <v>101378</v>
      </c>
      <c r="HC261" s="354">
        <v>219768</v>
      </c>
      <c r="HD261" s="354">
        <v>15666</v>
      </c>
      <c r="HE261" s="354">
        <v>10313</v>
      </c>
      <c r="HF261" s="354">
        <v>114885</v>
      </c>
      <c r="HG261" s="354">
        <v>42559</v>
      </c>
      <c r="HH261" s="354">
        <v>1761723</v>
      </c>
    </row>
    <row r="262" spans="1:216" ht="15" x14ac:dyDescent="0.25">
      <c r="A262" s="354" t="s">
        <v>447</v>
      </c>
      <c r="B262" s="354">
        <v>3088238</v>
      </c>
      <c r="C262" s="354">
        <v>906062</v>
      </c>
      <c r="D262" s="354">
        <v>540452</v>
      </c>
      <c r="E262" s="354">
        <v>327044</v>
      </c>
      <c r="F262" s="354">
        <v>165455</v>
      </c>
      <c r="G262" s="354">
        <v>224658</v>
      </c>
      <c r="H262" s="354">
        <v>268463</v>
      </c>
      <c r="I262" s="354">
        <v>79030</v>
      </c>
      <c r="J262" s="354">
        <v>234535</v>
      </c>
      <c r="K262" s="354">
        <v>51704</v>
      </c>
      <c r="L262" s="354">
        <v>18267</v>
      </c>
      <c r="M262" s="354">
        <v>34080</v>
      </c>
      <c r="N262" s="354">
        <v>44633</v>
      </c>
      <c r="O262" s="354">
        <v>31428</v>
      </c>
      <c r="P262" s="354">
        <v>14172</v>
      </c>
      <c r="Q262" s="354">
        <v>499962</v>
      </c>
      <c r="R262" s="354">
        <v>178614</v>
      </c>
      <c r="S262" s="354">
        <v>75841</v>
      </c>
      <c r="T262" s="354">
        <v>41089</v>
      </c>
      <c r="U262" s="354">
        <v>22594</v>
      </c>
      <c r="V262" s="354">
        <v>18779</v>
      </c>
      <c r="W262" s="354">
        <v>106656</v>
      </c>
      <c r="X262" s="354">
        <v>74013</v>
      </c>
      <c r="Y262" s="354">
        <v>36840</v>
      </c>
      <c r="Z262" s="354">
        <v>2382229</v>
      </c>
      <c r="AA262" s="354">
        <v>2201102</v>
      </c>
      <c r="AB262" s="354">
        <v>219488</v>
      </c>
      <c r="AC262" s="354">
        <v>907764</v>
      </c>
      <c r="AD262" s="354">
        <v>975185</v>
      </c>
      <c r="AE262" s="354">
        <v>19799</v>
      </c>
      <c r="AF262" s="354">
        <v>551594</v>
      </c>
      <c r="AG262" s="354">
        <v>537724</v>
      </c>
      <c r="AH262" s="354">
        <v>946306</v>
      </c>
      <c r="AI262" s="354">
        <v>351826</v>
      </c>
      <c r="AJ262" s="354">
        <v>975619</v>
      </c>
      <c r="AK262" s="354">
        <v>190260</v>
      </c>
      <c r="AL262" s="354">
        <v>43107</v>
      </c>
      <c r="AM262" s="354">
        <v>885181</v>
      </c>
      <c r="AN262" s="354">
        <v>58483</v>
      </c>
      <c r="AO262" s="354">
        <v>240481</v>
      </c>
      <c r="AP262" s="354">
        <v>501962</v>
      </c>
      <c r="AQ262" s="354">
        <v>0</v>
      </c>
      <c r="AR262" s="354">
        <v>163715</v>
      </c>
      <c r="AS262" s="354">
        <v>84946</v>
      </c>
      <c r="AT262" s="354">
        <v>176979</v>
      </c>
      <c r="AU262" s="354">
        <v>57632</v>
      </c>
      <c r="AV262" s="354">
        <v>139392</v>
      </c>
      <c r="AW262" s="354">
        <v>25865</v>
      </c>
      <c r="AX262" s="354">
        <v>8625</v>
      </c>
      <c r="AY262" s="354">
        <v>1433056</v>
      </c>
      <c r="AZ262" s="354">
        <v>309102</v>
      </c>
      <c r="BA262" s="354">
        <v>27367</v>
      </c>
      <c r="BB262" s="354">
        <v>3799</v>
      </c>
      <c r="BC262" s="354">
        <v>272566</v>
      </c>
      <c r="BD262" s="354">
        <v>16037</v>
      </c>
      <c r="BE262" s="354">
        <v>0</v>
      </c>
      <c r="BF262" s="354">
        <v>0</v>
      </c>
      <c r="BG262" s="354">
        <v>27319</v>
      </c>
      <c r="BH262" s="354">
        <v>9312</v>
      </c>
      <c r="BI262" s="354">
        <v>0</v>
      </c>
      <c r="BJ262" s="354">
        <v>20462</v>
      </c>
      <c r="BK262" s="354">
        <v>10347</v>
      </c>
      <c r="BL262" s="354">
        <v>0</v>
      </c>
      <c r="BM262" s="354">
        <v>0</v>
      </c>
      <c r="BN262" s="354">
        <v>374727</v>
      </c>
      <c r="BO262" s="354">
        <v>0</v>
      </c>
      <c r="BP262" s="354">
        <v>17815</v>
      </c>
      <c r="BQ262" s="354">
        <v>364103</v>
      </c>
      <c r="BR262" s="354">
        <v>9778</v>
      </c>
      <c r="BS262" s="354">
        <v>0</v>
      </c>
      <c r="BT262" s="354">
        <v>0</v>
      </c>
      <c r="BU262" s="354">
        <v>427682</v>
      </c>
      <c r="BV262" s="354">
        <v>0</v>
      </c>
      <c r="BW262" s="354">
        <v>43199</v>
      </c>
      <c r="BX262" s="354">
        <v>395549</v>
      </c>
      <c r="BY262" s="354">
        <v>52355</v>
      </c>
      <c r="BZ262" s="354">
        <v>0</v>
      </c>
      <c r="CA262" s="354">
        <v>0</v>
      </c>
      <c r="CB262" s="354">
        <v>22786</v>
      </c>
      <c r="CC262" s="354">
        <v>17227</v>
      </c>
      <c r="CD262" s="354">
        <v>12544</v>
      </c>
      <c r="CE262" s="354">
        <v>7294</v>
      </c>
      <c r="CF262" s="354">
        <v>0</v>
      </c>
      <c r="CG262" s="354">
        <v>0</v>
      </c>
      <c r="CH262" s="354">
        <v>0</v>
      </c>
      <c r="CI262" s="354">
        <v>804372</v>
      </c>
      <c r="CJ262" s="354">
        <v>232058</v>
      </c>
      <c r="CK262" s="354">
        <v>16111</v>
      </c>
      <c r="CL262" s="354">
        <v>461245</v>
      </c>
      <c r="CM262" s="354">
        <v>14434</v>
      </c>
      <c r="CN262" s="354">
        <v>0</v>
      </c>
      <c r="CO262" s="354">
        <v>272621</v>
      </c>
      <c r="CP262" s="354">
        <v>641849</v>
      </c>
      <c r="CQ262" s="354">
        <v>73326</v>
      </c>
      <c r="CR262" s="354">
        <v>151861</v>
      </c>
      <c r="CS262" s="354">
        <v>64191</v>
      </c>
      <c r="CT262" s="354">
        <v>283475</v>
      </c>
      <c r="CU262" s="354">
        <v>154175</v>
      </c>
      <c r="CV262" s="354">
        <v>148816</v>
      </c>
      <c r="CW262" s="354">
        <v>124571</v>
      </c>
      <c r="CX262" s="354">
        <v>0</v>
      </c>
      <c r="CY262" s="354">
        <v>0</v>
      </c>
      <c r="CZ262" s="354">
        <v>0</v>
      </c>
      <c r="DA262" s="354">
        <v>25228</v>
      </c>
      <c r="DB262" s="354">
        <v>64343</v>
      </c>
      <c r="DC262" s="354">
        <v>37060</v>
      </c>
      <c r="DD262" s="354">
        <v>1522024</v>
      </c>
      <c r="DE262" s="354">
        <v>639268</v>
      </c>
      <c r="DF262" s="354">
        <v>765340</v>
      </c>
      <c r="DG262" s="354">
        <v>1046014</v>
      </c>
      <c r="DH262" s="354">
        <v>38455</v>
      </c>
      <c r="DI262" s="354">
        <v>46865</v>
      </c>
      <c r="DJ262" s="354">
        <v>0</v>
      </c>
      <c r="DK262" s="354">
        <v>2167846</v>
      </c>
      <c r="DL262" s="354">
        <v>1592213</v>
      </c>
      <c r="DM262" s="354">
        <v>1007032</v>
      </c>
      <c r="DN262" s="354">
        <v>488039</v>
      </c>
      <c r="DO262" s="354">
        <v>263400</v>
      </c>
      <c r="DP262" s="354">
        <v>215305</v>
      </c>
      <c r="DQ262" s="354">
        <v>592457</v>
      </c>
      <c r="DR262" s="354">
        <v>0</v>
      </c>
      <c r="DS262" s="354">
        <v>44019</v>
      </c>
      <c r="DT262" s="354">
        <v>118161</v>
      </c>
      <c r="DU262" s="354">
        <v>80589</v>
      </c>
      <c r="DV262" s="354">
        <v>847657</v>
      </c>
      <c r="DW262" s="354">
        <v>470859</v>
      </c>
      <c r="DX262" s="354">
        <v>209802</v>
      </c>
      <c r="DY262" s="354">
        <v>134716</v>
      </c>
      <c r="DZ262" s="354">
        <v>470740</v>
      </c>
      <c r="EA262" s="354">
        <v>0</v>
      </c>
      <c r="EB262" s="354">
        <v>65819</v>
      </c>
      <c r="EC262" s="354">
        <v>120749</v>
      </c>
      <c r="ED262" s="354">
        <v>89463</v>
      </c>
      <c r="EE262" s="354">
        <v>1524948</v>
      </c>
      <c r="EF262" s="354">
        <v>845642</v>
      </c>
      <c r="EG262" s="354">
        <v>433389</v>
      </c>
      <c r="EH262" s="354">
        <v>298443</v>
      </c>
      <c r="EI262" s="354">
        <v>900888</v>
      </c>
      <c r="EJ262" s="354">
        <v>0</v>
      </c>
      <c r="EK262" s="354">
        <v>105447</v>
      </c>
      <c r="EL262" s="354">
        <v>227146</v>
      </c>
      <c r="EM262" s="354">
        <v>155159</v>
      </c>
      <c r="EN262" s="354">
        <v>254380</v>
      </c>
      <c r="EO262" s="354">
        <v>97145</v>
      </c>
      <c r="EP262" s="354">
        <v>34946</v>
      </c>
      <c r="EQ262" s="354">
        <v>63577</v>
      </c>
      <c r="ER262" s="354">
        <v>123491</v>
      </c>
      <c r="ES262" s="354">
        <v>0</v>
      </c>
      <c r="ET262" s="354">
        <v>0</v>
      </c>
      <c r="EU262" s="354">
        <v>5198</v>
      </c>
      <c r="EV262" s="354">
        <v>0</v>
      </c>
      <c r="EW262" s="354">
        <v>704021</v>
      </c>
      <c r="EX262" s="354">
        <v>244032</v>
      </c>
      <c r="EY262" s="354">
        <v>105646</v>
      </c>
      <c r="EZ262" s="354">
        <v>132740</v>
      </c>
      <c r="FA262" s="354">
        <v>287168</v>
      </c>
      <c r="FB262" s="354">
        <v>9557</v>
      </c>
      <c r="FC262" s="354">
        <v>67074</v>
      </c>
      <c r="FD262" s="354">
        <v>131425</v>
      </c>
      <c r="FE262" s="354">
        <v>12987</v>
      </c>
      <c r="FF262" s="354">
        <v>308965</v>
      </c>
      <c r="FG262" s="354">
        <v>123827</v>
      </c>
      <c r="FH262" s="354">
        <v>46265</v>
      </c>
      <c r="FI262" s="354">
        <v>55463</v>
      </c>
      <c r="FJ262" s="354">
        <v>19928</v>
      </c>
      <c r="FK262" s="354">
        <v>0</v>
      </c>
      <c r="FL262" s="354">
        <v>7450</v>
      </c>
      <c r="FM262" s="354">
        <v>36133</v>
      </c>
      <c r="FN262" s="354">
        <v>8776</v>
      </c>
      <c r="FO262" s="354">
        <v>171501</v>
      </c>
      <c r="FP262" s="354">
        <v>147524</v>
      </c>
      <c r="FQ262" s="354">
        <v>11249</v>
      </c>
      <c r="FR262" s="354">
        <v>3725</v>
      </c>
      <c r="FS262" s="354">
        <v>27189</v>
      </c>
      <c r="FT262" s="354">
        <v>0</v>
      </c>
      <c r="FU262" s="354">
        <v>0</v>
      </c>
      <c r="FV262" s="354">
        <v>0</v>
      </c>
      <c r="FW262" s="354">
        <v>0</v>
      </c>
      <c r="FX262" s="354">
        <v>637929</v>
      </c>
      <c r="FY262" s="354">
        <v>297509</v>
      </c>
      <c r="FZ262" s="354">
        <v>174639</v>
      </c>
      <c r="GA262" s="354">
        <v>123594</v>
      </c>
      <c r="GB262" s="354">
        <v>364054</v>
      </c>
      <c r="GC262" s="354">
        <v>0</v>
      </c>
      <c r="GD262" s="354">
        <v>11788</v>
      </c>
      <c r="GE262" s="354">
        <v>17229</v>
      </c>
      <c r="GF262" s="354">
        <v>14410</v>
      </c>
      <c r="GG262" s="354">
        <v>215690</v>
      </c>
      <c r="GH262" s="354">
        <v>2348</v>
      </c>
      <c r="GI262" s="354">
        <v>0</v>
      </c>
      <c r="GJ262" s="354">
        <v>5834</v>
      </c>
      <c r="GK262" s="354">
        <v>96736</v>
      </c>
      <c r="GL262" s="354">
        <v>132932</v>
      </c>
      <c r="GM262" s="354">
        <v>0</v>
      </c>
      <c r="GN262" s="354">
        <v>0</v>
      </c>
      <c r="GO262" s="354">
        <v>0</v>
      </c>
      <c r="GP262" s="354">
        <v>29345</v>
      </c>
      <c r="GQ262" s="354">
        <v>0</v>
      </c>
      <c r="GR262" s="354">
        <v>14988</v>
      </c>
      <c r="GS262" s="354">
        <v>14388</v>
      </c>
      <c r="GT262" s="354">
        <v>0</v>
      </c>
      <c r="GU262" s="354">
        <v>0</v>
      </c>
      <c r="GV262" s="354">
        <v>0</v>
      </c>
      <c r="GW262" s="354">
        <v>0</v>
      </c>
      <c r="GX262" s="354">
        <v>0</v>
      </c>
      <c r="GY262" s="354">
        <v>318240</v>
      </c>
      <c r="GZ262" s="354">
        <v>170133</v>
      </c>
      <c r="HA262" s="354">
        <v>42566</v>
      </c>
      <c r="HB262" s="354">
        <v>28550</v>
      </c>
      <c r="HC262" s="354">
        <v>123863</v>
      </c>
      <c r="HD262" s="354">
        <v>7374</v>
      </c>
      <c r="HE262" s="354">
        <v>1502</v>
      </c>
      <c r="HF262" s="354">
        <v>17003</v>
      </c>
      <c r="HG262" s="354">
        <v>9669</v>
      </c>
      <c r="HH262" s="354">
        <v>1601311</v>
      </c>
    </row>
    <row r="263" spans="1:216" ht="15" x14ac:dyDescent="0.25">
      <c r="A263" s="354" t="s">
        <v>448</v>
      </c>
      <c r="B263" s="354">
        <v>2996934</v>
      </c>
      <c r="C263" s="354">
        <v>1209322</v>
      </c>
      <c r="D263" s="354">
        <v>871660</v>
      </c>
      <c r="E263" s="354">
        <v>581253</v>
      </c>
      <c r="F263" s="354">
        <v>238473</v>
      </c>
      <c r="G263" s="354">
        <v>414202</v>
      </c>
      <c r="H263" s="354">
        <v>426994</v>
      </c>
      <c r="I263" s="354">
        <v>121026</v>
      </c>
      <c r="J263" s="354">
        <v>378227</v>
      </c>
      <c r="K263" s="354">
        <v>224549</v>
      </c>
      <c r="L263" s="354">
        <v>135275</v>
      </c>
      <c r="M263" s="354">
        <v>107481</v>
      </c>
      <c r="N263" s="354">
        <v>44517</v>
      </c>
      <c r="O263" s="354">
        <v>0</v>
      </c>
      <c r="P263" s="354">
        <v>44517</v>
      </c>
      <c r="Q263" s="354">
        <v>215145</v>
      </c>
      <c r="R263" s="354">
        <v>96871</v>
      </c>
      <c r="S263" s="354">
        <v>33507</v>
      </c>
      <c r="T263" s="354">
        <v>289745</v>
      </c>
      <c r="U263" s="354">
        <v>185624</v>
      </c>
      <c r="V263" s="354">
        <v>161840</v>
      </c>
      <c r="W263" s="354">
        <v>197066</v>
      </c>
      <c r="X263" s="354">
        <v>145310</v>
      </c>
      <c r="Y263" s="354">
        <v>85350</v>
      </c>
      <c r="Z263" s="354">
        <v>2240127</v>
      </c>
      <c r="AA263" s="354">
        <v>2101603</v>
      </c>
      <c r="AB263" s="354">
        <v>159932</v>
      </c>
      <c r="AC263" s="354">
        <v>1014219</v>
      </c>
      <c r="AD263" s="354">
        <v>791539</v>
      </c>
      <c r="AE263" s="354">
        <v>23936</v>
      </c>
      <c r="AF263" s="354">
        <v>619513</v>
      </c>
      <c r="AG263" s="354">
        <v>696919</v>
      </c>
      <c r="AH263" s="354">
        <v>963338</v>
      </c>
      <c r="AI263" s="354">
        <v>595858</v>
      </c>
      <c r="AJ263" s="354">
        <v>953972</v>
      </c>
      <c r="AK263" s="354">
        <v>210158</v>
      </c>
      <c r="AL263" s="354">
        <v>118601</v>
      </c>
      <c r="AM263" s="354">
        <v>843847</v>
      </c>
      <c r="AN263" s="354">
        <v>48341</v>
      </c>
      <c r="AO263" s="354">
        <v>259588</v>
      </c>
      <c r="AP263" s="354">
        <v>270764</v>
      </c>
      <c r="AQ263" s="354">
        <v>0</v>
      </c>
      <c r="AR263" s="354">
        <v>107804</v>
      </c>
      <c r="AS263" s="354">
        <v>113204</v>
      </c>
      <c r="AT263" s="354">
        <v>62970</v>
      </c>
      <c r="AU263" s="354">
        <v>199638</v>
      </c>
      <c r="AV263" s="354">
        <v>226586</v>
      </c>
      <c r="AW263" s="354">
        <v>0</v>
      </c>
      <c r="AX263" s="354">
        <v>6698</v>
      </c>
      <c r="AY263" s="354">
        <v>1180079</v>
      </c>
      <c r="AZ263" s="354">
        <v>103759</v>
      </c>
      <c r="BA263" s="354">
        <v>40067</v>
      </c>
      <c r="BB263" s="354">
        <v>3947</v>
      </c>
      <c r="BC263" s="354">
        <v>65758</v>
      </c>
      <c r="BD263" s="354">
        <v>0</v>
      </c>
      <c r="BE263" s="354">
        <v>0</v>
      </c>
      <c r="BF263" s="354">
        <v>0</v>
      </c>
      <c r="BG263" s="354">
        <v>64632</v>
      </c>
      <c r="BH263" s="354">
        <v>36494</v>
      </c>
      <c r="BI263" s="354">
        <v>41707</v>
      </c>
      <c r="BJ263" s="354">
        <v>8493</v>
      </c>
      <c r="BK263" s="354">
        <v>0</v>
      </c>
      <c r="BL263" s="354">
        <v>0</v>
      </c>
      <c r="BM263" s="354">
        <v>0</v>
      </c>
      <c r="BN263" s="354">
        <v>382065</v>
      </c>
      <c r="BO263" s="354">
        <v>0</v>
      </c>
      <c r="BP263" s="354">
        <v>7228</v>
      </c>
      <c r="BQ263" s="354">
        <v>371227</v>
      </c>
      <c r="BR263" s="354">
        <v>4986</v>
      </c>
      <c r="BS263" s="354">
        <v>0</v>
      </c>
      <c r="BT263" s="354">
        <v>0</v>
      </c>
      <c r="BU263" s="354">
        <v>259176</v>
      </c>
      <c r="BV263" s="354">
        <v>8752</v>
      </c>
      <c r="BW263" s="354">
        <v>0</v>
      </c>
      <c r="BX263" s="354">
        <v>227531</v>
      </c>
      <c r="BY263" s="354">
        <v>66170</v>
      </c>
      <c r="BZ263" s="354">
        <v>0</v>
      </c>
      <c r="CA263" s="354">
        <v>0</v>
      </c>
      <c r="CB263" s="354">
        <v>11217</v>
      </c>
      <c r="CC263" s="354">
        <v>11217</v>
      </c>
      <c r="CD263" s="354">
        <v>0</v>
      </c>
      <c r="CE263" s="354">
        <v>0</v>
      </c>
      <c r="CF263" s="354">
        <v>0</v>
      </c>
      <c r="CG263" s="354">
        <v>0</v>
      </c>
      <c r="CH263" s="354">
        <v>0</v>
      </c>
      <c r="CI263" s="354">
        <v>945836</v>
      </c>
      <c r="CJ263" s="354">
        <v>530677</v>
      </c>
      <c r="CK263" s="354">
        <v>29498</v>
      </c>
      <c r="CL263" s="354">
        <v>592223</v>
      </c>
      <c r="CM263" s="354">
        <v>26900</v>
      </c>
      <c r="CN263" s="354">
        <v>0</v>
      </c>
      <c r="CO263" s="354">
        <v>292342</v>
      </c>
      <c r="CP263" s="354">
        <v>703143</v>
      </c>
      <c r="CQ263" s="354">
        <v>70778</v>
      </c>
      <c r="CR263" s="354">
        <v>286940</v>
      </c>
      <c r="CS263" s="354">
        <v>106261</v>
      </c>
      <c r="CT263" s="354">
        <v>173273</v>
      </c>
      <c r="CU263" s="354">
        <v>221020</v>
      </c>
      <c r="CV263" s="354">
        <v>141178</v>
      </c>
      <c r="CW263" s="354">
        <v>107384</v>
      </c>
      <c r="CX263" s="354">
        <v>0</v>
      </c>
      <c r="CY263" s="354">
        <v>0</v>
      </c>
      <c r="CZ263" s="354">
        <v>0</v>
      </c>
      <c r="DA263" s="354">
        <v>50240</v>
      </c>
      <c r="DB263" s="354">
        <v>48330</v>
      </c>
      <c r="DC263" s="354">
        <v>23543</v>
      </c>
      <c r="DD263" s="354">
        <v>1751400</v>
      </c>
      <c r="DE263" s="354">
        <v>997178</v>
      </c>
      <c r="DF263" s="354">
        <v>910104</v>
      </c>
      <c r="DG263" s="354">
        <v>851830</v>
      </c>
      <c r="DH263" s="354">
        <v>49420</v>
      </c>
      <c r="DI263" s="354">
        <v>0</v>
      </c>
      <c r="DJ263" s="354">
        <v>11431</v>
      </c>
      <c r="DK263" s="354">
        <v>2125179</v>
      </c>
      <c r="DL263" s="354">
        <v>1584258</v>
      </c>
      <c r="DM263" s="354">
        <v>1060924</v>
      </c>
      <c r="DN263" s="354">
        <v>492022</v>
      </c>
      <c r="DO263" s="354">
        <v>303648</v>
      </c>
      <c r="DP263" s="354">
        <v>134565</v>
      </c>
      <c r="DQ263" s="354">
        <v>329819</v>
      </c>
      <c r="DR263" s="354">
        <v>0</v>
      </c>
      <c r="DS263" s="354">
        <v>47777</v>
      </c>
      <c r="DT263" s="354">
        <v>188505</v>
      </c>
      <c r="DU263" s="354">
        <v>58820</v>
      </c>
      <c r="DV263" s="354">
        <v>764734</v>
      </c>
      <c r="DW263" s="354">
        <v>298331</v>
      </c>
      <c r="DX263" s="354">
        <v>229208</v>
      </c>
      <c r="DY263" s="354">
        <v>59203</v>
      </c>
      <c r="DZ263" s="354">
        <v>316736</v>
      </c>
      <c r="EA263" s="354">
        <v>0</v>
      </c>
      <c r="EB263" s="354">
        <v>73052</v>
      </c>
      <c r="EC263" s="354">
        <v>176713</v>
      </c>
      <c r="ED263" s="354">
        <v>85199</v>
      </c>
      <c r="EE263" s="354">
        <v>1364834</v>
      </c>
      <c r="EF263" s="354">
        <v>642784</v>
      </c>
      <c r="EG263" s="354">
        <v>466721</v>
      </c>
      <c r="EH263" s="354">
        <v>136425</v>
      </c>
      <c r="EI263" s="354">
        <v>517160</v>
      </c>
      <c r="EJ263" s="354">
        <v>0</v>
      </c>
      <c r="EK263" s="354">
        <v>111308</v>
      </c>
      <c r="EL263" s="354">
        <v>310734</v>
      </c>
      <c r="EM263" s="354">
        <v>105993</v>
      </c>
      <c r="EN263" s="354">
        <v>324650</v>
      </c>
      <c r="EO263" s="354">
        <v>80008</v>
      </c>
      <c r="EP263" s="354">
        <v>51573</v>
      </c>
      <c r="EQ263" s="354">
        <v>39337</v>
      </c>
      <c r="ER263" s="354">
        <v>109634</v>
      </c>
      <c r="ES263" s="354">
        <v>0</v>
      </c>
      <c r="ET263" s="354">
        <v>8504</v>
      </c>
      <c r="EU263" s="354">
        <v>60731</v>
      </c>
      <c r="EV263" s="354">
        <v>33727</v>
      </c>
      <c r="EW263" s="354">
        <v>644109</v>
      </c>
      <c r="EX263" s="354">
        <v>245758</v>
      </c>
      <c r="EY263" s="354">
        <v>119086</v>
      </c>
      <c r="EZ263" s="354">
        <v>129619</v>
      </c>
      <c r="FA263" s="354">
        <v>214898</v>
      </c>
      <c r="FB263" s="354">
        <v>4542</v>
      </c>
      <c r="FC263" s="354">
        <v>52351</v>
      </c>
      <c r="FD263" s="354">
        <v>97413</v>
      </c>
      <c r="FE263" s="354">
        <v>2847</v>
      </c>
      <c r="FF263" s="354">
        <v>194440</v>
      </c>
      <c r="FG263" s="354">
        <v>95652</v>
      </c>
      <c r="FH263" s="354">
        <v>12633</v>
      </c>
      <c r="FI263" s="354">
        <v>14466</v>
      </c>
      <c r="FJ263" s="354">
        <v>10183</v>
      </c>
      <c r="FK263" s="354">
        <v>0</v>
      </c>
      <c r="FL263" s="354">
        <v>3501</v>
      </c>
      <c r="FM263" s="354">
        <v>19087</v>
      </c>
      <c r="FN263" s="354">
        <v>6345</v>
      </c>
      <c r="FO263" s="354">
        <v>354789</v>
      </c>
      <c r="FP263" s="354">
        <v>338517</v>
      </c>
      <c r="FQ263" s="354">
        <v>2153</v>
      </c>
      <c r="FR263" s="354">
        <v>0</v>
      </c>
      <c r="FS263" s="354">
        <v>54575</v>
      </c>
      <c r="FT263" s="354">
        <v>0</v>
      </c>
      <c r="FU263" s="354">
        <v>0</v>
      </c>
      <c r="FV263" s="354">
        <v>9631</v>
      </c>
      <c r="FW263" s="354">
        <v>0</v>
      </c>
      <c r="FX263" s="354">
        <v>567044</v>
      </c>
      <c r="FY263" s="354">
        <v>111128</v>
      </c>
      <c r="FZ263" s="354">
        <v>170967</v>
      </c>
      <c r="GA263" s="354">
        <v>110426</v>
      </c>
      <c r="GB263" s="354">
        <v>332383</v>
      </c>
      <c r="GC263" s="354">
        <v>0</v>
      </c>
      <c r="GD263" s="354">
        <v>5952</v>
      </c>
      <c r="GE263" s="354">
        <v>54679</v>
      </c>
      <c r="GF263" s="354">
        <v>24682</v>
      </c>
      <c r="GG263" s="354">
        <v>63664</v>
      </c>
      <c r="GH263" s="354">
        <v>0</v>
      </c>
      <c r="GI263" s="354">
        <v>0</v>
      </c>
      <c r="GJ263" s="354">
        <v>0</v>
      </c>
      <c r="GK263" s="354">
        <v>56411</v>
      </c>
      <c r="GL263" s="354">
        <v>40103</v>
      </c>
      <c r="GM263" s="354">
        <v>0</v>
      </c>
      <c r="GN263" s="354">
        <v>0</v>
      </c>
      <c r="GO263" s="354">
        <v>0</v>
      </c>
      <c r="GP263" s="354">
        <v>37286</v>
      </c>
      <c r="GQ263" s="354">
        <v>0</v>
      </c>
      <c r="GR263" s="354">
        <v>36496</v>
      </c>
      <c r="GS263" s="354">
        <v>20636</v>
      </c>
      <c r="GT263" s="354">
        <v>0</v>
      </c>
      <c r="GU263" s="354">
        <v>0</v>
      </c>
      <c r="GV263" s="354">
        <v>0</v>
      </c>
      <c r="GW263" s="354">
        <v>0</v>
      </c>
      <c r="GX263" s="354">
        <v>0</v>
      </c>
      <c r="GY263" s="354">
        <v>295722</v>
      </c>
      <c r="GZ263" s="354">
        <v>124442</v>
      </c>
      <c r="HA263" s="354">
        <v>57574</v>
      </c>
      <c r="HB263" s="354">
        <v>22466</v>
      </c>
      <c r="HC263" s="354">
        <v>80365</v>
      </c>
      <c r="HD263" s="354">
        <v>12047</v>
      </c>
      <c r="HE263" s="354">
        <v>0</v>
      </c>
      <c r="HF263" s="354">
        <v>12203</v>
      </c>
      <c r="HG263" s="354">
        <v>7929</v>
      </c>
      <c r="HH263" s="354">
        <v>1367382</v>
      </c>
    </row>
    <row r="264" spans="1:216" ht="15" x14ac:dyDescent="0.25">
      <c r="A264" s="354" t="s">
        <v>449</v>
      </c>
      <c r="B264" s="354">
        <v>3011239</v>
      </c>
      <c r="C264" s="354">
        <v>1239030</v>
      </c>
      <c r="D264" s="354">
        <v>872469</v>
      </c>
      <c r="E264" s="354">
        <v>543587</v>
      </c>
      <c r="F264" s="354">
        <v>328922</v>
      </c>
      <c r="G264" s="354">
        <v>360481</v>
      </c>
      <c r="H264" s="354">
        <v>631884</v>
      </c>
      <c r="I264" s="354">
        <v>313110</v>
      </c>
      <c r="J264" s="354">
        <v>474412</v>
      </c>
      <c r="K264" s="354">
        <v>95109</v>
      </c>
      <c r="L264" s="354">
        <v>20460</v>
      </c>
      <c r="M264" s="354">
        <v>75188</v>
      </c>
      <c r="N264" s="354">
        <v>35682</v>
      </c>
      <c r="O264" s="354">
        <v>18986</v>
      </c>
      <c r="P264" s="354">
        <v>31242</v>
      </c>
      <c r="Q264" s="354">
        <v>219392</v>
      </c>
      <c r="R264" s="354">
        <v>84789</v>
      </c>
      <c r="S264" s="354">
        <v>0</v>
      </c>
      <c r="T264" s="354">
        <v>27378</v>
      </c>
      <c r="U264" s="354">
        <v>15309</v>
      </c>
      <c r="V264" s="354">
        <v>11526</v>
      </c>
      <c r="W264" s="354">
        <v>435217</v>
      </c>
      <c r="X264" s="354">
        <v>415923</v>
      </c>
      <c r="Y264" s="354">
        <v>35823</v>
      </c>
      <c r="Z264" s="354">
        <v>2218256</v>
      </c>
      <c r="AA264" s="354">
        <v>2036687</v>
      </c>
      <c r="AB264" s="354">
        <v>160307</v>
      </c>
      <c r="AC264" s="354">
        <v>1273701</v>
      </c>
      <c r="AD264" s="354">
        <v>568851</v>
      </c>
      <c r="AE264" s="354">
        <v>90854</v>
      </c>
      <c r="AF264" s="354">
        <v>390747</v>
      </c>
      <c r="AG264" s="354">
        <v>623424</v>
      </c>
      <c r="AH264" s="354">
        <v>719445</v>
      </c>
      <c r="AI264" s="354">
        <v>576769</v>
      </c>
      <c r="AJ264" s="354">
        <v>1005681</v>
      </c>
      <c r="AK264" s="354">
        <v>71557</v>
      </c>
      <c r="AL264" s="354">
        <v>44559</v>
      </c>
      <c r="AM264" s="354">
        <v>838585</v>
      </c>
      <c r="AN264" s="354">
        <v>8110</v>
      </c>
      <c r="AO264" s="354">
        <v>427181</v>
      </c>
      <c r="AP264" s="354">
        <v>309355</v>
      </c>
      <c r="AQ264" s="354">
        <v>14020</v>
      </c>
      <c r="AR264" s="354">
        <v>242998</v>
      </c>
      <c r="AS264" s="354">
        <v>0</v>
      </c>
      <c r="AT264" s="354">
        <v>15627</v>
      </c>
      <c r="AU264" s="354">
        <v>58063</v>
      </c>
      <c r="AV264" s="354">
        <v>141334</v>
      </c>
      <c r="AW264" s="354">
        <v>0</v>
      </c>
      <c r="AX264" s="354">
        <v>0</v>
      </c>
      <c r="AY264" s="354">
        <v>1318703</v>
      </c>
      <c r="AZ264" s="354">
        <v>96773</v>
      </c>
      <c r="BA264" s="354">
        <v>47596</v>
      </c>
      <c r="BB264" s="354">
        <v>0</v>
      </c>
      <c r="BC264" s="354">
        <v>77905</v>
      </c>
      <c r="BD264" s="354">
        <v>0</v>
      </c>
      <c r="BE264" s="354">
        <v>0</v>
      </c>
      <c r="BF264" s="354">
        <v>0</v>
      </c>
      <c r="BG264" s="354">
        <v>111593</v>
      </c>
      <c r="BH264" s="354">
        <v>98041</v>
      </c>
      <c r="BI264" s="354">
        <v>0</v>
      </c>
      <c r="BJ264" s="354">
        <v>12945</v>
      </c>
      <c r="BK264" s="354">
        <v>0</v>
      </c>
      <c r="BL264" s="354">
        <v>0</v>
      </c>
      <c r="BM264" s="354">
        <v>0</v>
      </c>
      <c r="BN264" s="354">
        <v>405165</v>
      </c>
      <c r="BO264" s="354">
        <v>0</v>
      </c>
      <c r="BP264" s="354">
        <v>0</v>
      </c>
      <c r="BQ264" s="354">
        <v>405165</v>
      </c>
      <c r="BR264" s="354">
        <v>0</v>
      </c>
      <c r="BS264" s="354">
        <v>0</v>
      </c>
      <c r="BT264" s="354">
        <v>0</v>
      </c>
      <c r="BU264" s="354">
        <v>248418</v>
      </c>
      <c r="BV264" s="354">
        <v>12998</v>
      </c>
      <c r="BW264" s="354">
        <v>16629</v>
      </c>
      <c r="BX264" s="354">
        <v>223934</v>
      </c>
      <c r="BY264" s="354">
        <v>13708</v>
      </c>
      <c r="BZ264" s="354">
        <v>0</v>
      </c>
      <c r="CA264" s="354">
        <v>0</v>
      </c>
      <c r="CB264" s="354">
        <v>20746</v>
      </c>
      <c r="CC264" s="354">
        <v>21148</v>
      </c>
      <c r="CD264" s="354">
        <v>12735</v>
      </c>
      <c r="CE264" s="354">
        <v>12735</v>
      </c>
      <c r="CF264" s="354">
        <v>0</v>
      </c>
      <c r="CG264" s="354">
        <v>0</v>
      </c>
      <c r="CH264" s="354">
        <v>0</v>
      </c>
      <c r="CI264" s="354">
        <v>1102807</v>
      </c>
      <c r="CJ264" s="354">
        <v>309206</v>
      </c>
      <c r="CK264" s="354">
        <v>22996</v>
      </c>
      <c r="CL264" s="354">
        <v>602780</v>
      </c>
      <c r="CM264" s="354">
        <v>0</v>
      </c>
      <c r="CN264" s="354">
        <v>0</v>
      </c>
      <c r="CO264" s="354">
        <v>479434</v>
      </c>
      <c r="CP264" s="354">
        <v>743795</v>
      </c>
      <c r="CQ264" s="354">
        <v>109910</v>
      </c>
      <c r="CR264" s="354">
        <v>196232</v>
      </c>
      <c r="CS264" s="354">
        <v>124283</v>
      </c>
      <c r="CT264" s="354">
        <v>348174</v>
      </c>
      <c r="CU264" s="354">
        <v>190554</v>
      </c>
      <c r="CV264" s="354">
        <v>70978</v>
      </c>
      <c r="CW264" s="354">
        <v>90002</v>
      </c>
      <c r="CX264" s="354">
        <v>0</v>
      </c>
      <c r="CY264" s="354">
        <v>0</v>
      </c>
      <c r="CZ264" s="354">
        <v>0</v>
      </c>
      <c r="DA264" s="354">
        <v>51918</v>
      </c>
      <c r="DB264" s="354">
        <v>16545</v>
      </c>
      <c r="DC264" s="354">
        <v>6735</v>
      </c>
      <c r="DD264" s="354">
        <v>1970510</v>
      </c>
      <c r="DE264" s="354">
        <v>1164556</v>
      </c>
      <c r="DF264" s="354">
        <v>1060875</v>
      </c>
      <c r="DG264" s="354">
        <v>1039158</v>
      </c>
      <c r="DH264" s="354">
        <v>40503</v>
      </c>
      <c r="DI264" s="354">
        <v>9113</v>
      </c>
      <c r="DJ264" s="354">
        <v>4899</v>
      </c>
      <c r="DK264" s="354">
        <v>1906013</v>
      </c>
      <c r="DL264" s="354">
        <v>1200006</v>
      </c>
      <c r="DM264" s="354">
        <v>832756</v>
      </c>
      <c r="DN264" s="354">
        <v>367063</v>
      </c>
      <c r="DO264" s="354">
        <v>238954</v>
      </c>
      <c r="DP264" s="354">
        <v>100788</v>
      </c>
      <c r="DQ264" s="354">
        <v>492088</v>
      </c>
      <c r="DR264" s="354">
        <v>0</v>
      </c>
      <c r="DS264" s="354">
        <v>28535</v>
      </c>
      <c r="DT264" s="354">
        <v>80881</v>
      </c>
      <c r="DU264" s="354">
        <v>56008</v>
      </c>
      <c r="DV264" s="354">
        <v>600914</v>
      </c>
      <c r="DW264" s="354">
        <v>176565</v>
      </c>
      <c r="DX264" s="354">
        <v>132295</v>
      </c>
      <c r="DY264" s="354">
        <v>94905</v>
      </c>
      <c r="DZ264" s="354">
        <v>399474</v>
      </c>
      <c r="EA264" s="354">
        <v>0</v>
      </c>
      <c r="EB264" s="354">
        <v>3519</v>
      </c>
      <c r="EC264" s="354">
        <v>55346</v>
      </c>
      <c r="ED264" s="354">
        <v>48039</v>
      </c>
      <c r="EE264" s="354">
        <v>1029708</v>
      </c>
      <c r="EF264" s="354">
        <v>444681</v>
      </c>
      <c r="EG264" s="354">
        <v>328427</v>
      </c>
      <c r="EH264" s="354">
        <v>149603</v>
      </c>
      <c r="EI264" s="354">
        <v>674423</v>
      </c>
      <c r="EJ264" s="354">
        <v>0</v>
      </c>
      <c r="EK264" s="354">
        <v>34259</v>
      </c>
      <c r="EL264" s="354">
        <v>129889</v>
      </c>
      <c r="EM264" s="354">
        <v>75077</v>
      </c>
      <c r="EN264" s="354">
        <v>254384</v>
      </c>
      <c r="EO264" s="354">
        <v>108267</v>
      </c>
      <c r="EP264" s="354">
        <v>17994</v>
      </c>
      <c r="EQ264" s="354">
        <v>10639</v>
      </c>
      <c r="ER264" s="354">
        <v>144404</v>
      </c>
      <c r="ES264" s="354">
        <v>0</v>
      </c>
      <c r="ET264" s="354">
        <v>0</v>
      </c>
      <c r="EU264" s="354">
        <v>0</v>
      </c>
      <c r="EV264" s="354">
        <v>20792</v>
      </c>
      <c r="EW264" s="354">
        <v>513923</v>
      </c>
      <c r="EX264" s="354">
        <v>109522</v>
      </c>
      <c r="EY264" s="354">
        <v>85481</v>
      </c>
      <c r="EZ264" s="354">
        <v>88696</v>
      </c>
      <c r="FA264" s="354">
        <v>243215</v>
      </c>
      <c r="FB264" s="354">
        <v>54951</v>
      </c>
      <c r="FC264" s="354">
        <v>21069</v>
      </c>
      <c r="FD264" s="354">
        <v>36527</v>
      </c>
      <c r="FE264" s="354">
        <v>27433</v>
      </c>
      <c r="FF264" s="354">
        <v>351083</v>
      </c>
      <c r="FG264" s="354">
        <v>139446</v>
      </c>
      <c r="FH264" s="354">
        <v>127606</v>
      </c>
      <c r="FI264" s="354">
        <v>48064</v>
      </c>
      <c r="FJ264" s="354">
        <v>14317</v>
      </c>
      <c r="FK264" s="354">
        <v>0</v>
      </c>
      <c r="FL264" s="354">
        <v>9836</v>
      </c>
      <c r="FM264" s="354">
        <v>5052</v>
      </c>
      <c r="FN264" s="354">
        <v>0</v>
      </c>
      <c r="FO264" s="354">
        <v>204581</v>
      </c>
      <c r="FP264" s="354">
        <v>138962</v>
      </c>
      <c r="FQ264" s="354">
        <v>16792</v>
      </c>
      <c r="FR264" s="354">
        <v>0</v>
      </c>
      <c r="FS264" s="354">
        <v>66936</v>
      </c>
      <c r="FT264" s="354">
        <v>0</v>
      </c>
      <c r="FU264" s="354">
        <v>0</v>
      </c>
      <c r="FV264" s="354">
        <v>3750</v>
      </c>
      <c r="FW264" s="354">
        <v>0</v>
      </c>
      <c r="FX264" s="354">
        <v>918575</v>
      </c>
      <c r="FY264" s="354">
        <v>341069</v>
      </c>
      <c r="FZ264" s="354">
        <v>229862</v>
      </c>
      <c r="GA264" s="354">
        <v>166798</v>
      </c>
      <c r="GB264" s="354">
        <v>594585</v>
      </c>
      <c r="GC264" s="354">
        <v>0</v>
      </c>
      <c r="GD264" s="354">
        <v>7790</v>
      </c>
      <c r="GE264" s="354">
        <v>32669</v>
      </c>
      <c r="GF264" s="354">
        <v>9836</v>
      </c>
      <c r="GG264" s="354">
        <v>48292</v>
      </c>
      <c r="GH264" s="354">
        <v>2222</v>
      </c>
      <c r="GI264" s="354">
        <v>0</v>
      </c>
      <c r="GJ264" s="354">
        <v>0</v>
      </c>
      <c r="GK264" s="354">
        <v>35731</v>
      </c>
      <c r="GL264" s="354">
        <v>26031</v>
      </c>
      <c r="GM264" s="354">
        <v>0</v>
      </c>
      <c r="GN264" s="354">
        <v>0</v>
      </c>
      <c r="GO264" s="354">
        <v>0</v>
      </c>
      <c r="GP264" s="354">
        <v>73716</v>
      </c>
      <c r="GQ264" s="354">
        <v>31028</v>
      </c>
      <c r="GR264" s="354">
        <v>41545</v>
      </c>
      <c r="GS264" s="354">
        <v>7939</v>
      </c>
      <c r="GT264" s="354">
        <v>0</v>
      </c>
      <c r="GU264" s="354">
        <v>0</v>
      </c>
      <c r="GV264" s="354">
        <v>0</v>
      </c>
      <c r="GW264" s="354">
        <v>0</v>
      </c>
      <c r="GX264" s="354">
        <v>0</v>
      </c>
      <c r="GY264" s="354">
        <v>392606</v>
      </c>
      <c r="GZ264" s="354">
        <v>188666</v>
      </c>
      <c r="HA264" s="354">
        <v>68112</v>
      </c>
      <c r="HB264" s="354">
        <v>43337</v>
      </c>
      <c r="HC264" s="354">
        <v>187125</v>
      </c>
      <c r="HD264" s="354">
        <v>20416</v>
      </c>
      <c r="HE264" s="354">
        <v>13808</v>
      </c>
      <c r="HF264" s="354">
        <v>29817</v>
      </c>
      <c r="HG264" s="354">
        <v>0</v>
      </c>
      <c r="HH264" s="354">
        <v>1288866</v>
      </c>
    </row>
    <row r="265" spans="1:216" ht="15" x14ac:dyDescent="0.25">
      <c r="A265" s="354" t="s">
        <v>450</v>
      </c>
      <c r="B265" s="354">
        <v>1152714</v>
      </c>
      <c r="C265" s="354">
        <v>43733</v>
      </c>
      <c r="D265" s="354">
        <v>6068</v>
      </c>
      <c r="E265" s="354">
        <v>0</v>
      </c>
      <c r="F265" s="354">
        <v>0</v>
      </c>
      <c r="G265" s="354">
        <v>0</v>
      </c>
      <c r="H265" s="354">
        <v>6068</v>
      </c>
      <c r="I265" s="354">
        <v>6068</v>
      </c>
      <c r="J265" s="354">
        <v>0</v>
      </c>
      <c r="K265" s="354">
        <v>0</v>
      </c>
      <c r="L265" s="354">
        <v>0</v>
      </c>
      <c r="M265" s="354">
        <v>0</v>
      </c>
      <c r="N265" s="354">
        <v>0</v>
      </c>
      <c r="O265" s="354">
        <v>0</v>
      </c>
      <c r="P265" s="354">
        <v>0</v>
      </c>
      <c r="Q265" s="354">
        <v>4173</v>
      </c>
      <c r="R265" s="354">
        <v>0</v>
      </c>
      <c r="S265" s="354">
        <v>0</v>
      </c>
      <c r="T265" s="354">
        <v>0</v>
      </c>
      <c r="U265" s="354">
        <v>0</v>
      </c>
      <c r="V265" s="354">
        <v>0</v>
      </c>
      <c r="W265" s="354">
        <v>30264</v>
      </c>
      <c r="X265" s="354">
        <v>30264</v>
      </c>
      <c r="Y265" s="354">
        <v>0</v>
      </c>
      <c r="Z265" s="354">
        <v>152497</v>
      </c>
      <c r="AA265" s="354">
        <v>153011</v>
      </c>
      <c r="AB265" s="354">
        <v>19586</v>
      </c>
      <c r="AC265" s="354">
        <v>43817</v>
      </c>
      <c r="AD265" s="354">
        <v>43249</v>
      </c>
      <c r="AE265" s="354">
        <v>0</v>
      </c>
      <c r="AF265" s="354">
        <v>7230</v>
      </c>
      <c r="AG265" s="354">
        <v>56785</v>
      </c>
      <c r="AH265" s="354">
        <v>4998</v>
      </c>
      <c r="AI265" s="354">
        <v>0</v>
      </c>
      <c r="AJ265" s="354">
        <v>29475</v>
      </c>
      <c r="AK265" s="354">
        <v>0</v>
      </c>
      <c r="AL265" s="354">
        <v>0</v>
      </c>
      <c r="AM265" s="354">
        <v>29051</v>
      </c>
      <c r="AN265" s="354">
        <v>0</v>
      </c>
      <c r="AO265" s="354">
        <v>22339</v>
      </c>
      <c r="AP265" s="354">
        <v>0</v>
      </c>
      <c r="AQ265" s="354">
        <v>0</v>
      </c>
      <c r="AR265" s="354">
        <v>0</v>
      </c>
      <c r="AS265" s="354">
        <v>0</v>
      </c>
      <c r="AT265" s="354">
        <v>0</v>
      </c>
      <c r="AU265" s="354">
        <v>6712</v>
      </c>
      <c r="AV265" s="354">
        <v>0</v>
      </c>
      <c r="AW265" s="354">
        <v>0</v>
      </c>
      <c r="AX265" s="354">
        <v>0</v>
      </c>
      <c r="AY265" s="354">
        <v>171665</v>
      </c>
      <c r="AZ265" s="354">
        <v>0</v>
      </c>
      <c r="BA265" s="354">
        <v>0</v>
      </c>
      <c r="BB265" s="354">
        <v>0</v>
      </c>
      <c r="BC265" s="354">
        <v>0</v>
      </c>
      <c r="BD265" s="354">
        <v>0</v>
      </c>
      <c r="BE265" s="354">
        <v>0</v>
      </c>
      <c r="BF265" s="354">
        <v>0</v>
      </c>
      <c r="BG265" s="354">
        <v>0</v>
      </c>
      <c r="BH265" s="354">
        <v>0</v>
      </c>
      <c r="BI265" s="354">
        <v>0</v>
      </c>
      <c r="BJ265" s="354">
        <v>0</v>
      </c>
      <c r="BK265" s="354">
        <v>0</v>
      </c>
      <c r="BL265" s="354">
        <v>0</v>
      </c>
      <c r="BM265" s="354">
        <v>0</v>
      </c>
      <c r="BN265" s="354">
        <v>146832</v>
      </c>
      <c r="BO265" s="354">
        <v>10753</v>
      </c>
      <c r="BP265" s="354">
        <v>0</v>
      </c>
      <c r="BQ265" s="354">
        <v>119792</v>
      </c>
      <c r="BR265" s="354">
        <v>34142</v>
      </c>
      <c r="BS265" s="354">
        <v>0</v>
      </c>
      <c r="BT265" s="354">
        <v>0</v>
      </c>
      <c r="BU265" s="354">
        <v>19143</v>
      </c>
      <c r="BV265" s="354">
        <v>0</v>
      </c>
      <c r="BW265" s="354">
        <v>0</v>
      </c>
      <c r="BX265" s="354">
        <v>19143</v>
      </c>
      <c r="BY265" s="354">
        <v>0</v>
      </c>
      <c r="BZ265" s="354">
        <v>0</v>
      </c>
      <c r="CA265" s="354">
        <v>0</v>
      </c>
      <c r="CB265" s="354">
        <v>0</v>
      </c>
      <c r="CC265" s="354">
        <v>0</v>
      </c>
      <c r="CD265" s="354">
        <v>0</v>
      </c>
      <c r="CE265" s="354">
        <v>0</v>
      </c>
      <c r="CF265" s="354">
        <v>0</v>
      </c>
      <c r="CG265" s="354">
        <v>0</v>
      </c>
      <c r="CH265" s="354">
        <v>0</v>
      </c>
      <c r="CI265" s="354">
        <v>50441</v>
      </c>
      <c r="CJ265" s="354">
        <v>13102</v>
      </c>
      <c r="CK265" s="354">
        <v>15861</v>
      </c>
      <c r="CL265" s="354">
        <v>0</v>
      </c>
      <c r="CM265" s="354">
        <v>0</v>
      </c>
      <c r="CN265" s="354">
        <v>0</v>
      </c>
      <c r="CO265" s="354">
        <v>45306</v>
      </c>
      <c r="CP265" s="354">
        <v>257373</v>
      </c>
      <c r="CQ265" s="354">
        <v>38735</v>
      </c>
      <c r="CR265" s="354">
        <v>50716</v>
      </c>
      <c r="CS265" s="354">
        <v>31575</v>
      </c>
      <c r="CT265" s="354">
        <v>61623</v>
      </c>
      <c r="CU265" s="354">
        <v>110010</v>
      </c>
      <c r="CV265" s="354">
        <v>60724</v>
      </c>
      <c r="CW265" s="354">
        <v>62870</v>
      </c>
      <c r="CX265" s="354">
        <v>0</v>
      </c>
      <c r="CY265" s="354">
        <v>0</v>
      </c>
      <c r="CZ265" s="354">
        <v>0</v>
      </c>
      <c r="DA265" s="354">
        <v>34661</v>
      </c>
      <c r="DB265" s="354">
        <v>32021</v>
      </c>
      <c r="DC265" s="354">
        <v>0</v>
      </c>
      <c r="DD265" s="354">
        <v>654856</v>
      </c>
      <c r="DE265" s="354">
        <v>359086</v>
      </c>
      <c r="DF265" s="354">
        <v>347711</v>
      </c>
      <c r="DG265" s="354">
        <v>228559</v>
      </c>
      <c r="DH265" s="354">
        <v>9589</v>
      </c>
      <c r="DI265" s="354">
        <v>0</v>
      </c>
      <c r="DJ265" s="354">
        <v>0</v>
      </c>
      <c r="DK265" s="354">
        <v>974900</v>
      </c>
      <c r="DL265" s="354">
        <v>496912</v>
      </c>
      <c r="DM265" s="354">
        <v>441147</v>
      </c>
      <c r="DN265" s="354">
        <v>169407</v>
      </c>
      <c r="DO265" s="354">
        <v>97966</v>
      </c>
      <c r="DP265" s="354">
        <v>93704</v>
      </c>
      <c r="DQ265" s="354">
        <v>359459</v>
      </c>
      <c r="DR265" s="354">
        <v>0</v>
      </c>
      <c r="DS265" s="354">
        <v>9694</v>
      </c>
      <c r="DT265" s="354">
        <v>150179</v>
      </c>
      <c r="DU265" s="354">
        <v>44767</v>
      </c>
      <c r="DV265" s="354">
        <v>140696</v>
      </c>
      <c r="DW265" s="354">
        <v>38264</v>
      </c>
      <c r="DX265" s="354">
        <v>52695</v>
      </c>
      <c r="DY265" s="354">
        <v>25466</v>
      </c>
      <c r="DZ265" s="354">
        <v>56705</v>
      </c>
      <c r="EA265" s="354">
        <v>0</v>
      </c>
      <c r="EB265" s="354">
        <v>7595</v>
      </c>
      <c r="EC265" s="354">
        <v>13092</v>
      </c>
      <c r="ED265" s="354">
        <v>16547</v>
      </c>
      <c r="EE265" s="354">
        <v>479191</v>
      </c>
      <c r="EF265" s="354">
        <v>190222</v>
      </c>
      <c r="EG265" s="354">
        <v>109412</v>
      </c>
      <c r="EH265" s="354">
        <v>97017</v>
      </c>
      <c r="EI265" s="354">
        <v>398967</v>
      </c>
      <c r="EJ265" s="354">
        <v>0</v>
      </c>
      <c r="EK265" s="354">
        <v>15272</v>
      </c>
      <c r="EL265" s="354">
        <v>115767</v>
      </c>
      <c r="EM265" s="354">
        <v>38717</v>
      </c>
      <c r="EN265" s="354">
        <v>52111</v>
      </c>
      <c r="EO265" s="354">
        <v>0</v>
      </c>
      <c r="EP265" s="354">
        <v>0</v>
      </c>
      <c r="EQ265" s="354">
        <v>12174</v>
      </c>
      <c r="ER265" s="354">
        <v>37441</v>
      </c>
      <c r="ES265" s="354">
        <v>0</v>
      </c>
      <c r="ET265" s="354">
        <v>0</v>
      </c>
      <c r="EU265" s="354">
        <v>0</v>
      </c>
      <c r="EV265" s="354">
        <v>0</v>
      </c>
      <c r="EW265" s="354">
        <v>419239</v>
      </c>
      <c r="EX265" s="354">
        <v>125784</v>
      </c>
      <c r="EY265" s="354">
        <v>271029</v>
      </c>
      <c r="EZ265" s="354">
        <v>45435</v>
      </c>
      <c r="FA265" s="354">
        <v>202424</v>
      </c>
      <c r="FB265" s="354">
        <v>0</v>
      </c>
      <c r="FC265" s="354">
        <v>0</v>
      </c>
      <c r="FD265" s="354">
        <v>71465</v>
      </c>
      <c r="FE265" s="354">
        <v>33575</v>
      </c>
      <c r="FF265" s="354">
        <v>151618</v>
      </c>
      <c r="FG265" s="354">
        <v>43852</v>
      </c>
      <c r="FH265" s="354">
        <v>38351</v>
      </c>
      <c r="FI265" s="354">
        <v>27792</v>
      </c>
      <c r="FJ265" s="354">
        <v>47464</v>
      </c>
      <c r="FK265" s="354">
        <v>0</v>
      </c>
      <c r="FL265" s="354">
        <v>28962</v>
      </c>
      <c r="FM265" s="354">
        <v>18878</v>
      </c>
      <c r="FN265" s="354">
        <v>1669</v>
      </c>
      <c r="FO265" s="354">
        <v>0</v>
      </c>
      <c r="FP265" s="354">
        <v>0</v>
      </c>
      <c r="FQ265" s="354">
        <v>0</v>
      </c>
      <c r="FR265" s="354">
        <v>0</v>
      </c>
      <c r="FS265" s="354">
        <v>0</v>
      </c>
      <c r="FT265" s="354">
        <v>0</v>
      </c>
      <c r="FU265" s="354">
        <v>0</v>
      </c>
      <c r="FV265" s="354">
        <v>0</v>
      </c>
      <c r="FW265" s="354">
        <v>0</v>
      </c>
      <c r="FX265" s="354">
        <v>420135</v>
      </c>
      <c r="FY265" s="354">
        <v>181821</v>
      </c>
      <c r="FZ265" s="354">
        <v>52358</v>
      </c>
      <c r="GA265" s="354">
        <v>117725</v>
      </c>
      <c r="GB265" s="354">
        <v>325076</v>
      </c>
      <c r="GC265" s="354">
        <v>0</v>
      </c>
      <c r="GD265" s="354">
        <v>0</v>
      </c>
      <c r="GE265" s="354">
        <v>0</v>
      </c>
      <c r="GF265" s="354">
        <v>0</v>
      </c>
      <c r="GG265" s="354">
        <v>274153</v>
      </c>
      <c r="GH265" s="354">
        <v>14108</v>
      </c>
      <c r="GI265" s="354">
        <v>1196</v>
      </c>
      <c r="GJ265" s="354">
        <v>0</v>
      </c>
      <c r="GK265" s="354">
        <v>233208</v>
      </c>
      <c r="GL265" s="354">
        <v>152549</v>
      </c>
      <c r="GM265" s="354">
        <v>0</v>
      </c>
      <c r="GN265" s="354">
        <v>0</v>
      </c>
      <c r="GO265" s="354">
        <v>0</v>
      </c>
      <c r="GP265" s="354">
        <v>0</v>
      </c>
      <c r="GQ265" s="354">
        <v>0</v>
      </c>
      <c r="GR265" s="354">
        <v>0</v>
      </c>
      <c r="GS265" s="354">
        <v>0</v>
      </c>
      <c r="GT265" s="354">
        <v>0</v>
      </c>
      <c r="GU265" s="354">
        <v>0</v>
      </c>
      <c r="GV265" s="354">
        <v>0</v>
      </c>
      <c r="GW265" s="354">
        <v>0</v>
      </c>
      <c r="GX265" s="354">
        <v>0</v>
      </c>
      <c r="GY265" s="354">
        <v>146189</v>
      </c>
      <c r="GZ265" s="354">
        <v>50661</v>
      </c>
      <c r="HA265" s="354">
        <v>29655</v>
      </c>
      <c r="HB265" s="354">
        <v>25040</v>
      </c>
      <c r="HC265" s="354">
        <v>114495</v>
      </c>
      <c r="HD265" s="354">
        <v>8555</v>
      </c>
      <c r="HE265" s="354">
        <v>6742</v>
      </c>
      <c r="HF265" s="354">
        <v>33575</v>
      </c>
      <c r="HG265" s="354">
        <v>0</v>
      </c>
      <c r="HH265" s="354">
        <v>153997</v>
      </c>
    </row>
    <row r="266" spans="1:216" ht="15" x14ac:dyDescent="0.25">
      <c r="A266" s="354" t="s">
        <v>451</v>
      </c>
      <c r="B266" s="354">
        <v>2834694</v>
      </c>
      <c r="C266" s="354">
        <v>646679</v>
      </c>
      <c r="D266" s="354">
        <v>263545</v>
      </c>
      <c r="E266" s="354">
        <v>114306</v>
      </c>
      <c r="F266" s="354">
        <v>100995</v>
      </c>
      <c r="G266" s="354">
        <v>19198</v>
      </c>
      <c r="H266" s="354">
        <v>109025</v>
      </c>
      <c r="I266" s="354">
        <v>54876</v>
      </c>
      <c r="J266" s="354">
        <v>72611</v>
      </c>
      <c r="K266" s="354">
        <v>53370</v>
      </c>
      <c r="L266" s="354">
        <v>26135</v>
      </c>
      <c r="M266" s="354">
        <v>27448</v>
      </c>
      <c r="N266" s="354">
        <v>19170</v>
      </c>
      <c r="O266" s="354">
        <v>0</v>
      </c>
      <c r="P266" s="354">
        <v>19170</v>
      </c>
      <c r="Q266" s="354">
        <v>453456</v>
      </c>
      <c r="R266" s="354">
        <v>164496</v>
      </c>
      <c r="S266" s="354">
        <v>126445</v>
      </c>
      <c r="T266" s="354">
        <v>33855</v>
      </c>
      <c r="U266" s="354">
        <v>4929</v>
      </c>
      <c r="V266" s="354">
        <v>25692</v>
      </c>
      <c r="W266" s="354">
        <v>67197</v>
      </c>
      <c r="X266" s="354">
        <v>41821</v>
      </c>
      <c r="Y266" s="354">
        <v>27412</v>
      </c>
      <c r="Z266" s="354">
        <v>1713296</v>
      </c>
      <c r="AA266" s="354">
        <v>1642305</v>
      </c>
      <c r="AB266" s="354">
        <v>328988</v>
      </c>
      <c r="AC266" s="354">
        <v>780281</v>
      </c>
      <c r="AD266" s="354">
        <v>437905</v>
      </c>
      <c r="AE266" s="354">
        <v>75390</v>
      </c>
      <c r="AF266" s="354">
        <v>363173</v>
      </c>
      <c r="AG266" s="354">
        <v>594649</v>
      </c>
      <c r="AH266" s="354">
        <v>660821</v>
      </c>
      <c r="AI266" s="354">
        <v>243511</v>
      </c>
      <c r="AJ266" s="354">
        <v>707406</v>
      </c>
      <c r="AK266" s="354">
        <v>150969</v>
      </c>
      <c r="AL266" s="354">
        <v>69802</v>
      </c>
      <c r="AM266" s="354">
        <v>289816</v>
      </c>
      <c r="AN266" s="354">
        <v>13897</v>
      </c>
      <c r="AO266" s="354">
        <v>58032</v>
      </c>
      <c r="AP266" s="354">
        <v>44080</v>
      </c>
      <c r="AQ266" s="354">
        <v>0</v>
      </c>
      <c r="AR266" s="354">
        <v>175331</v>
      </c>
      <c r="AS266" s="354">
        <v>3579</v>
      </c>
      <c r="AT266" s="354">
        <v>22926</v>
      </c>
      <c r="AU266" s="354">
        <v>0</v>
      </c>
      <c r="AV266" s="354">
        <v>9682</v>
      </c>
      <c r="AW266" s="354">
        <v>0</v>
      </c>
      <c r="AX266" s="354">
        <v>0</v>
      </c>
      <c r="AY266" s="354">
        <v>1443456</v>
      </c>
      <c r="AZ266" s="354">
        <v>225525</v>
      </c>
      <c r="BA266" s="354">
        <v>64563</v>
      </c>
      <c r="BB266" s="354">
        <v>15332</v>
      </c>
      <c r="BC266" s="354">
        <v>130596</v>
      </c>
      <c r="BD266" s="354">
        <v>33287</v>
      </c>
      <c r="BE266" s="354">
        <v>0</v>
      </c>
      <c r="BF266" s="354">
        <v>0</v>
      </c>
      <c r="BG266" s="354">
        <v>5818</v>
      </c>
      <c r="BH266" s="354">
        <v>0</v>
      </c>
      <c r="BI266" s="354">
        <v>8130</v>
      </c>
      <c r="BJ266" s="354">
        <v>8396</v>
      </c>
      <c r="BK266" s="354">
        <v>0</v>
      </c>
      <c r="BL266" s="354">
        <v>0</v>
      </c>
      <c r="BM266" s="354">
        <v>0</v>
      </c>
      <c r="BN266" s="354">
        <v>530436</v>
      </c>
      <c r="BO266" s="354">
        <v>0</v>
      </c>
      <c r="BP266" s="354">
        <v>47218</v>
      </c>
      <c r="BQ266" s="354">
        <v>464763</v>
      </c>
      <c r="BR266" s="354">
        <v>65159</v>
      </c>
      <c r="BS266" s="354">
        <v>0</v>
      </c>
      <c r="BT266" s="354">
        <v>0</v>
      </c>
      <c r="BU266" s="354">
        <v>504782</v>
      </c>
      <c r="BV266" s="354">
        <v>5712</v>
      </c>
      <c r="BW266" s="354">
        <v>122689</v>
      </c>
      <c r="BX266" s="354">
        <v>404081</v>
      </c>
      <c r="BY266" s="354">
        <v>56577</v>
      </c>
      <c r="BZ266" s="354">
        <v>0</v>
      </c>
      <c r="CA266" s="354">
        <v>0</v>
      </c>
      <c r="CB266" s="354">
        <v>75605</v>
      </c>
      <c r="CC266" s="354">
        <v>79572</v>
      </c>
      <c r="CD266" s="354">
        <v>14083</v>
      </c>
      <c r="CE266" s="354">
        <v>0</v>
      </c>
      <c r="CF266" s="354">
        <v>0</v>
      </c>
      <c r="CG266" s="354">
        <v>0</v>
      </c>
      <c r="CH266" s="354">
        <v>0</v>
      </c>
      <c r="CI266" s="354">
        <v>908618</v>
      </c>
      <c r="CJ266" s="354">
        <v>199286</v>
      </c>
      <c r="CK266" s="354">
        <v>58296</v>
      </c>
      <c r="CL266" s="354">
        <v>373319</v>
      </c>
      <c r="CM266" s="354">
        <v>53671</v>
      </c>
      <c r="CN266" s="354">
        <v>0</v>
      </c>
      <c r="CO266" s="354">
        <v>616088</v>
      </c>
      <c r="CP266" s="354">
        <v>735683</v>
      </c>
      <c r="CQ266" s="354">
        <v>106269</v>
      </c>
      <c r="CR266" s="354">
        <v>333331</v>
      </c>
      <c r="CS266" s="354">
        <v>111493</v>
      </c>
      <c r="CT266" s="354">
        <v>273494</v>
      </c>
      <c r="CU266" s="354">
        <v>209577</v>
      </c>
      <c r="CV266" s="354">
        <v>126081</v>
      </c>
      <c r="CW266" s="354">
        <v>173475</v>
      </c>
      <c r="CX266" s="354">
        <v>0</v>
      </c>
      <c r="CY266" s="354">
        <v>0</v>
      </c>
      <c r="CZ266" s="354">
        <v>0</v>
      </c>
      <c r="DA266" s="354">
        <v>21204</v>
      </c>
      <c r="DB266" s="354">
        <v>153347</v>
      </c>
      <c r="DC266" s="354">
        <v>23435</v>
      </c>
      <c r="DD266" s="354">
        <v>1551111</v>
      </c>
      <c r="DE266" s="354">
        <v>709758</v>
      </c>
      <c r="DF266" s="354">
        <v>916555</v>
      </c>
      <c r="DG266" s="354">
        <v>951560</v>
      </c>
      <c r="DH266" s="354">
        <v>24284</v>
      </c>
      <c r="DI266" s="354">
        <v>36132</v>
      </c>
      <c r="DJ266" s="354">
        <v>16397</v>
      </c>
      <c r="DK266" s="354">
        <v>2206549</v>
      </c>
      <c r="DL266" s="354">
        <v>1541693</v>
      </c>
      <c r="DM266" s="354">
        <v>1140220</v>
      </c>
      <c r="DN266" s="354">
        <v>400112</v>
      </c>
      <c r="DO266" s="354">
        <v>315959</v>
      </c>
      <c r="DP266" s="354">
        <v>287103</v>
      </c>
      <c r="DQ266" s="354">
        <v>700548</v>
      </c>
      <c r="DR266" s="354">
        <v>0</v>
      </c>
      <c r="DS266" s="354">
        <v>30458</v>
      </c>
      <c r="DT266" s="354">
        <v>210589</v>
      </c>
      <c r="DU266" s="354">
        <v>131438</v>
      </c>
      <c r="DV266" s="354">
        <v>706467</v>
      </c>
      <c r="DW266" s="354">
        <v>240190</v>
      </c>
      <c r="DX266" s="354">
        <v>203952</v>
      </c>
      <c r="DY266" s="354">
        <v>110586</v>
      </c>
      <c r="DZ266" s="354">
        <v>434927</v>
      </c>
      <c r="EA266" s="354">
        <v>0</v>
      </c>
      <c r="EB266" s="354">
        <v>16963</v>
      </c>
      <c r="EC266" s="354">
        <v>130395</v>
      </c>
      <c r="ED266" s="354">
        <v>20294</v>
      </c>
      <c r="EE266" s="354">
        <v>1454240</v>
      </c>
      <c r="EF266" s="354">
        <v>532940</v>
      </c>
      <c r="EG266" s="354">
        <v>442947</v>
      </c>
      <c r="EH266" s="354">
        <v>358021</v>
      </c>
      <c r="EI266" s="354">
        <v>954837</v>
      </c>
      <c r="EJ266" s="354">
        <v>0</v>
      </c>
      <c r="EK266" s="354">
        <v>39008</v>
      </c>
      <c r="EL266" s="354">
        <v>285879</v>
      </c>
      <c r="EM266" s="354">
        <v>134119</v>
      </c>
      <c r="EN266" s="354">
        <v>201878</v>
      </c>
      <c r="EO266" s="354">
        <v>48188</v>
      </c>
      <c r="EP266" s="354">
        <v>51946</v>
      </c>
      <c r="EQ266" s="354">
        <v>47261</v>
      </c>
      <c r="ER266" s="354">
        <v>108699</v>
      </c>
      <c r="ES266" s="354">
        <v>0</v>
      </c>
      <c r="ET266" s="354">
        <v>6657</v>
      </c>
      <c r="EU266" s="354">
        <v>11205</v>
      </c>
      <c r="EV266" s="354">
        <v>18952</v>
      </c>
      <c r="EW266" s="354">
        <v>751326</v>
      </c>
      <c r="EX266" s="354">
        <v>181831</v>
      </c>
      <c r="EY266" s="354">
        <v>163379</v>
      </c>
      <c r="EZ266" s="354">
        <v>168046</v>
      </c>
      <c r="FA266" s="354">
        <v>427722</v>
      </c>
      <c r="FB266" s="354">
        <v>0</v>
      </c>
      <c r="FC266" s="354">
        <v>23320</v>
      </c>
      <c r="FD266" s="354">
        <v>90138</v>
      </c>
      <c r="FE266" s="354">
        <v>13245</v>
      </c>
      <c r="FF266" s="354">
        <v>315964</v>
      </c>
      <c r="FG266" s="354">
        <v>126704</v>
      </c>
      <c r="FH266" s="354">
        <v>37373</v>
      </c>
      <c r="FI266" s="354">
        <v>55780</v>
      </c>
      <c r="FJ266" s="354">
        <v>57322</v>
      </c>
      <c r="FK266" s="354">
        <v>3527</v>
      </c>
      <c r="FL266" s="354">
        <v>33351</v>
      </c>
      <c r="FM266" s="354">
        <v>26191</v>
      </c>
      <c r="FN266" s="354">
        <v>17630</v>
      </c>
      <c r="FO266" s="354">
        <v>8046</v>
      </c>
      <c r="FP266" s="354">
        <v>0</v>
      </c>
      <c r="FQ266" s="354">
        <v>0</v>
      </c>
      <c r="FR266" s="354">
        <v>0</v>
      </c>
      <c r="FS266" s="354">
        <v>5826</v>
      </c>
      <c r="FT266" s="354">
        <v>0</v>
      </c>
      <c r="FU266" s="354">
        <v>0</v>
      </c>
      <c r="FV266" s="354">
        <v>2359</v>
      </c>
      <c r="FW266" s="354">
        <v>0</v>
      </c>
      <c r="FX266" s="354">
        <v>716183</v>
      </c>
      <c r="FY266" s="354">
        <v>146336</v>
      </c>
      <c r="FZ266" s="354">
        <v>244738</v>
      </c>
      <c r="GA266" s="354">
        <v>176527</v>
      </c>
      <c r="GB266" s="354">
        <v>424067</v>
      </c>
      <c r="GC266" s="354">
        <v>0</v>
      </c>
      <c r="GD266" s="354">
        <v>16845</v>
      </c>
      <c r="GE266" s="354">
        <v>42309</v>
      </c>
      <c r="GF266" s="354">
        <v>28100</v>
      </c>
      <c r="GG266" s="354">
        <v>267250</v>
      </c>
      <c r="GH266" s="354">
        <v>0</v>
      </c>
      <c r="GI266" s="354">
        <v>33786</v>
      </c>
      <c r="GJ266" s="354">
        <v>0</v>
      </c>
      <c r="GK266" s="354">
        <v>84170</v>
      </c>
      <c r="GL266" s="354">
        <v>215773</v>
      </c>
      <c r="GM266" s="354">
        <v>0</v>
      </c>
      <c r="GN266" s="354">
        <v>0</v>
      </c>
      <c r="GO266" s="354">
        <v>0</v>
      </c>
      <c r="GP266" s="354">
        <v>6920</v>
      </c>
      <c r="GQ266" s="354">
        <v>0</v>
      </c>
      <c r="GR266" s="354">
        <v>6920</v>
      </c>
      <c r="GS266" s="354">
        <v>0</v>
      </c>
      <c r="GT266" s="354">
        <v>0</v>
      </c>
      <c r="GU266" s="354">
        <v>0</v>
      </c>
      <c r="GV266" s="354">
        <v>0</v>
      </c>
      <c r="GW266" s="354">
        <v>0</v>
      </c>
      <c r="GX266" s="354">
        <v>0</v>
      </c>
      <c r="GY266" s="354">
        <v>521382</v>
      </c>
      <c r="GZ266" s="354">
        <v>123885</v>
      </c>
      <c r="HA266" s="354">
        <v>177084</v>
      </c>
      <c r="HB266" s="354">
        <v>73307</v>
      </c>
      <c r="HC266" s="354">
        <v>284228</v>
      </c>
      <c r="HD266" s="354">
        <v>34117</v>
      </c>
      <c r="HE266" s="354">
        <v>0</v>
      </c>
      <c r="HF266" s="354">
        <v>52114</v>
      </c>
      <c r="HG266" s="354">
        <v>12111</v>
      </c>
      <c r="HH266" s="354">
        <v>1261974</v>
      </c>
    </row>
    <row r="267" spans="1:216" ht="15" x14ac:dyDescent="0.25">
      <c r="A267" s="354" t="s">
        <v>452</v>
      </c>
      <c r="B267" s="354">
        <v>5156306</v>
      </c>
      <c r="C267" s="354">
        <v>1590199</v>
      </c>
      <c r="D267" s="354">
        <v>777566</v>
      </c>
      <c r="E267" s="354">
        <v>339017</v>
      </c>
      <c r="F267" s="354">
        <v>201382</v>
      </c>
      <c r="G267" s="354">
        <v>192340</v>
      </c>
      <c r="H267" s="354">
        <v>479746</v>
      </c>
      <c r="I267" s="354">
        <v>248168</v>
      </c>
      <c r="J267" s="354">
        <v>305397</v>
      </c>
      <c r="K267" s="354">
        <v>99224</v>
      </c>
      <c r="L267" s="354">
        <v>72432</v>
      </c>
      <c r="M267" s="354">
        <v>30496</v>
      </c>
      <c r="N267" s="354">
        <v>73730</v>
      </c>
      <c r="O267" s="354">
        <v>27769</v>
      </c>
      <c r="P267" s="354">
        <v>52333</v>
      </c>
      <c r="Q267" s="354">
        <v>854213</v>
      </c>
      <c r="R267" s="354">
        <v>318920</v>
      </c>
      <c r="S267" s="354">
        <v>149673</v>
      </c>
      <c r="T267" s="354">
        <v>82653</v>
      </c>
      <c r="U267" s="354">
        <v>66416</v>
      </c>
      <c r="V267" s="354">
        <v>33014</v>
      </c>
      <c r="W267" s="354">
        <v>244327</v>
      </c>
      <c r="X267" s="354">
        <v>185447</v>
      </c>
      <c r="Y267" s="354">
        <v>74218</v>
      </c>
      <c r="Z267" s="354">
        <v>3504350</v>
      </c>
      <c r="AA267" s="354">
        <v>3385738</v>
      </c>
      <c r="AB267" s="354">
        <v>586026</v>
      </c>
      <c r="AC267" s="354">
        <v>1791841</v>
      </c>
      <c r="AD267" s="354">
        <v>1111930</v>
      </c>
      <c r="AE267" s="354">
        <v>131094</v>
      </c>
      <c r="AF267" s="354">
        <v>831826</v>
      </c>
      <c r="AG267" s="354">
        <v>977872</v>
      </c>
      <c r="AH267" s="354">
        <v>1184978</v>
      </c>
      <c r="AI267" s="354">
        <v>453466</v>
      </c>
      <c r="AJ267" s="354">
        <v>1404856</v>
      </c>
      <c r="AK267" s="354">
        <v>331426</v>
      </c>
      <c r="AL267" s="354">
        <v>105214</v>
      </c>
      <c r="AM267" s="354">
        <v>698014</v>
      </c>
      <c r="AN267" s="354">
        <v>39751</v>
      </c>
      <c r="AO267" s="354">
        <v>271594</v>
      </c>
      <c r="AP267" s="354">
        <v>244435</v>
      </c>
      <c r="AQ267" s="354">
        <v>0</v>
      </c>
      <c r="AR267" s="354">
        <v>186681</v>
      </c>
      <c r="AS267" s="354">
        <v>15851</v>
      </c>
      <c r="AT267" s="354">
        <v>40878</v>
      </c>
      <c r="AU267" s="354">
        <v>63018</v>
      </c>
      <c r="AV267" s="354">
        <v>41397</v>
      </c>
      <c r="AW267" s="354">
        <v>3296</v>
      </c>
      <c r="AX267" s="354">
        <v>3296</v>
      </c>
      <c r="AY267" s="354">
        <v>2420898</v>
      </c>
      <c r="AZ267" s="354">
        <v>274237</v>
      </c>
      <c r="BA267" s="354">
        <v>21142</v>
      </c>
      <c r="BB267" s="354">
        <v>16051</v>
      </c>
      <c r="BC267" s="354">
        <v>247032</v>
      </c>
      <c r="BD267" s="354">
        <v>6174</v>
      </c>
      <c r="BE267" s="354">
        <v>0</v>
      </c>
      <c r="BF267" s="354">
        <v>0</v>
      </c>
      <c r="BG267" s="354">
        <v>6174</v>
      </c>
      <c r="BH267" s="354">
        <v>0</v>
      </c>
      <c r="BI267" s="354">
        <v>0</v>
      </c>
      <c r="BJ267" s="354">
        <v>6174</v>
      </c>
      <c r="BK267" s="354">
        <v>0</v>
      </c>
      <c r="BL267" s="354">
        <v>0</v>
      </c>
      <c r="BM267" s="354">
        <v>0</v>
      </c>
      <c r="BN267" s="354">
        <v>873324</v>
      </c>
      <c r="BO267" s="354">
        <v>14627</v>
      </c>
      <c r="BP267" s="354">
        <v>49618</v>
      </c>
      <c r="BQ267" s="354">
        <v>870982</v>
      </c>
      <c r="BR267" s="354">
        <v>9678</v>
      </c>
      <c r="BS267" s="354">
        <v>0</v>
      </c>
      <c r="BT267" s="354">
        <v>0</v>
      </c>
      <c r="BU267" s="354">
        <v>719064</v>
      </c>
      <c r="BV267" s="354">
        <v>2422</v>
      </c>
      <c r="BW267" s="354">
        <v>29379</v>
      </c>
      <c r="BX267" s="354">
        <v>646332</v>
      </c>
      <c r="BY267" s="354">
        <v>100377</v>
      </c>
      <c r="BZ267" s="354">
        <v>0</v>
      </c>
      <c r="CA267" s="354">
        <v>0</v>
      </c>
      <c r="CB267" s="354">
        <v>62037</v>
      </c>
      <c r="CC267" s="354">
        <v>27610</v>
      </c>
      <c r="CD267" s="354">
        <v>39800</v>
      </c>
      <c r="CE267" s="354">
        <v>23311</v>
      </c>
      <c r="CF267" s="354">
        <v>0</v>
      </c>
      <c r="CG267" s="354">
        <v>0</v>
      </c>
      <c r="CH267" s="354">
        <v>0</v>
      </c>
      <c r="CI267" s="354">
        <v>1600528</v>
      </c>
      <c r="CJ267" s="354">
        <v>241060</v>
      </c>
      <c r="CK267" s="354">
        <v>121828</v>
      </c>
      <c r="CL267" s="354">
        <v>749607</v>
      </c>
      <c r="CM267" s="354">
        <v>68231</v>
      </c>
      <c r="CN267" s="354">
        <v>0</v>
      </c>
      <c r="CO267" s="354">
        <v>1006392</v>
      </c>
      <c r="CP267" s="354">
        <v>1367900</v>
      </c>
      <c r="CQ267" s="354">
        <v>242522</v>
      </c>
      <c r="CR267" s="354">
        <v>475463</v>
      </c>
      <c r="CS267" s="354">
        <v>98510</v>
      </c>
      <c r="CT267" s="354">
        <v>397496</v>
      </c>
      <c r="CU267" s="354">
        <v>317210</v>
      </c>
      <c r="CV267" s="354">
        <v>258661</v>
      </c>
      <c r="CW267" s="354">
        <v>224532</v>
      </c>
      <c r="CX267" s="354">
        <v>0</v>
      </c>
      <c r="CY267" s="354">
        <v>0</v>
      </c>
      <c r="CZ267" s="354">
        <v>0</v>
      </c>
      <c r="DA267" s="354">
        <v>68868</v>
      </c>
      <c r="DB267" s="354">
        <v>136702</v>
      </c>
      <c r="DC267" s="354">
        <v>19413</v>
      </c>
      <c r="DD267" s="354">
        <v>3099266</v>
      </c>
      <c r="DE267" s="354">
        <v>1374287</v>
      </c>
      <c r="DF267" s="354">
        <v>1538725</v>
      </c>
      <c r="DG267" s="354">
        <v>1774021</v>
      </c>
      <c r="DH267" s="354">
        <v>117631</v>
      </c>
      <c r="DI267" s="354">
        <v>95603</v>
      </c>
      <c r="DJ267" s="354">
        <v>1996</v>
      </c>
      <c r="DK267" s="354">
        <v>3937341</v>
      </c>
      <c r="DL267" s="354">
        <v>2921672</v>
      </c>
      <c r="DM267" s="354">
        <v>1980417</v>
      </c>
      <c r="DN267" s="354">
        <v>707054</v>
      </c>
      <c r="DO267" s="354">
        <v>669007</v>
      </c>
      <c r="DP267" s="354">
        <v>401028</v>
      </c>
      <c r="DQ267" s="354">
        <v>1354557</v>
      </c>
      <c r="DR267" s="354">
        <v>0</v>
      </c>
      <c r="DS267" s="354">
        <v>105304</v>
      </c>
      <c r="DT267" s="354">
        <v>324837</v>
      </c>
      <c r="DU267" s="354">
        <v>180672</v>
      </c>
      <c r="DV267" s="354">
        <v>1606614</v>
      </c>
      <c r="DW267" s="354">
        <v>519170</v>
      </c>
      <c r="DX267" s="354">
        <v>460358</v>
      </c>
      <c r="DY267" s="354">
        <v>159795</v>
      </c>
      <c r="DZ267" s="354">
        <v>1063515</v>
      </c>
      <c r="EA267" s="354">
        <v>0</v>
      </c>
      <c r="EB267" s="354">
        <v>67760</v>
      </c>
      <c r="EC267" s="354">
        <v>276519</v>
      </c>
      <c r="ED267" s="354">
        <v>181267</v>
      </c>
      <c r="EE267" s="354">
        <v>2803012</v>
      </c>
      <c r="EF267" s="354">
        <v>1072390</v>
      </c>
      <c r="EG267" s="354">
        <v>1061594</v>
      </c>
      <c r="EH267" s="354">
        <v>477505</v>
      </c>
      <c r="EI267" s="354">
        <v>1959427</v>
      </c>
      <c r="EJ267" s="354">
        <v>0</v>
      </c>
      <c r="EK267" s="354">
        <v>163793</v>
      </c>
      <c r="EL267" s="354">
        <v>563423</v>
      </c>
      <c r="EM267" s="354">
        <v>318398</v>
      </c>
      <c r="EN267" s="354">
        <v>411591</v>
      </c>
      <c r="EO267" s="354">
        <v>88534</v>
      </c>
      <c r="EP267" s="354">
        <v>45741</v>
      </c>
      <c r="EQ267" s="354">
        <v>70381</v>
      </c>
      <c r="ER267" s="354">
        <v>235244</v>
      </c>
      <c r="ES267" s="354">
        <v>0</v>
      </c>
      <c r="ET267" s="354">
        <v>11341</v>
      </c>
      <c r="EU267" s="354">
        <v>9714</v>
      </c>
      <c r="EV267" s="354">
        <v>15057</v>
      </c>
      <c r="EW267" s="354">
        <v>1167969</v>
      </c>
      <c r="EX267" s="354">
        <v>312624</v>
      </c>
      <c r="EY267" s="354">
        <v>189758</v>
      </c>
      <c r="EZ267" s="354">
        <v>191945</v>
      </c>
      <c r="FA267" s="354">
        <v>666249</v>
      </c>
      <c r="FB267" s="354">
        <v>45597</v>
      </c>
      <c r="FC267" s="354">
        <v>64637</v>
      </c>
      <c r="FD267" s="354">
        <v>143202</v>
      </c>
      <c r="FE267" s="354">
        <v>74949</v>
      </c>
      <c r="FF267" s="354">
        <v>463624</v>
      </c>
      <c r="FG267" s="354">
        <v>170541</v>
      </c>
      <c r="FH267" s="354">
        <v>65172</v>
      </c>
      <c r="FI267" s="354">
        <v>78973</v>
      </c>
      <c r="FJ267" s="354">
        <v>96097</v>
      </c>
      <c r="FK267" s="354">
        <v>24180</v>
      </c>
      <c r="FL267" s="354">
        <v>21321</v>
      </c>
      <c r="FM267" s="354">
        <v>44885</v>
      </c>
      <c r="FN267" s="354">
        <v>11029</v>
      </c>
      <c r="FO267" s="354">
        <v>140162</v>
      </c>
      <c r="FP267" s="354">
        <v>135492</v>
      </c>
      <c r="FQ267" s="354">
        <v>2206</v>
      </c>
      <c r="FR267" s="354">
        <v>14328</v>
      </c>
      <c r="FS267" s="354">
        <v>41948</v>
      </c>
      <c r="FT267" s="354">
        <v>0</v>
      </c>
      <c r="FU267" s="354">
        <v>0</v>
      </c>
      <c r="FV267" s="354">
        <v>0</v>
      </c>
      <c r="FW267" s="354">
        <v>0</v>
      </c>
      <c r="FX267" s="354">
        <v>1412781</v>
      </c>
      <c r="FY267" s="354">
        <v>417897</v>
      </c>
      <c r="FZ267" s="354">
        <v>365073</v>
      </c>
      <c r="GA267" s="354">
        <v>171890</v>
      </c>
      <c r="GB267" s="354">
        <v>937350</v>
      </c>
      <c r="GC267" s="354">
        <v>18541</v>
      </c>
      <c r="GD267" s="354">
        <v>16472</v>
      </c>
      <c r="GE267" s="354">
        <v>49483</v>
      </c>
      <c r="GF267" s="354">
        <v>52004</v>
      </c>
      <c r="GG267" s="354">
        <v>259984</v>
      </c>
      <c r="GH267" s="354">
        <v>4924</v>
      </c>
      <c r="GI267" s="354">
        <v>4931</v>
      </c>
      <c r="GJ267" s="354">
        <v>3467</v>
      </c>
      <c r="GK267" s="354">
        <v>171454</v>
      </c>
      <c r="GL267" s="354">
        <v>132646</v>
      </c>
      <c r="GM267" s="354">
        <v>0</v>
      </c>
      <c r="GN267" s="354">
        <v>0</v>
      </c>
      <c r="GO267" s="354">
        <v>0</v>
      </c>
      <c r="GP267" s="354">
        <v>40886</v>
      </c>
      <c r="GQ267" s="354">
        <v>0</v>
      </c>
      <c r="GR267" s="354">
        <v>34138</v>
      </c>
      <c r="GS267" s="354">
        <v>6977</v>
      </c>
      <c r="GT267" s="354">
        <v>0</v>
      </c>
      <c r="GU267" s="354">
        <v>0</v>
      </c>
      <c r="GV267" s="354">
        <v>0</v>
      </c>
      <c r="GW267" s="354">
        <v>0</v>
      </c>
      <c r="GX267" s="354">
        <v>0</v>
      </c>
      <c r="GY267" s="354">
        <v>757036</v>
      </c>
      <c r="GZ267" s="354">
        <v>268190</v>
      </c>
      <c r="HA267" s="354">
        <v>224585</v>
      </c>
      <c r="HB267" s="354">
        <v>93710</v>
      </c>
      <c r="HC267" s="354">
        <v>366570</v>
      </c>
      <c r="HD267" s="354">
        <v>55897</v>
      </c>
      <c r="HE267" s="354">
        <v>16760</v>
      </c>
      <c r="HF267" s="354">
        <v>91202</v>
      </c>
      <c r="HG267" s="354">
        <v>39864</v>
      </c>
      <c r="HH267" s="354">
        <v>2367240</v>
      </c>
    </row>
    <row r="268" spans="1:216" ht="15" x14ac:dyDescent="0.25">
      <c r="A268" s="354" t="s">
        <v>453</v>
      </c>
      <c r="B268" s="354">
        <v>10296480</v>
      </c>
      <c r="C268" s="354">
        <v>3709777</v>
      </c>
      <c r="D268" s="354">
        <v>2084412</v>
      </c>
      <c r="E268" s="354">
        <v>1327039</v>
      </c>
      <c r="F268" s="354">
        <v>829763</v>
      </c>
      <c r="G268" s="354">
        <v>802928</v>
      </c>
      <c r="H268" s="354">
        <v>1065553</v>
      </c>
      <c r="I268" s="354">
        <v>612647</v>
      </c>
      <c r="J268" s="354">
        <v>676018</v>
      </c>
      <c r="K268" s="354">
        <v>297536</v>
      </c>
      <c r="L268" s="354">
        <v>175457</v>
      </c>
      <c r="M268" s="354">
        <v>139642</v>
      </c>
      <c r="N268" s="354">
        <v>105788</v>
      </c>
      <c r="O268" s="354">
        <v>31207</v>
      </c>
      <c r="P268" s="354">
        <v>91991</v>
      </c>
      <c r="Q268" s="354">
        <v>1909813</v>
      </c>
      <c r="R268" s="354">
        <v>799509</v>
      </c>
      <c r="S268" s="354">
        <v>282299</v>
      </c>
      <c r="T268" s="354">
        <v>372826</v>
      </c>
      <c r="U268" s="354">
        <v>265386</v>
      </c>
      <c r="V268" s="354">
        <v>119710</v>
      </c>
      <c r="W268" s="354">
        <v>440972</v>
      </c>
      <c r="X268" s="354">
        <v>376924</v>
      </c>
      <c r="Y268" s="354">
        <v>87501</v>
      </c>
      <c r="Z268" s="354">
        <v>7713225</v>
      </c>
      <c r="AA268" s="354">
        <v>7300631</v>
      </c>
      <c r="AB268" s="354">
        <v>810471</v>
      </c>
      <c r="AC268" s="354">
        <v>4155009</v>
      </c>
      <c r="AD268" s="354">
        <v>2280060</v>
      </c>
      <c r="AE268" s="354">
        <v>209603</v>
      </c>
      <c r="AF268" s="354">
        <v>2181272</v>
      </c>
      <c r="AG268" s="354">
        <v>2430707</v>
      </c>
      <c r="AH268" s="354">
        <v>3121612</v>
      </c>
      <c r="AI268" s="354">
        <v>1439499</v>
      </c>
      <c r="AJ268" s="354">
        <v>2954154</v>
      </c>
      <c r="AK268" s="354">
        <v>663011</v>
      </c>
      <c r="AL268" s="354">
        <v>175169</v>
      </c>
      <c r="AM268" s="354">
        <v>2411314</v>
      </c>
      <c r="AN268" s="354">
        <v>65965</v>
      </c>
      <c r="AO268" s="354">
        <v>952454</v>
      </c>
      <c r="AP268" s="354">
        <v>935779</v>
      </c>
      <c r="AQ268" s="354">
        <v>13570</v>
      </c>
      <c r="AR268" s="354">
        <v>694018</v>
      </c>
      <c r="AS268" s="354">
        <v>191469</v>
      </c>
      <c r="AT268" s="354">
        <v>288201</v>
      </c>
      <c r="AU268" s="354">
        <v>218575</v>
      </c>
      <c r="AV268" s="354">
        <v>330470</v>
      </c>
      <c r="AW268" s="354">
        <v>55503</v>
      </c>
      <c r="AX268" s="354">
        <v>28351</v>
      </c>
      <c r="AY268" s="354">
        <v>4293995</v>
      </c>
      <c r="AZ268" s="354">
        <v>737677</v>
      </c>
      <c r="BA268" s="354">
        <v>71487</v>
      </c>
      <c r="BB268" s="354">
        <v>24937</v>
      </c>
      <c r="BC268" s="354">
        <v>676284</v>
      </c>
      <c r="BD268" s="354">
        <v>24101</v>
      </c>
      <c r="BE268" s="354">
        <v>0</v>
      </c>
      <c r="BF268" s="354">
        <v>0</v>
      </c>
      <c r="BG268" s="354">
        <v>107257</v>
      </c>
      <c r="BH268" s="354">
        <v>54180</v>
      </c>
      <c r="BI268" s="354">
        <v>9936</v>
      </c>
      <c r="BJ268" s="354">
        <v>58366</v>
      </c>
      <c r="BK268" s="354">
        <v>10187</v>
      </c>
      <c r="BL268" s="354">
        <v>0</v>
      </c>
      <c r="BM268" s="354">
        <v>0</v>
      </c>
      <c r="BN268" s="354">
        <v>1740301</v>
      </c>
      <c r="BO268" s="354">
        <v>0</v>
      </c>
      <c r="BP268" s="354">
        <v>5620</v>
      </c>
      <c r="BQ268" s="354">
        <v>1735327</v>
      </c>
      <c r="BR268" s="354">
        <v>0</v>
      </c>
      <c r="BS268" s="354">
        <v>0</v>
      </c>
      <c r="BT268" s="354">
        <v>0</v>
      </c>
      <c r="BU268" s="354">
        <v>942254</v>
      </c>
      <c r="BV268" s="354">
        <v>29745</v>
      </c>
      <c r="BW268" s="354">
        <v>30606</v>
      </c>
      <c r="BX268" s="354">
        <v>856749</v>
      </c>
      <c r="BY268" s="354">
        <v>117610</v>
      </c>
      <c r="BZ268" s="354">
        <v>0</v>
      </c>
      <c r="CA268" s="354">
        <v>0</v>
      </c>
      <c r="CB268" s="354">
        <v>138258</v>
      </c>
      <c r="CC268" s="354">
        <v>110609</v>
      </c>
      <c r="CD268" s="354">
        <v>9552</v>
      </c>
      <c r="CE268" s="354">
        <v>47610</v>
      </c>
      <c r="CF268" s="354">
        <v>0</v>
      </c>
      <c r="CG268" s="354">
        <v>0</v>
      </c>
      <c r="CH268" s="354">
        <v>0</v>
      </c>
      <c r="CI268" s="354">
        <v>2641054</v>
      </c>
      <c r="CJ268" s="354">
        <v>591011</v>
      </c>
      <c r="CK268" s="354">
        <v>79087</v>
      </c>
      <c r="CL268" s="354">
        <v>1207257</v>
      </c>
      <c r="CM268" s="354">
        <v>14211</v>
      </c>
      <c r="CN268" s="354">
        <v>0</v>
      </c>
      <c r="CO268" s="354">
        <v>1656619</v>
      </c>
      <c r="CP268" s="354">
        <v>2720476</v>
      </c>
      <c r="CQ268" s="354">
        <v>436817</v>
      </c>
      <c r="CR268" s="354">
        <v>839996</v>
      </c>
      <c r="CS268" s="354">
        <v>249471</v>
      </c>
      <c r="CT268" s="354">
        <v>1128527</v>
      </c>
      <c r="CU268" s="354">
        <v>571101</v>
      </c>
      <c r="CV268" s="354">
        <v>488760</v>
      </c>
      <c r="CW268" s="354">
        <v>365510</v>
      </c>
      <c r="CX268" s="354">
        <v>0</v>
      </c>
      <c r="CY268" s="354">
        <v>0</v>
      </c>
      <c r="CZ268" s="354">
        <v>0</v>
      </c>
      <c r="DA268" s="354">
        <v>111286</v>
      </c>
      <c r="DB268" s="354">
        <v>192978</v>
      </c>
      <c r="DC268" s="354">
        <v>73466</v>
      </c>
      <c r="DD268" s="354">
        <v>6032675</v>
      </c>
      <c r="DE268" s="354">
        <v>2935758</v>
      </c>
      <c r="DF268" s="354">
        <v>2800038</v>
      </c>
      <c r="DG268" s="354">
        <v>3595219</v>
      </c>
      <c r="DH268" s="354">
        <v>322170</v>
      </c>
      <c r="DI268" s="354">
        <v>160069</v>
      </c>
      <c r="DJ268" s="354">
        <v>39438</v>
      </c>
      <c r="DK268" s="354">
        <v>7624132</v>
      </c>
      <c r="DL268" s="354">
        <v>5968173</v>
      </c>
      <c r="DM268" s="354">
        <v>3853689</v>
      </c>
      <c r="DN268" s="354">
        <v>1371436</v>
      </c>
      <c r="DO268" s="354">
        <v>1057436</v>
      </c>
      <c r="DP268" s="354">
        <v>529640</v>
      </c>
      <c r="DQ268" s="354">
        <v>2383327</v>
      </c>
      <c r="DR268" s="354">
        <v>8520</v>
      </c>
      <c r="DS268" s="354">
        <v>215229</v>
      </c>
      <c r="DT268" s="354">
        <v>610645</v>
      </c>
      <c r="DU268" s="354">
        <v>278313</v>
      </c>
      <c r="DV268" s="354">
        <v>3518773</v>
      </c>
      <c r="DW268" s="354">
        <v>1289103</v>
      </c>
      <c r="DX268" s="354">
        <v>1035638</v>
      </c>
      <c r="DY268" s="354">
        <v>557384</v>
      </c>
      <c r="DZ268" s="354">
        <v>2413013</v>
      </c>
      <c r="EA268" s="354">
        <v>12627</v>
      </c>
      <c r="EB268" s="354">
        <v>93042</v>
      </c>
      <c r="EC268" s="354">
        <v>706003</v>
      </c>
      <c r="ED268" s="354">
        <v>393395</v>
      </c>
      <c r="EE268" s="354">
        <v>5634636</v>
      </c>
      <c r="EF268" s="354">
        <v>2275804</v>
      </c>
      <c r="EG268" s="354">
        <v>1835287</v>
      </c>
      <c r="EH268" s="354">
        <v>888068</v>
      </c>
      <c r="EI268" s="354">
        <v>3833823</v>
      </c>
      <c r="EJ268" s="354">
        <v>21030</v>
      </c>
      <c r="EK268" s="354">
        <v>275699</v>
      </c>
      <c r="EL268" s="354">
        <v>1162981</v>
      </c>
      <c r="EM268" s="354">
        <v>611222</v>
      </c>
      <c r="EN268" s="354">
        <v>947680</v>
      </c>
      <c r="EO268" s="354">
        <v>214394</v>
      </c>
      <c r="EP268" s="354">
        <v>168918</v>
      </c>
      <c r="EQ268" s="354">
        <v>147080</v>
      </c>
      <c r="ER268" s="354">
        <v>573588</v>
      </c>
      <c r="ES268" s="354">
        <v>0</v>
      </c>
      <c r="ET268" s="354">
        <v>17264</v>
      </c>
      <c r="EU268" s="354">
        <v>63810</v>
      </c>
      <c r="EV268" s="354">
        <v>39309</v>
      </c>
      <c r="EW268" s="354">
        <v>2451343</v>
      </c>
      <c r="EX268" s="354">
        <v>591009</v>
      </c>
      <c r="EY268" s="354">
        <v>438427</v>
      </c>
      <c r="EZ268" s="354">
        <v>404475</v>
      </c>
      <c r="FA268" s="354">
        <v>1289696</v>
      </c>
      <c r="FB268" s="354">
        <v>30858</v>
      </c>
      <c r="FC268" s="354">
        <v>189743</v>
      </c>
      <c r="FD268" s="354">
        <v>405275</v>
      </c>
      <c r="FE268" s="354">
        <v>231096</v>
      </c>
      <c r="FF268" s="354">
        <v>1079302</v>
      </c>
      <c r="FG268" s="354">
        <v>416121</v>
      </c>
      <c r="FH268" s="354">
        <v>220236</v>
      </c>
      <c r="FI268" s="354">
        <v>170623</v>
      </c>
      <c r="FJ268" s="354">
        <v>236389</v>
      </c>
      <c r="FK268" s="354">
        <v>56118</v>
      </c>
      <c r="FL268" s="354">
        <v>39865</v>
      </c>
      <c r="FM268" s="354">
        <v>52435</v>
      </c>
      <c r="FN268" s="354">
        <v>23985</v>
      </c>
      <c r="FO268" s="354">
        <v>514612</v>
      </c>
      <c r="FP268" s="354">
        <v>361860</v>
      </c>
      <c r="FQ268" s="354">
        <v>80686</v>
      </c>
      <c r="FR268" s="354">
        <v>3667</v>
      </c>
      <c r="FS268" s="354">
        <v>163070</v>
      </c>
      <c r="FT268" s="354">
        <v>6231</v>
      </c>
      <c r="FU268" s="354">
        <v>13817</v>
      </c>
      <c r="FV268" s="354">
        <v>9334</v>
      </c>
      <c r="FW268" s="354">
        <v>0</v>
      </c>
      <c r="FX268" s="354">
        <v>2501565</v>
      </c>
      <c r="FY268" s="354">
        <v>778273</v>
      </c>
      <c r="FZ268" s="354">
        <v>549417</v>
      </c>
      <c r="GA268" s="354">
        <v>403933</v>
      </c>
      <c r="GB268" s="354">
        <v>1679774</v>
      </c>
      <c r="GC268" s="354">
        <v>0</v>
      </c>
      <c r="GD268" s="354">
        <v>41020</v>
      </c>
      <c r="GE268" s="354">
        <v>105408</v>
      </c>
      <c r="GF268" s="354">
        <v>24033</v>
      </c>
      <c r="GG268" s="354">
        <v>445420</v>
      </c>
      <c r="GH268" s="354">
        <v>7778</v>
      </c>
      <c r="GI268" s="354">
        <v>0</v>
      </c>
      <c r="GJ268" s="354">
        <v>17192</v>
      </c>
      <c r="GK268" s="354">
        <v>270066</v>
      </c>
      <c r="GL268" s="354">
        <v>272908</v>
      </c>
      <c r="GM268" s="354">
        <v>0</v>
      </c>
      <c r="GN268" s="354">
        <v>0</v>
      </c>
      <c r="GO268" s="354">
        <v>0</v>
      </c>
      <c r="GP268" s="354">
        <v>210260</v>
      </c>
      <c r="GQ268" s="354">
        <v>46517</v>
      </c>
      <c r="GR268" s="354">
        <v>91426</v>
      </c>
      <c r="GS268" s="354">
        <v>87785</v>
      </c>
      <c r="GT268" s="354">
        <v>0</v>
      </c>
      <c r="GU268" s="354">
        <v>0</v>
      </c>
      <c r="GV268" s="354">
        <v>0</v>
      </c>
      <c r="GW268" s="354">
        <v>0</v>
      </c>
      <c r="GX268" s="354">
        <v>0</v>
      </c>
      <c r="GY268" s="354">
        <v>1087146</v>
      </c>
      <c r="GZ268" s="354">
        <v>407674</v>
      </c>
      <c r="HA268" s="354">
        <v>219798</v>
      </c>
      <c r="HB268" s="354">
        <v>91992</v>
      </c>
      <c r="HC268" s="354">
        <v>429599</v>
      </c>
      <c r="HD268" s="354">
        <v>51998</v>
      </c>
      <c r="HE268" s="354">
        <v>23183</v>
      </c>
      <c r="HF268" s="354">
        <v>84379</v>
      </c>
      <c r="HG268" s="354">
        <v>47980</v>
      </c>
      <c r="HH268" s="354">
        <v>4640279</v>
      </c>
    </row>
    <row r="269" spans="1:216" ht="15" x14ac:dyDescent="0.25">
      <c r="A269" s="354" t="s">
        <v>454</v>
      </c>
      <c r="B269" s="354">
        <v>12289290</v>
      </c>
      <c r="C269" s="354">
        <v>5830777</v>
      </c>
      <c r="D269" s="354">
        <v>4232990</v>
      </c>
      <c r="E269" s="354">
        <v>3242469</v>
      </c>
      <c r="F269" s="354">
        <v>2200634</v>
      </c>
      <c r="G269" s="354">
        <v>1809890</v>
      </c>
      <c r="H269" s="354">
        <v>2132394</v>
      </c>
      <c r="I269" s="354">
        <v>1291128</v>
      </c>
      <c r="J269" s="354">
        <v>1459763</v>
      </c>
      <c r="K269" s="354">
        <v>976954</v>
      </c>
      <c r="L269" s="354">
        <v>729400</v>
      </c>
      <c r="M269" s="354">
        <v>316637</v>
      </c>
      <c r="N269" s="354">
        <v>274644</v>
      </c>
      <c r="O269" s="354">
        <v>125266</v>
      </c>
      <c r="P269" s="354">
        <v>168329</v>
      </c>
      <c r="Q269" s="354">
        <v>2240564</v>
      </c>
      <c r="R269" s="354">
        <v>957510</v>
      </c>
      <c r="S269" s="354">
        <v>469747</v>
      </c>
      <c r="T269" s="354">
        <v>1461439</v>
      </c>
      <c r="U269" s="354">
        <v>1156953</v>
      </c>
      <c r="V269" s="354">
        <v>562196</v>
      </c>
      <c r="W269" s="354">
        <v>612166</v>
      </c>
      <c r="X269" s="354">
        <v>476838</v>
      </c>
      <c r="Y269" s="354">
        <v>175076</v>
      </c>
      <c r="Z269" s="354">
        <v>9888403</v>
      </c>
      <c r="AA269" s="354">
        <v>9181623</v>
      </c>
      <c r="AB269" s="354">
        <v>1054319</v>
      </c>
      <c r="AC269" s="354">
        <v>5088483</v>
      </c>
      <c r="AD269" s="354">
        <v>3133616</v>
      </c>
      <c r="AE269" s="354">
        <v>239976</v>
      </c>
      <c r="AF269" s="354">
        <v>3380236</v>
      </c>
      <c r="AG269" s="354">
        <v>2648262</v>
      </c>
      <c r="AH269" s="354">
        <v>4646265</v>
      </c>
      <c r="AI269" s="354">
        <v>1816301</v>
      </c>
      <c r="AJ269" s="354">
        <v>3261228</v>
      </c>
      <c r="AK269" s="354">
        <v>1252171</v>
      </c>
      <c r="AL269" s="354">
        <v>263533</v>
      </c>
      <c r="AM269" s="354">
        <v>4107713</v>
      </c>
      <c r="AN269" s="354">
        <v>135623</v>
      </c>
      <c r="AO269" s="354">
        <v>1781046</v>
      </c>
      <c r="AP269" s="354">
        <v>1461116</v>
      </c>
      <c r="AQ269" s="354">
        <v>20849</v>
      </c>
      <c r="AR269" s="354">
        <v>1219813</v>
      </c>
      <c r="AS269" s="354">
        <v>384775</v>
      </c>
      <c r="AT269" s="354">
        <v>941631</v>
      </c>
      <c r="AU269" s="354">
        <v>410422</v>
      </c>
      <c r="AV269" s="354">
        <v>844321</v>
      </c>
      <c r="AW269" s="354">
        <v>183875</v>
      </c>
      <c r="AX269" s="354">
        <v>0</v>
      </c>
      <c r="AY269" s="354">
        <v>5259713</v>
      </c>
      <c r="AZ269" s="354">
        <v>971959</v>
      </c>
      <c r="BA269" s="354">
        <v>218136</v>
      </c>
      <c r="BB269" s="354">
        <v>125108</v>
      </c>
      <c r="BC269" s="354">
        <v>801321</v>
      </c>
      <c r="BD269" s="354">
        <v>0</v>
      </c>
      <c r="BE269" s="354">
        <v>0</v>
      </c>
      <c r="BF269" s="354">
        <v>0</v>
      </c>
      <c r="BG269" s="354">
        <v>220116</v>
      </c>
      <c r="BH269" s="354">
        <v>143951</v>
      </c>
      <c r="BI269" s="354">
        <v>40187</v>
      </c>
      <c r="BJ269" s="354">
        <v>56027</v>
      </c>
      <c r="BK269" s="354">
        <v>11929</v>
      </c>
      <c r="BL269" s="354">
        <v>0</v>
      </c>
      <c r="BM269" s="354">
        <v>0</v>
      </c>
      <c r="BN269" s="354">
        <v>1899042</v>
      </c>
      <c r="BO269" s="354">
        <v>17463</v>
      </c>
      <c r="BP269" s="354">
        <v>33132</v>
      </c>
      <c r="BQ269" s="354">
        <v>1904380</v>
      </c>
      <c r="BR269" s="354">
        <v>44297</v>
      </c>
      <c r="BS269" s="354">
        <v>0</v>
      </c>
      <c r="BT269" s="354">
        <v>0</v>
      </c>
      <c r="BU269" s="354">
        <v>693689</v>
      </c>
      <c r="BV269" s="354">
        <v>24826</v>
      </c>
      <c r="BW269" s="354">
        <v>34923</v>
      </c>
      <c r="BX269" s="354">
        <v>661695</v>
      </c>
      <c r="BY269" s="354">
        <v>29813</v>
      </c>
      <c r="BZ269" s="354">
        <v>0</v>
      </c>
      <c r="CA269" s="354">
        <v>0</v>
      </c>
      <c r="CB269" s="354">
        <v>171938</v>
      </c>
      <c r="CC269" s="354">
        <v>89603</v>
      </c>
      <c r="CD269" s="354">
        <v>34931</v>
      </c>
      <c r="CE269" s="354">
        <v>138586</v>
      </c>
      <c r="CF269" s="354">
        <v>0</v>
      </c>
      <c r="CG269" s="354">
        <v>0</v>
      </c>
      <c r="CH269" s="354">
        <v>0</v>
      </c>
      <c r="CI269" s="354">
        <v>3908206</v>
      </c>
      <c r="CJ269" s="354">
        <v>1518361</v>
      </c>
      <c r="CK269" s="354">
        <v>115523</v>
      </c>
      <c r="CL269" s="354">
        <v>2370237</v>
      </c>
      <c r="CM269" s="354">
        <v>0</v>
      </c>
      <c r="CN269" s="354">
        <v>0</v>
      </c>
      <c r="CO269" s="354">
        <v>1454292</v>
      </c>
      <c r="CP269" s="354">
        <v>2996915</v>
      </c>
      <c r="CQ269" s="354">
        <v>577095</v>
      </c>
      <c r="CR269" s="354">
        <v>1160191</v>
      </c>
      <c r="CS269" s="354">
        <v>450679</v>
      </c>
      <c r="CT269" s="354">
        <v>998921</v>
      </c>
      <c r="CU269" s="354">
        <v>623488</v>
      </c>
      <c r="CV269" s="354">
        <v>649169</v>
      </c>
      <c r="CW269" s="354">
        <v>366961</v>
      </c>
      <c r="CX269" s="354">
        <v>0</v>
      </c>
      <c r="CY269" s="354">
        <v>0</v>
      </c>
      <c r="CZ269" s="354">
        <v>0</v>
      </c>
      <c r="DA269" s="354">
        <v>197292</v>
      </c>
      <c r="DB269" s="354">
        <v>91971</v>
      </c>
      <c r="DC269" s="354">
        <v>83953</v>
      </c>
      <c r="DD269" s="354">
        <v>6880841</v>
      </c>
      <c r="DE269" s="354">
        <v>3257562</v>
      </c>
      <c r="DF269" s="354">
        <v>3869144</v>
      </c>
      <c r="DG269" s="354">
        <v>4655084</v>
      </c>
      <c r="DH269" s="354">
        <v>208989</v>
      </c>
      <c r="DI269" s="354">
        <v>109025</v>
      </c>
      <c r="DJ269" s="354">
        <v>0</v>
      </c>
      <c r="DK269" s="354">
        <v>8016131</v>
      </c>
      <c r="DL269" s="354">
        <v>5888133</v>
      </c>
      <c r="DM269" s="354">
        <v>3842737</v>
      </c>
      <c r="DN269" s="354">
        <v>1633365</v>
      </c>
      <c r="DO269" s="354">
        <v>850443</v>
      </c>
      <c r="DP269" s="354">
        <v>694936</v>
      </c>
      <c r="DQ269" s="354">
        <v>2004899</v>
      </c>
      <c r="DR269" s="354">
        <v>0</v>
      </c>
      <c r="DS269" s="354">
        <v>181382</v>
      </c>
      <c r="DT269" s="354">
        <v>603662</v>
      </c>
      <c r="DU269" s="354">
        <v>200512</v>
      </c>
      <c r="DV269" s="354">
        <v>3187442</v>
      </c>
      <c r="DW269" s="354">
        <v>1029938</v>
      </c>
      <c r="DX269" s="354">
        <v>834769</v>
      </c>
      <c r="DY269" s="354">
        <v>480627</v>
      </c>
      <c r="DZ269" s="354">
        <v>2001578</v>
      </c>
      <c r="EA269" s="354">
        <v>22381</v>
      </c>
      <c r="EB269" s="354">
        <v>210797</v>
      </c>
      <c r="EC269" s="354">
        <v>521904</v>
      </c>
      <c r="ED269" s="354">
        <v>276235</v>
      </c>
      <c r="EE269" s="354">
        <v>5351722</v>
      </c>
      <c r="EF269" s="354">
        <v>2447126</v>
      </c>
      <c r="EG269" s="354">
        <v>1550585</v>
      </c>
      <c r="EH269" s="354">
        <v>891514</v>
      </c>
      <c r="EI269" s="354">
        <v>3318201</v>
      </c>
      <c r="EJ269" s="354">
        <v>0</v>
      </c>
      <c r="EK269" s="354">
        <v>364590</v>
      </c>
      <c r="EL269" s="354">
        <v>967785</v>
      </c>
      <c r="EM269" s="354">
        <v>428295</v>
      </c>
      <c r="EN269" s="354">
        <v>1139968</v>
      </c>
      <c r="EO269" s="354">
        <v>198960</v>
      </c>
      <c r="EP269" s="354">
        <v>102253</v>
      </c>
      <c r="EQ269" s="354">
        <v>232584</v>
      </c>
      <c r="ER269" s="354">
        <v>495359</v>
      </c>
      <c r="ES269" s="354">
        <v>22381</v>
      </c>
      <c r="ET269" s="354">
        <v>0</v>
      </c>
      <c r="EU269" s="354">
        <v>135593</v>
      </c>
      <c r="EV269" s="354">
        <v>33315</v>
      </c>
      <c r="EW269" s="354">
        <v>2334970</v>
      </c>
      <c r="EX269" s="354">
        <v>744980</v>
      </c>
      <c r="EY269" s="354">
        <v>269382</v>
      </c>
      <c r="EZ269" s="354">
        <v>446829</v>
      </c>
      <c r="FA269" s="354">
        <v>1074059</v>
      </c>
      <c r="FB269" s="354">
        <v>60859</v>
      </c>
      <c r="FC269" s="354">
        <v>85029</v>
      </c>
      <c r="FD269" s="354">
        <v>263713</v>
      </c>
      <c r="FE269" s="354">
        <v>70581</v>
      </c>
      <c r="FF269" s="354">
        <v>1186740</v>
      </c>
      <c r="FG269" s="354">
        <v>303784</v>
      </c>
      <c r="FH269" s="354">
        <v>260073</v>
      </c>
      <c r="FI269" s="354">
        <v>206125</v>
      </c>
      <c r="FJ269" s="354">
        <v>207605</v>
      </c>
      <c r="FK269" s="354">
        <v>62983</v>
      </c>
      <c r="FL269" s="354">
        <v>72189</v>
      </c>
      <c r="FM269" s="354">
        <v>182940</v>
      </c>
      <c r="FN269" s="354">
        <v>7188</v>
      </c>
      <c r="FO269" s="354">
        <v>1503292</v>
      </c>
      <c r="FP269" s="354">
        <v>1177217</v>
      </c>
      <c r="FQ269" s="354">
        <v>92056</v>
      </c>
      <c r="FR269" s="354">
        <v>17982</v>
      </c>
      <c r="FS269" s="354">
        <v>402155</v>
      </c>
      <c r="FT269" s="354">
        <v>0</v>
      </c>
      <c r="FU269" s="354">
        <v>0</v>
      </c>
      <c r="FV269" s="354">
        <v>9280</v>
      </c>
      <c r="FW269" s="354">
        <v>0</v>
      </c>
      <c r="FX269" s="354">
        <v>2238303</v>
      </c>
      <c r="FY269" s="354">
        <v>635903</v>
      </c>
      <c r="FZ269" s="354">
        <v>554314</v>
      </c>
      <c r="GA269" s="354">
        <v>355741</v>
      </c>
      <c r="GB269" s="354">
        <v>1265118</v>
      </c>
      <c r="GC269" s="354">
        <v>0</v>
      </c>
      <c r="GD269" s="354">
        <v>0</v>
      </c>
      <c r="GE269" s="354">
        <v>108991</v>
      </c>
      <c r="GF269" s="354">
        <v>0</v>
      </c>
      <c r="GG269" s="354">
        <v>164831</v>
      </c>
      <c r="GH269" s="354">
        <v>0</v>
      </c>
      <c r="GI269" s="354">
        <v>0</v>
      </c>
      <c r="GJ269" s="354">
        <v>0</v>
      </c>
      <c r="GK269" s="354">
        <v>68860</v>
      </c>
      <c r="GL269" s="354">
        <v>109824</v>
      </c>
      <c r="GM269" s="354">
        <v>0</v>
      </c>
      <c r="GN269" s="354">
        <v>0</v>
      </c>
      <c r="GO269" s="354">
        <v>0</v>
      </c>
      <c r="GP269" s="354">
        <v>491351</v>
      </c>
      <c r="GQ269" s="354">
        <v>93728</v>
      </c>
      <c r="GR269" s="354">
        <v>351801</v>
      </c>
      <c r="GS269" s="354">
        <v>82689</v>
      </c>
      <c r="GT269" s="354">
        <v>24323</v>
      </c>
      <c r="GU269" s="354">
        <v>0</v>
      </c>
      <c r="GV269" s="354">
        <v>0</v>
      </c>
      <c r="GW269" s="354">
        <v>0</v>
      </c>
      <c r="GX269" s="354">
        <v>0</v>
      </c>
      <c r="GY269" s="354">
        <v>1297796</v>
      </c>
      <c r="GZ269" s="354">
        <v>496615</v>
      </c>
      <c r="HA269" s="354">
        <v>140835</v>
      </c>
      <c r="HB269" s="354">
        <v>136608</v>
      </c>
      <c r="HC269" s="354">
        <v>607149</v>
      </c>
      <c r="HD269" s="354">
        <v>61898</v>
      </c>
      <c r="HE269" s="354">
        <v>0</v>
      </c>
      <c r="HF269" s="354">
        <v>137113</v>
      </c>
      <c r="HG269" s="354">
        <v>46348</v>
      </c>
      <c r="HH269" s="354">
        <v>5073529</v>
      </c>
    </row>
    <row r="270" spans="1:216" ht="15" x14ac:dyDescent="0.25">
      <c r="A270" s="354" t="s">
        <v>455</v>
      </c>
      <c r="B270" s="354">
        <v>15671210</v>
      </c>
      <c r="C270" s="354">
        <v>5480693</v>
      </c>
      <c r="D270" s="354">
        <v>3619558</v>
      </c>
      <c r="E270" s="354">
        <v>2715715</v>
      </c>
      <c r="F270" s="354">
        <v>1695923</v>
      </c>
      <c r="G270" s="354">
        <v>1558936</v>
      </c>
      <c r="H270" s="354">
        <v>1818799</v>
      </c>
      <c r="I270" s="354">
        <v>1024008</v>
      </c>
      <c r="J270" s="354">
        <v>1148443</v>
      </c>
      <c r="K270" s="354">
        <v>523458</v>
      </c>
      <c r="L270" s="354">
        <v>341960</v>
      </c>
      <c r="M270" s="354">
        <v>225495</v>
      </c>
      <c r="N270" s="354">
        <v>249522</v>
      </c>
      <c r="O270" s="354">
        <v>102505</v>
      </c>
      <c r="P270" s="354">
        <v>163677</v>
      </c>
      <c r="Q270" s="354">
        <v>2299277</v>
      </c>
      <c r="R270" s="354">
        <v>959249</v>
      </c>
      <c r="S270" s="354">
        <v>345227</v>
      </c>
      <c r="T270" s="354">
        <v>602758</v>
      </c>
      <c r="U270" s="354">
        <v>425921</v>
      </c>
      <c r="V270" s="354">
        <v>299041</v>
      </c>
      <c r="W270" s="354">
        <v>597724</v>
      </c>
      <c r="X270" s="354">
        <v>459749</v>
      </c>
      <c r="Y270" s="354">
        <v>166393</v>
      </c>
      <c r="Z270" s="354">
        <v>12274580</v>
      </c>
      <c r="AA270" s="354">
        <v>11878470</v>
      </c>
      <c r="AB270" s="354">
        <v>1610747</v>
      </c>
      <c r="AC270" s="354">
        <v>7086493</v>
      </c>
      <c r="AD270" s="354">
        <v>3929535</v>
      </c>
      <c r="AE270" s="354">
        <v>471811</v>
      </c>
      <c r="AF270" s="354">
        <v>3574179</v>
      </c>
      <c r="AG270" s="354">
        <v>4249612</v>
      </c>
      <c r="AH270" s="354">
        <v>5429772</v>
      </c>
      <c r="AI270" s="354">
        <v>1973149</v>
      </c>
      <c r="AJ270" s="354">
        <v>4564303</v>
      </c>
      <c r="AK270" s="354">
        <v>1502691</v>
      </c>
      <c r="AL270" s="354">
        <v>362127</v>
      </c>
      <c r="AM270" s="354">
        <v>3578892</v>
      </c>
      <c r="AN270" s="354">
        <v>32116</v>
      </c>
      <c r="AO270" s="354">
        <v>1515669</v>
      </c>
      <c r="AP270" s="354">
        <v>1243680</v>
      </c>
      <c r="AQ270" s="354">
        <v>21415</v>
      </c>
      <c r="AR270" s="354">
        <v>911146</v>
      </c>
      <c r="AS270" s="354">
        <v>343670</v>
      </c>
      <c r="AT270" s="354">
        <v>539787</v>
      </c>
      <c r="AU270" s="354">
        <v>260989</v>
      </c>
      <c r="AV270" s="354">
        <v>536081</v>
      </c>
      <c r="AW270" s="354">
        <v>123961</v>
      </c>
      <c r="AX270" s="354">
        <v>1637</v>
      </c>
      <c r="AY270" s="354">
        <v>7000917</v>
      </c>
      <c r="AZ270" s="354">
        <v>1483280</v>
      </c>
      <c r="BA270" s="354">
        <v>280799</v>
      </c>
      <c r="BB270" s="354">
        <v>86179</v>
      </c>
      <c r="BC270" s="354">
        <v>1251272</v>
      </c>
      <c r="BD270" s="354">
        <v>56863</v>
      </c>
      <c r="BE270" s="354">
        <v>0</v>
      </c>
      <c r="BF270" s="354">
        <v>0</v>
      </c>
      <c r="BG270" s="354">
        <v>210756</v>
      </c>
      <c r="BH270" s="354">
        <v>135928</v>
      </c>
      <c r="BI270" s="354">
        <v>0</v>
      </c>
      <c r="BJ270" s="354">
        <v>101298</v>
      </c>
      <c r="BK270" s="354">
        <v>23519</v>
      </c>
      <c r="BL270" s="354">
        <v>0</v>
      </c>
      <c r="BM270" s="354">
        <v>0</v>
      </c>
      <c r="BN270" s="354">
        <v>2833289</v>
      </c>
      <c r="BO270" s="354">
        <v>36661</v>
      </c>
      <c r="BP270" s="354">
        <v>71942</v>
      </c>
      <c r="BQ270" s="354">
        <v>2757915</v>
      </c>
      <c r="BR270" s="354">
        <v>52164</v>
      </c>
      <c r="BS270" s="354">
        <v>0</v>
      </c>
      <c r="BT270" s="354">
        <v>0</v>
      </c>
      <c r="BU270" s="354">
        <v>1832833</v>
      </c>
      <c r="BV270" s="354">
        <v>57168</v>
      </c>
      <c r="BW270" s="354">
        <v>141958</v>
      </c>
      <c r="BX270" s="354">
        <v>1639497</v>
      </c>
      <c r="BY270" s="354">
        <v>178519</v>
      </c>
      <c r="BZ270" s="354">
        <v>0</v>
      </c>
      <c r="CA270" s="354">
        <v>0</v>
      </c>
      <c r="CB270" s="354">
        <v>331726</v>
      </c>
      <c r="CC270" s="354">
        <v>250223</v>
      </c>
      <c r="CD270" s="354">
        <v>54430</v>
      </c>
      <c r="CE270" s="354">
        <v>162679</v>
      </c>
      <c r="CF270" s="354">
        <v>0</v>
      </c>
      <c r="CG270" s="354">
        <v>0</v>
      </c>
      <c r="CH270" s="354">
        <v>0</v>
      </c>
      <c r="CI270" s="354">
        <v>4051531</v>
      </c>
      <c r="CJ270" s="354">
        <v>1256961</v>
      </c>
      <c r="CK270" s="354">
        <v>96693</v>
      </c>
      <c r="CL270" s="354">
        <v>2220175</v>
      </c>
      <c r="CM270" s="354">
        <v>49870</v>
      </c>
      <c r="CN270" s="354">
        <v>0</v>
      </c>
      <c r="CO270" s="354">
        <v>1891995</v>
      </c>
      <c r="CP270" s="354">
        <v>3022151</v>
      </c>
      <c r="CQ270" s="354">
        <v>413786</v>
      </c>
      <c r="CR270" s="354">
        <v>1198660</v>
      </c>
      <c r="CS270" s="354">
        <v>373346</v>
      </c>
      <c r="CT270" s="354">
        <v>1086395</v>
      </c>
      <c r="CU270" s="354">
        <v>552927</v>
      </c>
      <c r="CV270" s="354">
        <v>567043</v>
      </c>
      <c r="CW270" s="354">
        <v>487909</v>
      </c>
      <c r="CX270" s="354">
        <v>0</v>
      </c>
      <c r="CY270" s="354">
        <v>0</v>
      </c>
      <c r="CZ270" s="354">
        <v>0</v>
      </c>
      <c r="DA270" s="354">
        <v>146182</v>
      </c>
      <c r="DB270" s="354">
        <v>274420</v>
      </c>
      <c r="DC270" s="354">
        <v>38720</v>
      </c>
      <c r="DD270" s="354">
        <v>7781438</v>
      </c>
      <c r="DE270" s="354">
        <v>3242542</v>
      </c>
      <c r="DF270" s="354">
        <v>3767951</v>
      </c>
      <c r="DG270" s="354">
        <v>4937960</v>
      </c>
      <c r="DH270" s="354">
        <v>237669</v>
      </c>
      <c r="DI270" s="354">
        <v>165914</v>
      </c>
      <c r="DJ270" s="354">
        <v>4862</v>
      </c>
      <c r="DK270" s="354">
        <v>10583640</v>
      </c>
      <c r="DL270" s="354">
        <v>7911215</v>
      </c>
      <c r="DM270" s="354">
        <v>5531541</v>
      </c>
      <c r="DN270" s="354">
        <v>2077561</v>
      </c>
      <c r="DO270" s="354">
        <v>1743368</v>
      </c>
      <c r="DP270" s="354">
        <v>778385</v>
      </c>
      <c r="DQ270" s="354">
        <v>3359058</v>
      </c>
      <c r="DR270" s="354">
        <v>8736</v>
      </c>
      <c r="DS270" s="354">
        <v>174239</v>
      </c>
      <c r="DT270" s="354">
        <v>784041</v>
      </c>
      <c r="DU270" s="354">
        <v>425633</v>
      </c>
      <c r="DV270" s="354">
        <v>3942717</v>
      </c>
      <c r="DW270" s="354">
        <v>1082514</v>
      </c>
      <c r="DX270" s="354">
        <v>1223258</v>
      </c>
      <c r="DY270" s="354">
        <v>534362</v>
      </c>
      <c r="DZ270" s="354">
        <v>2641990</v>
      </c>
      <c r="EA270" s="354">
        <v>36141</v>
      </c>
      <c r="EB270" s="354">
        <v>97404</v>
      </c>
      <c r="EC270" s="354">
        <v>629527</v>
      </c>
      <c r="ED270" s="354">
        <v>410668</v>
      </c>
      <c r="EE270" s="354">
        <v>7347915</v>
      </c>
      <c r="EF270" s="354">
        <v>2815474</v>
      </c>
      <c r="EG270" s="354">
        <v>2584948</v>
      </c>
      <c r="EH270" s="354">
        <v>1092288</v>
      </c>
      <c r="EI270" s="354">
        <v>4921252</v>
      </c>
      <c r="EJ270" s="354">
        <v>21564</v>
      </c>
      <c r="EK270" s="354">
        <v>257014</v>
      </c>
      <c r="EL270" s="354">
        <v>1320137</v>
      </c>
      <c r="EM270" s="354">
        <v>728666</v>
      </c>
      <c r="EN270" s="354">
        <v>1142962</v>
      </c>
      <c r="EO270" s="354">
        <v>235448</v>
      </c>
      <c r="EP270" s="354">
        <v>196147</v>
      </c>
      <c r="EQ270" s="354">
        <v>198409</v>
      </c>
      <c r="ER270" s="354">
        <v>600159</v>
      </c>
      <c r="ES270" s="354">
        <v>23360</v>
      </c>
      <c r="ET270" s="354">
        <v>7692</v>
      </c>
      <c r="EU270" s="354">
        <v>37454</v>
      </c>
      <c r="EV270" s="354">
        <v>62924</v>
      </c>
      <c r="EW270" s="354">
        <v>2972103</v>
      </c>
      <c r="EX270" s="354">
        <v>562302</v>
      </c>
      <c r="EY270" s="354">
        <v>578956</v>
      </c>
      <c r="EZ270" s="354">
        <v>587563</v>
      </c>
      <c r="FA270" s="354">
        <v>1648178</v>
      </c>
      <c r="FB270" s="354">
        <v>86711</v>
      </c>
      <c r="FC270" s="354">
        <v>49011</v>
      </c>
      <c r="FD270" s="354">
        <v>382705</v>
      </c>
      <c r="FE270" s="354">
        <v>192623</v>
      </c>
      <c r="FF270" s="354">
        <v>1282774</v>
      </c>
      <c r="FG270" s="354">
        <v>328602</v>
      </c>
      <c r="FH270" s="354">
        <v>201843</v>
      </c>
      <c r="FI270" s="354">
        <v>181103</v>
      </c>
      <c r="FJ270" s="354">
        <v>299904</v>
      </c>
      <c r="FK270" s="354">
        <v>82114</v>
      </c>
      <c r="FL270" s="354">
        <v>50586</v>
      </c>
      <c r="FM270" s="354">
        <v>74770</v>
      </c>
      <c r="FN270" s="354">
        <v>7501</v>
      </c>
      <c r="FO270" s="354">
        <v>788734</v>
      </c>
      <c r="FP270" s="354">
        <v>634794</v>
      </c>
      <c r="FQ270" s="354">
        <v>61051</v>
      </c>
      <c r="FR270" s="354">
        <v>0</v>
      </c>
      <c r="FS270" s="354">
        <v>221915</v>
      </c>
      <c r="FT270" s="354">
        <v>0</v>
      </c>
      <c r="FU270" s="354">
        <v>0</v>
      </c>
      <c r="FV270" s="354">
        <v>18688</v>
      </c>
      <c r="FW270" s="354">
        <v>0</v>
      </c>
      <c r="FX270" s="354">
        <v>3539154</v>
      </c>
      <c r="FY270" s="354">
        <v>980212</v>
      </c>
      <c r="FZ270" s="354">
        <v>832636</v>
      </c>
      <c r="GA270" s="354">
        <v>603144</v>
      </c>
      <c r="GB270" s="354">
        <v>2191398</v>
      </c>
      <c r="GC270" s="354">
        <v>18194</v>
      </c>
      <c r="GD270" s="354">
        <v>37596</v>
      </c>
      <c r="GE270" s="354">
        <v>162511</v>
      </c>
      <c r="GF270" s="354">
        <v>55803</v>
      </c>
      <c r="GG270" s="354">
        <v>879556</v>
      </c>
      <c r="GH270" s="354">
        <v>15353</v>
      </c>
      <c r="GI270" s="354">
        <v>29844</v>
      </c>
      <c r="GJ270" s="354">
        <v>14009</v>
      </c>
      <c r="GK270" s="354">
        <v>469803</v>
      </c>
      <c r="GL270" s="354">
        <v>544268</v>
      </c>
      <c r="GM270" s="354">
        <v>0</v>
      </c>
      <c r="GN270" s="354">
        <v>0</v>
      </c>
      <c r="GO270" s="354">
        <v>0</v>
      </c>
      <c r="GP270" s="354">
        <v>259317</v>
      </c>
      <c r="GQ270" s="354">
        <v>56547</v>
      </c>
      <c r="GR270" s="354">
        <v>182303</v>
      </c>
      <c r="GS270" s="354">
        <v>54380</v>
      </c>
      <c r="GT270" s="354">
        <v>25386</v>
      </c>
      <c r="GU270" s="354">
        <v>0</v>
      </c>
      <c r="GV270" s="354">
        <v>0</v>
      </c>
      <c r="GW270" s="354">
        <v>0</v>
      </c>
      <c r="GX270" s="354">
        <v>0</v>
      </c>
      <c r="GY270" s="354">
        <v>1344561</v>
      </c>
      <c r="GZ270" s="354">
        <v>352173</v>
      </c>
      <c r="HA270" s="354">
        <v>262320</v>
      </c>
      <c r="HB270" s="354">
        <v>182703</v>
      </c>
      <c r="HC270" s="354">
        <v>646204</v>
      </c>
      <c r="HD270" s="354">
        <v>37433</v>
      </c>
      <c r="HE270" s="354">
        <v>0</v>
      </c>
      <c r="HF270" s="354">
        <v>122620</v>
      </c>
      <c r="HG270" s="354">
        <v>99068</v>
      </c>
      <c r="HH270" s="354">
        <v>6927455</v>
      </c>
    </row>
    <row r="271" spans="1:216" ht="15" x14ac:dyDescent="0.25">
      <c r="A271" s="354" t="s">
        <v>456</v>
      </c>
      <c r="B271" s="354">
        <v>15979630</v>
      </c>
      <c r="C271" s="354">
        <v>6399755</v>
      </c>
      <c r="D271" s="354">
        <v>3824577</v>
      </c>
      <c r="E271" s="354">
        <v>2391208</v>
      </c>
      <c r="F271" s="354">
        <v>1684410</v>
      </c>
      <c r="G271" s="354">
        <v>1344595</v>
      </c>
      <c r="H271" s="354">
        <v>2011287</v>
      </c>
      <c r="I271" s="354">
        <v>1217549</v>
      </c>
      <c r="J271" s="354">
        <v>1400910</v>
      </c>
      <c r="K271" s="354">
        <v>883163</v>
      </c>
      <c r="L271" s="354">
        <v>648431</v>
      </c>
      <c r="M271" s="354">
        <v>280879</v>
      </c>
      <c r="N271" s="354">
        <v>209045</v>
      </c>
      <c r="O271" s="354">
        <v>78232</v>
      </c>
      <c r="P271" s="354">
        <v>167010</v>
      </c>
      <c r="Q271" s="354">
        <v>3152664</v>
      </c>
      <c r="R271" s="354">
        <v>1296591</v>
      </c>
      <c r="S271" s="354">
        <v>670552</v>
      </c>
      <c r="T271" s="354">
        <v>1376368</v>
      </c>
      <c r="U271" s="354">
        <v>1112959</v>
      </c>
      <c r="V271" s="354">
        <v>447494</v>
      </c>
      <c r="W271" s="354">
        <v>786988</v>
      </c>
      <c r="X271" s="354">
        <v>649029</v>
      </c>
      <c r="Y271" s="354">
        <v>200477</v>
      </c>
      <c r="Z271" s="354">
        <v>10593380</v>
      </c>
      <c r="AA271" s="354">
        <v>9680494</v>
      </c>
      <c r="AB271" s="354">
        <v>1114713</v>
      </c>
      <c r="AC271" s="354">
        <v>4721365</v>
      </c>
      <c r="AD271" s="354">
        <v>3070262</v>
      </c>
      <c r="AE271" s="354">
        <v>195998</v>
      </c>
      <c r="AF271" s="354">
        <v>3188982</v>
      </c>
      <c r="AG271" s="354">
        <v>2403408</v>
      </c>
      <c r="AH271" s="354">
        <v>4115084</v>
      </c>
      <c r="AI271" s="354">
        <v>1981101</v>
      </c>
      <c r="AJ271" s="354">
        <v>3725649</v>
      </c>
      <c r="AK271" s="354">
        <v>889672</v>
      </c>
      <c r="AL271" s="354">
        <v>249863</v>
      </c>
      <c r="AM271" s="354">
        <v>3910961</v>
      </c>
      <c r="AN271" s="354">
        <v>236625</v>
      </c>
      <c r="AO271" s="354">
        <v>1576205</v>
      </c>
      <c r="AP271" s="354">
        <v>1440877</v>
      </c>
      <c r="AQ271" s="354">
        <v>13746</v>
      </c>
      <c r="AR271" s="354">
        <v>1280132</v>
      </c>
      <c r="AS271" s="354">
        <v>265216</v>
      </c>
      <c r="AT271" s="354">
        <v>778957</v>
      </c>
      <c r="AU271" s="354">
        <v>435187</v>
      </c>
      <c r="AV271" s="354">
        <v>708280</v>
      </c>
      <c r="AW271" s="354">
        <v>128594</v>
      </c>
      <c r="AX271" s="354">
        <v>30556</v>
      </c>
      <c r="AY271" s="354">
        <v>6538759</v>
      </c>
      <c r="AZ271" s="354">
        <v>653294</v>
      </c>
      <c r="BA271" s="354">
        <v>79201</v>
      </c>
      <c r="BB271" s="354">
        <v>98961</v>
      </c>
      <c r="BC271" s="354">
        <v>565354</v>
      </c>
      <c r="BD271" s="354">
        <v>0</v>
      </c>
      <c r="BE271" s="354">
        <v>0</v>
      </c>
      <c r="BF271" s="354">
        <v>0</v>
      </c>
      <c r="BG271" s="354">
        <v>162432</v>
      </c>
      <c r="BH271" s="354">
        <v>78577</v>
      </c>
      <c r="BI271" s="354">
        <v>58828</v>
      </c>
      <c r="BJ271" s="354">
        <v>29256</v>
      </c>
      <c r="BK271" s="354">
        <v>0</v>
      </c>
      <c r="BL271" s="354">
        <v>0</v>
      </c>
      <c r="BM271" s="354">
        <v>0</v>
      </c>
      <c r="BN271" s="354">
        <v>2335582</v>
      </c>
      <c r="BO271" s="354">
        <v>0</v>
      </c>
      <c r="BP271" s="354">
        <v>53192</v>
      </c>
      <c r="BQ271" s="354">
        <v>2308647</v>
      </c>
      <c r="BR271" s="354">
        <v>85188</v>
      </c>
      <c r="BS271" s="354">
        <v>0</v>
      </c>
      <c r="BT271" s="354">
        <v>0</v>
      </c>
      <c r="BU271" s="354">
        <v>1008046</v>
      </c>
      <c r="BV271" s="354">
        <v>5075</v>
      </c>
      <c r="BW271" s="354">
        <v>59933</v>
      </c>
      <c r="BX271" s="354">
        <v>931657</v>
      </c>
      <c r="BY271" s="354">
        <v>115799</v>
      </c>
      <c r="BZ271" s="354">
        <v>0</v>
      </c>
      <c r="CA271" s="354">
        <v>0</v>
      </c>
      <c r="CB271" s="354">
        <v>135788</v>
      </c>
      <c r="CC271" s="354">
        <v>38546</v>
      </c>
      <c r="CD271" s="354">
        <v>39370</v>
      </c>
      <c r="CE271" s="354">
        <v>58036</v>
      </c>
      <c r="CF271" s="354">
        <v>0</v>
      </c>
      <c r="CG271" s="354">
        <v>0</v>
      </c>
      <c r="CH271" s="354">
        <v>0</v>
      </c>
      <c r="CI271" s="354">
        <v>5002599</v>
      </c>
      <c r="CJ271" s="354">
        <v>1339901</v>
      </c>
      <c r="CK271" s="354">
        <v>277906</v>
      </c>
      <c r="CL271" s="354">
        <v>2459805</v>
      </c>
      <c r="CM271" s="354">
        <v>79042</v>
      </c>
      <c r="CN271" s="354">
        <v>0</v>
      </c>
      <c r="CO271" s="354">
        <v>2851481</v>
      </c>
      <c r="CP271" s="354">
        <v>4967793</v>
      </c>
      <c r="CQ271" s="354">
        <v>974078</v>
      </c>
      <c r="CR271" s="354">
        <v>1612176</v>
      </c>
      <c r="CS271" s="354">
        <v>554366</v>
      </c>
      <c r="CT271" s="354">
        <v>1802148</v>
      </c>
      <c r="CU271" s="354">
        <v>1252511</v>
      </c>
      <c r="CV271" s="354">
        <v>992323</v>
      </c>
      <c r="CW271" s="354">
        <v>696037</v>
      </c>
      <c r="CX271" s="354">
        <v>0</v>
      </c>
      <c r="CY271" s="354">
        <v>0</v>
      </c>
      <c r="CZ271" s="354">
        <v>0</v>
      </c>
      <c r="DA271" s="354">
        <v>279486</v>
      </c>
      <c r="DB271" s="354">
        <v>334236</v>
      </c>
      <c r="DC271" s="354">
        <v>161323</v>
      </c>
      <c r="DD271" s="354">
        <v>10266740</v>
      </c>
      <c r="DE271" s="354">
        <v>5312445</v>
      </c>
      <c r="DF271" s="354">
        <v>5616881</v>
      </c>
      <c r="DG271" s="354">
        <v>6156395</v>
      </c>
      <c r="DH271" s="354">
        <v>448834</v>
      </c>
      <c r="DI271" s="354">
        <v>229103</v>
      </c>
      <c r="DJ271" s="354">
        <v>52493</v>
      </c>
      <c r="DK271" s="354">
        <v>12120930</v>
      </c>
      <c r="DL271" s="354">
        <v>8852321</v>
      </c>
      <c r="DM271" s="354">
        <v>5680583</v>
      </c>
      <c r="DN271" s="354">
        <v>2170973</v>
      </c>
      <c r="DO271" s="354">
        <v>1265094</v>
      </c>
      <c r="DP271" s="354">
        <v>1227478</v>
      </c>
      <c r="DQ271" s="354">
        <v>3383209</v>
      </c>
      <c r="DR271" s="354">
        <v>0</v>
      </c>
      <c r="DS271" s="354">
        <v>372701</v>
      </c>
      <c r="DT271" s="354">
        <v>1042370</v>
      </c>
      <c r="DU271" s="354">
        <v>380940</v>
      </c>
      <c r="DV271" s="354">
        <v>5168030</v>
      </c>
      <c r="DW271" s="354">
        <v>2041600</v>
      </c>
      <c r="DX271" s="354">
        <v>1335476</v>
      </c>
      <c r="DY271" s="354">
        <v>797642</v>
      </c>
      <c r="DZ271" s="354">
        <v>3270283</v>
      </c>
      <c r="EA271" s="354">
        <v>0</v>
      </c>
      <c r="EB271" s="354">
        <v>292600</v>
      </c>
      <c r="EC271" s="354">
        <v>1035434</v>
      </c>
      <c r="ED271" s="354">
        <v>483221</v>
      </c>
      <c r="EE271" s="354">
        <v>8312536</v>
      </c>
      <c r="EF271" s="354">
        <v>3671185</v>
      </c>
      <c r="EG271" s="354">
        <v>2381414</v>
      </c>
      <c r="EH271" s="354">
        <v>1620162</v>
      </c>
      <c r="EI271" s="354">
        <v>5455903</v>
      </c>
      <c r="EJ271" s="354">
        <v>0</v>
      </c>
      <c r="EK271" s="354">
        <v>596371</v>
      </c>
      <c r="EL271" s="354">
        <v>1762013</v>
      </c>
      <c r="EM271" s="354">
        <v>780268</v>
      </c>
      <c r="EN271" s="354">
        <v>1622253</v>
      </c>
      <c r="EO271" s="354">
        <v>322794</v>
      </c>
      <c r="EP271" s="354">
        <v>178792</v>
      </c>
      <c r="EQ271" s="354">
        <v>308549</v>
      </c>
      <c r="ER271" s="354">
        <v>809448</v>
      </c>
      <c r="ES271" s="354">
        <v>0</v>
      </c>
      <c r="ET271" s="354">
        <v>26930</v>
      </c>
      <c r="EU271" s="354">
        <v>198476</v>
      </c>
      <c r="EV271" s="354">
        <v>41350</v>
      </c>
      <c r="EW271" s="354">
        <v>4090195</v>
      </c>
      <c r="EX271" s="354">
        <v>1348017</v>
      </c>
      <c r="EY271" s="354">
        <v>680755</v>
      </c>
      <c r="EZ271" s="354">
        <v>626778</v>
      </c>
      <c r="FA271" s="354">
        <v>1952659</v>
      </c>
      <c r="FB271" s="354">
        <v>55517</v>
      </c>
      <c r="FC271" s="354">
        <v>315736</v>
      </c>
      <c r="FD271" s="354">
        <v>606542</v>
      </c>
      <c r="FE271" s="354">
        <v>235245</v>
      </c>
      <c r="FF271" s="354">
        <v>1892448</v>
      </c>
      <c r="FG271" s="354">
        <v>722848</v>
      </c>
      <c r="FH271" s="354">
        <v>416931</v>
      </c>
      <c r="FI271" s="354">
        <v>347610</v>
      </c>
      <c r="FJ271" s="354">
        <v>318312</v>
      </c>
      <c r="FK271" s="354">
        <v>64688</v>
      </c>
      <c r="FL271" s="354">
        <v>138374</v>
      </c>
      <c r="FM271" s="354">
        <v>261294</v>
      </c>
      <c r="FN271" s="354">
        <v>48334</v>
      </c>
      <c r="FO271" s="354">
        <v>1397824</v>
      </c>
      <c r="FP271" s="354">
        <v>1047647</v>
      </c>
      <c r="FQ271" s="354">
        <v>123908</v>
      </c>
      <c r="FR271" s="354">
        <v>35084</v>
      </c>
      <c r="FS271" s="354">
        <v>408399</v>
      </c>
      <c r="FT271" s="354">
        <v>6287</v>
      </c>
      <c r="FU271" s="354">
        <v>13996</v>
      </c>
      <c r="FV271" s="354">
        <v>2127</v>
      </c>
      <c r="FW271" s="354">
        <v>0</v>
      </c>
      <c r="FX271" s="354">
        <v>3675807</v>
      </c>
      <c r="FY271" s="354">
        <v>1083693</v>
      </c>
      <c r="FZ271" s="354">
        <v>910088</v>
      </c>
      <c r="GA271" s="354">
        <v>535593</v>
      </c>
      <c r="GB271" s="354">
        <v>2379009</v>
      </c>
      <c r="GC271" s="354">
        <v>0</v>
      </c>
      <c r="GD271" s="354">
        <v>31064</v>
      </c>
      <c r="GE271" s="354">
        <v>132441</v>
      </c>
      <c r="GF271" s="354">
        <v>37398</v>
      </c>
      <c r="GG271" s="354">
        <v>475344</v>
      </c>
      <c r="GH271" s="354">
        <v>10631</v>
      </c>
      <c r="GI271" s="354">
        <v>5782</v>
      </c>
      <c r="GJ271" s="354">
        <v>5818</v>
      </c>
      <c r="GK271" s="354">
        <v>262741</v>
      </c>
      <c r="GL271" s="354">
        <v>306804</v>
      </c>
      <c r="GM271" s="354">
        <v>0</v>
      </c>
      <c r="GN271" s="354">
        <v>0</v>
      </c>
      <c r="GO271" s="354">
        <v>0</v>
      </c>
      <c r="GP271" s="354">
        <v>518112</v>
      </c>
      <c r="GQ271" s="354">
        <v>93013</v>
      </c>
      <c r="GR271" s="354">
        <v>324552</v>
      </c>
      <c r="GS271" s="354">
        <v>120567</v>
      </c>
      <c r="GT271" s="354">
        <v>0</v>
      </c>
      <c r="GU271" s="354">
        <v>0</v>
      </c>
      <c r="GV271" s="354">
        <v>0</v>
      </c>
      <c r="GW271" s="354">
        <v>0</v>
      </c>
      <c r="GX271" s="354">
        <v>0</v>
      </c>
      <c r="GY271" s="354">
        <v>2478519</v>
      </c>
      <c r="GZ271" s="354">
        <v>1008029</v>
      </c>
      <c r="HA271" s="354">
        <v>527843</v>
      </c>
      <c r="HB271" s="354">
        <v>224812</v>
      </c>
      <c r="HC271" s="354">
        <v>1136672</v>
      </c>
      <c r="HD271" s="354">
        <v>170216</v>
      </c>
      <c r="HE271" s="354">
        <v>46857</v>
      </c>
      <c r="HF271" s="354">
        <v>272450</v>
      </c>
      <c r="HG271" s="354">
        <v>49407</v>
      </c>
      <c r="HH271" s="354">
        <v>6538937</v>
      </c>
    </row>
  </sheetData>
  <pageMargins left="0.7" right="0.7" top="0.75" bottom="0.75" header="0.3" footer="0.3"/>
  <pageSetup paperSize="9" orientation="portrait" r:id="rId1"/>
  <ignoredErrors>
    <ignoredError sqref="Z58" 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40"/>
  <sheetViews>
    <sheetView showGridLines="0" workbookViewId="0">
      <selection activeCell="B14" sqref="B14"/>
    </sheetView>
  </sheetViews>
  <sheetFormatPr baseColWidth="10" defaultRowHeight="15" x14ac:dyDescent="0.25"/>
  <cols>
    <col min="1" max="1" width="3" customWidth="1"/>
    <col min="2" max="2" width="61.42578125" customWidth="1"/>
    <col min="3" max="4" width="28.5703125" customWidth="1"/>
    <col min="5" max="5" width="4.85546875" customWidth="1"/>
    <col min="6" max="6" width="25" customWidth="1"/>
  </cols>
  <sheetData>
    <row r="1" spans="2:6" x14ac:dyDescent="0.25">
      <c r="B1" s="320" t="s">
        <v>412</v>
      </c>
    </row>
    <row r="2" spans="2:6" x14ac:dyDescent="0.25">
      <c r="B2" s="319"/>
      <c r="C2" t="s">
        <v>367</v>
      </c>
    </row>
    <row r="3" spans="2:6" x14ac:dyDescent="0.25">
      <c r="B3" t="s">
        <v>411</v>
      </c>
    </row>
    <row r="4" spans="2:6" x14ac:dyDescent="0.25">
      <c r="C4" t="s">
        <v>468</v>
      </c>
    </row>
    <row r="5" spans="2:6" x14ac:dyDescent="0.25">
      <c r="C5" t="s">
        <v>368</v>
      </c>
      <c r="D5" t="s">
        <v>369</v>
      </c>
      <c r="F5" t="s">
        <v>370</v>
      </c>
    </row>
    <row r="6" spans="2:6" x14ac:dyDescent="0.25">
      <c r="B6" t="s">
        <v>371</v>
      </c>
      <c r="C6" s="358">
        <v>6875324.0997789996</v>
      </c>
      <c r="D6" s="358">
        <v>14833161.633385999</v>
      </c>
      <c r="E6" s="322"/>
      <c r="F6" s="321">
        <f t="shared" ref="F6:F17" si="0">+C6/$C$23*1000</f>
        <v>156.01598435554536</v>
      </c>
    </row>
    <row r="7" spans="2:6" x14ac:dyDescent="0.25">
      <c r="B7" t="s">
        <v>320</v>
      </c>
      <c r="C7" s="358">
        <v>7735.0117110000001</v>
      </c>
      <c r="D7" s="358">
        <v>80909.430569999997</v>
      </c>
      <c r="E7" s="322"/>
      <c r="F7" s="321">
        <f t="shared" si="0"/>
        <v>0.17552415690950876</v>
      </c>
    </row>
    <row r="8" spans="2:6" x14ac:dyDescent="0.25">
      <c r="B8" t="s">
        <v>372</v>
      </c>
      <c r="C8" s="358">
        <v>225152.1856</v>
      </c>
      <c r="D8" s="358">
        <v>268883.83120000002</v>
      </c>
      <c r="E8" s="322"/>
      <c r="F8" s="321">
        <f t="shared" si="0"/>
        <v>5.1091903969029735</v>
      </c>
    </row>
    <row r="9" spans="2:6" x14ac:dyDescent="0.25">
      <c r="B9" t="s">
        <v>373</v>
      </c>
      <c r="C9" s="358">
        <v>661904.61399999994</v>
      </c>
      <c r="D9" s="358">
        <v>139915.7316</v>
      </c>
      <c r="E9" s="322"/>
      <c r="F9" s="321">
        <f t="shared" si="0"/>
        <v>15.020048277579631</v>
      </c>
    </row>
    <row r="10" spans="2:6" x14ac:dyDescent="0.25">
      <c r="B10" t="s">
        <v>374</v>
      </c>
      <c r="C10" s="358">
        <v>114501.42972099999</v>
      </c>
      <c r="D10" s="358">
        <v>115377.467452</v>
      </c>
      <c r="E10" s="322"/>
      <c r="F10" s="321">
        <f t="shared" si="0"/>
        <v>2.598285260270615</v>
      </c>
    </row>
    <row r="11" spans="2:6" x14ac:dyDescent="0.25">
      <c r="B11" t="s">
        <v>375</v>
      </c>
      <c r="C11" s="358">
        <v>32377.844000000001</v>
      </c>
      <c r="D11" s="358">
        <v>29531.7991</v>
      </c>
      <c r="E11" s="322"/>
      <c r="F11" s="321">
        <f t="shared" si="0"/>
        <v>0.7347233569880236</v>
      </c>
    </row>
    <row r="12" spans="2:6" x14ac:dyDescent="0.25">
      <c r="B12" t="s">
        <v>409</v>
      </c>
      <c r="C12" s="358">
        <v>475137.59366999997</v>
      </c>
      <c r="D12" s="358">
        <v>376734.73738000001</v>
      </c>
      <c r="E12" s="322"/>
      <c r="F12" s="321">
        <f t="shared" si="0"/>
        <v>10.781900359160231</v>
      </c>
    </row>
    <row r="13" spans="2:6" x14ac:dyDescent="0.25">
      <c r="B13" t="s">
        <v>408</v>
      </c>
      <c r="C13" s="358">
        <v>111300.39118000001</v>
      </c>
      <c r="D13" s="358">
        <v>229008.29764999999</v>
      </c>
      <c r="E13" s="322"/>
      <c r="F13" s="321">
        <f t="shared" si="0"/>
        <v>2.5256467676430159</v>
      </c>
    </row>
    <row r="14" spans="2:6" x14ac:dyDescent="0.25">
      <c r="B14" t="s">
        <v>426</v>
      </c>
      <c r="C14" s="358">
        <v>78483.520999999993</v>
      </c>
      <c r="D14" s="358">
        <v>189068.677</v>
      </c>
      <c r="E14" s="322"/>
      <c r="F14" s="321">
        <f t="shared" si="0"/>
        <v>1.7809609564293425</v>
      </c>
    </row>
    <row r="15" spans="2:6" x14ac:dyDescent="0.25">
      <c r="B15" t="s">
        <v>429</v>
      </c>
      <c r="C15" s="358">
        <v>4919.50936</v>
      </c>
      <c r="D15" s="358">
        <v>23441.5461</v>
      </c>
      <c r="E15" s="322"/>
      <c r="F15" s="321">
        <f t="shared" si="0"/>
        <v>0.11163431486399167</v>
      </c>
    </row>
    <row r="16" spans="2:6" x14ac:dyDescent="0.25">
      <c r="B16" t="s">
        <v>433</v>
      </c>
      <c r="C16" s="358">
        <v>2129.1795900000002</v>
      </c>
      <c r="D16" s="358">
        <v>4298.0237699999998</v>
      </c>
      <c r="E16" s="322"/>
      <c r="F16" s="321">
        <f t="shared" si="0"/>
        <v>4.8315693163361463E-2</v>
      </c>
    </row>
    <row r="17" spans="2:6" x14ac:dyDescent="0.25">
      <c r="B17" t="s">
        <v>434</v>
      </c>
      <c r="C17" s="358">
        <v>25641.267589999999</v>
      </c>
      <c r="D17" s="358">
        <v>19632.55688</v>
      </c>
      <c r="E17" s="322"/>
      <c r="F17" s="321">
        <f t="shared" si="0"/>
        <v>0.58185585801058926</v>
      </c>
    </row>
    <row r="18" spans="2:6" x14ac:dyDescent="0.25">
      <c r="C18" s="350"/>
      <c r="D18" s="350"/>
      <c r="E18" s="322"/>
      <c r="F18" s="321"/>
    </row>
    <row r="19" spans="2:6" x14ac:dyDescent="0.25">
      <c r="B19" t="s">
        <v>427</v>
      </c>
      <c r="C19" s="350">
        <f>+C14-C15</f>
        <v>73564.011639999997</v>
      </c>
      <c r="D19" s="350">
        <f>+D14-D15</f>
        <v>165627.13089999999</v>
      </c>
      <c r="E19" s="322"/>
      <c r="F19" s="321">
        <f>+C19/$C$23*1000</f>
        <v>1.6693266415653507</v>
      </c>
    </row>
    <row r="22" spans="2:6" x14ac:dyDescent="0.25">
      <c r="B22" s="323" t="s">
        <v>413</v>
      </c>
      <c r="C22" s="324">
        <v>44144270</v>
      </c>
    </row>
    <row r="23" spans="2:6" x14ac:dyDescent="0.25">
      <c r="B23" s="325" t="s">
        <v>458</v>
      </c>
      <c r="C23" s="326">
        <v>44068075</v>
      </c>
    </row>
    <row r="29" spans="2:6" x14ac:dyDescent="0.25">
      <c r="C29" s="359"/>
      <c r="D29" s="359"/>
      <c r="E29" s="336"/>
      <c r="F29" s="336"/>
    </row>
    <row r="30" spans="2:6" x14ac:dyDescent="0.25">
      <c r="C30" s="359"/>
      <c r="D30" s="359"/>
      <c r="E30" s="336"/>
      <c r="F30" s="336"/>
    </row>
    <row r="31" spans="2:6" x14ac:dyDescent="0.25">
      <c r="C31" s="359"/>
      <c r="D31" s="359"/>
      <c r="E31" s="336"/>
      <c r="F31" s="336"/>
    </row>
    <row r="32" spans="2:6" x14ac:dyDescent="0.25">
      <c r="C32" s="359"/>
      <c r="D32" s="359"/>
      <c r="E32" s="336"/>
      <c r="F32" s="336"/>
    </row>
    <row r="33" spans="3:6" x14ac:dyDescent="0.25">
      <c r="C33" s="359"/>
      <c r="D33" s="359"/>
      <c r="E33" s="336"/>
      <c r="F33" s="336"/>
    </row>
    <row r="34" spans="3:6" x14ac:dyDescent="0.25">
      <c r="C34" s="359"/>
      <c r="D34" s="359"/>
      <c r="E34" s="336"/>
      <c r="F34" s="336"/>
    </row>
    <row r="35" spans="3:6" x14ac:dyDescent="0.25">
      <c r="C35" s="359"/>
      <c r="D35" s="359"/>
      <c r="E35" s="336"/>
      <c r="F35" s="336"/>
    </row>
    <row r="36" spans="3:6" x14ac:dyDescent="0.25">
      <c r="C36" s="359"/>
      <c r="D36" s="359"/>
      <c r="E36" s="336"/>
      <c r="F36" s="336"/>
    </row>
    <row r="37" spans="3:6" x14ac:dyDescent="0.25">
      <c r="C37" s="359"/>
      <c r="D37" s="359"/>
      <c r="E37" s="336"/>
      <c r="F37" s="336"/>
    </row>
    <row r="38" spans="3:6" x14ac:dyDescent="0.25">
      <c r="C38" s="359"/>
      <c r="D38" s="359"/>
      <c r="E38" s="336"/>
      <c r="F38" s="336"/>
    </row>
    <row r="39" spans="3:6" x14ac:dyDescent="0.25">
      <c r="C39" s="359"/>
      <c r="D39" s="359"/>
      <c r="E39" s="336"/>
      <c r="F39" s="336"/>
    </row>
    <row r="40" spans="3:6" x14ac:dyDescent="0.25">
      <c r="C40" s="359"/>
      <c r="D40" s="359"/>
      <c r="E40" s="336"/>
      <c r="F40" s="33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showGridLines="0" showRowColHeaders="0" zoomScale="80" zoomScaleNormal="80" workbookViewId="0"/>
  </sheetViews>
  <sheetFormatPr baseColWidth="10" defaultRowHeight="15" x14ac:dyDescent="0.25"/>
  <cols>
    <col min="1" max="1" width="3.140625" customWidth="1"/>
    <col min="3" max="3" width="43.7109375" customWidth="1"/>
    <col min="4" max="12" width="15.7109375" customWidth="1"/>
  </cols>
  <sheetData>
    <row r="1" spans="2:15" ht="15.75" thickBot="1" x14ac:dyDescent="0.3"/>
    <row r="2" spans="2:15" ht="31.5" customHeight="1" thickBot="1" x14ac:dyDescent="0.35">
      <c r="B2" s="241"/>
      <c r="C2" s="241"/>
      <c r="D2" s="376"/>
      <c r="E2" s="377"/>
      <c r="F2" s="378"/>
      <c r="G2" s="379"/>
      <c r="H2" s="380"/>
      <c r="I2" s="381"/>
      <c r="J2" s="366"/>
      <c r="K2" s="367"/>
      <c r="L2" s="367"/>
    </row>
    <row r="3" spans="2:15" ht="24" customHeight="1" thickBot="1" x14ac:dyDescent="0.35">
      <c r="B3" s="241"/>
      <c r="C3" s="241"/>
      <c r="D3" s="368"/>
      <c r="E3" s="369"/>
      <c r="F3" s="369"/>
      <c r="G3" s="369"/>
      <c r="H3" s="369"/>
      <c r="I3" s="369"/>
      <c r="J3" s="369"/>
      <c r="K3" s="369"/>
      <c r="L3" s="369"/>
    </row>
    <row r="4" spans="2:15" ht="24.75" customHeight="1" thickBot="1" x14ac:dyDescent="0.35">
      <c r="B4" s="242"/>
      <c r="C4" s="241"/>
      <c r="D4" s="247" t="s">
        <v>362</v>
      </c>
      <c r="E4" s="247" t="s">
        <v>363</v>
      </c>
      <c r="F4" s="247" t="s">
        <v>364</v>
      </c>
      <c r="G4" s="247" t="s">
        <v>362</v>
      </c>
      <c r="H4" s="247" t="s">
        <v>363</v>
      </c>
      <c r="I4" s="247" t="s">
        <v>364</v>
      </c>
      <c r="J4" s="247" t="s">
        <v>362</v>
      </c>
      <c r="K4" s="247" t="s">
        <v>363</v>
      </c>
      <c r="L4" s="247" t="s">
        <v>364</v>
      </c>
    </row>
    <row r="5" spans="2:15" ht="15" customHeight="1" thickBot="1" x14ac:dyDescent="0.35">
      <c r="B5" s="242"/>
      <c r="C5" s="241"/>
      <c r="D5" s="243"/>
      <c r="E5" s="243"/>
      <c r="F5" s="243"/>
      <c r="G5" s="243"/>
      <c r="H5" s="243"/>
      <c r="I5" s="243"/>
    </row>
    <row r="6" spans="2:15" ht="22.5" customHeight="1" x14ac:dyDescent="0.25">
      <c r="B6" s="372" t="s">
        <v>321</v>
      </c>
      <c r="C6" s="373"/>
      <c r="D6" s="342">
        <f>+'TOTAL BEBIDAS FRIAS'!C8</f>
        <v>684.26242636000006</v>
      </c>
      <c r="E6" s="248">
        <f>+'TOTAL BEBIDAS FRIAS'!C9</f>
        <v>2835.851075</v>
      </c>
      <c r="F6" s="250">
        <f>+'TOTAL BEBIDAS FRIAS'!C15</f>
        <v>20.137801934370138</v>
      </c>
      <c r="G6" s="248">
        <f>+SUM(G7:G9,G14:G17)</f>
        <v>1604.905015411</v>
      </c>
      <c r="H6" s="248">
        <f>+SUM(H7:H9,H14:H17)</f>
        <v>1224.3522549520001</v>
      </c>
      <c r="I6" s="248">
        <f>+SUM(I7:I9,I14:I17)</f>
        <v>36.830804315414269</v>
      </c>
      <c r="J6" s="248">
        <f t="shared" ref="J6:J17" si="0">+G6+D6</f>
        <v>2289.1674417710001</v>
      </c>
      <c r="K6" s="248">
        <f>+SUM(E6,H6)</f>
        <v>4060.2033299519999</v>
      </c>
      <c r="L6" s="253">
        <f>+SUM(F6,I6)</f>
        <v>56.968606249784408</v>
      </c>
      <c r="M6" s="244"/>
      <c r="N6" s="245"/>
      <c r="O6" s="245"/>
    </row>
    <row r="7" spans="2:15" ht="22.5" customHeight="1" x14ac:dyDescent="0.25">
      <c r="B7" s="374" t="s">
        <v>320</v>
      </c>
      <c r="C7" s="375"/>
      <c r="D7" s="343">
        <f>+'TOTAL BEBIDAS FRIAS'!D8</f>
        <v>18.825549000000002</v>
      </c>
      <c r="E7" s="246">
        <f>+'TOTAL BEBIDAS FRIAS'!D9</f>
        <v>558.28120000000001</v>
      </c>
      <c r="F7" s="251">
        <f>+'TOTAL BEBIDAS FRIAS'!D15</f>
        <v>0.58410094732360507</v>
      </c>
      <c r="G7" s="246">
        <f>+Dtserver!C7/1000</f>
        <v>7.7350117110000003</v>
      </c>
      <c r="H7" s="246">
        <f>+Dtserver!D7/1000</f>
        <v>80.909430569999998</v>
      </c>
      <c r="I7" s="251">
        <f>+Dtserver!F7</f>
        <v>0.17552415690950876</v>
      </c>
      <c r="J7" s="246">
        <f t="shared" si="0"/>
        <v>26.560560711000001</v>
      </c>
      <c r="K7" s="246">
        <f>+SUM(E7,H7)</f>
        <v>639.19063057000005</v>
      </c>
      <c r="L7" s="254">
        <f t="shared" ref="L7:L17" si="1">+SUM(F7,I7)</f>
        <v>0.7596251042331138</v>
      </c>
      <c r="M7" s="244"/>
      <c r="N7" s="245"/>
      <c r="O7" s="245"/>
    </row>
    <row r="8" spans="2:15" ht="22.5" customHeight="1" x14ac:dyDescent="0.25">
      <c r="B8" s="374" t="s">
        <v>265</v>
      </c>
      <c r="C8" s="375"/>
      <c r="D8" s="343">
        <f>+'TOTAL BEBIDAS FRIAS'!E8</f>
        <v>253.99650105999999</v>
      </c>
      <c r="E8" s="246">
        <f>+'TOTAL BEBIDAS FRIAS'!E9</f>
        <v>1101.633</v>
      </c>
      <c r="F8" s="251">
        <f>+'TOTAL BEBIDAS FRIAS'!E15</f>
        <v>7.8807580531131931</v>
      </c>
      <c r="G8" s="246">
        <f>+Dtserver!C8/1000</f>
        <v>225.1521856</v>
      </c>
      <c r="H8" s="246">
        <f>+Dtserver!D8/1000</f>
        <v>268.88383120000003</v>
      </c>
      <c r="I8" s="251">
        <f>+Dtserver!F8</f>
        <v>5.1091903969029735</v>
      </c>
      <c r="J8" s="246">
        <f t="shared" si="0"/>
        <v>479.14868665999995</v>
      </c>
      <c r="K8" s="246">
        <f t="shared" ref="K8:K17" si="2">+SUM(E8,H8)</f>
        <v>1370.5168312000001</v>
      </c>
      <c r="L8" s="254">
        <f t="shared" si="1"/>
        <v>12.989948450016167</v>
      </c>
      <c r="M8" s="244"/>
      <c r="N8" s="245"/>
      <c r="O8" s="245"/>
    </row>
    <row r="9" spans="2:15" ht="22.5" customHeight="1" x14ac:dyDescent="0.25">
      <c r="B9" s="382" t="s">
        <v>436</v>
      </c>
      <c r="C9" s="383"/>
      <c r="D9" s="343">
        <f>+'TOTAL BEBIDAS FRIAS'!F8</f>
        <v>39.65000525</v>
      </c>
      <c r="E9" s="246">
        <f>+'TOTAL BEBIDAS FRIAS'!F9</f>
        <v>433.8485</v>
      </c>
      <c r="F9" s="251">
        <f>+'TOTAL BEBIDAS FRIAS'!F15</f>
        <v>1.2297615165522466</v>
      </c>
      <c r="G9" s="246">
        <f>+SUM(G10:G13)</f>
        <v>88.096336709000013</v>
      </c>
      <c r="H9" s="246">
        <f>+SUM(H10:H13)</f>
        <v>212.99925765</v>
      </c>
      <c r="I9" s="251">
        <f>+SUM(I10:I13)</f>
        <v>2.411132507603293</v>
      </c>
      <c r="J9" s="246">
        <f t="shared" si="0"/>
        <v>127.74634195900001</v>
      </c>
      <c r="K9" s="246">
        <f t="shared" si="2"/>
        <v>646.84775764999995</v>
      </c>
      <c r="L9" s="254">
        <f t="shared" si="1"/>
        <v>3.6408940241555396</v>
      </c>
      <c r="M9" s="244"/>
      <c r="N9" s="245"/>
      <c r="O9" s="245"/>
    </row>
    <row r="10" spans="2:15" ht="22.5" customHeight="1" x14ac:dyDescent="0.25">
      <c r="B10" s="384" t="s">
        <v>25</v>
      </c>
      <c r="C10" s="385"/>
      <c r="D10" s="343">
        <f>+'VINO + ESPUMOSOS + SIDRAS'!D8</f>
        <v>25.449337</v>
      </c>
      <c r="E10" s="246">
        <f>+'VINO + ESPUMOSOS + SIDRAS'!D9</f>
        <v>265.94889999999998</v>
      </c>
      <c r="F10" s="251">
        <f>+'VINO + ESPUMOSOS + SIDRAS'!D15</f>
        <v>0.78932184414702455</v>
      </c>
      <c r="G10" s="246">
        <f>+Dtserver!C14/1000</f>
        <v>78.483520999999996</v>
      </c>
      <c r="H10" s="246">
        <f>+Dtserver!D19/1000</f>
        <v>165.6271309</v>
      </c>
      <c r="I10" s="251">
        <f>+Dtserver!F19</f>
        <v>1.6693266415653507</v>
      </c>
      <c r="J10" s="246">
        <f t="shared" ref="J10:J11" si="3">+G10+D10</f>
        <v>103.932858</v>
      </c>
      <c r="K10" s="246">
        <f t="shared" ref="K10:K11" si="4">+SUM(E10,H10)</f>
        <v>431.57603089999998</v>
      </c>
      <c r="L10" s="254">
        <f t="shared" ref="L10:L11" si="5">+SUM(F10,I10)</f>
        <v>2.4586484857123754</v>
      </c>
      <c r="M10" s="244"/>
      <c r="N10" s="245"/>
      <c r="O10" s="245"/>
    </row>
    <row r="11" spans="2:15" ht="22.5" customHeight="1" x14ac:dyDescent="0.25">
      <c r="B11" s="384" t="s">
        <v>425</v>
      </c>
      <c r="C11" s="385"/>
      <c r="D11" s="343">
        <f>+'VINO + ESPUMOSOS + SIDRAS'!I8</f>
        <v>4.1610682499999996</v>
      </c>
      <c r="E11" s="246">
        <f>+'VINO + ESPUMOSOS + SIDRAS'!I9</f>
        <v>51.005560000000003</v>
      </c>
      <c r="F11" s="251">
        <f>+'VINO + ESPUMOSOS + SIDRAS'!I15</f>
        <v>0.12905727425086289</v>
      </c>
      <c r="G11" s="246">
        <f>+Dtserver!C15/1000</f>
        <v>4.9195093600000002</v>
      </c>
      <c r="H11" s="246">
        <f>+Dtserver!D15/1000</f>
        <v>23.4415461</v>
      </c>
      <c r="I11" s="251">
        <f>+Dtserver!F15</f>
        <v>0.11163431486399167</v>
      </c>
      <c r="J11" s="246">
        <f t="shared" si="3"/>
        <v>9.0805776099999989</v>
      </c>
      <c r="K11" s="246">
        <f t="shared" si="4"/>
        <v>74.447106099999999</v>
      </c>
      <c r="L11" s="254">
        <f t="shared" si="5"/>
        <v>0.24069158911485455</v>
      </c>
      <c r="M11" s="244"/>
      <c r="N11" s="245"/>
      <c r="O11" s="245"/>
    </row>
    <row r="12" spans="2:15" ht="22.5" customHeight="1" x14ac:dyDescent="0.25">
      <c r="B12" s="384" t="s">
        <v>35</v>
      </c>
      <c r="C12" s="385"/>
      <c r="D12" s="343">
        <f>+'VINO + ESPUMOSOS + SIDRAS'!H8</f>
        <v>5.9051527500000001</v>
      </c>
      <c r="E12" s="246">
        <f>+'VINO + ESPUMOSOS + SIDRAS'!H9</f>
        <v>90.386219999999994</v>
      </c>
      <c r="F12" s="251">
        <f>+'VINO + ESPUMOSOS + SIDRAS'!H15</f>
        <v>0.1831507853662307</v>
      </c>
      <c r="G12" s="246">
        <f>+Dtserver!C17/10000</f>
        <v>2.5641267590000001</v>
      </c>
      <c r="H12" s="246">
        <f>+Dtserver!D17/1000</f>
        <v>19.632556879999999</v>
      </c>
      <c r="I12" s="251">
        <f>+Dtserver!F17</f>
        <v>0.58185585801058926</v>
      </c>
      <c r="J12" s="246">
        <f t="shared" ref="J12:J13" si="6">+G12+D12</f>
        <v>8.4692795089999997</v>
      </c>
      <c r="K12" s="246">
        <f t="shared" ref="K12:K13" si="7">+SUM(E12,H12)</f>
        <v>110.01877687999999</v>
      </c>
      <c r="L12" s="254">
        <f t="shared" ref="L12:L13" si="8">+SUM(F12,I12)</f>
        <v>0.76500664337681989</v>
      </c>
      <c r="M12" s="244"/>
      <c r="N12" s="245"/>
      <c r="O12" s="245"/>
    </row>
    <row r="13" spans="2:15" ht="22.5" customHeight="1" x14ac:dyDescent="0.25">
      <c r="B13" s="384" t="s">
        <v>435</v>
      </c>
      <c r="C13" s="385"/>
      <c r="D13" s="343">
        <f>+'VINO + ESPUMOSOS + SIDRAS'!J8</f>
        <v>4.13444725</v>
      </c>
      <c r="E13" s="246">
        <f>+'VINO + ESPUMOSOS + SIDRAS'!J9</f>
        <v>21.76606</v>
      </c>
      <c r="F13" s="251">
        <f>+'VINO + ESPUMOSOS + SIDRAS'!J15</f>
        <v>0.12823161278812858</v>
      </c>
      <c r="G13" s="246">
        <f>+Dtserver!C16/1000</f>
        <v>2.1291795900000001</v>
      </c>
      <c r="H13" s="246">
        <f>+Dtserver!D16/1000</f>
        <v>4.2980237699999995</v>
      </c>
      <c r="I13" s="251">
        <f>+Dtserver!F16</f>
        <v>4.8315693163361463E-2</v>
      </c>
      <c r="J13" s="246">
        <f t="shared" si="6"/>
        <v>6.2636268400000006</v>
      </c>
      <c r="K13" s="246">
        <f t="shared" si="7"/>
        <v>26.06408377</v>
      </c>
      <c r="L13" s="254">
        <f t="shared" si="8"/>
        <v>0.17654730595149004</v>
      </c>
      <c r="M13" s="244"/>
      <c r="N13" s="245"/>
      <c r="O13" s="245"/>
    </row>
    <row r="14" spans="2:15" ht="22.5" customHeight="1" x14ac:dyDescent="0.25">
      <c r="B14" s="374" t="s">
        <v>358</v>
      </c>
      <c r="C14" s="375"/>
      <c r="D14" s="343">
        <f>+'TOTAL BEBIDAS FRIAS'!G8</f>
        <v>127.29650547999999</v>
      </c>
      <c r="E14" s="246">
        <f>+'TOTAL BEBIDAS FRIAS'!G9</f>
        <v>460.30650000000003</v>
      </c>
      <c r="F14" s="251">
        <f>+'TOTAL BEBIDAS FRIAS'!G15</f>
        <v>3.5662039386764173</v>
      </c>
      <c r="G14" s="246">
        <f>+Dtserver!C12/1000</f>
        <v>475.13759367</v>
      </c>
      <c r="H14" s="246">
        <f>+Dtserver!D12/1000</f>
        <v>376.73473738000001</v>
      </c>
      <c r="I14" s="251">
        <f>+Dtserver!F12</f>
        <v>10.781900359160231</v>
      </c>
      <c r="J14" s="246">
        <f t="shared" si="0"/>
        <v>602.43409914999995</v>
      </c>
      <c r="K14" s="246">
        <f t="shared" si="2"/>
        <v>837.04123737999998</v>
      </c>
      <c r="L14" s="254">
        <f t="shared" si="1"/>
        <v>14.348104297836649</v>
      </c>
      <c r="M14" s="244"/>
      <c r="N14" s="245"/>
      <c r="O14" s="245"/>
    </row>
    <row r="15" spans="2:15" ht="22.5" customHeight="1" x14ac:dyDescent="0.25">
      <c r="B15" s="374" t="s">
        <v>262</v>
      </c>
      <c r="C15" s="375"/>
      <c r="D15" s="343">
        <f>+'TOTAL BEBIDAS FRIAS'!H8</f>
        <v>229.73422380000002</v>
      </c>
      <c r="E15" s="246">
        <f>+'TOTAL BEBIDAS FRIAS'!H9</f>
        <v>210.09809999999999</v>
      </c>
      <c r="F15" s="251">
        <f>+'TOTAL BEBIDAS FRIAS'!H15</f>
        <v>6.4359904513879167</v>
      </c>
      <c r="G15" s="246">
        <f>+Dtserver!C9/1000</f>
        <v>661.90461399999992</v>
      </c>
      <c r="H15" s="246">
        <f>+Dtserver!D9/1000</f>
        <v>139.91573159999999</v>
      </c>
      <c r="I15" s="251">
        <f>+Dtserver!F9</f>
        <v>15.020048277579631</v>
      </c>
      <c r="J15" s="246">
        <f t="shared" si="0"/>
        <v>891.63883779999992</v>
      </c>
      <c r="K15" s="246">
        <f t="shared" si="2"/>
        <v>350.0138316</v>
      </c>
      <c r="L15" s="254">
        <f t="shared" si="1"/>
        <v>21.456038728967549</v>
      </c>
      <c r="M15" s="244"/>
      <c r="N15" s="245"/>
      <c r="O15" s="245"/>
    </row>
    <row r="16" spans="2:15" ht="22.5" customHeight="1" x14ac:dyDescent="0.25">
      <c r="B16" s="374" t="s">
        <v>293</v>
      </c>
      <c r="C16" s="375"/>
      <c r="D16" s="343">
        <f>+'TOTAL BEBIDAS FRIAS'!I8</f>
        <v>12.664907969999998</v>
      </c>
      <c r="E16" s="246">
        <f>+'TOTAL BEBIDAS FRIAS'!I9</f>
        <v>66.30471</v>
      </c>
      <c r="F16" s="251">
        <f>+'TOTAL BEBIDAS FRIAS'!I15</f>
        <v>0.37840079074836952</v>
      </c>
      <c r="G16" s="246">
        <f>+Dtserver!C10/1000</f>
        <v>114.50142972099999</v>
      </c>
      <c r="H16" s="246">
        <f>+Dtserver!D10/1000</f>
        <v>115.37746745199999</v>
      </c>
      <c r="I16" s="251">
        <f>+Dtserver!F10</f>
        <v>2.598285260270615</v>
      </c>
      <c r="J16" s="246">
        <f t="shared" si="0"/>
        <v>127.166337691</v>
      </c>
      <c r="K16" s="246">
        <f t="shared" si="2"/>
        <v>181.68217745199999</v>
      </c>
      <c r="L16" s="254">
        <f t="shared" si="1"/>
        <v>2.9766860510189845</v>
      </c>
      <c r="M16" s="244"/>
      <c r="N16" s="245"/>
      <c r="O16" s="245"/>
    </row>
    <row r="17" spans="2:15" ht="22.5" customHeight="1" thickBot="1" x14ac:dyDescent="0.3">
      <c r="B17" s="370" t="s">
        <v>366</v>
      </c>
      <c r="C17" s="371"/>
      <c r="D17" s="344">
        <f>+'TOTAL BEBIDAS FRIAS'!J8</f>
        <v>2.0947338000000002</v>
      </c>
      <c r="E17" s="249">
        <f>+'TOTAL BEBIDAS FRIAS'!J9</f>
        <v>5.3790649999999998</v>
      </c>
      <c r="F17" s="252">
        <f>+'TOTAL BEBIDAS FRIAS'!J15</f>
        <v>6.2586236568392295E-2</v>
      </c>
      <c r="G17" s="249">
        <f>+Dtserver!C11/1000</f>
        <v>32.377844000000003</v>
      </c>
      <c r="H17" s="249">
        <f>+Dtserver!D11/1000</f>
        <v>29.531799100000001</v>
      </c>
      <c r="I17" s="252">
        <f>+Dtserver!F11</f>
        <v>0.7347233569880236</v>
      </c>
      <c r="J17" s="249">
        <f t="shared" si="0"/>
        <v>34.472577800000003</v>
      </c>
      <c r="K17" s="249">
        <f t="shared" si="2"/>
        <v>34.910864099999998</v>
      </c>
      <c r="L17" s="255">
        <f t="shared" si="1"/>
        <v>0.79730959355641584</v>
      </c>
      <c r="M17" s="244"/>
      <c r="N17" s="245"/>
      <c r="O17" s="245"/>
    </row>
    <row r="19" spans="2:15" x14ac:dyDescent="0.25">
      <c r="B19" s="345"/>
    </row>
    <row r="20" spans="2:15" x14ac:dyDescent="0.25">
      <c r="B20" s="345" t="s">
        <v>440</v>
      </c>
    </row>
  </sheetData>
  <mergeCells count="16">
    <mergeCell ref="J2:L2"/>
    <mergeCell ref="D3:L3"/>
    <mergeCell ref="B17:C17"/>
    <mergeCell ref="B6:C6"/>
    <mergeCell ref="B7:C7"/>
    <mergeCell ref="D2:F2"/>
    <mergeCell ref="G2:I2"/>
    <mergeCell ref="B8:C8"/>
    <mergeCell ref="B9:C9"/>
    <mergeCell ref="B14:C14"/>
    <mergeCell ref="B15:C15"/>
    <mergeCell ref="B16:C16"/>
    <mergeCell ref="B10:C10"/>
    <mergeCell ref="B11:C11"/>
    <mergeCell ref="B12:C12"/>
    <mergeCell ref="B13:C13"/>
  </mergeCells>
  <pageMargins left="0.25" right="0.25" top="0.75" bottom="0.75" header="0.3" footer="0.3"/>
  <pageSetup paperSize="9" scale="4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1"/>
  <sheetViews>
    <sheetView showGridLines="0" zoomScale="60" zoomScaleNormal="60" workbookViewId="0">
      <selection activeCell="C39" sqref="C39"/>
    </sheetView>
  </sheetViews>
  <sheetFormatPr baseColWidth="10" defaultRowHeight="15" x14ac:dyDescent="0.25"/>
  <cols>
    <col min="1" max="1" width="3.140625" customWidth="1"/>
    <col min="3" max="3" width="12.140625" customWidth="1"/>
    <col min="4" max="12" width="15.7109375" customWidth="1"/>
    <col min="21" max="21" width="32.85546875" customWidth="1"/>
  </cols>
  <sheetData>
    <row r="1" spans="2:21" ht="15.75" thickBot="1" x14ac:dyDescent="0.3"/>
    <row r="2" spans="2:21" ht="31.5" customHeight="1" thickBot="1" x14ac:dyDescent="0.4">
      <c r="B2" s="241"/>
      <c r="C2" s="241"/>
      <c r="D2" s="376"/>
      <c r="E2" s="377"/>
      <c r="F2" s="378"/>
      <c r="G2" s="379"/>
      <c r="H2" s="380"/>
      <c r="I2" s="381"/>
      <c r="J2" s="366"/>
      <c r="K2" s="367"/>
      <c r="L2" s="367"/>
      <c r="N2" s="388" t="s">
        <v>417</v>
      </c>
      <c r="O2" s="388"/>
      <c r="P2" s="388"/>
      <c r="Q2" s="388"/>
      <c r="R2" s="388"/>
    </row>
    <row r="3" spans="2:21" ht="24" customHeight="1" thickBot="1" x14ac:dyDescent="0.35">
      <c r="B3" s="241"/>
      <c r="C3" s="241"/>
      <c r="D3" s="368"/>
      <c r="E3" s="369"/>
      <c r="F3" s="369"/>
      <c r="G3" s="369"/>
      <c r="H3" s="369"/>
      <c r="I3" s="369"/>
      <c r="J3" s="369"/>
      <c r="K3" s="369"/>
      <c r="L3" s="369"/>
    </row>
    <row r="4" spans="2:21" ht="24.75" customHeight="1" thickBot="1" x14ac:dyDescent="0.35">
      <c r="B4" s="242"/>
      <c r="C4" s="241"/>
      <c r="D4" s="247" t="s">
        <v>362</v>
      </c>
      <c r="E4" s="247" t="s">
        <v>363</v>
      </c>
      <c r="F4" s="247" t="s">
        <v>364</v>
      </c>
      <c r="G4" s="247" t="s">
        <v>362</v>
      </c>
      <c r="H4" s="247" t="s">
        <v>363</v>
      </c>
      <c r="I4" s="247" t="s">
        <v>364</v>
      </c>
      <c r="J4" s="247" t="s">
        <v>362</v>
      </c>
      <c r="K4" s="247" t="s">
        <v>363</v>
      </c>
      <c r="L4" s="247" t="s">
        <v>364</v>
      </c>
      <c r="N4" s="386" t="s">
        <v>259</v>
      </c>
      <c r="O4" s="387"/>
    </row>
    <row r="5" spans="2:21" ht="15" customHeight="1" thickBot="1" x14ac:dyDescent="0.35">
      <c r="B5" s="242"/>
      <c r="C5" s="241"/>
      <c r="D5" s="243"/>
      <c r="E5" s="243"/>
      <c r="F5" s="243"/>
      <c r="G5" s="243"/>
      <c r="H5" s="243"/>
      <c r="I5" s="243"/>
      <c r="N5" t="s">
        <v>415</v>
      </c>
      <c r="O5" t="s">
        <v>416</v>
      </c>
      <c r="Q5" t="s">
        <v>421</v>
      </c>
      <c r="R5" t="s">
        <v>420</v>
      </c>
    </row>
    <row r="6" spans="2:21" ht="19.5" customHeight="1" x14ac:dyDescent="0.25">
      <c r="B6" s="393" t="s">
        <v>321</v>
      </c>
      <c r="C6" s="394"/>
      <c r="D6" s="248">
        <f>+'TOTAL BEBIDAS FRIAS'!C8</f>
        <v>684.26242636000006</v>
      </c>
      <c r="E6" s="248">
        <f>+'TOTAL BEBIDAS FRIAS'!C9</f>
        <v>2835.851075</v>
      </c>
      <c r="F6" s="250">
        <f>+'TOTAL BEBIDAS FRIAS'!C15</f>
        <v>20.137801934370138</v>
      </c>
      <c r="G6" s="248">
        <f>+SUM(G7:G13)</f>
        <v>1628.1090698819999</v>
      </c>
      <c r="H6" s="248">
        <f>+SUM(H7:H13)</f>
        <v>1240.361294952</v>
      </c>
      <c r="I6" s="250">
        <f>+SUM(I7:I13)</f>
        <v>36.945318575453996</v>
      </c>
      <c r="J6" s="248">
        <f t="shared" ref="J6:J13" si="0">+G6+D6</f>
        <v>2312.3714962419999</v>
      </c>
      <c r="K6" s="248">
        <f>+SUM(E6,H6)</f>
        <v>4076.2123699519998</v>
      </c>
      <c r="L6" s="253">
        <f>+SUM(F6,I6)</f>
        <v>57.083120509824134</v>
      </c>
      <c r="M6" s="244"/>
      <c r="N6" s="336">
        <f>+D6/$D$6*100</f>
        <v>100</v>
      </c>
      <c r="O6" s="336">
        <f>+G6/$G$6*100</f>
        <v>100</v>
      </c>
      <c r="Q6" s="338">
        <f>+SUM(D6+G6)/SUM(D6+G6)*100</f>
        <v>100</v>
      </c>
      <c r="R6" s="338">
        <f>+SUM(E6+H6)/SUM(E6+H6)*100</f>
        <v>100</v>
      </c>
    </row>
    <row r="7" spans="2:21" ht="19.5" customHeight="1" x14ac:dyDescent="0.25">
      <c r="B7" s="389" t="s">
        <v>320</v>
      </c>
      <c r="C7" s="390"/>
      <c r="D7" s="246">
        <f>+'TOTAL BEBIDAS FRIAS'!D8</f>
        <v>18.825549000000002</v>
      </c>
      <c r="E7" s="246">
        <f>+'TOTAL BEBIDAS FRIAS'!D9</f>
        <v>558.28120000000001</v>
      </c>
      <c r="F7" s="251">
        <f>+'TOTAL BEBIDAS FRIAS'!D15</f>
        <v>0.58410094732360507</v>
      </c>
      <c r="G7" s="246">
        <f>+Dtserver!C7/1000</f>
        <v>7.7350117110000003</v>
      </c>
      <c r="H7" s="246">
        <f>+Dtserver!D7/1000</f>
        <v>80.909430569999998</v>
      </c>
      <c r="I7" s="251">
        <f>+Dtserver!F7</f>
        <v>0.17552415690950876</v>
      </c>
      <c r="J7" s="246">
        <f t="shared" si="0"/>
        <v>26.560560711000001</v>
      </c>
      <c r="K7" s="246">
        <f t="shared" ref="K7:L13" si="1">+SUM(E7,H7)</f>
        <v>639.19063057000005</v>
      </c>
      <c r="L7" s="254">
        <f t="shared" si="1"/>
        <v>0.7596251042331138</v>
      </c>
      <c r="M7" s="244"/>
      <c r="N7" s="337">
        <f t="shared" ref="N7:N13" si="2">+D7/$D$6*100</f>
        <v>2.7512177016856421</v>
      </c>
      <c r="O7" s="337">
        <f t="shared" ref="O7:O13" si="3">+G7/$G$6*100</f>
        <v>0.47509174011054489</v>
      </c>
      <c r="P7" t="s">
        <v>418</v>
      </c>
      <c r="Q7" s="338">
        <f>+D6/SUM(D6+G6)</f>
        <v>0.29591370913888354</v>
      </c>
      <c r="R7" s="338">
        <f>+E6/SUM(E6+H6)</f>
        <v>0.69570739147562966</v>
      </c>
    </row>
    <row r="8" spans="2:21" ht="19.5" customHeight="1" x14ac:dyDescent="0.25">
      <c r="B8" s="389" t="s">
        <v>265</v>
      </c>
      <c r="C8" s="390"/>
      <c r="D8" s="246">
        <f>+'TOTAL BEBIDAS FRIAS'!E8</f>
        <v>253.99650105999999</v>
      </c>
      <c r="E8" s="246">
        <f>+'TOTAL BEBIDAS FRIAS'!E9</f>
        <v>1101.633</v>
      </c>
      <c r="F8" s="251">
        <f>+'TOTAL BEBIDAS FRIAS'!E15</f>
        <v>7.8807580531131931</v>
      </c>
      <c r="G8" s="246">
        <f>+Dtserver!C8/1000</f>
        <v>225.1521856</v>
      </c>
      <c r="H8" s="246">
        <f>+Dtserver!D8/1000</f>
        <v>268.88383120000003</v>
      </c>
      <c r="I8" s="251">
        <f>+Dtserver!F8</f>
        <v>5.1091903969029735</v>
      </c>
      <c r="J8" s="246">
        <f t="shared" si="0"/>
        <v>479.14868665999995</v>
      </c>
      <c r="K8" s="246">
        <f t="shared" si="1"/>
        <v>1370.5168312000001</v>
      </c>
      <c r="L8" s="254">
        <f t="shared" si="1"/>
        <v>12.989948450016167</v>
      </c>
      <c r="M8" s="244"/>
      <c r="N8" s="337">
        <f t="shared" si="2"/>
        <v>37.119749861344701</v>
      </c>
      <c r="O8" s="337">
        <f t="shared" si="3"/>
        <v>13.829060335393764</v>
      </c>
      <c r="P8" t="s">
        <v>419</v>
      </c>
      <c r="Q8" s="338">
        <f>+G6/SUM(D6+G6)</f>
        <v>0.70408629086111651</v>
      </c>
      <c r="R8" s="338">
        <f>+H6/SUM(E6+H6)</f>
        <v>0.3042926085243704</v>
      </c>
    </row>
    <row r="9" spans="2:21" ht="19.5" customHeight="1" x14ac:dyDescent="0.25">
      <c r="B9" s="389" t="s">
        <v>365</v>
      </c>
      <c r="C9" s="390"/>
      <c r="D9" s="246">
        <f>+'TOTAL BEBIDAS FRIAS'!F8</f>
        <v>39.65000525</v>
      </c>
      <c r="E9" s="246">
        <f>+'TOTAL BEBIDAS FRIAS'!F9</f>
        <v>433.8485</v>
      </c>
      <c r="F9" s="251">
        <f>+'TOTAL BEBIDAS FRIAS'!F15</f>
        <v>1.2297615165522466</v>
      </c>
      <c r="G9" s="246">
        <f>+Dtserver!C13/1000</f>
        <v>111.30039118000001</v>
      </c>
      <c r="H9" s="246">
        <f>+Dtserver!D13/1000</f>
        <v>229.00829765</v>
      </c>
      <c r="I9" s="251">
        <f>+Dtserver!F13</f>
        <v>2.5256467676430159</v>
      </c>
      <c r="J9" s="246">
        <f t="shared" si="0"/>
        <v>150.95039643000001</v>
      </c>
      <c r="K9" s="246">
        <f t="shared" si="1"/>
        <v>662.85679764999998</v>
      </c>
      <c r="L9" s="254">
        <f t="shared" si="1"/>
        <v>3.7554082841952625</v>
      </c>
      <c r="M9" s="244"/>
      <c r="N9" s="337">
        <f t="shared" si="2"/>
        <v>5.7945612271774189</v>
      </c>
      <c r="O9" s="337">
        <f t="shared" si="3"/>
        <v>6.8361753668055361</v>
      </c>
    </row>
    <row r="10" spans="2:21" ht="19.5" customHeight="1" x14ac:dyDescent="0.25">
      <c r="B10" s="389" t="s">
        <v>358</v>
      </c>
      <c r="C10" s="390"/>
      <c r="D10" s="246">
        <f>+'TOTAL BEBIDAS FRIAS'!G8</f>
        <v>127.29650547999999</v>
      </c>
      <c r="E10" s="246">
        <f>+'TOTAL BEBIDAS FRIAS'!G9</f>
        <v>460.30650000000003</v>
      </c>
      <c r="F10" s="251">
        <f>+'TOTAL BEBIDAS FRIAS'!G15</f>
        <v>3.5662039386764173</v>
      </c>
      <c r="G10" s="246">
        <f>+Dtserver!C12/1000</f>
        <v>475.13759367</v>
      </c>
      <c r="H10" s="246">
        <f>+Dtserver!D12/1000</f>
        <v>376.73473738000001</v>
      </c>
      <c r="I10" s="251">
        <f>+Dtserver!F12</f>
        <v>10.781900359160231</v>
      </c>
      <c r="J10" s="246">
        <f t="shared" si="0"/>
        <v>602.43409914999995</v>
      </c>
      <c r="K10" s="246">
        <f t="shared" si="1"/>
        <v>837.04123737999998</v>
      </c>
      <c r="L10" s="254">
        <f t="shared" si="1"/>
        <v>14.348104297836649</v>
      </c>
      <c r="M10" s="244"/>
      <c r="N10" s="337">
        <f t="shared" si="2"/>
        <v>18.603462732444047</v>
      </c>
      <c r="O10" s="337">
        <f t="shared" si="3"/>
        <v>29.18340069835963</v>
      </c>
    </row>
    <row r="11" spans="2:21" ht="19.5" customHeight="1" x14ac:dyDescent="0.25">
      <c r="B11" s="389" t="s">
        <v>262</v>
      </c>
      <c r="C11" s="390"/>
      <c r="D11" s="246">
        <f>+'TOTAL BEBIDAS FRIAS'!H8</f>
        <v>229.73422380000002</v>
      </c>
      <c r="E11" s="246">
        <f>+'TOTAL BEBIDAS FRIAS'!H9</f>
        <v>210.09809999999999</v>
      </c>
      <c r="F11" s="251">
        <f>+'TOTAL BEBIDAS FRIAS'!H15</f>
        <v>6.4359904513879167</v>
      </c>
      <c r="G11" s="246">
        <f>+Dtserver!C9/1000</f>
        <v>661.90461399999992</v>
      </c>
      <c r="H11" s="246">
        <f>+Dtserver!D9/1000</f>
        <v>139.91573159999999</v>
      </c>
      <c r="I11" s="251">
        <f>+Dtserver!F9</f>
        <v>15.020048277579631</v>
      </c>
      <c r="J11" s="246">
        <f t="shared" si="0"/>
        <v>891.63883779999992</v>
      </c>
      <c r="K11" s="246">
        <f t="shared" si="1"/>
        <v>350.0138316</v>
      </c>
      <c r="L11" s="254">
        <f t="shared" si="1"/>
        <v>21.456038728967549</v>
      </c>
      <c r="M11" s="244"/>
      <c r="N11" s="337">
        <f t="shared" si="2"/>
        <v>33.573993682817473</v>
      </c>
      <c r="O11" s="337">
        <f t="shared" si="3"/>
        <v>40.65480785313558</v>
      </c>
    </row>
    <row r="12" spans="2:21" ht="19.5" customHeight="1" x14ac:dyDescent="0.25">
      <c r="B12" s="389" t="s">
        <v>293</v>
      </c>
      <c r="C12" s="390"/>
      <c r="D12" s="246">
        <f>+'TOTAL BEBIDAS FRIAS'!I8</f>
        <v>12.664907969999998</v>
      </c>
      <c r="E12" s="246">
        <f>+'TOTAL BEBIDAS FRIAS'!I9</f>
        <v>66.30471</v>
      </c>
      <c r="F12" s="251">
        <f>+'TOTAL BEBIDAS FRIAS'!I15</f>
        <v>0.37840079074836952</v>
      </c>
      <c r="G12" s="246">
        <f>+Dtserver!C10/1000</f>
        <v>114.50142972099999</v>
      </c>
      <c r="H12" s="246">
        <f>+Dtserver!D10/1000</f>
        <v>115.37746745199999</v>
      </c>
      <c r="I12" s="251">
        <f>+Dtserver!F10</f>
        <v>2.598285260270615</v>
      </c>
      <c r="J12" s="246">
        <f t="shared" si="0"/>
        <v>127.166337691</v>
      </c>
      <c r="K12" s="246">
        <f t="shared" si="1"/>
        <v>181.68217745199999</v>
      </c>
      <c r="L12" s="254">
        <f t="shared" si="1"/>
        <v>2.9766860510189845</v>
      </c>
      <c r="M12" s="244"/>
      <c r="N12" s="337">
        <f t="shared" si="2"/>
        <v>1.8508846141636326</v>
      </c>
      <c r="O12" s="337">
        <f t="shared" si="3"/>
        <v>7.0327861836245829</v>
      </c>
    </row>
    <row r="13" spans="2:21" ht="19.5" customHeight="1" thickBot="1" x14ac:dyDescent="0.3">
      <c r="B13" s="391" t="s">
        <v>366</v>
      </c>
      <c r="C13" s="392"/>
      <c r="D13" s="249">
        <f>+'TOTAL BEBIDAS FRIAS'!J8</f>
        <v>2.0947338000000002</v>
      </c>
      <c r="E13" s="249">
        <f>+'TOTAL BEBIDAS FRIAS'!J9</f>
        <v>5.3790649999999998</v>
      </c>
      <c r="F13" s="252">
        <f>+'TOTAL BEBIDAS FRIAS'!J15</f>
        <v>6.2586236568392295E-2</v>
      </c>
      <c r="G13" s="249">
        <f>+Dtserver!C11/1000</f>
        <v>32.377844000000003</v>
      </c>
      <c r="H13" s="249">
        <f>+Dtserver!D11/1000</f>
        <v>29.531799100000001</v>
      </c>
      <c r="I13" s="252">
        <f>+Dtserver!F11</f>
        <v>0.7347233569880236</v>
      </c>
      <c r="J13" s="249">
        <f t="shared" si="0"/>
        <v>34.472577800000003</v>
      </c>
      <c r="K13" s="249">
        <f t="shared" si="1"/>
        <v>34.910864099999998</v>
      </c>
      <c r="L13" s="255">
        <f t="shared" si="1"/>
        <v>0.79730959355641584</v>
      </c>
      <c r="M13" s="244"/>
      <c r="N13" s="337">
        <f t="shared" si="2"/>
        <v>0.30613018036707623</v>
      </c>
      <c r="O13" s="337">
        <f t="shared" si="3"/>
        <v>1.9886778225703665</v>
      </c>
      <c r="U13" s="340" t="s">
        <v>423</v>
      </c>
    </row>
    <row r="14" spans="2:21" ht="18.75" x14ac:dyDescent="0.3">
      <c r="F14" s="5"/>
      <c r="G14" s="5"/>
    </row>
    <row r="15" spans="2:21" ht="18.75" x14ac:dyDescent="0.3">
      <c r="F15" s="5" t="s">
        <v>415</v>
      </c>
      <c r="G15" s="5" t="s">
        <v>416</v>
      </c>
    </row>
    <row r="38" spans="3:11" ht="18.75" x14ac:dyDescent="0.3">
      <c r="C38" s="341" t="s">
        <v>424</v>
      </c>
    </row>
    <row r="39" spans="3:11" x14ac:dyDescent="0.25">
      <c r="C39" s="4" t="s">
        <v>422</v>
      </c>
      <c r="D39" t="str">
        <f>+'TOTAL BEBIDAS FRIAS'!C6</f>
        <v>TOTAL BEBIDAS FRÍAS</v>
      </c>
      <c r="E39" t="str">
        <f>+'TOTAL BEBIDAS FRIAS'!D6</f>
        <v>BEBIDAS ESPIRITUOSAS</v>
      </c>
      <c r="F39" t="str">
        <f>+'TOTAL BEBIDAS FRIAS'!E6</f>
        <v>CERVEZA</v>
      </c>
      <c r="G39" t="str">
        <f>+'TOTAL BEBIDAS FRIAS'!F6</f>
        <v>VINO, ESPUMOSOS (Inc. Cava), TINTO DE VERANO, SIDRA</v>
      </c>
      <c r="H39" t="str">
        <f>+'TOTAL BEBIDAS FRIAS'!G6</f>
        <v>BEBIDAS REFRESCANTES**</v>
      </c>
      <c r="I39" t="str">
        <f>+'TOTAL BEBIDAS FRIAS'!H6</f>
        <v>AGUA</v>
      </c>
      <c r="J39" t="str">
        <f>+'TOTAL BEBIDAS FRIAS'!I6</f>
        <v>ZUMO</v>
      </c>
      <c r="K39" t="str">
        <f>+'TOTAL BEBIDAS FRIAS'!J6</f>
        <v>BEBIDAS ZUMO+LECHE</v>
      </c>
    </row>
    <row r="40" spans="3:11" x14ac:dyDescent="0.25">
      <c r="C40" t="str">
        <f>+'TOTAL BEBIDAS FRIAS'!B7</f>
        <v>Volumen (Mio consumiciones)</v>
      </c>
      <c r="D40" s="337">
        <f>+'TOTAL BEBIDAS FRIAS'!C7</f>
        <v>1496.311921</v>
      </c>
      <c r="E40" s="337">
        <f>+'TOTAL BEBIDAS FRIAS'!D7</f>
        <v>112.5009</v>
      </c>
      <c r="F40" s="337">
        <f>+'TOTAL BEBIDAS FRIAS'!E7</f>
        <v>690.45609999999999</v>
      </c>
      <c r="G40" s="337">
        <f>+'TOTAL BEBIDAS FRIAS'!F7</f>
        <v>105.80419999999999</v>
      </c>
      <c r="H40" s="337">
        <f>+'TOTAL BEBIDAS FRIAS'!G7</f>
        <v>327.87290000000002</v>
      </c>
      <c r="I40" s="337">
        <f>+'TOTAL BEBIDAS FRIAS'!H7</f>
        <v>216.4836</v>
      </c>
      <c r="J40" s="337">
        <f>+'TOTAL BEBIDAS FRIAS'!I7</f>
        <v>37.444519999999997</v>
      </c>
      <c r="K40" s="337">
        <f>+'TOTAL BEBIDAS FRIAS'!J7</f>
        <v>5.749701</v>
      </c>
    </row>
    <row r="41" spans="3:11" x14ac:dyDescent="0.25">
      <c r="D41" s="339">
        <f>+D40/$D$40*100</f>
        <v>100</v>
      </c>
      <c r="E41" s="339">
        <f t="shared" ref="E41:K41" si="4">+E40/$D$40*100</f>
        <v>7.5185459943949748</v>
      </c>
      <c r="F41" s="339">
        <f t="shared" si="4"/>
        <v>46.143861470980021</v>
      </c>
      <c r="G41" s="339">
        <f t="shared" si="4"/>
        <v>7.0709989351210947</v>
      </c>
      <c r="H41" s="339">
        <f t="shared" si="4"/>
        <v>21.912068960920884</v>
      </c>
      <c r="I41" s="339">
        <f t="shared" si="4"/>
        <v>14.46781228978794</v>
      </c>
      <c r="J41" s="339">
        <f t="shared" si="4"/>
        <v>2.5024541657714958</v>
      </c>
      <c r="K41" s="339">
        <f t="shared" si="4"/>
        <v>0.38425818302359166</v>
      </c>
    </row>
  </sheetData>
  <mergeCells count="14">
    <mergeCell ref="B11:C11"/>
    <mergeCell ref="B12:C12"/>
    <mergeCell ref="B13:C13"/>
    <mergeCell ref="D2:F2"/>
    <mergeCell ref="G2:I2"/>
    <mergeCell ref="D3:L3"/>
    <mergeCell ref="B6:C6"/>
    <mergeCell ref="B7:C7"/>
    <mergeCell ref="N4:O4"/>
    <mergeCell ref="N2:R2"/>
    <mergeCell ref="B8:C8"/>
    <mergeCell ref="B9:C9"/>
    <mergeCell ref="B10:C10"/>
    <mergeCell ref="J2:L2"/>
  </mergeCells>
  <hyperlinks>
    <hyperlink ref="B6" location="'TOTAL BEB FRIAS'!A1" display="TOTAL BEBIDAS FRIAS"/>
    <hyperlink ref="B7" location="'BEB ESPIRITUOSAS'!A1" display="BEBIDAS ESPIRITUOSAS"/>
    <hyperlink ref="B8" location="CERVEZA!A1" display="CERVEZA"/>
    <hyperlink ref="B9" location="'VINO &amp; ESPUMOSOS'!A1" display="VINO &amp; ESPUMOSOS"/>
    <hyperlink ref="B11" location="AGUA!A1" display="AGUA"/>
    <hyperlink ref="B12" location="ZUMOS!A1" display="ZUMO"/>
    <hyperlink ref="B13" location="'BEB ZUMO+LECHE'!A1" display="BEB ZUMO+LECHE"/>
    <hyperlink ref="B10" location="'BEB REFRESCANTES'!A1" display="BEBIDAS REFRESCANTES"/>
  </hyperlinks>
  <pageMargins left="0.25" right="0.25" top="0.75" bottom="0.75" header="0.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54"/>
  <sheetViews>
    <sheetView showGridLines="0" showRowColHeaders="0" zoomScale="80" zoomScaleNormal="80" workbookViewId="0">
      <selection activeCell="E4" sqref="E4"/>
    </sheetView>
  </sheetViews>
  <sheetFormatPr baseColWidth="10" defaultColWidth="11.42578125" defaultRowHeight="15" x14ac:dyDescent="0.25"/>
  <cols>
    <col min="1" max="1" width="3.7109375" style="26" customWidth="1"/>
    <col min="2" max="2" width="41.5703125" style="26" bestFit="1" customWidth="1"/>
    <col min="3" max="3" width="30" style="26" customWidth="1"/>
    <col min="4" max="4" width="4.5703125" style="26" customWidth="1"/>
    <col min="5" max="16384" width="11.42578125" style="26"/>
  </cols>
  <sheetData>
    <row r="1" spans="1:6" ht="45.75" customHeight="1" x14ac:dyDescent="0.35">
      <c r="A1" s="2"/>
      <c r="B1" s="60"/>
      <c r="C1" s="61"/>
      <c r="D1"/>
      <c r="E1"/>
      <c r="F1"/>
    </row>
    <row r="2" spans="1:6" ht="27" customHeight="1" x14ac:dyDescent="0.25">
      <c r="A2" s="2"/>
      <c r="B2"/>
      <c r="C2" s="62"/>
      <c r="D2"/>
      <c r="E2"/>
      <c r="F2"/>
    </row>
    <row r="3" spans="1:6" ht="42" customHeight="1" x14ac:dyDescent="0.25">
      <c r="A3" s="2"/>
      <c r="B3"/>
      <c r="C3" s="62"/>
      <c r="D3"/>
      <c r="E3"/>
      <c r="F3"/>
    </row>
    <row r="4" spans="1:6" ht="18.75" customHeight="1" x14ac:dyDescent="0.3">
      <c r="A4" s="2"/>
      <c r="B4" s="67" t="s">
        <v>270</v>
      </c>
      <c r="C4" s="68"/>
      <c r="D4"/>
      <c r="E4"/>
      <c r="F4"/>
    </row>
    <row r="5" spans="1:6" ht="15.75" x14ac:dyDescent="0.25">
      <c r="A5" s="2"/>
      <c r="B5" s="93" t="s">
        <v>323</v>
      </c>
      <c r="C5" s="95">
        <v>1000</v>
      </c>
      <c r="D5"/>
      <c r="E5"/>
      <c r="F5"/>
    </row>
    <row r="6" spans="1:6" ht="15.75" x14ac:dyDescent="0.25">
      <c r="A6" s="2"/>
      <c r="B6" s="93" t="s">
        <v>324</v>
      </c>
      <c r="C6" s="95">
        <v>330</v>
      </c>
      <c r="D6"/>
      <c r="E6"/>
      <c r="F6"/>
    </row>
    <row r="7" spans="1:6" ht="15.75" x14ac:dyDescent="0.25">
      <c r="A7" s="2"/>
      <c r="B7" s="93" t="s">
        <v>325</v>
      </c>
      <c r="C7" s="95">
        <v>200</v>
      </c>
      <c r="D7"/>
      <c r="E7"/>
      <c r="F7"/>
    </row>
    <row r="8" spans="1:6" ht="15.75" x14ac:dyDescent="0.25">
      <c r="A8" s="2"/>
      <c r="B8" s="93" t="s">
        <v>326</v>
      </c>
      <c r="C8" s="95">
        <v>500</v>
      </c>
      <c r="D8"/>
      <c r="E8"/>
      <c r="F8"/>
    </row>
    <row r="9" spans="1:6" ht="15.75" x14ac:dyDescent="0.25">
      <c r="A9" s="2"/>
      <c r="B9" s="93" t="s">
        <v>327</v>
      </c>
      <c r="C9" s="95">
        <v>330</v>
      </c>
      <c r="D9"/>
      <c r="E9"/>
      <c r="F9"/>
    </row>
    <row r="10" spans="1:6" ht="15" customHeight="1" x14ac:dyDescent="0.25">
      <c r="A10" s="2"/>
      <c r="B10" s="93" t="s">
        <v>328</v>
      </c>
      <c r="C10" s="95">
        <v>1000</v>
      </c>
      <c r="D10"/>
      <c r="E10"/>
      <c r="F10"/>
    </row>
    <row r="11" spans="1:6" ht="15.75" x14ac:dyDescent="0.25">
      <c r="A11" s="2"/>
      <c r="B11" s="93" t="s">
        <v>329</v>
      </c>
      <c r="C11" s="95">
        <v>500</v>
      </c>
      <c r="D11"/>
      <c r="E11"/>
      <c r="F11"/>
    </row>
    <row r="12" spans="1:6" ht="15.75" x14ac:dyDescent="0.25">
      <c r="A12" s="2"/>
      <c r="B12" s="93" t="s">
        <v>330</v>
      </c>
      <c r="C12" s="95">
        <v>330</v>
      </c>
      <c r="D12"/>
      <c r="E12"/>
      <c r="F12"/>
    </row>
    <row r="13" spans="1:6" ht="15.75" x14ac:dyDescent="0.25">
      <c r="A13" s="2"/>
      <c r="B13" s="93" t="s">
        <v>331</v>
      </c>
      <c r="C13" s="95">
        <v>300</v>
      </c>
      <c r="D13"/>
      <c r="E13"/>
      <c r="F13"/>
    </row>
    <row r="14" spans="1:6" ht="15.75" x14ac:dyDescent="0.25">
      <c r="A14" s="2"/>
      <c r="B14" s="93" t="s">
        <v>332</v>
      </c>
      <c r="C14" s="95">
        <v>330</v>
      </c>
      <c r="D14"/>
      <c r="E14"/>
      <c r="F14"/>
    </row>
    <row r="15" spans="1:6" ht="15.75" x14ac:dyDescent="0.25">
      <c r="A15" s="2"/>
      <c r="B15" s="94" t="s">
        <v>333</v>
      </c>
      <c r="C15" s="96">
        <v>330</v>
      </c>
      <c r="D15"/>
      <c r="E15"/>
      <c r="F15"/>
    </row>
    <row r="16" spans="1:6" ht="18.75" x14ac:dyDescent="0.3">
      <c r="A16" s="2"/>
      <c r="B16" s="67" t="s">
        <v>262</v>
      </c>
      <c r="C16" s="97"/>
      <c r="D16"/>
      <c r="E16"/>
      <c r="F16"/>
    </row>
    <row r="17" spans="1:6" ht="15.75" x14ac:dyDescent="0.25">
      <c r="A17" s="2"/>
      <c r="B17" s="93" t="s">
        <v>334</v>
      </c>
      <c r="C17" s="95">
        <v>330</v>
      </c>
      <c r="D17"/>
      <c r="E17"/>
      <c r="F17"/>
    </row>
    <row r="18" spans="1:6" ht="15.75" x14ac:dyDescent="0.25">
      <c r="A18" s="2"/>
      <c r="B18" s="93" t="s">
        <v>335</v>
      </c>
      <c r="C18" s="95">
        <v>500</v>
      </c>
      <c r="D18"/>
      <c r="E18"/>
      <c r="F18"/>
    </row>
    <row r="19" spans="1:6" ht="15.75" x14ac:dyDescent="0.25">
      <c r="A19" s="2"/>
      <c r="B19" s="93" t="s">
        <v>336</v>
      </c>
      <c r="C19" s="95">
        <v>1500</v>
      </c>
      <c r="D19"/>
      <c r="E19"/>
      <c r="F19"/>
    </row>
    <row r="20" spans="1:6" ht="15.75" x14ac:dyDescent="0.25">
      <c r="A20" s="2"/>
      <c r="B20" s="93" t="s">
        <v>337</v>
      </c>
      <c r="C20" s="95">
        <v>5000</v>
      </c>
      <c r="D20"/>
      <c r="E20"/>
      <c r="F20"/>
    </row>
    <row r="21" spans="1:6" ht="15.75" x14ac:dyDescent="0.25">
      <c r="A21" s="2"/>
      <c r="B21" s="93" t="s">
        <v>338</v>
      </c>
      <c r="C21" s="95">
        <v>8000</v>
      </c>
      <c r="D21"/>
      <c r="E21"/>
      <c r="F21"/>
    </row>
    <row r="22" spans="1:6" ht="15.75" x14ac:dyDescent="0.25">
      <c r="A22" s="2"/>
      <c r="B22" s="94" t="s">
        <v>339</v>
      </c>
      <c r="C22" s="96">
        <v>6500</v>
      </c>
      <c r="D22"/>
      <c r="E22"/>
      <c r="F22"/>
    </row>
    <row r="23" spans="1:6" ht="18.75" x14ac:dyDescent="0.3">
      <c r="A23" s="2"/>
      <c r="B23" s="67" t="s">
        <v>271</v>
      </c>
      <c r="C23" s="97"/>
      <c r="D23"/>
      <c r="E23"/>
      <c r="F23"/>
    </row>
    <row r="24" spans="1:6" ht="15.75" x14ac:dyDescent="0.25">
      <c r="A24" s="2"/>
      <c r="B24" s="93" t="s">
        <v>340</v>
      </c>
      <c r="C24" s="95">
        <v>330</v>
      </c>
      <c r="D24"/>
      <c r="E24"/>
      <c r="F24"/>
    </row>
    <row r="25" spans="1:6" ht="15.75" x14ac:dyDescent="0.25">
      <c r="A25" s="2"/>
      <c r="B25" s="93" t="s">
        <v>341</v>
      </c>
      <c r="C25" s="95">
        <v>500</v>
      </c>
      <c r="D25"/>
      <c r="E25"/>
      <c r="F25"/>
    </row>
    <row r="26" spans="1:6" ht="15.75" x14ac:dyDescent="0.25">
      <c r="A26" s="2"/>
      <c r="B26" s="93" t="s">
        <v>342</v>
      </c>
      <c r="C26" s="95">
        <v>1500</v>
      </c>
      <c r="D26"/>
      <c r="E26"/>
      <c r="F26"/>
    </row>
    <row r="27" spans="1:6" ht="15.75" x14ac:dyDescent="0.25">
      <c r="A27" s="2"/>
      <c r="B27" s="93" t="s">
        <v>343</v>
      </c>
      <c r="C27" s="95">
        <v>330</v>
      </c>
      <c r="D27"/>
      <c r="E27"/>
      <c r="F27"/>
    </row>
    <row r="28" spans="1:6" ht="15.75" x14ac:dyDescent="0.25">
      <c r="A28" s="2"/>
      <c r="B28" s="93" t="s">
        <v>344</v>
      </c>
      <c r="C28" s="95">
        <v>500</v>
      </c>
      <c r="D28"/>
      <c r="E28"/>
      <c r="F28"/>
    </row>
    <row r="29" spans="1:6" ht="15.75" x14ac:dyDescent="0.25">
      <c r="A29" s="2"/>
      <c r="B29" s="93" t="s">
        <v>345</v>
      </c>
      <c r="C29" s="95">
        <v>330</v>
      </c>
      <c r="D29"/>
      <c r="E29"/>
      <c r="F29"/>
    </row>
    <row r="30" spans="1:6" ht="15.75" x14ac:dyDescent="0.25">
      <c r="A30" s="2"/>
      <c r="B30" s="93" t="s">
        <v>346</v>
      </c>
      <c r="C30" s="95">
        <v>250</v>
      </c>
      <c r="D30"/>
      <c r="E30"/>
      <c r="F30"/>
    </row>
    <row r="31" spans="1:6" ht="15.75" x14ac:dyDescent="0.25">
      <c r="A31" s="2"/>
      <c r="B31" s="94" t="s">
        <v>347</v>
      </c>
      <c r="C31" s="96">
        <v>200</v>
      </c>
      <c r="D31"/>
      <c r="E31"/>
      <c r="F31"/>
    </row>
    <row r="32" spans="1:6" ht="18.75" x14ac:dyDescent="0.3">
      <c r="A32" s="2"/>
      <c r="B32" s="67" t="s">
        <v>272</v>
      </c>
      <c r="C32" s="97"/>
      <c r="D32"/>
      <c r="E32"/>
      <c r="F32"/>
    </row>
    <row r="33" spans="1:6" ht="15.75" x14ac:dyDescent="0.25">
      <c r="A33" s="2"/>
      <c r="B33" s="93" t="s">
        <v>348</v>
      </c>
      <c r="C33" s="95">
        <v>750</v>
      </c>
      <c r="D33"/>
      <c r="E33"/>
      <c r="F33"/>
    </row>
    <row r="34" spans="1:6" ht="15.75" x14ac:dyDescent="0.25">
      <c r="A34" s="2"/>
      <c r="B34" s="94" t="s">
        <v>273</v>
      </c>
      <c r="C34" s="96">
        <v>250</v>
      </c>
      <c r="D34"/>
      <c r="E34"/>
      <c r="F34"/>
    </row>
    <row r="35" spans="1:6" ht="18.75" x14ac:dyDescent="0.3">
      <c r="A35" s="2"/>
      <c r="B35" s="67" t="s">
        <v>349</v>
      </c>
      <c r="C35" s="97"/>
      <c r="D35"/>
      <c r="E35"/>
      <c r="F35"/>
    </row>
    <row r="36" spans="1:6" ht="15.75" x14ac:dyDescent="0.25">
      <c r="A36" s="2"/>
      <c r="B36" s="93" t="s">
        <v>347</v>
      </c>
      <c r="C36" s="95">
        <v>200</v>
      </c>
      <c r="D36"/>
      <c r="E36"/>
      <c r="F36"/>
    </row>
    <row r="37" spans="1:6" ht="15.75" x14ac:dyDescent="0.25">
      <c r="A37" s="2"/>
      <c r="B37" s="93" t="s">
        <v>346</v>
      </c>
      <c r="C37" s="95">
        <v>250</v>
      </c>
      <c r="D37"/>
      <c r="E37"/>
      <c r="F37"/>
    </row>
    <row r="38" spans="1:6" ht="15.75" x14ac:dyDescent="0.25">
      <c r="A38" s="2"/>
      <c r="B38" s="93" t="s">
        <v>345</v>
      </c>
      <c r="C38" s="95">
        <v>330</v>
      </c>
      <c r="D38"/>
      <c r="E38"/>
      <c r="F38"/>
    </row>
    <row r="39" spans="1:6" ht="15.75" x14ac:dyDescent="0.25">
      <c r="A39" s="2"/>
      <c r="B39" s="93" t="s">
        <v>350</v>
      </c>
      <c r="C39" s="95">
        <v>200</v>
      </c>
      <c r="D39"/>
      <c r="E39"/>
      <c r="F39"/>
    </row>
    <row r="40" spans="1:6" ht="15.75" x14ac:dyDescent="0.25">
      <c r="A40" s="2"/>
      <c r="B40" s="93" t="s">
        <v>351</v>
      </c>
      <c r="C40" s="95">
        <v>330</v>
      </c>
      <c r="D40"/>
      <c r="E40"/>
      <c r="F40"/>
    </row>
    <row r="41" spans="1:6" ht="15.75" x14ac:dyDescent="0.25">
      <c r="A41" s="2"/>
      <c r="B41" s="94" t="s">
        <v>352</v>
      </c>
      <c r="C41" s="96">
        <v>1000</v>
      </c>
      <c r="D41"/>
      <c r="E41"/>
      <c r="F41"/>
    </row>
    <row r="42" spans="1:6" ht="18.75" x14ac:dyDescent="0.3">
      <c r="A42" s="2"/>
      <c r="B42" s="67" t="s">
        <v>274</v>
      </c>
      <c r="C42" s="97"/>
      <c r="D42"/>
      <c r="E42"/>
      <c r="F42"/>
    </row>
    <row r="43" spans="1:6" ht="15.75" x14ac:dyDescent="0.25">
      <c r="A43" s="2"/>
      <c r="B43" s="93" t="s">
        <v>353</v>
      </c>
      <c r="C43" s="95">
        <v>20</v>
      </c>
      <c r="D43"/>
      <c r="E43"/>
      <c r="F43"/>
    </row>
    <row r="44" spans="1:6" ht="15.75" x14ac:dyDescent="0.25">
      <c r="A44" s="2"/>
      <c r="B44" s="93" t="s">
        <v>348</v>
      </c>
      <c r="C44" s="95">
        <v>750</v>
      </c>
      <c r="D44"/>
      <c r="E44"/>
      <c r="F44"/>
    </row>
    <row r="45" spans="1:6" ht="15.75" x14ac:dyDescent="0.25">
      <c r="A45" s="2"/>
      <c r="B45" s="93" t="s">
        <v>354</v>
      </c>
      <c r="C45" s="95">
        <v>80</v>
      </c>
      <c r="D45"/>
      <c r="E45"/>
      <c r="F45"/>
    </row>
    <row r="46" spans="1:6" ht="15.75" x14ac:dyDescent="0.25">
      <c r="A46" s="2"/>
      <c r="B46" s="93" t="s">
        <v>355</v>
      </c>
      <c r="C46" s="95">
        <v>1000</v>
      </c>
      <c r="D46"/>
      <c r="E46"/>
      <c r="F46"/>
    </row>
    <row r="47" spans="1:6" ht="15.75" x14ac:dyDescent="0.25">
      <c r="A47" s="2"/>
      <c r="B47" s="94" t="s">
        <v>356</v>
      </c>
      <c r="C47" s="96">
        <v>80</v>
      </c>
      <c r="D47"/>
      <c r="E47"/>
      <c r="F47"/>
    </row>
    <row r="48" spans="1:6" x14ac:dyDescent="0.25">
      <c r="A48" s="2"/>
      <c r="B48"/>
      <c r="C48" s="1"/>
      <c r="D48"/>
      <c r="E48"/>
      <c r="F48"/>
    </row>
    <row r="49" spans="3:3" x14ac:dyDescent="0.25">
      <c r="C49" s="27"/>
    </row>
    <row r="50" spans="3:3" x14ac:dyDescent="0.25">
      <c r="C50" s="27"/>
    </row>
    <row r="51" spans="3:3" x14ac:dyDescent="0.25">
      <c r="C51" s="27"/>
    </row>
    <row r="52" spans="3:3" x14ac:dyDescent="0.25">
      <c r="C52" s="27"/>
    </row>
    <row r="53" spans="3:3" x14ac:dyDescent="0.25">
      <c r="C53" s="27"/>
    </row>
    <row r="54" spans="3:3" x14ac:dyDescent="0.25">
      <c r="C54" s="27"/>
    </row>
  </sheetData>
  <pageMargins left="0.25" right="0.25" top="0.75" bottom="0.75" header="0.3" footer="0.3"/>
  <pageSetup paperSize="9" scale="90" fitToWidth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50"/>
  <sheetViews>
    <sheetView showGridLines="0" showRowColHeaders="0" zoomScale="80" zoomScaleNormal="80" workbookViewId="0">
      <selection activeCell="G11" sqref="G11"/>
    </sheetView>
  </sheetViews>
  <sheetFormatPr baseColWidth="10" defaultColWidth="11.42578125" defaultRowHeight="15" x14ac:dyDescent="0.25"/>
  <cols>
    <col min="1" max="1" width="1.28515625" style="26" customWidth="1"/>
    <col min="2" max="2" width="94.7109375" style="26" customWidth="1"/>
    <col min="3" max="3" width="3.85546875" style="26" customWidth="1"/>
    <col min="4" max="16384" width="11.42578125" style="26"/>
  </cols>
  <sheetData>
    <row r="1" spans="1:3" ht="36" customHeight="1" x14ac:dyDescent="0.25">
      <c r="A1" s="2"/>
      <c r="B1" s="63"/>
      <c r="C1"/>
    </row>
    <row r="2" spans="1:3" ht="3" customHeight="1" x14ac:dyDescent="0.25">
      <c r="A2" s="2"/>
      <c r="B2"/>
      <c r="C2"/>
    </row>
    <row r="3" spans="1:3" s="66" customFormat="1" ht="18.75" customHeight="1" x14ac:dyDescent="0.25">
      <c r="A3" s="65"/>
      <c r="B3" s="64"/>
      <c r="C3" s="65"/>
    </row>
    <row r="4" spans="1:3" ht="5.25" customHeight="1" x14ac:dyDescent="0.25">
      <c r="A4" s="2"/>
      <c r="B4" s="2"/>
      <c r="C4"/>
    </row>
    <row r="5" spans="1:3" s="329" customFormat="1" x14ac:dyDescent="0.25">
      <c r="A5" s="327"/>
      <c r="B5" s="330" t="s">
        <v>467</v>
      </c>
      <c r="C5" s="328"/>
    </row>
    <row r="6" spans="1:3" s="66" customFormat="1" ht="18.75" customHeight="1" x14ac:dyDescent="0.25">
      <c r="A6" s="65"/>
      <c r="B6" s="64"/>
      <c r="C6" s="65"/>
    </row>
    <row r="7" spans="1:3" ht="5.25" customHeight="1" x14ac:dyDescent="0.25">
      <c r="A7" s="2"/>
      <c r="B7" s="2"/>
      <c r="C7"/>
    </row>
    <row r="8" spans="1:3" s="334" customFormat="1" ht="32.25" customHeight="1" x14ac:dyDescent="0.25">
      <c r="A8" s="331"/>
      <c r="B8" s="332" t="s">
        <v>430</v>
      </c>
      <c r="C8" s="333"/>
    </row>
    <row r="9" spans="1:3" s="334" customFormat="1" ht="32.25" customHeight="1" x14ac:dyDescent="0.25">
      <c r="A9" s="331"/>
      <c r="B9" s="332" t="s">
        <v>431</v>
      </c>
      <c r="C9" s="333"/>
    </row>
    <row r="10" spans="1:3" s="334" customFormat="1" ht="32.25" customHeight="1" x14ac:dyDescent="0.25">
      <c r="A10" s="331"/>
      <c r="B10" s="332" t="s">
        <v>432</v>
      </c>
      <c r="C10" s="333"/>
    </row>
    <row r="11" spans="1:3" s="334" customFormat="1" ht="32.25" customHeight="1" x14ac:dyDescent="0.25">
      <c r="A11" s="331"/>
      <c r="B11" s="332" t="s">
        <v>304</v>
      </c>
      <c r="C11" s="333"/>
    </row>
    <row r="12" spans="1:3" s="334" customFormat="1" ht="32.25" customHeight="1" x14ac:dyDescent="0.25">
      <c r="A12" s="331"/>
      <c r="B12" s="332" t="s">
        <v>376</v>
      </c>
      <c r="C12" s="333"/>
    </row>
    <row r="13" spans="1:3" s="334" customFormat="1" ht="32.25" customHeight="1" x14ac:dyDescent="0.25">
      <c r="A13" s="331"/>
      <c r="B13" s="332" t="s">
        <v>377</v>
      </c>
      <c r="C13" s="333"/>
    </row>
    <row r="14" spans="1:3" s="334" customFormat="1" ht="32.25" customHeight="1" x14ac:dyDescent="0.25">
      <c r="A14" s="331"/>
      <c r="B14" s="332" t="s">
        <v>414</v>
      </c>
      <c r="C14" s="333"/>
    </row>
    <row r="15" spans="1:3" s="334" customFormat="1" ht="32.25" customHeight="1" x14ac:dyDescent="0.25">
      <c r="A15" s="331"/>
      <c r="B15" s="332" t="s">
        <v>378</v>
      </c>
      <c r="C15" s="333"/>
    </row>
    <row r="16" spans="1:3" s="334" customFormat="1" ht="32.25" customHeight="1" x14ac:dyDescent="0.25">
      <c r="A16" s="331"/>
      <c r="B16" s="335" t="s">
        <v>379</v>
      </c>
      <c r="C16" s="333"/>
    </row>
    <row r="17" spans="1:3" s="334" customFormat="1" ht="32.25" customHeight="1" x14ac:dyDescent="0.25">
      <c r="A17" s="331"/>
      <c r="B17" s="335" t="s">
        <v>380</v>
      </c>
      <c r="C17" s="333"/>
    </row>
    <row r="18" spans="1:3" s="334" customFormat="1" ht="32.25" customHeight="1" x14ac:dyDescent="0.25">
      <c r="A18" s="331"/>
      <c r="B18" s="335" t="s">
        <v>381</v>
      </c>
      <c r="C18" s="333"/>
    </row>
    <row r="19" spans="1:3" x14ac:dyDescent="0.25">
      <c r="A19" s="2"/>
      <c r="B19"/>
      <c r="C19"/>
    </row>
    <row r="20" spans="1:3" s="66" customFormat="1" ht="18.75" customHeight="1" x14ac:dyDescent="0.25">
      <c r="A20" s="65"/>
      <c r="B20" s="64"/>
      <c r="C20" s="65"/>
    </row>
    <row r="21" spans="1:3" ht="5.25" customHeight="1" x14ac:dyDescent="0.25">
      <c r="A21" s="2"/>
      <c r="B21" s="2"/>
      <c r="C21"/>
    </row>
    <row r="22" spans="1:3" s="329" customFormat="1" ht="25.5" customHeight="1" x14ac:dyDescent="0.25">
      <c r="A22" s="327"/>
      <c r="B22" s="330" t="s">
        <v>305</v>
      </c>
      <c r="C22" s="328"/>
    </row>
    <row r="23" spans="1:3" s="329" customFormat="1" ht="25.5" customHeight="1" x14ac:dyDescent="0.25">
      <c r="A23" s="327"/>
      <c r="B23" s="330" t="s">
        <v>306</v>
      </c>
      <c r="C23" s="328"/>
    </row>
    <row r="24" spans="1:3" s="329" customFormat="1" ht="25.5" customHeight="1" x14ac:dyDescent="0.25">
      <c r="A24" s="327"/>
      <c r="B24" s="330" t="s">
        <v>307</v>
      </c>
      <c r="C24" s="328"/>
    </row>
    <row r="25" spans="1:3" s="329" customFormat="1" ht="25.5" customHeight="1" x14ac:dyDescent="0.25">
      <c r="A25" s="327"/>
      <c r="B25" s="330" t="s">
        <v>308</v>
      </c>
      <c r="C25" s="328"/>
    </row>
    <row r="26" spans="1:3" s="329" customFormat="1" ht="25.5" customHeight="1" x14ac:dyDescent="0.25">
      <c r="A26" s="327"/>
      <c r="B26" s="330" t="s">
        <v>382</v>
      </c>
      <c r="C26" s="328"/>
    </row>
    <row r="27" spans="1:3" s="329" customFormat="1" ht="34.5" customHeight="1" x14ac:dyDescent="0.25">
      <c r="A27" s="327"/>
      <c r="B27" s="330" t="s">
        <v>309</v>
      </c>
      <c r="C27" s="328"/>
    </row>
    <row r="28" spans="1:3" s="329" customFormat="1" ht="25.5" customHeight="1" x14ac:dyDescent="0.25">
      <c r="A28" s="327"/>
      <c r="B28" s="330" t="s">
        <v>310</v>
      </c>
      <c r="C28" s="328"/>
    </row>
    <row r="29" spans="1:3" s="329" customFormat="1" ht="25.5" customHeight="1" x14ac:dyDescent="0.25">
      <c r="A29" s="327"/>
      <c r="B29" s="330" t="s">
        <v>311</v>
      </c>
      <c r="C29" s="328"/>
    </row>
    <row r="30" spans="1:3" ht="21" customHeight="1" x14ac:dyDescent="0.25">
      <c r="A30" s="2"/>
      <c r="B30" s="55" t="s">
        <v>441</v>
      </c>
      <c r="C30"/>
    </row>
    <row r="31" spans="1:3" x14ac:dyDescent="0.25">
      <c r="A31" s="2"/>
      <c r="B31"/>
      <c r="C31"/>
    </row>
    <row r="32" spans="1:3" x14ac:dyDescent="0.25">
      <c r="A32" s="2"/>
      <c r="B32"/>
      <c r="C32"/>
    </row>
    <row r="33" spans="1:3" x14ac:dyDescent="0.25">
      <c r="A33" s="2"/>
      <c r="B33"/>
      <c r="C33"/>
    </row>
    <row r="34" spans="1:3" x14ac:dyDescent="0.25">
      <c r="A34" s="2"/>
      <c r="B34"/>
      <c r="C34"/>
    </row>
    <row r="35" spans="1:3" x14ac:dyDescent="0.25">
      <c r="A35" s="2"/>
      <c r="B35"/>
      <c r="C35"/>
    </row>
    <row r="36" spans="1:3" x14ac:dyDescent="0.25">
      <c r="A36" s="2"/>
      <c r="B36"/>
      <c r="C36"/>
    </row>
    <row r="37" spans="1:3" x14ac:dyDescent="0.25">
      <c r="A37" s="2"/>
      <c r="B37"/>
      <c r="C37"/>
    </row>
    <row r="38" spans="1:3" x14ac:dyDescent="0.25">
      <c r="A38" s="2"/>
      <c r="B38"/>
      <c r="C38"/>
    </row>
    <row r="39" spans="1:3" x14ac:dyDescent="0.25">
      <c r="A39" s="2"/>
      <c r="B39"/>
      <c r="C39"/>
    </row>
    <row r="40" spans="1:3" x14ac:dyDescent="0.25">
      <c r="A40" s="2"/>
      <c r="B40"/>
      <c r="C40"/>
    </row>
    <row r="41" spans="1:3" x14ac:dyDescent="0.25">
      <c r="A41" s="2"/>
      <c r="B41"/>
      <c r="C41"/>
    </row>
    <row r="42" spans="1:3" x14ac:dyDescent="0.25">
      <c r="A42" s="2"/>
      <c r="B42"/>
      <c r="C42"/>
    </row>
    <row r="43" spans="1:3" x14ac:dyDescent="0.25">
      <c r="A43" s="2"/>
      <c r="B43"/>
      <c r="C43"/>
    </row>
    <row r="44" spans="1:3" x14ac:dyDescent="0.25">
      <c r="A44" s="2"/>
      <c r="B44"/>
      <c r="C44"/>
    </row>
    <row r="45" spans="1:3" x14ac:dyDescent="0.25">
      <c r="A45" s="2"/>
      <c r="B45"/>
      <c r="C45"/>
    </row>
    <row r="46" spans="1:3" x14ac:dyDescent="0.25">
      <c r="A46" s="2"/>
      <c r="B46"/>
      <c r="C46"/>
    </row>
    <row r="47" spans="1:3" x14ac:dyDescent="0.25">
      <c r="A47" s="2"/>
      <c r="B47"/>
      <c r="C47"/>
    </row>
    <row r="48" spans="1:3" x14ac:dyDescent="0.25">
      <c r="A48" s="2"/>
      <c r="B48"/>
      <c r="C48"/>
    </row>
    <row r="49" spans="1:3" x14ac:dyDescent="0.25">
      <c r="A49" s="2"/>
      <c r="B49"/>
      <c r="C49"/>
    </row>
    <row r="50" spans="1:3" x14ac:dyDescent="0.25">
      <c r="A50" s="2"/>
      <c r="B50"/>
      <c r="C50"/>
    </row>
  </sheetData>
  <pageMargins left="0.7" right="0.7" top="0.75" bottom="0.75" header="0.3" footer="0.3"/>
  <pageSetup paperSize="9" scale="75" fitToWidth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topLeftCell="A13" workbookViewId="0">
      <selection activeCell="C34" sqref="C34"/>
    </sheetView>
  </sheetViews>
  <sheetFormatPr baseColWidth="10" defaultRowHeight="15" x14ac:dyDescent="0.25"/>
  <cols>
    <col min="1" max="1" width="42.7109375" customWidth="1"/>
  </cols>
  <sheetData>
    <row r="1" spans="1:2" x14ac:dyDescent="0.25">
      <c r="A1" s="274" t="s">
        <v>407</v>
      </c>
    </row>
    <row r="3" spans="1:2" x14ac:dyDescent="0.25">
      <c r="A3" s="357" t="s">
        <v>459</v>
      </c>
      <c r="B3" s="357"/>
    </row>
    <row r="4" spans="1:2" x14ac:dyDescent="0.25">
      <c r="A4" s="357" t="s">
        <v>405</v>
      </c>
      <c r="B4" s="357"/>
    </row>
    <row r="5" spans="1:2" x14ac:dyDescent="0.25">
      <c r="A5" s="357" t="s">
        <v>465</v>
      </c>
      <c r="B5" s="357" t="s">
        <v>23</v>
      </c>
    </row>
    <row r="6" spans="1:2" x14ac:dyDescent="0.25">
      <c r="A6" s="357" t="s">
        <v>230</v>
      </c>
      <c r="B6" s="357">
        <v>35695240</v>
      </c>
    </row>
    <row r="7" spans="1:2" x14ac:dyDescent="0.25">
      <c r="A7" s="357" t="s">
        <v>450</v>
      </c>
      <c r="B7" s="357">
        <v>3465282</v>
      </c>
    </row>
    <row r="8" spans="1:2" x14ac:dyDescent="0.25">
      <c r="A8" s="357" t="s">
        <v>451</v>
      </c>
      <c r="B8" s="357">
        <v>2993860</v>
      </c>
    </row>
    <row r="9" spans="1:2" x14ac:dyDescent="0.25">
      <c r="A9" s="357" t="s">
        <v>452</v>
      </c>
      <c r="B9" s="357">
        <v>5359000</v>
      </c>
    </row>
    <row r="10" spans="1:2" x14ac:dyDescent="0.25">
      <c r="A10" s="357" t="s">
        <v>453</v>
      </c>
      <c r="B10" s="357">
        <v>10840890</v>
      </c>
    </row>
    <row r="11" spans="1:2" x14ac:dyDescent="0.25">
      <c r="A11" s="357" t="s">
        <v>454</v>
      </c>
      <c r="B11" s="357">
        <v>13036210</v>
      </c>
    </row>
    <row r="12" spans="1:2" x14ac:dyDescent="0.25">
      <c r="B12">
        <f>+B6-B7</f>
        <v>32229958</v>
      </c>
    </row>
    <row r="13" spans="1:2" x14ac:dyDescent="0.25">
      <c r="A13" s="274" t="s">
        <v>406</v>
      </c>
    </row>
    <row r="14" spans="1:2" x14ac:dyDescent="0.25">
      <c r="A14" s="357" t="s">
        <v>460</v>
      </c>
      <c r="B14" s="357"/>
    </row>
    <row r="15" spans="1:2" x14ac:dyDescent="0.25">
      <c r="A15" s="357" t="s">
        <v>405</v>
      </c>
      <c r="B15" s="357"/>
    </row>
    <row r="16" spans="1:2" x14ac:dyDescent="0.25">
      <c r="A16" s="357" t="s">
        <v>464</v>
      </c>
      <c r="B16" s="357" t="s">
        <v>23</v>
      </c>
    </row>
    <row r="17" spans="1:10" x14ac:dyDescent="0.25">
      <c r="A17" s="357" t="s">
        <v>230</v>
      </c>
      <c r="B17" s="357">
        <v>33469560</v>
      </c>
    </row>
    <row r="18" spans="1:10" x14ac:dyDescent="0.25">
      <c r="A18" s="357" t="s">
        <v>450</v>
      </c>
      <c r="B18" s="357">
        <v>1227532</v>
      </c>
    </row>
    <row r="19" spans="1:10" x14ac:dyDescent="0.25">
      <c r="A19" s="357" t="s">
        <v>451</v>
      </c>
      <c r="B19" s="357">
        <v>2990139</v>
      </c>
    </row>
    <row r="20" spans="1:10" x14ac:dyDescent="0.25">
      <c r="A20" s="357" t="s">
        <v>452</v>
      </c>
      <c r="B20" s="357">
        <v>5366373</v>
      </c>
    </row>
    <row r="21" spans="1:10" x14ac:dyDescent="0.25">
      <c r="A21" s="357" t="s">
        <v>453</v>
      </c>
      <c r="B21" s="357">
        <v>10842400</v>
      </c>
    </row>
    <row r="22" spans="1:10" x14ac:dyDescent="0.25">
      <c r="A22" s="357" t="s">
        <v>454</v>
      </c>
      <c r="B22" s="357">
        <v>13043120</v>
      </c>
    </row>
    <row r="23" spans="1:10" x14ac:dyDescent="0.25">
      <c r="B23">
        <f>+B17-B18</f>
        <v>32242028</v>
      </c>
    </row>
    <row r="26" spans="1:10" x14ac:dyDescent="0.25">
      <c r="A26" s="395" t="s">
        <v>410</v>
      </c>
      <c r="B26" s="395"/>
      <c r="C26" s="395"/>
      <c r="D26" s="395"/>
      <c r="E26" s="395"/>
    </row>
    <row r="27" spans="1:10" x14ac:dyDescent="0.25">
      <c r="A27" s="395"/>
      <c r="B27" s="395"/>
      <c r="C27" s="395"/>
      <c r="D27" s="395"/>
      <c r="E27" s="395"/>
    </row>
    <row r="28" spans="1:10" x14ac:dyDescent="0.25">
      <c r="A28" s="357" t="s">
        <v>459</v>
      </c>
      <c r="B28" s="357"/>
      <c r="E28" s="32"/>
      <c r="F28" s="32"/>
      <c r="G28" s="32"/>
      <c r="H28" s="32"/>
      <c r="I28" s="32"/>
      <c r="J28" s="32"/>
    </row>
    <row r="29" spans="1:10" x14ac:dyDescent="0.25">
      <c r="A29" s="357" t="s">
        <v>405</v>
      </c>
      <c r="B29" s="357"/>
      <c r="E29" s="32"/>
      <c r="F29" s="32"/>
      <c r="G29" s="32"/>
      <c r="H29" s="32"/>
      <c r="I29" s="32"/>
      <c r="J29" s="32"/>
    </row>
    <row r="30" spans="1:10" x14ac:dyDescent="0.25">
      <c r="A30" s="357" t="s">
        <v>466</v>
      </c>
      <c r="B30" s="357" t="s">
        <v>23</v>
      </c>
      <c r="E30" s="32"/>
      <c r="F30" s="32"/>
      <c r="G30" s="32"/>
      <c r="H30" s="32"/>
      <c r="I30" s="32"/>
      <c r="J30" s="32"/>
    </row>
    <row r="31" spans="1:10" x14ac:dyDescent="0.25">
      <c r="A31" s="357" t="s">
        <v>230</v>
      </c>
      <c r="B31" s="357">
        <v>35695240</v>
      </c>
      <c r="C31">
        <f>+B31/$B$31*100</f>
        <v>100</v>
      </c>
      <c r="E31" s="32"/>
      <c r="F31" s="32"/>
      <c r="G31" s="32"/>
      <c r="H31" s="32"/>
      <c r="I31" s="32"/>
      <c r="J31" s="32"/>
    </row>
    <row r="32" spans="1:10" x14ac:dyDescent="0.25">
      <c r="A32" s="357" t="s">
        <v>442</v>
      </c>
      <c r="B32" s="357">
        <v>3264811</v>
      </c>
      <c r="C32" s="314">
        <f t="shared" ref="C32:C46" si="0">+B32/$B$31*100</f>
        <v>9.1463483646559034</v>
      </c>
      <c r="E32" s="32"/>
      <c r="F32" s="32"/>
      <c r="G32" s="32"/>
      <c r="H32" s="317"/>
      <c r="I32" s="317"/>
      <c r="J32" s="32"/>
    </row>
    <row r="33" spans="1:10" x14ac:dyDescent="0.25">
      <c r="A33" s="357" t="s">
        <v>443</v>
      </c>
      <c r="B33" s="357">
        <v>4555072</v>
      </c>
      <c r="C33" s="314">
        <f t="shared" si="0"/>
        <v>12.761006789700813</v>
      </c>
      <c r="E33" s="32"/>
      <c r="F33" s="32"/>
      <c r="G33" s="32"/>
      <c r="H33" s="317"/>
      <c r="I33" s="317"/>
      <c r="J33" s="32"/>
    </row>
    <row r="34" spans="1:10" x14ac:dyDescent="0.25">
      <c r="A34" s="357" t="s">
        <v>444</v>
      </c>
      <c r="B34" s="357">
        <v>5520655</v>
      </c>
      <c r="C34" s="314">
        <f t="shared" si="0"/>
        <v>15.466081752076747</v>
      </c>
      <c r="E34" s="32"/>
      <c r="F34" s="32"/>
      <c r="G34" s="32"/>
      <c r="H34" s="317"/>
      <c r="I34" s="317"/>
      <c r="J34" s="32"/>
    </row>
    <row r="35" spans="1:10" x14ac:dyDescent="0.25">
      <c r="A35" s="357" t="s">
        <v>445</v>
      </c>
      <c r="B35" s="357">
        <v>7442348</v>
      </c>
      <c r="C35" s="314">
        <f t="shared" si="0"/>
        <v>20.849693124349354</v>
      </c>
      <c r="E35" s="32"/>
      <c r="F35" s="32"/>
      <c r="G35" s="32"/>
      <c r="H35" s="317"/>
      <c r="I35" s="317"/>
      <c r="J35" s="32"/>
    </row>
    <row r="36" spans="1:10" x14ac:dyDescent="0.25">
      <c r="A36" s="357" t="s">
        <v>446</v>
      </c>
      <c r="B36" s="357">
        <v>4674007</v>
      </c>
      <c r="C36" s="314">
        <f t="shared" si="0"/>
        <v>13.094202476296561</v>
      </c>
      <c r="E36" s="32"/>
      <c r="F36" s="32"/>
      <c r="G36" s="32"/>
      <c r="H36" s="317"/>
      <c r="I36" s="317"/>
      <c r="J36" s="32"/>
    </row>
    <row r="37" spans="1:10" x14ac:dyDescent="0.25">
      <c r="A37" s="357" t="s">
        <v>447</v>
      </c>
      <c r="B37" s="357">
        <v>3450253</v>
      </c>
      <c r="C37" s="314">
        <f t="shared" si="0"/>
        <v>9.6658630114267332</v>
      </c>
      <c r="E37" s="32"/>
      <c r="F37" s="32"/>
      <c r="G37" s="32"/>
      <c r="H37" s="317"/>
      <c r="I37" s="317"/>
      <c r="J37" s="32"/>
    </row>
    <row r="38" spans="1:10" x14ac:dyDescent="0.25">
      <c r="A38" s="357" t="s">
        <v>448</v>
      </c>
      <c r="B38" s="357">
        <v>3384104</v>
      </c>
      <c r="C38" s="314">
        <f t="shared" si="0"/>
        <v>9.480546986096746</v>
      </c>
      <c r="E38" s="32"/>
      <c r="F38" s="32"/>
      <c r="G38" s="32"/>
      <c r="H38" s="317"/>
      <c r="I38" s="317"/>
      <c r="J38" s="32"/>
    </row>
    <row r="39" spans="1:10" x14ac:dyDescent="0.25">
      <c r="A39" s="357" t="s">
        <v>449</v>
      </c>
      <c r="B39" s="357">
        <v>3403988</v>
      </c>
      <c r="C39" s="314">
        <f t="shared" si="0"/>
        <v>9.536251892409183</v>
      </c>
      <c r="E39" s="32"/>
      <c r="F39" s="32"/>
      <c r="G39" s="32"/>
      <c r="H39" s="317"/>
      <c r="I39" s="317"/>
      <c r="J39" s="32"/>
    </row>
    <row r="40" spans="1:10" x14ac:dyDescent="0.25">
      <c r="A40" s="357" t="s">
        <v>450</v>
      </c>
      <c r="B40" s="357">
        <v>3465282</v>
      </c>
      <c r="C40" s="315">
        <f t="shared" si="0"/>
        <v>9.7079666644628251</v>
      </c>
      <c r="D40">
        <f>+SUM(B41:B44)</f>
        <v>32229960</v>
      </c>
      <c r="E40" s="32">
        <f>+D40/$D$40*100</f>
        <v>100</v>
      </c>
      <c r="F40" s="32"/>
      <c r="G40" s="32"/>
      <c r="H40" s="317"/>
      <c r="I40" s="317"/>
      <c r="J40" s="32"/>
    </row>
    <row r="41" spans="1:10" x14ac:dyDescent="0.25">
      <c r="A41" s="357" t="s">
        <v>451</v>
      </c>
      <c r="B41" s="357">
        <v>2993860</v>
      </c>
      <c r="C41" s="315">
        <f t="shared" si="0"/>
        <v>8.3872807690885391</v>
      </c>
      <c r="D41">
        <f>+B41</f>
        <v>2993860</v>
      </c>
      <c r="E41" s="318">
        <f t="shared" ref="E41:E44" si="1">+D41/$D$40*100</f>
        <v>9.2890589997629522</v>
      </c>
      <c r="F41" s="32"/>
      <c r="G41" s="32"/>
      <c r="H41" s="317"/>
      <c r="I41" s="317"/>
      <c r="J41" s="32"/>
    </row>
    <row r="42" spans="1:10" x14ac:dyDescent="0.25">
      <c r="A42" s="357" t="s">
        <v>452</v>
      </c>
      <c r="B42" s="357">
        <v>5359000</v>
      </c>
      <c r="C42" s="315">
        <f t="shared" si="0"/>
        <v>15.013206242625069</v>
      </c>
      <c r="D42">
        <f t="shared" ref="D42:D44" si="2">+B42</f>
        <v>5359000</v>
      </c>
      <c r="E42" s="318">
        <f t="shared" si="1"/>
        <v>16.627386444165616</v>
      </c>
      <c r="F42" s="32"/>
      <c r="G42" s="32"/>
      <c r="H42" s="317"/>
      <c r="I42" s="317"/>
      <c r="J42" s="32"/>
    </row>
    <row r="43" spans="1:10" x14ac:dyDescent="0.25">
      <c r="A43" s="357" t="s">
        <v>453</v>
      </c>
      <c r="B43" s="357">
        <v>10840890</v>
      </c>
      <c r="C43" s="315">
        <f t="shared" si="0"/>
        <v>30.370688080539594</v>
      </c>
      <c r="D43">
        <f t="shared" si="2"/>
        <v>10840890</v>
      </c>
      <c r="E43" s="318">
        <f t="shared" si="1"/>
        <v>33.636064084472956</v>
      </c>
      <c r="F43" s="32"/>
      <c r="G43" s="32"/>
      <c r="H43" s="317"/>
      <c r="I43" s="317"/>
      <c r="J43" s="32"/>
    </row>
    <row r="44" spans="1:10" x14ac:dyDescent="0.25">
      <c r="A44" s="357" t="s">
        <v>454</v>
      </c>
      <c r="B44" s="357">
        <v>13036210</v>
      </c>
      <c r="C44" s="315">
        <f t="shared" si="0"/>
        <v>36.520863846271936</v>
      </c>
      <c r="D44">
        <f t="shared" si="2"/>
        <v>13036210</v>
      </c>
      <c r="E44" s="318">
        <f t="shared" si="1"/>
        <v>40.447490471598471</v>
      </c>
      <c r="F44" s="32"/>
      <c r="G44" s="32"/>
      <c r="H44" s="317"/>
      <c r="I44" s="317"/>
      <c r="J44" s="32"/>
    </row>
    <row r="45" spans="1:10" x14ac:dyDescent="0.25">
      <c r="A45" s="357" t="s">
        <v>455</v>
      </c>
      <c r="B45" s="357">
        <v>17799580</v>
      </c>
      <c r="C45" s="316">
        <f t="shared" si="0"/>
        <v>49.865416229166691</v>
      </c>
      <c r="E45" s="317"/>
      <c r="F45" s="32"/>
      <c r="G45" s="32"/>
      <c r="H45" s="317"/>
      <c r="I45" s="317"/>
      <c r="J45" s="32"/>
    </row>
    <row r="46" spans="1:10" x14ac:dyDescent="0.25">
      <c r="A46" s="357" t="s">
        <v>456</v>
      </c>
      <c r="B46" s="357">
        <v>17895660</v>
      </c>
      <c r="C46" s="316">
        <f t="shared" si="0"/>
        <v>50.134583770833309</v>
      </c>
      <c r="E46" s="32"/>
      <c r="F46" s="32"/>
      <c r="G46" s="32"/>
      <c r="H46" s="317"/>
      <c r="I46" s="317"/>
      <c r="J46" s="32"/>
    </row>
    <row r="47" spans="1:10" x14ac:dyDescent="0.25">
      <c r="E47" s="32"/>
      <c r="F47" s="32"/>
      <c r="G47" s="32"/>
      <c r="H47" s="32"/>
      <c r="I47" s="32"/>
      <c r="J47" s="32"/>
    </row>
    <row r="48" spans="1:10" x14ac:dyDescent="0.25">
      <c r="E48" s="32"/>
      <c r="F48" s="32"/>
      <c r="G48" s="32"/>
      <c r="H48" s="32"/>
      <c r="I48" s="32"/>
      <c r="J48" s="32"/>
    </row>
  </sheetData>
  <mergeCells count="1">
    <mergeCell ref="A26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BEBIDAS FRIAS OOH</vt:lpstr>
      <vt:lpstr>TOTAL BEBIDAS FRIAS</vt:lpstr>
      <vt:lpstr>BEB ESPIRITUOSAS</vt:lpstr>
      <vt:lpstr>CERVEZA</vt:lpstr>
      <vt:lpstr>VINO + ESPUMOSOS + SIDRAS</vt:lpstr>
      <vt:lpstr>BEB ZUMO+LECHE</vt:lpstr>
      <vt:lpstr>BEB REFRESCANTES</vt:lpstr>
      <vt:lpstr>AGUA</vt:lpstr>
      <vt:lpstr>ZUMOS</vt:lpstr>
      <vt:lpstr>datos</vt:lpstr>
      <vt:lpstr>Dtserver</vt:lpstr>
      <vt:lpstr>Resumen Fuera y Dentro</vt:lpstr>
      <vt:lpstr>in_ooh gráficos</vt:lpstr>
      <vt:lpstr>FACTORES DE CONVERSIÓN</vt:lpstr>
      <vt:lpstr>Definiciones</vt:lpstr>
      <vt:lpstr>Weighted Households 18+</vt:lpstr>
      <vt:lpstr>AGUA!Área_de_impresión</vt:lpstr>
      <vt:lpstr>'BEB ESPIRITUOSAS'!Área_de_impresión</vt:lpstr>
      <vt:lpstr>'BEB REFRESCANTES'!Área_de_impresión</vt:lpstr>
      <vt:lpstr>'BEB ZUMO+LECHE'!Área_de_impresión</vt:lpstr>
      <vt:lpstr>CERVEZA!Área_de_impresión</vt:lpstr>
      <vt:lpstr>'FACTORES DE CONVERSIÓN'!Área_de_impresión</vt:lpstr>
      <vt:lpstr>'in_ooh gráficos'!Área_de_impresión</vt:lpstr>
      <vt:lpstr>'Resumen Fuera y Dentro'!Área_de_impresión</vt:lpstr>
      <vt:lpstr>'TOTAL BEBIDAS FRIAS'!Área_de_impresión</vt:lpstr>
      <vt:lpstr>'VINO + ESPUMOSOS + SIDRAS'!Área_de_impresión</vt:lpstr>
      <vt:lpstr>ZUMOS!Área_de_impresión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2014-12-11T10:32:17Z</cp:lastPrinted>
  <dcterms:created xsi:type="dcterms:W3CDTF">2014-11-25T21:41:33Z</dcterms:created>
  <dcterms:modified xsi:type="dcterms:W3CDTF">2021-04-27T12:03:44Z</dcterms:modified>
</cp:coreProperties>
</file>